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d.docs.live.net/f5fd920d7c180910/ドキュメント/SME_共通EDI/sme-common/"/>
    </mc:Choice>
  </mc:AlternateContent>
  <xr:revisionPtr revIDLastSave="39" documentId="8_{F895C9E2-A005-6B47-92A8-9FEE67F3E5DC}" xr6:coauthVersionLast="47" xr6:coauthVersionMax="47" xr10:uidLastSave="{5326A083-E611-2341-A247-93C0D638D4CC}"/>
  <bookViews>
    <workbookView xWindow="0" yWindow="640" windowWidth="30240" windowHeight="19000" firstSheet="1" activeTab="1" xr2:uid="{00000000-000D-0000-FFFF-FFFF00000000}"/>
  </bookViews>
  <sheets>
    <sheet name="懸案事項" sheetId="8" r:id="rId1"/>
    <sheet name="コアインボイスモデル" sheetId="1" r:id="rId2"/>
    <sheet name="単一請求" sheetId="11" r:id="rId3"/>
    <sheet name="JP PINT2SME" sheetId="9" r:id="rId4"/>
    <sheet name="統合請求2" sheetId="14" r:id="rId5"/>
    <sheet name="統合請求" sheetId="12" r:id="rId6"/>
    <sheet name="JP PINT 1.0" sheetId="4" r:id="rId7"/>
    <sheet name="TS16931-3-3" sheetId="7" r:id="rId8"/>
  </sheets>
  <externalReferences>
    <externalReference r:id="rId9"/>
  </externalReferences>
  <definedNames>
    <definedName name="_xlnm._FilterDatabase" localSheetId="6" hidden="1">'JP PINT 1.0'!$A$1:$W$359</definedName>
    <definedName name="_xlnm._FilterDatabase" localSheetId="7" hidden="1">'TS16931-3-3'!$A$1:$N$240</definedName>
    <definedName name="_xlnm._FilterDatabase" localSheetId="1" hidden="1">コアインボイスモデル!$B$2:$AL$714</definedName>
    <definedName name="_xlnm._FilterDatabase" localSheetId="2" hidden="1">単一請求!#REF!</definedName>
    <definedName name="ACRound">[1]Rounding!$Q$16</definedName>
    <definedName name="BBIE" localSheetId="6">#REF!</definedName>
    <definedName name="BBIE" localSheetId="7">#REF!</definedName>
    <definedName name="BBIE" localSheetId="2">#REF!</definedName>
    <definedName name="BBIE">#REF!</definedName>
    <definedName name="bbie2" localSheetId="7">#REF!</definedName>
    <definedName name="bbie2">#REF!</definedName>
    <definedName name="BuiltIn_AutoFilter___1" localSheetId="7">#REF!</definedName>
    <definedName name="BuiltIn_AutoFilter___1">#REF!</definedName>
    <definedName name="LineRounding">[1]Rounding!$Q$15</definedName>
    <definedName name="_xlnm.Print_Area" localSheetId="3">'JP PINT2SME'!$A$12:$D$263</definedName>
    <definedName name="_xlnm.Print_Area" localSheetId="1">コアインボイスモデル!$B:$AG</definedName>
    <definedName name="_xlnm.Print_Titles" localSheetId="2">単一請求!$19:$20</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6">#REF!</definedName>
    <definedName name="ｘｘｘ" localSheetId="7">#REF!</definedName>
    <definedName name="ｘｘｘ" localSheetId="2">#REF!</definedName>
    <definedName name="ｘｘｘ">#REF!</definedName>
    <definedName name="あ" localSheetId="6">#REF!</definedName>
    <definedName name="あ" localSheetId="7">#REF!</definedName>
    <definedName name="あ" localSheetId="2">#REF!</definedName>
    <definedName name="あ">#REF!</definedName>
    <definedName name="ああ" localSheetId="6">#REF!</definedName>
    <definedName name="ああ" localSheetId="7">#REF!</definedName>
    <definedName name="ああ" localSheetId="2">#REF!</definedName>
    <definedName name="ああ">#REF!</definedName>
    <definedName name="あああ" localSheetId="6">#REF!</definedName>
    <definedName name="あああ" localSheetId="7">#REF!</definedName>
    <definedName name="あああ" localSheetId="2">#REF!</definedName>
    <definedName name="あああ">#REF!</definedName>
    <definedName name="改訂履歴" localSheetId="6">#REF!</definedName>
    <definedName name="改訂履歴" localSheetId="7">#REF!</definedName>
    <definedName name="改訂履歴" localSheetId="2">#REF!</definedName>
    <definedName name="改訂履歴">#REF!</definedName>
    <definedName name="支払通知" localSheetId="6">#REF!</definedName>
    <definedName name="支払通知" localSheetId="7">#REF!</definedName>
    <definedName name="支払通知" localSheetId="2">#REF!</definedName>
    <definedName name="支払通知">#REF!</definedName>
    <definedName name="支払通知３" localSheetId="6">#REF!</definedName>
    <definedName name="支払通知３" localSheetId="7">#REF!</definedName>
    <definedName name="支払通知３" localSheetId="2">#REF!</definedName>
    <definedName name="支払通知３">#REF!</definedName>
    <definedName name="請求１" localSheetId="6">#REF!</definedName>
    <definedName name="請求１" localSheetId="7">#REF!</definedName>
    <definedName name="請求１" localSheetId="2">#REF!</definedName>
    <definedName name="請求１">#REF!</definedName>
    <definedName name="単一請求">#REF!</definedName>
    <definedName name="表紙１" localSheetId="6">#REF!</definedName>
    <definedName name="表紙１" localSheetId="7">#REF!</definedName>
    <definedName name="表紙１" localSheetId="2">#REF!</definedName>
    <definedName name="表紙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476" i="1" l="1"/>
  <c r="AE476"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6" i="1"/>
  <c r="AC157" i="1"/>
  <c r="AC158"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3" i="1"/>
  <c r="AC284" i="1"/>
  <c r="AC285" i="1"/>
  <c r="AC286" i="1"/>
  <c r="AC287" i="1"/>
  <c r="AC289" i="1"/>
  <c r="AC290" i="1"/>
  <c r="AC291" i="1"/>
  <c r="AC292" i="1"/>
  <c r="AC293" i="1"/>
  <c r="AC294" i="1"/>
  <c r="AC295" i="1"/>
  <c r="AC296" i="1"/>
  <c r="AC297" i="1"/>
  <c r="AC298" i="1"/>
  <c r="AC299" i="1"/>
  <c r="AC300" i="1"/>
  <c r="AC301" i="1"/>
  <c r="AC302" i="1"/>
  <c r="AC303" i="1"/>
  <c r="AC305" i="1"/>
  <c r="AC306"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8" i="1"/>
  <c r="AC389" i="1"/>
  <c r="AC390" i="1"/>
  <c r="AC391" i="1"/>
  <c r="AC392" i="1"/>
  <c r="AC393" i="1"/>
  <c r="AC394" i="1"/>
  <c r="AC395" i="1"/>
  <c r="AC396" i="1"/>
  <c r="AC397" i="1"/>
  <c r="AC398" i="1"/>
  <c r="AC399" i="1"/>
  <c r="AC400" i="1"/>
  <c r="AC401" i="1"/>
  <c r="AC402" i="1"/>
  <c r="AC403" i="1"/>
  <c r="AC404" i="1"/>
  <c r="AC405" i="1"/>
  <c r="AC407" i="1"/>
  <c r="AC408" i="1"/>
  <c r="AC409" i="1"/>
  <c r="AC410" i="1"/>
  <c r="AC411" i="1"/>
  <c r="AC412" i="1"/>
  <c r="AC414" i="1"/>
  <c r="AC415" i="1"/>
  <c r="AC416" i="1"/>
  <c r="AC417" i="1"/>
  <c r="AC418" i="1"/>
  <c r="AC419" i="1"/>
  <c r="AC420" i="1"/>
  <c r="AC421" i="1"/>
  <c r="AC422" i="1"/>
  <c r="AC423" i="1"/>
  <c r="AC424" i="1"/>
  <c r="AC425" i="1"/>
  <c r="AC426" i="1"/>
  <c r="AC427" i="1"/>
  <c r="AC449" i="1"/>
  <c r="AC450" i="1"/>
  <c r="AC451" i="1"/>
  <c r="AC453" i="1"/>
  <c r="AC454" i="1"/>
  <c r="AC455" i="1"/>
  <c r="AC457" i="1"/>
  <c r="AC458" i="1"/>
  <c r="AC459" i="1"/>
  <c r="AC461" i="1"/>
  <c r="AC462" i="1"/>
  <c r="AC464" i="1"/>
  <c r="AC465" i="1"/>
  <c r="AC466" i="1"/>
  <c r="AC468" i="1"/>
  <c r="AC469" i="1"/>
  <c r="AC470" i="1"/>
  <c r="AC471" i="1"/>
  <c r="AC472" i="1"/>
  <c r="AC473" i="1"/>
  <c r="AC474" i="1"/>
  <c r="AC475"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98" i="1"/>
  <c r="AC599" i="1"/>
  <c r="AC600" i="1"/>
  <c r="AC601" i="1"/>
  <c r="AC602" i="1"/>
  <c r="AC603" i="1"/>
  <c r="AC613" i="1"/>
  <c r="AC614" i="1"/>
  <c r="AC615" i="1"/>
  <c r="AC616" i="1"/>
  <c r="AC617" i="1"/>
  <c r="AC618" i="1"/>
  <c r="AC619" i="1"/>
  <c r="AC620" i="1"/>
  <c r="AC621" i="1"/>
  <c r="AC627" i="1"/>
  <c r="AC628" i="1"/>
  <c r="AC630" i="1"/>
  <c r="AC631" i="1"/>
  <c r="AC632" i="1"/>
  <c r="AC633" i="1"/>
  <c r="AC634" i="1"/>
  <c r="AC635" i="1"/>
  <c r="AC636" i="1"/>
  <c r="AC637" i="1"/>
  <c r="AC638" i="1"/>
  <c r="AC640" i="1"/>
  <c r="AC641" i="1"/>
  <c r="AC643" i="1"/>
  <c r="AC644" i="1"/>
  <c r="AC645" i="1"/>
  <c r="AC646" i="1"/>
  <c r="AC647" i="1"/>
  <c r="AC648" i="1"/>
  <c r="AC650" i="1"/>
  <c r="AC651" i="1"/>
  <c r="AC652" i="1"/>
  <c r="AC653" i="1"/>
  <c r="AC654" i="1"/>
  <c r="AC655" i="1"/>
  <c r="AC656" i="1"/>
  <c r="AC657" i="1"/>
  <c r="AC658" i="1"/>
  <c r="AC666" i="1"/>
  <c r="AC667" i="1"/>
  <c r="AC668" i="1"/>
  <c r="AC669" i="1"/>
  <c r="AC670" i="1"/>
  <c r="AC671" i="1"/>
  <c r="AC672" i="1"/>
  <c r="AC673" i="1"/>
  <c r="AC674" i="1"/>
  <c r="AC675" i="1"/>
  <c r="AC676" i="1"/>
  <c r="AC677" i="1"/>
  <c r="AC678" i="1"/>
  <c r="AC679" i="1"/>
  <c r="AC680" i="1"/>
  <c r="AC681" i="1"/>
  <c r="AC682" i="1"/>
  <c r="AC683" i="1"/>
  <c r="AC684" i="1"/>
  <c r="AC685"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5" i="1"/>
  <c r="AF6" i="1"/>
  <c r="AF4" i="1"/>
  <c r="AC4" i="1"/>
  <c r="AE37" i="1"/>
  <c r="AG37" i="1"/>
  <c r="AH37" i="1"/>
  <c r="AE38" i="1"/>
  <c r="AG38" i="1"/>
  <c r="AH38" i="1"/>
  <c r="AE39" i="1"/>
  <c r="AG39" i="1"/>
  <c r="AH39" i="1"/>
  <c r="AE40" i="1"/>
  <c r="AG40" i="1"/>
  <c r="AH40" i="1"/>
  <c r="AE41" i="1"/>
  <c r="AG41" i="1"/>
  <c r="AH41" i="1"/>
  <c r="AE42" i="1"/>
  <c r="AG42" i="1"/>
  <c r="AH42" i="1"/>
  <c r="AE43" i="1"/>
  <c r="AG43" i="1"/>
  <c r="AH43" i="1"/>
  <c r="AE44" i="1"/>
  <c r="AG44" i="1"/>
  <c r="AH44" i="1"/>
  <c r="AE45" i="1"/>
  <c r="AG45" i="1"/>
  <c r="AH45" i="1"/>
  <c r="AE46" i="1"/>
  <c r="AG46" i="1"/>
  <c r="AH46" i="1"/>
  <c r="AE47" i="1"/>
  <c r="AG47" i="1"/>
  <c r="AH47" i="1"/>
  <c r="AE48" i="1"/>
  <c r="AG48" i="1"/>
  <c r="AH48" i="1"/>
  <c r="AE49" i="1"/>
  <c r="AG49" i="1"/>
  <c r="AH49" i="1"/>
  <c r="AE50" i="1"/>
  <c r="AG50" i="1"/>
  <c r="AH50" i="1"/>
  <c r="AE51" i="1"/>
  <c r="AG51" i="1"/>
  <c r="AH51" i="1"/>
  <c r="AE52" i="1"/>
  <c r="AG52" i="1"/>
  <c r="AH52" i="1"/>
  <c r="AE53" i="1"/>
  <c r="AG53" i="1"/>
  <c r="AH53" i="1"/>
  <c r="AE54" i="1"/>
  <c r="AG54" i="1"/>
  <c r="AH54" i="1"/>
  <c r="AE55" i="1"/>
  <c r="AG55" i="1"/>
  <c r="AH55" i="1"/>
  <c r="AE56" i="1"/>
  <c r="AG56" i="1"/>
  <c r="AH56" i="1"/>
  <c r="AE57" i="1"/>
  <c r="AG57" i="1"/>
  <c r="AH57" i="1"/>
  <c r="AE58" i="1"/>
  <c r="AG58" i="1"/>
  <c r="AH58" i="1"/>
  <c r="AE59" i="1"/>
  <c r="AG59" i="1"/>
  <c r="AH59" i="1"/>
  <c r="AE60" i="1"/>
  <c r="AG60" i="1"/>
  <c r="AH60" i="1"/>
  <c r="AE61" i="1"/>
  <c r="AG61" i="1"/>
  <c r="AH61" i="1"/>
  <c r="AE62" i="1"/>
  <c r="AG62" i="1"/>
  <c r="AH62" i="1"/>
  <c r="AE63" i="1"/>
  <c r="AG63" i="1"/>
  <c r="AH63" i="1"/>
  <c r="AE64" i="1"/>
  <c r="AG64" i="1"/>
  <c r="AH64" i="1"/>
  <c r="AE65" i="1"/>
  <c r="AG65" i="1"/>
  <c r="AH65" i="1"/>
  <c r="AE66" i="1"/>
  <c r="AG66" i="1"/>
  <c r="AH66" i="1"/>
  <c r="AE67" i="1"/>
  <c r="AG67" i="1"/>
  <c r="AH67" i="1"/>
  <c r="AE68" i="1"/>
  <c r="AG68" i="1"/>
  <c r="AH68" i="1"/>
  <c r="AE69" i="1"/>
  <c r="AG69" i="1"/>
  <c r="AH69" i="1"/>
  <c r="AE70" i="1"/>
  <c r="AG70" i="1"/>
  <c r="AH70" i="1"/>
  <c r="AE71" i="1"/>
  <c r="AG71" i="1"/>
  <c r="AH71" i="1"/>
  <c r="AE72" i="1"/>
  <c r="AG72" i="1"/>
  <c r="AH72" i="1"/>
  <c r="AE73" i="1"/>
  <c r="AG73" i="1"/>
  <c r="AH73" i="1"/>
  <c r="AE74" i="1"/>
  <c r="AG74" i="1"/>
  <c r="AH74" i="1"/>
  <c r="AE75" i="1"/>
  <c r="AG75" i="1"/>
  <c r="AH75" i="1"/>
  <c r="AE76" i="1"/>
  <c r="AG76" i="1"/>
  <c r="AH76" i="1"/>
  <c r="AE77" i="1"/>
  <c r="AG77" i="1"/>
  <c r="AH77" i="1"/>
  <c r="AE78" i="1"/>
  <c r="AG78" i="1"/>
  <c r="AH78" i="1"/>
  <c r="AE79" i="1"/>
  <c r="AG79" i="1"/>
  <c r="AH79" i="1"/>
  <c r="AE80" i="1"/>
  <c r="AG80" i="1"/>
  <c r="AH80" i="1"/>
  <c r="AE81" i="1"/>
  <c r="AG81" i="1"/>
  <c r="AH81" i="1"/>
  <c r="AE82" i="1"/>
  <c r="AG82" i="1"/>
  <c r="AH82" i="1"/>
  <c r="AE83" i="1"/>
  <c r="AG83" i="1"/>
  <c r="AH83" i="1"/>
  <c r="AE84" i="1"/>
  <c r="AG84" i="1"/>
  <c r="AH84" i="1"/>
  <c r="AE85" i="1"/>
  <c r="AG85" i="1"/>
  <c r="AH85" i="1"/>
  <c r="AE86" i="1"/>
  <c r="AG86" i="1"/>
  <c r="AH86" i="1"/>
  <c r="AE87" i="1"/>
  <c r="AG87" i="1"/>
  <c r="AH87" i="1"/>
  <c r="AE88" i="1"/>
  <c r="AG88" i="1"/>
  <c r="AH88" i="1"/>
  <c r="AE89" i="1"/>
  <c r="AG89" i="1"/>
  <c r="AH89" i="1"/>
  <c r="AE90" i="1"/>
  <c r="AG90" i="1"/>
  <c r="AH90" i="1"/>
  <c r="AE91" i="1"/>
  <c r="AG91" i="1"/>
  <c r="AH91" i="1"/>
  <c r="AE92" i="1"/>
  <c r="AG92" i="1"/>
  <c r="AH92" i="1"/>
  <c r="AE93" i="1"/>
  <c r="AG93" i="1"/>
  <c r="AH93" i="1"/>
  <c r="AE94" i="1"/>
  <c r="AG94" i="1"/>
  <c r="AH94" i="1"/>
  <c r="AE95" i="1"/>
  <c r="AG95" i="1"/>
  <c r="AH95" i="1"/>
  <c r="AE96" i="1"/>
  <c r="AG96" i="1"/>
  <c r="AH96" i="1"/>
  <c r="AE97" i="1"/>
  <c r="AG97" i="1"/>
  <c r="AH97" i="1"/>
  <c r="AE98" i="1"/>
  <c r="AG98" i="1"/>
  <c r="AH98" i="1"/>
  <c r="AE99" i="1"/>
  <c r="AG99" i="1"/>
  <c r="AH99" i="1"/>
  <c r="AE100" i="1"/>
  <c r="AG100" i="1"/>
  <c r="AH100" i="1"/>
  <c r="AE101" i="1"/>
  <c r="AG101" i="1"/>
  <c r="AH101" i="1"/>
  <c r="AE102" i="1"/>
  <c r="AG102" i="1"/>
  <c r="AH102" i="1"/>
  <c r="AE103" i="1"/>
  <c r="AG103" i="1"/>
  <c r="AH103" i="1"/>
  <c r="AE104" i="1"/>
  <c r="AG104" i="1"/>
  <c r="AH104" i="1"/>
  <c r="AE105" i="1"/>
  <c r="AG105" i="1"/>
  <c r="AH105" i="1"/>
  <c r="AE106" i="1"/>
  <c r="AG106" i="1"/>
  <c r="AH106" i="1"/>
  <c r="AE107" i="1"/>
  <c r="AG107" i="1"/>
  <c r="AH107" i="1"/>
  <c r="AE108" i="1"/>
  <c r="AG108" i="1"/>
  <c r="AH108" i="1"/>
  <c r="AE109" i="1"/>
  <c r="AG109" i="1"/>
  <c r="AH109" i="1"/>
  <c r="AE110" i="1"/>
  <c r="AG110" i="1"/>
  <c r="AH110" i="1"/>
  <c r="AE111" i="1"/>
  <c r="AG111" i="1"/>
  <c r="AH111" i="1"/>
  <c r="AE112" i="1"/>
  <c r="AG112" i="1"/>
  <c r="AH112" i="1"/>
  <c r="AE113" i="1"/>
  <c r="AG113" i="1"/>
  <c r="AH113" i="1"/>
  <c r="AE114" i="1"/>
  <c r="AG114" i="1"/>
  <c r="AH114" i="1"/>
  <c r="AE115" i="1"/>
  <c r="AG115" i="1"/>
  <c r="AH115" i="1"/>
  <c r="AE116" i="1"/>
  <c r="AG116" i="1"/>
  <c r="AH116" i="1"/>
  <c r="AE117" i="1"/>
  <c r="AG117" i="1"/>
  <c r="AH117" i="1"/>
  <c r="AE118" i="1"/>
  <c r="AG118" i="1"/>
  <c r="AH118" i="1"/>
  <c r="AE119" i="1"/>
  <c r="AG119" i="1"/>
  <c r="AH119" i="1"/>
  <c r="AE120" i="1"/>
  <c r="AG120" i="1"/>
  <c r="AH120" i="1"/>
  <c r="AE121" i="1"/>
  <c r="AG121" i="1"/>
  <c r="AH121" i="1"/>
  <c r="AE122" i="1"/>
  <c r="AG122" i="1"/>
  <c r="AH122" i="1"/>
  <c r="AE123" i="1"/>
  <c r="AG123" i="1"/>
  <c r="AH123" i="1"/>
  <c r="AE124" i="1"/>
  <c r="AG124" i="1"/>
  <c r="AH124" i="1"/>
  <c r="AE125" i="1"/>
  <c r="AG125" i="1"/>
  <c r="AH125" i="1"/>
  <c r="AE126" i="1"/>
  <c r="AG126" i="1"/>
  <c r="AH126" i="1"/>
  <c r="AE127" i="1"/>
  <c r="AG127" i="1"/>
  <c r="AH127" i="1"/>
  <c r="AE128" i="1"/>
  <c r="AG128" i="1"/>
  <c r="AH128" i="1"/>
  <c r="AE129" i="1"/>
  <c r="AG129" i="1"/>
  <c r="AH129" i="1"/>
  <c r="AE130" i="1"/>
  <c r="AG130" i="1"/>
  <c r="AH130" i="1"/>
  <c r="AE131" i="1"/>
  <c r="AG131" i="1"/>
  <c r="AH131" i="1"/>
  <c r="AE132" i="1"/>
  <c r="AG132" i="1"/>
  <c r="AH132" i="1"/>
  <c r="AE133" i="1"/>
  <c r="AG133" i="1"/>
  <c r="AH133" i="1"/>
  <c r="AE134" i="1"/>
  <c r="AG134" i="1"/>
  <c r="AH134" i="1"/>
  <c r="AE135" i="1"/>
  <c r="AG135" i="1"/>
  <c r="AH135" i="1"/>
  <c r="AE136" i="1"/>
  <c r="AG136" i="1"/>
  <c r="AH136" i="1"/>
  <c r="AE137" i="1"/>
  <c r="AG137" i="1"/>
  <c r="AH137" i="1"/>
  <c r="AE138" i="1"/>
  <c r="AG138" i="1"/>
  <c r="AH138" i="1"/>
  <c r="AE139" i="1"/>
  <c r="AG139" i="1"/>
  <c r="AH139" i="1"/>
  <c r="AE140" i="1"/>
  <c r="AG140" i="1"/>
  <c r="AH140" i="1"/>
  <c r="AE141" i="1"/>
  <c r="AG141" i="1"/>
  <c r="AH141" i="1"/>
  <c r="AE142" i="1"/>
  <c r="AG142" i="1"/>
  <c r="AH142" i="1"/>
  <c r="AE143" i="1"/>
  <c r="AG143" i="1"/>
  <c r="AH143" i="1"/>
  <c r="AE144" i="1"/>
  <c r="AG144" i="1"/>
  <c r="AH144" i="1"/>
  <c r="AE145" i="1"/>
  <c r="AG145" i="1"/>
  <c r="AH145" i="1"/>
  <c r="AE146" i="1"/>
  <c r="AG146" i="1"/>
  <c r="AH146" i="1"/>
  <c r="AE147" i="1"/>
  <c r="AG147" i="1"/>
  <c r="AH147" i="1"/>
  <c r="AE148" i="1"/>
  <c r="AG148" i="1"/>
  <c r="AH148" i="1"/>
  <c r="AE149" i="1"/>
  <c r="AG149" i="1"/>
  <c r="AH149" i="1"/>
  <c r="AE150" i="1"/>
  <c r="AG150" i="1"/>
  <c r="AH150" i="1"/>
  <c r="AE151" i="1"/>
  <c r="AG151" i="1"/>
  <c r="AH151" i="1"/>
  <c r="AE152" i="1"/>
  <c r="AG152" i="1"/>
  <c r="AH152" i="1"/>
  <c r="AE153" i="1"/>
  <c r="AG153" i="1"/>
  <c r="AH153" i="1"/>
  <c r="AE154" i="1"/>
  <c r="AG154" i="1"/>
  <c r="AH154" i="1"/>
  <c r="AE155" i="1"/>
  <c r="AG155" i="1"/>
  <c r="AH155" i="1"/>
  <c r="AE156" i="1"/>
  <c r="AG156" i="1"/>
  <c r="AH156" i="1"/>
  <c r="AE157" i="1"/>
  <c r="AG157" i="1"/>
  <c r="AH157" i="1"/>
  <c r="AE158" i="1"/>
  <c r="AG158" i="1"/>
  <c r="AH158" i="1"/>
  <c r="AE159" i="1"/>
  <c r="AG159" i="1"/>
  <c r="AH159" i="1"/>
  <c r="AE160" i="1"/>
  <c r="AG160" i="1"/>
  <c r="AH160" i="1"/>
  <c r="AE161" i="1"/>
  <c r="AG161" i="1"/>
  <c r="AH161" i="1"/>
  <c r="AE162" i="1"/>
  <c r="AG162" i="1"/>
  <c r="AH162" i="1"/>
  <c r="AE163" i="1"/>
  <c r="AG163" i="1"/>
  <c r="AH163" i="1"/>
  <c r="AE164" i="1"/>
  <c r="AG164" i="1"/>
  <c r="AH164" i="1"/>
  <c r="AE165" i="1"/>
  <c r="AG165" i="1"/>
  <c r="AH165" i="1"/>
  <c r="AE166" i="1"/>
  <c r="AG166" i="1"/>
  <c r="AH166" i="1"/>
  <c r="AE167" i="1"/>
  <c r="AG167" i="1"/>
  <c r="AH167" i="1"/>
  <c r="AE168" i="1"/>
  <c r="AG168" i="1"/>
  <c r="AH168" i="1"/>
  <c r="AE169" i="1"/>
  <c r="AG169" i="1"/>
  <c r="AH169" i="1"/>
  <c r="AE170" i="1"/>
  <c r="AG170" i="1"/>
  <c r="AH170" i="1"/>
  <c r="AE171" i="1"/>
  <c r="AG171" i="1"/>
  <c r="AH171" i="1"/>
  <c r="AE172" i="1"/>
  <c r="AG172" i="1"/>
  <c r="AH172" i="1"/>
  <c r="AE173" i="1"/>
  <c r="AG173" i="1"/>
  <c r="AH173" i="1"/>
  <c r="AE174" i="1"/>
  <c r="AG174" i="1"/>
  <c r="AH174" i="1"/>
  <c r="AE175" i="1"/>
  <c r="AG175" i="1"/>
  <c r="AH175" i="1"/>
  <c r="AE176" i="1"/>
  <c r="AG176" i="1"/>
  <c r="AH176" i="1"/>
  <c r="AE177" i="1"/>
  <c r="AG177" i="1"/>
  <c r="AH177" i="1"/>
  <c r="AE178" i="1"/>
  <c r="AG178" i="1"/>
  <c r="AH178" i="1"/>
  <c r="AE179" i="1"/>
  <c r="AG179" i="1"/>
  <c r="AH179" i="1"/>
  <c r="AE180" i="1"/>
  <c r="AG180" i="1"/>
  <c r="AH180" i="1"/>
  <c r="AE181" i="1"/>
  <c r="AG181" i="1"/>
  <c r="AH181" i="1"/>
  <c r="AE182" i="1"/>
  <c r="AG182" i="1"/>
  <c r="AH182" i="1"/>
  <c r="AE183" i="1"/>
  <c r="AG183" i="1"/>
  <c r="AH183" i="1"/>
  <c r="AE184" i="1"/>
  <c r="AG184" i="1"/>
  <c r="AH184" i="1"/>
  <c r="AE185" i="1"/>
  <c r="AG185" i="1"/>
  <c r="AH185" i="1"/>
  <c r="AE186" i="1"/>
  <c r="AG186" i="1"/>
  <c r="AH186" i="1"/>
  <c r="AE187" i="1"/>
  <c r="AG187" i="1"/>
  <c r="AH187" i="1"/>
  <c r="AE188" i="1"/>
  <c r="AG188" i="1"/>
  <c r="AH188" i="1"/>
  <c r="AE189" i="1"/>
  <c r="AG189" i="1"/>
  <c r="AH189" i="1"/>
  <c r="AE190" i="1"/>
  <c r="AG190" i="1"/>
  <c r="AH190" i="1"/>
  <c r="AE191" i="1"/>
  <c r="AG191" i="1"/>
  <c r="AH191" i="1"/>
  <c r="AE192" i="1"/>
  <c r="AG192" i="1"/>
  <c r="AH192" i="1"/>
  <c r="AE193" i="1"/>
  <c r="AG193" i="1"/>
  <c r="AH193" i="1"/>
  <c r="AE194" i="1"/>
  <c r="AG194" i="1"/>
  <c r="AH194" i="1"/>
  <c r="AE195" i="1"/>
  <c r="AG195" i="1"/>
  <c r="AH195" i="1"/>
  <c r="AE196" i="1"/>
  <c r="AG196" i="1"/>
  <c r="AH196" i="1"/>
  <c r="AE197" i="1"/>
  <c r="AG197" i="1"/>
  <c r="AH197" i="1"/>
  <c r="AE198" i="1"/>
  <c r="AG198" i="1"/>
  <c r="AH198" i="1"/>
  <c r="AE199" i="1"/>
  <c r="AG199" i="1"/>
  <c r="AH199" i="1"/>
  <c r="AE200" i="1"/>
  <c r="AG200" i="1"/>
  <c r="AH200" i="1"/>
  <c r="AE201" i="1"/>
  <c r="AG201" i="1"/>
  <c r="AH201" i="1"/>
  <c r="AE202" i="1"/>
  <c r="AG202" i="1"/>
  <c r="AH202" i="1"/>
  <c r="AE203" i="1"/>
  <c r="AG203" i="1"/>
  <c r="AH203" i="1"/>
  <c r="AE204" i="1"/>
  <c r="AG204" i="1"/>
  <c r="AH204" i="1"/>
  <c r="AE205" i="1"/>
  <c r="AG205" i="1"/>
  <c r="AH205" i="1"/>
  <c r="AE206" i="1"/>
  <c r="AG206" i="1"/>
  <c r="AH206" i="1"/>
  <c r="AE207" i="1"/>
  <c r="AG207" i="1"/>
  <c r="AH207" i="1"/>
  <c r="AE208" i="1"/>
  <c r="AG208" i="1"/>
  <c r="AH208" i="1"/>
  <c r="AE209" i="1"/>
  <c r="AG209" i="1"/>
  <c r="AH209" i="1"/>
  <c r="AE210" i="1"/>
  <c r="AG210" i="1"/>
  <c r="AH210" i="1"/>
  <c r="AE211" i="1"/>
  <c r="AG211" i="1"/>
  <c r="AH211" i="1"/>
  <c r="AE212" i="1"/>
  <c r="AG212" i="1"/>
  <c r="AH212" i="1"/>
  <c r="AE213" i="1"/>
  <c r="AG213" i="1"/>
  <c r="AH213" i="1"/>
  <c r="AE214" i="1"/>
  <c r="AG214" i="1"/>
  <c r="AH214" i="1"/>
  <c r="AE215" i="1"/>
  <c r="AG215" i="1"/>
  <c r="AH215" i="1"/>
  <c r="AE216" i="1"/>
  <c r="AG216" i="1"/>
  <c r="AH216" i="1"/>
  <c r="AE217" i="1"/>
  <c r="AG217" i="1"/>
  <c r="AH217" i="1"/>
  <c r="AE218" i="1"/>
  <c r="AG218" i="1"/>
  <c r="AH218" i="1"/>
  <c r="AE219" i="1"/>
  <c r="AG219" i="1"/>
  <c r="AH219" i="1"/>
  <c r="AE220" i="1"/>
  <c r="AG220" i="1"/>
  <c r="AH220" i="1"/>
  <c r="AE221" i="1"/>
  <c r="AG221" i="1"/>
  <c r="AH221" i="1"/>
  <c r="AE222" i="1"/>
  <c r="AG222" i="1"/>
  <c r="AH222" i="1"/>
  <c r="AE223" i="1"/>
  <c r="AG223" i="1"/>
  <c r="AH223" i="1"/>
  <c r="AE224" i="1"/>
  <c r="AG224" i="1"/>
  <c r="AH224" i="1"/>
  <c r="AE225" i="1"/>
  <c r="AG225" i="1"/>
  <c r="AH225" i="1"/>
  <c r="AE226" i="1"/>
  <c r="AG226" i="1"/>
  <c r="AH226" i="1"/>
  <c r="AE227" i="1"/>
  <c r="AG227" i="1"/>
  <c r="AH227" i="1"/>
  <c r="AE228" i="1"/>
  <c r="AG228" i="1"/>
  <c r="AH228" i="1"/>
  <c r="AE229" i="1"/>
  <c r="AG229" i="1"/>
  <c r="AH229" i="1"/>
  <c r="AE230" i="1"/>
  <c r="AG230" i="1"/>
  <c r="AH230" i="1"/>
  <c r="AE231" i="1"/>
  <c r="AG231" i="1"/>
  <c r="AH231" i="1"/>
  <c r="AE232" i="1"/>
  <c r="AG232" i="1"/>
  <c r="AH232" i="1"/>
  <c r="AE233" i="1"/>
  <c r="AG233" i="1"/>
  <c r="AH233" i="1"/>
  <c r="AE234" i="1"/>
  <c r="AG234" i="1"/>
  <c r="AH234" i="1"/>
  <c r="AE235" i="1"/>
  <c r="AG235" i="1"/>
  <c r="AH235" i="1"/>
  <c r="AE236" i="1"/>
  <c r="AG236" i="1"/>
  <c r="AH236" i="1"/>
  <c r="AE237" i="1"/>
  <c r="AG237" i="1"/>
  <c r="AH237" i="1"/>
  <c r="AE238" i="1"/>
  <c r="AG238" i="1"/>
  <c r="AH238" i="1"/>
  <c r="AE239" i="1"/>
  <c r="AG239" i="1"/>
  <c r="AH239" i="1"/>
  <c r="AE240" i="1"/>
  <c r="AG240" i="1"/>
  <c r="AH240" i="1"/>
  <c r="AE241" i="1"/>
  <c r="AG241" i="1"/>
  <c r="AH241" i="1"/>
  <c r="AE242" i="1"/>
  <c r="AG242" i="1"/>
  <c r="AH242" i="1"/>
  <c r="AE243" i="1"/>
  <c r="AG243" i="1"/>
  <c r="AH243" i="1"/>
  <c r="AE244" i="1"/>
  <c r="AG244" i="1"/>
  <c r="AH244" i="1"/>
  <c r="AE245" i="1"/>
  <c r="AG245" i="1"/>
  <c r="AH245" i="1"/>
  <c r="AE246" i="1"/>
  <c r="AG246" i="1"/>
  <c r="AH246" i="1"/>
  <c r="AE247" i="1"/>
  <c r="AG247" i="1"/>
  <c r="AH247" i="1"/>
  <c r="AE248" i="1"/>
  <c r="AG248" i="1"/>
  <c r="AH248" i="1"/>
  <c r="AE249" i="1"/>
  <c r="AG249" i="1"/>
  <c r="AH249" i="1"/>
  <c r="AE250" i="1"/>
  <c r="AG250" i="1"/>
  <c r="AH250" i="1"/>
  <c r="AE251" i="1"/>
  <c r="AG251" i="1"/>
  <c r="AH251" i="1"/>
  <c r="AE252" i="1"/>
  <c r="AG252" i="1"/>
  <c r="AH252" i="1"/>
  <c r="AE253" i="1"/>
  <c r="AG253" i="1"/>
  <c r="AH253" i="1"/>
  <c r="AE254" i="1"/>
  <c r="AG254" i="1"/>
  <c r="AH254" i="1"/>
  <c r="AE255" i="1"/>
  <c r="AG255" i="1"/>
  <c r="AH255" i="1"/>
  <c r="AE256" i="1"/>
  <c r="AG256" i="1"/>
  <c r="AH256" i="1"/>
  <c r="AE257" i="1"/>
  <c r="AG257" i="1"/>
  <c r="AH257" i="1"/>
  <c r="AE258" i="1"/>
  <c r="AG258" i="1"/>
  <c r="AH258" i="1"/>
  <c r="AE259" i="1"/>
  <c r="AG259" i="1"/>
  <c r="AH259" i="1"/>
  <c r="AE260" i="1"/>
  <c r="AG260" i="1"/>
  <c r="AH260" i="1"/>
  <c r="AE261" i="1"/>
  <c r="AG261" i="1"/>
  <c r="AH261" i="1"/>
  <c r="AE262" i="1"/>
  <c r="AG262" i="1"/>
  <c r="AH262" i="1"/>
  <c r="AE263" i="1"/>
  <c r="AG263" i="1"/>
  <c r="AH263" i="1"/>
  <c r="AE264" i="1"/>
  <c r="AG264" i="1"/>
  <c r="AH264" i="1"/>
  <c r="AE265" i="1"/>
  <c r="AG265" i="1"/>
  <c r="AH265" i="1"/>
  <c r="AE266" i="1"/>
  <c r="AG266" i="1"/>
  <c r="AH266" i="1"/>
  <c r="AE267" i="1"/>
  <c r="AG267" i="1"/>
  <c r="AH267" i="1"/>
  <c r="AE268" i="1"/>
  <c r="AG268" i="1"/>
  <c r="AH268" i="1"/>
  <c r="AE269" i="1"/>
  <c r="AG269" i="1"/>
  <c r="AH269" i="1"/>
  <c r="AE270" i="1"/>
  <c r="AG270" i="1"/>
  <c r="AH270" i="1"/>
  <c r="AE271" i="1"/>
  <c r="AG271" i="1"/>
  <c r="AH271" i="1"/>
  <c r="AE272" i="1"/>
  <c r="AG272" i="1"/>
  <c r="AH272" i="1"/>
  <c r="AE273" i="1"/>
  <c r="AG273" i="1"/>
  <c r="AH273" i="1"/>
  <c r="AE274" i="1"/>
  <c r="AG274" i="1"/>
  <c r="AH274" i="1"/>
  <c r="AE275" i="1"/>
  <c r="AG275" i="1"/>
  <c r="AH275" i="1"/>
  <c r="AE276" i="1"/>
  <c r="AG276" i="1"/>
  <c r="AH276" i="1"/>
  <c r="AE277" i="1"/>
  <c r="AG277" i="1"/>
  <c r="AH277" i="1"/>
  <c r="AE278" i="1"/>
  <c r="AG278" i="1"/>
  <c r="AH278" i="1"/>
  <c r="AE279" i="1"/>
  <c r="AG279" i="1"/>
  <c r="AH279" i="1"/>
  <c r="AE280" i="1"/>
  <c r="AG280" i="1"/>
  <c r="AH280" i="1"/>
  <c r="AE281" i="1"/>
  <c r="AG281" i="1"/>
  <c r="AH281" i="1"/>
  <c r="AE282" i="1"/>
  <c r="AG282" i="1"/>
  <c r="AH282" i="1"/>
  <c r="AE283" i="1"/>
  <c r="AG283" i="1"/>
  <c r="AH283" i="1"/>
  <c r="AE284" i="1"/>
  <c r="AG284" i="1"/>
  <c r="AH284" i="1"/>
  <c r="AE285" i="1"/>
  <c r="AG285" i="1"/>
  <c r="AH285" i="1"/>
  <c r="AE286" i="1"/>
  <c r="AG286" i="1"/>
  <c r="AH286" i="1"/>
  <c r="AE287" i="1"/>
  <c r="AG287" i="1"/>
  <c r="AH287" i="1"/>
  <c r="AE288" i="1"/>
  <c r="AG288" i="1"/>
  <c r="AH288" i="1"/>
  <c r="AE289" i="1"/>
  <c r="AG289" i="1"/>
  <c r="AH289" i="1"/>
  <c r="AE290" i="1"/>
  <c r="AG290" i="1"/>
  <c r="AH290" i="1"/>
  <c r="AE291" i="1"/>
  <c r="AG291" i="1"/>
  <c r="AH291" i="1"/>
  <c r="AE292" i="1"/>
  <c r="AG292" i="1"/>
  <c r="AH292" i="1"/>
  <c r="AE293" i="1"/>
  <c r="AG293" i="1"/>
  <c r="AH293" i="1"/>
  <c r="AE294" i="1"/>
  <c r="AG294" i="1"/>
  <c r="AH294" i="1"/>
  <c r="AE295" i="1"/>
  <c r="AG295" i="1"/>
  <c r="AH295" i="1"/>
  <c r="AE296" i="1"/>
  <c r="AG296" i="1"/>
  <c r="AH296" i="1"/>
  <c r="AE297" i="1"/>
  <c r="AG297" i="1"/>
  <c r="AH297" i="1"/>
  <c r="AE298" i="1"/>
  <c r="AG298" i="1"/>
  <c r="AH298" i="1"/>
  <c r="AE299" i="1"/>
  <c r="AG299" i="1"/>
  <c r="AH299" i="1"/>
  <c r="AE300" i="1"/>
  <c r="AG300" i="1"/>
  <c r="AH300" i="1"/>
  <c r="AE301" i="1"/>
  <c r="AG301" i="1"/>
  <c r="AH301" i="1"/>
  <c r="AE302" i="1"/>
  <c r="AG302" i="1"/>
  <c r="AH302" i="1"/>
  <c r="AE303" i="1"/>
  <c r="AG303" i="1"/>
  <c r="AH303" i="1"/>
  <c r="AE304" i="1"/>
  <c r="AG304" i="1"/>
  <c r="AH304" i="1"/>
  <c r="AE305" i="1"/>
  <c r="AG305" i="1"/>
  <c r="AH305" i="1"/>
  <c r="AE306" i="1"/>
  <c r="AG306" i="1"/>
  <c r="AH306" i="1"/>
  <c r="AE307" i="1"/>
  <c r="AG307" i="1"/>
  <c r="AH307" i="1"/>
  <c r="AE308" i="1"/>
  <c r="AG308" i="1"/>
  <c r="AH308" i="1"/>
  <c r="AE309" i="1"/>
  <c r="AG309" i="1"/>
  <c r="AH309" i="1"/>
  <c r="AE310" i="1"/>
  <c r="AG310" i="1"/>
  <c r="AH310" i="1"/>
  <c r="AE311" i="1"/>
  <c r="AG311" i="1"/>
  <c r="AH311" i="1"/>
  <c r="AE312" i="1"/>
  <c r="AG312" i="1"/>
  <c r="AH312" i="1"/>
  <c r="AE313" i="1"/>
  <c r="AG313" i="1"/>
  <c r="AH313" i="1"/>
  <c r="AE314" i="1"/>
  <c r="AG314" i="1"/>
  <c r="AH314" i="1"/>
  <c r="AE315" i="1"/>
  <c r="AG315" i="1"/>
  <c r="AH315" i="1"/>
  <c r="AE316" i="1"/>
  <c r="AG316" i="1"/>
  <c r="AH316" i="1"/>
  <c r="AE317" i="1"/>
  <c r="AG317" i="1"/>
  <c r="AH317" i="1"/>
  <c r="AE318" i="1"/>
  <c r="AG318" i="1"/>
  <c r="AH318" i="1"/>
  <c r="AE319" i="1"/>
  <c r="AG319" i="1"/>
  <c r="AH319" i="1"/>
  <c r="AE320" i="1"/>
  <c r="AG320" i="1"/>
  <c r="AH320" i="1"/>
  <c r="AE321" i="1"/>
  <c r="AG321" i="1"/>
  <c r="AH321" i="1"/>
  <c r="AE322" i="1"/>
  <c r="AG322" i="1"/>
  <c r="AH322" i="1"/>
  <c r="AE323" i="1"/>
  <c r="AG323" i="1"/>
  <c r="AH323" i="1"/>
  <c r="AE324" i="1"/>
  <c r="AG324" i="1"/>
  <c r="AH324" i="1"/>
  <c r="AE325" i="1"/>
  <c r="AG325" i="1"/>
  <c r="AH325" i="1"/>
  <c r="AE326" i="1"/>
  <c r="AG326" i="1"/>
  <c r="AH326" i="1"/>
  <c r="AE327" i="1"/>
  <c r="AG327" i="1"/>
  <c r="AH327" i="1"/>
  <c r="AE328" i="1"/>
  <c r="AG328" i="1"/>
  <c r="AH328" i="1"/>
  <c r="AE329" i="1"/>
  <c r="AG329" i="1"/>
  <c r="AH329" i="1"/>
  <c r="AE330" i="1"/>
  <c r="AG330" i="1"/>
  <c r="AH330" i="1"/>
  <c r="AE331" i="1"/>
  <c r="AG331" i="1"/>
  <c r="AH331" i="1"/>
  <c r="AE332" i="1"/>
  <c r="AG332" i="1"/>
  <c r="AH332" i="1"/>
  <c r="AE333" i="1"/>
  <c r="AG333" i="1"/>
  <c r="AH333" i="1"/>
  <c r="AE334" i="1"/>
  <c r="AG334" i="1"/>
  <c r="AH334" i="1"/>
  <c r="AE335" i="1"/>
  <c r="AG335" i="1"/>
  <c r="AH335" i="1"/>
  <c r="AE336" i="1"/>
  <c r="AG336" i="1"/>
  <c r="AH336" i="1"/>
  <c r="AE337" i="1"/>
  <c r="AG337" i="1"/>
  <c r="AH337" i="1"/>
  <c r="AE338" i="1"/>
  <c r="AG338" i="1"/>
  <c r="AH338" i="1"/>
  <c r="AE339" i="1"/>
  <c r="AG339" i="1"/>
  <c r="AH339" i="1"/>
  <c r="AE340" i="1"/>
  <c r="AG340" i="1"/>
  <c r="AH340" i="1"/>
  <c r="AE341" i="1"/>
  <c r="AG341" i="1"/>
  <c r="AH341" i="1"/>
  <c r="AE342" i="1"/>
  <c r="AG342" i="1"/>
  <c r="AH342" i="1"/>
  <c r="AE343" i="1"/>
  <c r="AG343" i="1"/>
  <c r="AH343" i="1"/>
  <c r="AE344" i="1"/>
  <c r="AG344" i="1"/>
  <c r="AH344" i="1"/>
  <c r="AE345" i="1"/>
  <c r="AG345" i="1"/>
  <c r="AH345" i="1"/>
  <c r="AE346" i="1"/>
  <c r="AG346" i="1"/>
  <c r="AH346" i="1"/>
  <c r="AE347" i="1"/>
  <c r="AG347" i="1"/>
  <c r="AH347" i="1"/>
  <c r="AE348" i="1"/>
  <c r="AG348" i="1"/>
  <c r="AH348" i="1"/>
  <c r="AE349" i="1"/>
  <c r="AG349" i="1"/>
  <c r="AH349" i="1"/>
  <c r="AE350" i="1"/>
  <c r="AG350" i="1"/>
  <c r="AH350" i="1"/>
  <c r="AE351" i="1"/>
  <c r="AG351" i="1"/>
  <c r="AH351" i="1"/>
  <c r="AE352" i="1"/>
  <c r="AG352" i="1"/>
  <c r="AH352" i="1"/>
  <c r="AE353" i="1"/>
  <c r="AG353" i="1"/>
  <c r="AH353" i="1"/>
  <c r="AE354" i="1"/>
  <c r="AG354" i="1"/>
  <c r="AH354" i="1"/>
  <c r="AE355" i="1"/>
  <c r="AG355" i="1"/>
  <c r="AH355" i="1"/>
  <c r="AE356" i="1"/>
  <c r="AG356" i="1"/>
  <c r="AH356" i="1"/>
  <c r="AE357" i="1"/>
  <c r="AG357" i="1"/>
  <c r="AH357" i="1"/>
  <c r="AE358" i="1"/>
  <c r="AG358" i="1"/>
  <c r="AH358" i="1"/>
  <c r="AE359" i="1"/>
  <c r="AG359" i="1"/>
  <c r="AH359" i="1"/>
  <c r="AE360" i="1"/>
  <c r="AG360" i="1"/>
  <c r="AH360" i="1"/>
  <c r="AE361" i="1"/>
  <c r="AG361" i="1"/>
  <c r="AH361" i="1"/>
  <c r="AE362" i="1"/>
  <c r="AG362" i="1"/>
  <c r="AH362" i="1"/>
  <c r="AE363" i="1"/>
  <c r="AG363" i="1"/>
  <c r="AH363" i="1"/>
  <c r="AE364" i="1"/>
  <c r="AG364" i="1"/>
  <c r="AH364" i="1"/>
  <c r="AE365" i="1"/>
  <c r="AG365" i="1"/>
  <c r="AH365" i="1"/>
  <c r="AE366" i="1"/>
  <c r="AG366" i="1"/>
  <c r="AH366" i="1"/>
  <c r="AE367" i="1"/>
  <c r="AG367" i="1"/>
  <c r="AH367" i="1"/>
  <c r="AE368" i="1"/>
  <c r="AG368" i="1"/>
  <c r="AH368" i="1"/>
  <c r="AE369" i="1"/>
  <c r="AG369" i="1"/>
  <c r="AH369" i="1"/>
  <c r="AE370" i="1"/>
  <c r="AG370" i="1"/>
  <c r="AH370" i="1"/>
  <c r="AE371" i="1"/>
  <c r="AG371" i="1"/>
  <c r="AH371" i="1"/>
  <c r="AE372" i="1"/>
  <c r="AG372" i="1"/>
  <c r="AH372" i="1"/>
  <c r="AE373" i="1"/>
  <c r="AG373" i="1"/>
  <c r="AH373" i="1"/>
  <c r="AE374" i="1"/>
  <c r="AG374" i="1"/>
  <c r="AH374" i="1"/>
  <c r="AE375" i="1"/>
  <c r="AG375" i="1"/>
  <c r="AH375" i="1"/>
  <c r="AE376" i="1"/>
  <c r="AG376" i="1"/>
  <c r="AH376" i="1"/>
  <c r="AE377" i="1"/>
  <c r="AG377" i="1"/>
  <c r="AH377" i="1"/>
  <c r="AE378" i="1"/>
  <c r="AG378" i="1"/>
  <c r="AH378" i="1"/>
  <c r="AE379" i="1"/>
  <c r="AG379" i="1"/>
  <c r="AH379" i="1"/>
  <c r="AE380" i="1"/>
  <c r="AG380" i="1"/>
  <c r="AH380" i="1"/>
  <c r="AE381" i="1"/>
  <c r="AG381" i="1"/>
  <c r="AH381" i="1"/>
  <c r="AE382" i="1"/>
  <c r="AG382" i="1"/>
  <c r="AH382" i="1"/>
  <c r="AE383" i="1"/>
  <c r="AG383" i="1"/>
  <c r="AH383" i="1"/>
  <c r="AE384" i="1"/>
  <c r="AG384" i="1"/>
  <c r="AH384" i="1"/>
  <c r="AE385" i="1"/>
  <c r="AG385" i="1"/>
  <c r="AH385" i="1"/>
  <c r="AE386" i="1"/>
  <c r="AG386" i="1"/>
  <c r="AH386" i="1"/>
  <c r="AE387" i="1"/>
  <c r="AG387" i="1"/>
  <c r="AH387" i="1"/>
  <c r="AE388" i="1"/>
  <c r="AG388" i="1"/>
  <c r="AH388" i="1"/>
  <c r="AE389" i="1"/>
  <c r="AG389" i="1"/>
  <c r="AH389" i="1"/>
  <c r="AE390" i="1"/>
  <c r="AG390" i="1"/>
  <c r="AH390" i="1"/>
  <c r="AE391" i="1"/>
  <c r="AG391" i="1"/>
  <c r="AH391" i="1"/>
  <c r="AE392" i="1"/>
  <c r="AG392" i="1"/>
  <c r="AH392" i="1"/>
  <c r="AE393" i="1"/>
  <c r="AG393" i="1"/>
  <c r="AH393" i="1"/>
  <c r="AE394" i="1"/>
  <c r="AG394" i="1"/>
  <c r="AH394" i="1"/>
  <c r="AE395" i="1"/>
  <c r="AG395" i="1"/>
  <c r="AH395" i="1"/>
  <c r="AE396" i="1"/>
  <c r="AG396" i="1"/>
  <c r="AH396" i="1"/>
  <c r="AE397" i="1"/>
  <c r="AG397" i="1"/>
  <c r="AH397" i="1"/>
  <c r="AE398" i="1"/>
  <c r="AG398" i="1"/>
  <c r="AH398" i="1"/>
  <c r="AE399" i="1"/>
  <c r="AG399" i="1"/>
  <c r="AH399" i="1"/>
  <c r="AE400" i="1"/>
  <c r="AG400" i="1"/>
  <c r="AH400" i="1"/>
  <c r="AE401" i="1"/>
  <c r="AG401" i="1"/>
  <c r="AH401" i="1"/>
  <c r="AE402" i="1"/>
  <c r="AG402" i="1"/>
  <c r="AH402" i="1"/>
  <c r="AE403" i="1"/>
  <c r="AG403" i="1"/>
  <c r="AH403" i="1"/>
  <c r="AE404" i="1"/>
  <c r="AG404" i="1"/>
  <c r="AH404" i="1"/>
  <c r="AE405" i="1"/>
  <c r="AG405" i="1"/>
  <c r="AH405" i="1"/>
  <c r="AE406" i="1"/>
  <c r="AG406" i="1"/>
  <c r="AH406" i="1"/>
  <c r="AE407" i="1"/>
  <c r="AG407" i="1"/>
  <c r="AH407" i="1"/>
  <c r="AE408" i="1"/>
  <c r="AG408" i="1"/>
  <c r="AH408" i="1"/>
  <c r="AE409" i="1"/>
  <c r="AG409" i="1"/>
  <c r="AH409" i="1"/>
  <c r="AE410" i="1"/>
  <c r="AG410" i="1"/>
  <c r="AH410" i="1"/>
  <c r="AE411" i="1"/>
  <c r="AG411" i="1"/>
  <c r="AH411" i="1"/>
  <c r="AE412" i="1"/>
  <c r="AG412" i="1"/>
  <c r="AH412" i="1"/>
  <c r="AE413" i="1"/>
  <c r="AG413" i="1"/>
  <c r="AH413" i="1"/>
  <c r="AE414" i="1"/>
  <c r="AG414" i="1"/>
  <c r="AH414" i="1"/>
  <c r="AE415" i="1"/>
  <c r="AG415" i="1"/>
  <c r="AH415" i="1"/>
  <c r="AE416" i="1"/>
  <c r="AG416" i="1"/>
  <c r="AH416" i="1"/>
  <c r="AE417" i="1"/>
  <c r="AG417" i="1"/>
  <c r="AH417" i="1"/>
  <c r="AE418" i="1"/>
  <c r="AG418" i="1"/>
  <c r="AH418" i="1"/>
  <c r="AE419" i="1"/>
  <c r="AG419" i="1"/>
  <c r="AH419" i="1"/>
  <c r="AE420" i="1"/>
  <c r="AG420" i="1"/>
  <c r="AH420" i="1"/>
  <c r="AE421" i="1"/>
  <c r="AG421" i="1"/>
  <c r="AH421" i="1"/>
  <c r="AE422" i="1"/>
  <c r="AG422" i="1"/>
  <c r="AH422" i="1"/>
  <c r="AE423" i="1"/>
  <c r="AG423" i="1"/>
  <c r="AH423" i="1"/>
  <c r="AE424" i="1"/>
  <c r="AG424" i="1"/>
  <c r="AH424" i="1"/>
  <c r="AE425" i="1"/>
  <c r="AG425" i="1"/>
  <c r="AH425" i="1"/>
  <c r="AE426" i="1"/>
  <c r="AG426" i="1"/>
  <c r="AH426" i="1"/>
  <c r="AE427" i="1"/>
  <c r="AG427" i="1"/>
  <c r="AH427" i="1"/>
  <c r="AE428" i="1"/>
  <c r="AG428" i="1"/>
  <c r="AH428" i="1"/>
  <c r="AE429" i="1"/>
  <c r="AG429" i="1"/>
  <c r="AH429" i="1"/>
  <c r="AE430" i="1"/>
  <c r="AG430" i="1"/>
  <c r="AH430" i="1"/>
  <c r="AE431" i="1"/>
  <c r="AG431" i="1"/>
  <c r="AH431" i="1"/>
  <c r="AE432" i="1"/>
  <c r="AG432" i="1"/>
  <c r="AH432" i="1"/>
  <c r="AE433" i="1"/>
  <c r="AG433" i="1"/>
  <c r="AH433" i="1"/>
  <c r="AE434" i="1"/>
  <c r="AG434" i="1"/>
  <c r="AH434" i="1"/>
  <c r="AE435" i="1"/>
  <c r="AG435" i="1"/>
  <c r="AH435" i="1"/>
  <c r="AE436" i="1"/>
  <c r="AG436" i="1"/>
  <c r="AH436" i="1"/>
  <c r="AE437" i="1"/>
  <c r="AG437" i="1"/>
  <c r="AH437" i="1"/>
  <c r="AE438" i="1"/>
  <c r="AG438" i="1"/>
  <c r="AH438" i="1"/>
  <c r="AE439" i="1"/>
  <c r="AG439" i="1"/>
  <c r="AH439" i="1"/>
  <c r="AE440" i="1"/>
  <c r="AG440" i="1"/>
  <c r="AH440" i="1"/>
  <c r="AE441" i="1"/>
  <c r="AG441" i="1"/>
  <c r="AH441" i="1"/>
  <c r="AE442" i="1"/>
  <c r="AG442" i="1"/>
  <c r="AH442" i="1"/>
  <c r="AE443" i="1"/>
  <c r="AG443" i="1"/>
  <c r="AH443" i="1"/>
  <c r="AE444" i="1"/>
  <c r="AG444" i="1"/>
  <c r="AH444" i="1"/>
  <c r="AE445" i="1"/>
  <c r="AG445" i="1"/>
  <c r="AH445" i="1"/>
  <c r="AE446" i="1"/>
  <c r="AG446" i="1"/>
  <c r="AH446" i="1"/>
  <c r="AE447" i="1"/>
  <c r="AG447" i="1"/>
  <c r="AH447" i="1"/>
  <c r="AE448" i="1"/>
  <c r="AG448" i="1"/>
  <c r="AH448" i="1"/>
  <c r="AE449" i="1"/>
  <c r="AG449" i="1"/>
  <c r="AH449" i="1"/>
  <c r="AE450" i="1"/>
  <c r="AG450" i="1"/>
  <c r="AH450" i="1"/>
  <c r="AE451" i="1"/>
  <c r="AG451" i="1"/>
  <c r="AH451" i="1"/>
  <c r="AE452" i="1"/>
  <c r="AG452" i="1"/>
  <c r="AH452" i="1"/>
  <c r="AE453" i="1"/>
  <c r="AG453" i="1"/>
  <c r="AH453" i="1"/>
  <c r="AE454" i="1"/>
  <c r="AG454" i="1"/>
  <c r="AH454" i="1"/>
  <c r="AE455" i="1"/>
  <c r="AG455" i="1"/>
  <c r="AH455" i="1"/>
  <c r="AE456" i="1"/>
  <c r="AG456" i="1"/>
  <c r="AH456" i="1"/>
  <c r="AE457" i="1"/>
  <c r="AG457" i="1"/>
  <c r="AH457" i="1"/>
  <c r="AE458" i="1"/>
  <c r="AG458" i="1"/>
  <c r="AH458" i="1"/>
  <c r="AE459" i="1"/>
  <c r="AG459" i="1"/>
  <c r="AH459" i="1"/>
  <c r="AE460" i="1"/>
  <c r="AG460" i="1"/>
  <c r="AH460" i="1"/>
  <c r="AE461" i="1"/>
  <c r="AG461" i="1"/>
  <c r="AH461" i="1"/>
  <c r="AE462" i="1"/>
  <c r="AG462" i="1"/>
  <c r="AH462" i="1"/>
  <c r="AE463" i="1"/>
  <c r="AG463" i="1"/>
  <c r="AH463" i="1"/>
  <c r="AE464" i="1"/>
  <c r="AG464" i="1"/>
  <c r="AH464" i="1"/>
  <c r="AE465" i="1"/>
  <c r="AG465" i="1"/>
  <c r="AH465" i="1"/>
  <c r="AE466" i="1"/>
  <c r="AG466" i="1"/>
  <c r="AH466" i="1"/>
  <c r="AE467" i="1"/>
  <c r="AG467" i="1"/>
  <c r="AH467" i="1"/>
  <c r="AE468" i="1"/>
  <c r="AG468" i="1"/>
  <c r="AH468" i="1"/>
  <c r="AE469" i="1"/>
  <c r="AG469" i="1"/>
  <c r="AH469" i="1"/>
  <c r="AE470" i="1"/>
  <c r="AG470" i="1"/>
  <c r="AH470" i="1"/>
  <c r="AE471" i="1"/>
  <c r="AG471" i="1"/>
  <c r="AH471" i="1"/>
  <c r="AE472" i="1"/>
  <c r="AG472" i="1"/>
  <c r="AH472" i="1"/>
  <c r="AE473" i="1"/>
  <c r="AG473" i="1"/>
  <c r="AH473" i="1"/>
  <c r="AE474" i="1"/>
  <c r="AG474" i="1"/>
  <c r="AH474" i="1"/>
  <c r="AE475" i="1"/>
  <c r="AG475" i="1"/>
  <c r="AH475" i="1"/>
  <c r="AG476" i="1"/>
  <c r="AH476" i="1"/>
  <c r="AE477" i="1"/>
  <c r="AG477" i="1"/>
  <c r="AH477" i="1"/>
  <c r="AE478" i="1"/>
  <c r="AG478" i="1"/>
  <c r="AH478" i="1"/>
  <c r="AE479" i="1"/>
  <c r="AG479" i="1"/>
  <c r="AH479" i="1"/>
  <c r="AE480" i="1"/>
  <c r="AG480" i="1"/>
  <c r="AH480" i="1"/>
  <c r="AE481" i="1"/>
  <c r="AG481" i="1"/>
  <c r="AH481" i="1"/>
  <c r="AE482" i="1"/>
  <c r="AG482" i="1"/>
  <c r="AH482" i="1"/>
  <c r="AE483" i="1"/>
  <c r="AG483" i="1"/>
  <c r="AH483" i="1"/>
  <c r="AE484" i="1"/>
  <c r="AG484" i="1"/>
  <c r="AH484" i="1"/>
  <c r="AE485" i="1"/>
  <c r="AG485" i="1"/>
  <c r="AH485" i="1"/>
  <c r="AE486" i="1"/>
  <c r="AG486" i="1"/>
  <c r="AH486" i="1"/>
  <c r="AE487" i="1"/>
  <c r="AG487" i="1"/>
  <c r="AH487" i="1"/>
  <c r="AE488" i="1"/>
  <c r="AG488" i="1"/>
  <c r="AH488" i="1"/>
  <c r="AE489" i="1"/>
  <c r="AG489" i="1"/>
  <c r="AH489" i="1"/>
  <c r="AE490" i="1"/>
  <c r="AG490" i="1"/>
  <c r="AH490" i="1"/>
  <c r="AE491" i="1"/>
  <c r="AG491" i="1"/>
  <c r="AH491" i="1"/>
  <c r="AE492" i="1"/>
  <c r="AG492" i="1"/>
  <c r="AH492" i="1"/>
  <c r="AE493" i="1"/>
  <c r="AG493" i="1"/>
  <c r="AH493" i="1"/>
  <c r="AE494" i="1"/>
  <c r="AG494" i="1"/>
  <c r="AH494" i="1"/>
  <c r="AE495" i="1"/>
  <c r="AG495" i="1"/>
  <c r="AH495" i="1"/>
  <c r="AE496" i="1"/>
  <c r="AG496" i="1"/>
  <c r="AH496" i="1"/>
  <c r="AE497" i="1"/>
  <c r="AG497" i="1"/>
  <c r="AH497" i="1"/>
  <c r="AE498" i="1"/>
  <c r="AG498" i="1"/>
  <c r="AH498" i="1"/>
  <c r="AE499" i="1"/>
  <c r="AG499" i="1"/>
  <c r="AH499" i="1"/>
  <c r="AE500" i="1"/>
  <c r="AG500" i="1"/>
  <c r="AH500" i="1"/>
  <c r="AE501" i="1"/>
  <c r="AG501" i="1"/>
  <c r="AH501" i="1"/>
  <c r="AE502" i="1"/>
  <c r="AG502" i="1"/>
  <c r="AH502" i="1"/>
  <c r="AE503" i="1"/>
  <c r="AG503" i="1"/>
  <c r="AH503" i="1"/>
  <c r="AE504" i="1"/>
  <c r="AG504" i="1"/>
  <c r="AH504" i="1"/>
  <c r="AE505" i="1"/>
  <c r="AG505" i="1"/>
  <c r="AH505" i="1"/>
  <c r="AE506" i="1"/>
  <c r="AG506" i="1"/>
  <c r="AH506" i="1"/>
  <c r="AE507" i="1"/>
  <c r="AG507" i="1"/>
  <c r="AH507" i="1"/>
  <c r="AE508" i="1"/>
  <c r="AG508" i="1"/>
  <c r="AH508" i="1"/>
  <c r="AE509" i="1"/>
  <c r="AG509" i="1"/>
  <c r="AH509" i="1"/>
  <c r="AE510" i="1"/>
  <c r="AG510" i="1"/>
  <c r="AH510" i="1"/>
  <c r="AE511" i="1"/>
  <c r="AG511" i="1"/>
  <c r="AH511" i="1"/>
  <c r="AE512" i="1"/>
  <c r="AG512" i="1"/>
  <c r="AH512" i="1"/>
  <c r="AE513" i="1"/>
  <c r="AG513" i="1"/>
  <c r="AH513" i="1"/>
  <c r="AE514" i="1"/>
  <c r="AG514" i="1"/>
  <c r="AH514" i="1"/>
  <c r="AE515" i="1"/>
  <c r="AG515" i="1"/>
  <c r="AH515" i="1"/>
  <c r="AE516" i="1"/>
  <c r="AG516" i="1"/>
  <c r="AH516" i="1"/>
  <c r="AE517" i="1"/>
  <c r="AG517" i="1"/>
  <c r="AH517" i="1"/>
  <c r="AE518" i="1"/>
  <c r="AG518" i="1"/>
  <c r="AH518" i="1"/>
  <c r="AE519" i="1"/>
  <c r="AG519" i="1"/>
  <c r="AH519" i="1"/>
  <c r="AE520" i="1"/>
  <c r="AG520" i="1"/>
  <c r="AH520" i="1"/>
  <c r="AE521" i="1"/>
  <c r="AG521" i="1"/>
  <c r="AH521" i="1"/>
  <c r="AE522" i="1"/>
  <c r="AG522" i="1"/>
  <c r="AH522" i="1"/>
  <c r="AE523" i="1"/>
  <c r="AG523" i="1"/>
  <c r="AH523" i="1"/>
  <c r="AE524" i="1"/>
  <c r="AG524" i="1"/>
  <c r="AH524" i="1"/>
  <c r="AE525" i="1"/>
  <c r="AG525" i="1"/>
  <c r="AH525" i="1"/>
  <c r="AE526" i="1"/>
  <c r="AG526" i="1"/>
  <c r="AH526" i="1"/>
  <c r="AE527" i="1"/>
  <c r="AG527" i="1"/>
  <c r="AH527" i="1"/>
  <c r="AE528" i="1"/>
  <c r="AG528" i="1"/>
  <c r="AH528" i="1"/>
  <c r="AE529" i="1"/>
  <c r="AG529" i="1"/>
  <c r="AH529" i="1"/>
  <c r="AE530" i="1"/>
  <c r="AG530" i="1"/>
  <c r="AH530" i="1"/>
  <c r="AE531" i="1"/>
  <c r="AG531" i="1"/>
  <c r="AH531" i="1"/>
  <c r="AE532" i="1"/>
  <c r="AG532" i="1"/>
  <c r="AH532" i="1"/>
  <c r="AE533" i="1"/>
  <c r="AG533" i="1"/>
  <c r="AH533" i="1"/>
  <c r="AE534" i="1"/>
  <c r="AG534" i="1"/>
  <c r="AH534" i="1"/>
  <c r="AE535" i="1"/>
  <c r="AG535" i="1"/>
  <c r="AH535" i="1"/>
  <c r="AE536" i="1"/>
  <c r="AG536" i="1"/>
  <c r="AH536" i="1"/>
  <c r="AE537" i="1"/>
  <c r="AG537" i="1"/>
  <c r="AH537" i="1"/>
  <c r="AE538" i="1"/>
  <c r="AG538" i="1"/>
  <c r="AH538" i="1"/>
  <c r="AE539" i="1"/>
  <c r="AG539" i="1"/>
  <c r="AH539" i="1"/>
  <c r="AE540" i="1"/>
  <c r="AG540" i="1"/>
  <c r="AH540" i="1"/>
  <c r="AE541" i="1"/>
  <c r="AG541" i="1"/>
  <c r="AH541" i="1"/>
  <c r="AE542" i="1"/>
  <c r="AG542" i="1"/>
  <c r="AH542" i="1"/>
  <c r="AE543" i="1"/>
  <c r="AG543" i="1"/>
  <c r="AH543" i="1"/>
  <c r="AE544" i="1"/>
  <c r="AG544" i="1"/>
  <c r="AH544" i="1"/>
  <c r="AE545" i="1"/>
  <c r="AG545" i="1"/>
  <c r="AH545" i="1"/>
  <c r="AE546" i="1"/>
  <c r="AG546" i="1"/>
  <c r="AH546" i="1"/>
  <c r="AE547" i="1"/>
  <c r="AG547" i="1"/>
  <c r="AH547" i="1"/>
  <c r="AE548" i="1"/>
  <c r="AG548" i="1"/>
  <c r="AH548" i="1"/>
  <c r="AE549" i="1"/>
  <c r="AG549" i="1"/>
  <c r="AH549" i="1"/>
  <c r="AE550" i="1"/>
  <c r="AG550" i="1"/>
  <c r="AH550" i="1"/>
  <c r="AE551" i="1"/>
  <c r="AG551" i="1"/>
  <c r="AH551" i="1"/>
  <c r="AE552" i="1"/>
  <c r="AG552" i="1"/>
  <c r="AH552" i="1"/>
  <c r="AE553" i="1"/>
  <c r="AG553" i="1"/>
  <c r="AH553" i="1"/>
  <c r="AE554" i="1"/>
  <c r="AG554" i="1"/>
  <c r="AH554" i="1"/>
  <c r="AE555" i="1"/>
  <c r="AG555" i="1"/>
  <c r="AH555" i="1"/>
  <c r="AE556" i="1"/>
  <c r="AG556" i="1"/>
  <c r="AH556" i="1"/>
  <c r="AE557" i="1"/>
  <c r="AG557" i="1"/>
  <c r="AH557" i="1"/>
  <c r="AE558" i="1"/>
  <c r="AG558" i="1"/>
  <c r="AH558" i="1"/>
  <c r="AE559" i="1"/>
  <c r="AG559" i="1"/>
  <c r="AH559" i="1"/>
  <c r="AE560" i="1"/>
  <c r="AG560" i="1"/>
  <c r="AH560" i="1"/>
  <c r="AE561" i="1"/>
  <c r="AG561" i="1"/>
  <c r="AH561" i="1"/>
  <c r="AE562" i="1"/>
  <c r="AG562" i="1"/>
  <c r="AH562" i="1"/>
  <c r="AE563" i="1"/>
  <c r="AG563" i="1"/>
  <c r="AH563" i="1"/>
  <c r="AE564" i="1"/>
  <c r="AG564" i="1"/>
  <c r="AH564" i="1"/>
  <c r="AE565" i="1"/>
  <c r="AG565" i="1"/>
  <c r="AH565" i="1"/>
  <c r="AE566" i="1"/>
  <c r="AG566" i="1"/>
  <c r="AH566" i="1"/>
  <c r="AE567" i="1"/>
  <c r="AG567" i="1"/>
  <c r="AH567" i="1"/>
  <c r="AE568" i="1"/>
  <c r="AG568" i="1"/>
  <c r="AH568" i="1"/>
  <c r="AE569" i="1"/>
  <c r="AG569" i="1"/>
  <c r="AH569" i="1"/>
  <c r="AE570" i="1"/>
  <c r="AG570" i="1"/>
  <c r="AH570" i="1"/>
  <c r="AE571" i="1"/>
  <c r="AG571" i="1"/>
  <c r="AH571" i="1"/>
  <c r="AE572" i="1"/>
  <c r="AG572" i="1"/>
  <c r="AH572" i="1"/>
  <c r="AE573" i="1"/>
  <c r="AG573" i="1"/>
  <c r="AH573" i="1"/>
  <c r="AE574" i="1"/>
  <c r="AG574" i="1"/>
  <c r="AH574" i="1"/>
  <c r="AE575" i="1"/>
  <c r="AG575" i="1"/>
  <c r="AH575" i="1"/>
  <c r="AE576" i="1"/>
  <c r="AG576" i="1"/>
  <c r="AH576" i="1"/>
  <c r="AE577" i="1"/>
  <c r="AG577" i="1"/>
  <c r="AH577" i="1"/>
  <c r="AE578" i="1"/>
  <c r="AG578" i="1"/>
  <c r="AH578" i="1"/>
  <c r="AE579" i="1"/>
  <c r="AG579" i="1"/>
  <c r="AH579" i="1"/>
  <c r="AE580" i="1"/>
  <c r="AG580" i="1"/>
  <c r="AH580" i="1"/>
  <c r="AE581" i="1"/>
  <c r="AG581" i="1"/>
  <c r="AH581" i="1"/>
  <c r="AE582" i="1"/>
  <c r="AG582" i="1"/>
  <c r="AH582" i="1"/>
  <c r="AE583" i="1"/>
  <c r="AG583" i="1"/>
  <c r="AH583" i="1"/>
  <c r="AE584" i="1"/>
  <c r="AG584" i="1"/>
  <c r="AH584" i="1"/>
  <c r="AE585" i="1"/>
  <c r="AG585" i="1"/>
  <c r="AH585" i="1"/>
  <c r="AE586" i="1"/>
  <c r="AG586" i="1"/>
  <c r="AH586" i="1"/>
  <c r="AE587" i="1"/>
  <c r="AG587" i="1"/>
  <c r="AH587" i="1"/>
  <c r="AE588" i="1"/>
  <c r="AG588" i="1"/>
  <c r="AH588" i="1"/>
  <c r="AE589" i="1"/>
  <c r="AG589" i="1"/>
  <c r="AH589" i="1"/>
  <c r="AE590" i="1"/>
  <c r="AG590" i="1"/>
  <c r="AH590" i="1"/>
  <c r="AE591" i="1"/>
  <c r="AG591" i="1"/>
  <c r="AH591" i="1"/>
  <c r="AE592" i="1"/>
  <c r="AG592" i="1"/>
  <c r="AH592" i="1"/>
  <c r="AE593" i="1"/>
  <c r="AG593" i="1"/>
  <c r="AH593" i="1"/>
  <c r="AE594" i="1"/>
  <c r="AG594" i="1"/>
  <c r="AH594" i="1"/>
  <c r="AE595" i="1"/>
  <c r="AG595" i="1"/>
  <c r="AH595" i="1"/>
  <c r="AE596" i="1"/>
  <c r="AG596" i="1"/>
  <c r="AH596" i="1"/>
  <c r="AE597" i="1"/>
  <c r="AG597" i="1"/>
  <c r="AH597" i="1"/>
  <c r="AE598" i="1"/>
  <c r="AG598" i="1"/>
  <c r="AH598" i="1"/>
  <c r="AE599" i="1"/>
  <c r="AG599" i="1"/>
  <c r="AH599" i="1"/>
  <c r="AE600" i="1"/>
  <c r="AG600" i="1"/>
  <c r="AH600" i="1"/>
  <c r="AE601" i="1"/>
  <c r="AG601" i="1"/>
  <c r="AH601" i="1"/>
  <c r="AE602" i="1"/>
  <c r="AG602" i="1"/>
  <c r="AH602" i="1"/>
  <c r="AE603" i="1"/>
  <c r="AG603" i="1"/>
  <c r="AH603" i="1"/>
  <c r="AE604" i="1"/>
  <c r="AG604" i="1"/>
  <c r="AH604" i="1"/>
  <c r="AE605" i="1"/>
  <c r="AG605" i="1"/>
  <c r="AH605" i="1"/>
  <c r="AE606" i="1"/>
  <c r="AG606" i="1"/>
  <c r="AH606" i="1"/>
  <c r="AE607" i="1"/>
  <c r="AG607" i="1"/>
  <c r="AH607" i="1"/>
  <c r="AE608" i="1"/>
  <c r="AG608" i="1"/>
  <c r="AH608" i="1"/>
  <c r="AE609" i="1"/>
  <c r="AG609" i="1"/>
  <c r="AH609" i="1"/>
  <c r="AE610" i="1"/>
  <c r="AG610" i="1"/>
  <c r="AH610" i="1"/>
  <c r="AE611" i="1"/>
  <c r="AG611" i="1"/>
  <c r="AH611" i="1"/>
  <c r="AE612" i="1"/>
  <c r="AG612" i="1"/>
  <c r="AH612" i="1"/>
  <c r="AE613" i="1"/>
  <c r="AG613" i="1"/>
  <c r="AH613" i="1"/>
  <c r="AE614" i="1"/>
  <c r="AG614" i="1"/>
  <c r="AH614" i="1"/>
  <c r="AE615" i="1"/>
  <c r="AG615" i="1"/>
  <c r="AH615" i="1"/>
  <c r="AE616" i="1"/>
  <c r="AG616" i="1"/>
  <c r="AH616" i="1"/>
  <c r="AE617" i="1"/>
  <c r="AG617" i="1"/>
  <c r="AH617" i="1"/>
  <c r="AE618" i="1"/>
  <c r="AG618" i="1"/>
  <c r="AH618" i="1"/>
  <c r="AE619" i="1"/>
  <c r="AG619" i="1"/>
  <c r="AH619" i="1"/>
  <c r="AE620" i="1"/>
  <c r="AG620" i="1"/>
  <c r="AH620" i="1"/>
  <c r="AE621" i="1"/>
  <c r="AG621" i="1"/>
  <c r="AH621" i="1"/>
  <c r="AE622" i="1"/>
  <c r="AG622" i="1"/>
  <c r="AH622" i="1"/>
  <c r="AE623" i="1"/>
  <c r="AG623" i="1"/>
  <c r="AH623" i="1"/>
  <c r="AE624" i="1"/>
  <c r="AG624" i="1"/>
  <c r="AH624" i="1"/>
  <c r="AE625" i="1"/>
  <c r="AG625" i="1"/>
  <c r="AH625" i="1"/>
  <c r="AE626" i="1"/>
  <c r="AG626" i="1"/>
  <c r="AH626" i="1"/>
  <c r="AE627" i="1"/>
  <c r="AG627" i="1"/>
  <c r="AH627" i="1"/>
  <c r="AE628" i="1"/>
  <c r="AG628" i="1"/>
  <c r="AH628" i="1"/>
  <c r="AE629" i="1"/>
  <c r="AG629" i="1"/>
  <c r="AH629" i="1"/>
  <c r="AE630" i="1"/>
  <c r="AG630" i="1"/>
  <c r="AH630" i="1"/>
  <c r="AE631" i="1"/>
  <c r="AG631" i="1"/>
  <c r="AH631" i="1"/>
  <c r="AE632" i="1"/>
  <c r="AG632" i="1"/>
  <c r="AH632" i="1"/>
  <c r="AE633" i="1"/>
  <c r="AG633" i="1"/>
  <c r="AH633" i="1"/>
  <c r="AE634" i="1"/>
  <c r="AG634" i="1"/>
  <c r="AH634" i="1"/>
  <c r="AE635" i="1"/>
  <c r="AG635" i="1"/>
  <c r="AH635" i="1"/>
  <c r="AE636" i="1"/>
  <c r="AG636" i="1"/>
  <c r="AH636" i="1"/>
  <c r="AE637" i="1"/>
  <c r="AG637" i="1"/>
  <c r="AH637" i="1"/>
  <c r="AE638" i="1"/>
  <c r="AG638" i="1"/>
  <c r="AH638" i="1"/>
  <c r="AE639" i="1"/>
  <c r="AG639" i="1"/>
  <c r="AH639" i="1"/>
  <c r="AE640" i="1"/>
  <c r="AG640" i="1"/>
  <c r="AH640" i="1"/>
  <c r="AE641" i="1"/>
  <c r="AG641" i="1"/>
  <c r="AH641" i="1"/>
  <c r="AE642" i="1"/>
  <c r="AG642" i="1"/>
  <c r="AH642" i="1"/>
  <c r="AE643" i="1"/>
  <c r="AG643" i="1"/>
  <c r="AH643" i="1"/>
  <c r="AE644" i="1"/>
  <c r="AG644" i="1"/>
  <c r="AH644" i="1"/>
  <c r="AE645" i="1"/>
  <c r="AG645" i="1"/>
  <c r="AH645" i="1"/>
  <c r="AE646" i="1"/>
  <c r="AG646" i="1"/>
  <c r="AH646" i="1"/>
  <c r="AE647" i="1"/>
  <c r="AG647" i="1"/>
  <c r="AH647" i="1"/>
  <c r="AE648" i="1"/>
  <c r="AG648" i="1"/>
  <c r="AH648" i="1"/>
  <c r="AE649" i="1"/>
  <c r="AG649" i="1"/>
  <c r="AH649" i="1"/>
  <c r="AE650" i="1"/>
  <c r="AG650" i="1"/>
  <c r="AH650" i="1"/>
  <c r="AE651" i="1"/>
  <c r="AG651" i="1"/>
  <c r="AH651" i="1"/>
  <c r="AE652" i="1"/>
  <c r="AG652" i="1"/>
  <c r="AH652" i="1"/>
  <c r="AE653" i="1"/>
  <c r="AG653" i="1"/>
  <c r="AH653" i="1"/>
  <c r="AE654" i="1"/>
  <c r="AG654" i="1"/>
  <c r="AH654" i="1"/>
  <c r="AE655" i="1"/>
  <c r="AG655" i="1"/>
  <c r="AH655" i="1"/>
  <c r="AE656" i="1"/>
  <c r="AG656" i="1"/>
  <c r="AH656" i="1"/>
  <c r="AE657" i="1"/>
  <c r="AG657" i="1"/>
  <c r="AH657" i="1"/>
  <c r="AE658" i="1"/>
  <c r="AG658" i="1"/>
  <c r="AH658" i="1"/>
  <c r="AE659" i="1"/>
  <c r="AG659" i="1"/>
  <c r="AH659" i="1"/>
  <c r="AE660" i="1"/>
  <c r="AG660" i="1"/>
  <c r="AH660" i="1"/>
  <c r="AE661" i="1"/>
  <c r="AG661" i="1"/>
  <c r="AH661" i="1"/>
  <c r="AE662" i="1"/>
  <c r="AG662" i="1"/>
  <c r="AH662" i="1"/>
  <c r="AE663" i="1"/>
  <c r="AG663" i="1"/>
  <c r="AH663" i="1"/>
  <c r="AE664" i="1"/>
  <c r="AG664" i="1"/>
  <c r="AH664" i="1"/>
  <c r="AE665" i="1"/>
  <c r="AG665" i="1"/>
  <c r="AH665" i="1"/>
  <c r="AE666" i="1"/>
  <c r="AG666" i="1"/>
  <c r="AH666" i="1"/>
  <c r="AE667" i="1"/>
  <c r="AG667" i="1"/>
  <c r="AH667" i="1"/>
  <c r="AE668" i="1"/>
  <c r="AG668" i="1"/>
  <c r="AH668" i="1"/>
  <c r="AE669" i="1"/>
  <c r="AG669" i="1"/>
  <c r="AH669" i="1"/>
  <c r="AE670" i="1"/>
  <c r="AG670" i="1"/>
  <c r="AH670" i="1"/>
  <c r="AE671" i="1"/>
  <c r="AG671" i="1"/>
  <c r="AH671" i="1"/>
  <c r="AE672" i="1"/>
  <c r="AG672" i="1"/>
  <c r="AH672" i="1"/>
  <c r="AE673" i="1"/>
  <c r="AG673" i="1"/>
  <c r="AH673" i="1"/>
  <c r="AE674" i="1"/>
  <c r="AG674" i="1"/>
  <c r="AH674" i="1"/>
  <c r="AE675" i="1"/>
  <c r="AG675" i="1"/>
  <c r="AH675" i="1"/>
  <c r="AE676" i="1"/>
  <c r="AG676" i="1"/>
  <c r="AH676" i="1"/>
  <c r="AE677" i="1"/>
  <c r="AG677" i="1"/>
  <c r="AH677" i="1"/>
  <c r="AE678" i="1"/>
  <c r="AG678" i="1"/>
  <c r="AH678" i="1"/>
  <c r="AE679" i="1"/>
  <c r="AG679" i="1"/>
  <c r="AH679" i="1"/>
  <c r="AE680" i="1"/>
  <c r="AG680" i="1"/>
  <c r="AH680" i="1"/>
  <c r="AE681" i="1"/>
  <c r="AG681" i="1"/>
  <c r="AH681" i="1"/>
  <c r="AE682" i="1"/>
  <c r="AG682" i="1"/>
  <c r="AH682" i="1"/>
  <c r="AE683" i="1"/>
  <c r="AG683" i="1"/>
  <c r="AH683" i="1"/>
  <c r="AE684" i="1"/>
  <c r="AG684" i="1"/>
  <c r="AH684" i="1"/>
  <c r="AE685" i="1"/>
  <c r="AG685" i="1"/>
  <c r="AH685" i="1"/>
  <c r="AE686" i="1"/>
  <c r="AG686" i="1"/>
  <c r="AH686" i="1"/>
  <c r="AE687" i="1"/>
  <c r="AG687" i="1"/>
  <c r="AH687" i="1"/>
  <c r="AE688" i="1"/>
  <c r="AG688" i="1"/>
  <c r="AH688" i="1"/>
  <c r="AE689" i="1"/>
  <c r="AG689" i="1"/>
  <c r="AH689" i="1"/>
  <c r="AE690" i="1"/>
  <c r="AG690" i="1"/>
  <c r="AH690" i="1"/>
  <c r="AE691" i="1"/>
  <c r="AG691" i="1"/>
  <c r="AH691" i="1"/>
  <c r="AE692" i="1"/>
  <c r="AG692" i="1"/>
  <c r="AH692" i="1"/>
  <c r="AE693" i="1"/>
  <c r="AG693" i="1"/>
  <c r="AH693" i="1"/>
  <c r="AE694" i="1"/>
  <c r="AG694" i="1"/>
  <c r="AH694" i="1"/>
  <c r="AE695" i="1"/>
  <c r="AG695" i="1"/>
  <c r="AH695" i="1"/>
  <c r="AE696" i="1"/>
  <c r="AG696" i="1"/>
  <c r="AH696" i="1"/>
  <c r="AE697" i="1"/>
  <c r="AG697" i="1"/>
  <c r="AH697" i="1"/>
  <c r="AE698" i="1"/>
  <c r="AG698" i="1"/>
  <c r="AH698" i="1"/>
  <c r="AE699" i="1"/>
  <c r="AG699" i="1"/>
  <c r="AH699" i="1"/>
  <c r="AE700" i="1"/>
  <c r="AG700" i="1"/>
  <c r="AH700" i="1"/>
  <c r="AE701" i="1"/>
  <c r="AG701" i="1"/>
  <c r="AH701" i="1"/>
  <c r="AE702" i="1"/>
  <c r="AG702" i="1"/>
  <c r="AH702" i="1"/>
  <c r="AE703" i="1"/>
  <c r="AG703" i="1"/>
  <c r="AH703" i="1"/>
  <c r="AE704" i="1"/>
  <c r="AG704" i="1"/>
  <c r="AH704" i="1"/>
  <c r="AE705" i="1"/>
  <c r="AG705" i="1"/>
  <c r="AH705" i="1"/>
  <c r="AE706" i="1"/>
  <c r="AG706" i="1"/>
  <c r="AH706" i="1"/>
  <c r="AE707" i="1"/>
  <c r="AG707" i="1"/>
  <c r="AH707" i="1"/>
  <c r="AE708" i="1"/>
  <c r="AG708" i="1"/>
  <c r="AH708" i="1"/>
  <c r="AE709" i="1"/>
  <c r="AG709" i="1"/>
  <c r="AH709" i="1"/>
  <c r="AE710" i="1"/>
  <c r="AG710" i="1"/>
  <c r="AH710" i="1"/>
  <c r="AE711" i="1"/>
  <c r="AG711" i="1"/>
  <c r="AH711" i="1"/>
  <c r="AE712" i="1"/>
  <c r="AG712" i="1"/>
  <c r="AH712" i="1"/>
  <c r="AE713" i="1"/>
  <c r="AG713" i="1"/>
  <c r="AH713" i="1"/>
  <c r="AE27" i="1"/>
  <c r="AG27" i="1"/>
  <c r="AH27" i="1"/>
  <c r="AE28" i="1"/>
  <c r="AG28" i="1"/>
  <c r="AH28" i="1"/>
  <c r="AE29" i="1"/>
  <c r="AG29" i="1"/>
  <c r="AH29" i="1"/>
  <c r="AE30" i="1"/>
  <c r="AG30" i="1"/>
  <c r="AH30" i="1"/>
  <c r="AE31" i="1"/>
  <c r="AG31" i="1"/>
  <c r="AH31" i="1"/>
  <c r="AE32" i="1"/>
  <c r="AG32" i="1"/>
  <c r="AH32" i="1"/>
  <c r="AE33" i="1"/>
  <c r="AG33" i="1"/>
  <c r="AH33" i="1"/>
  <c r="AE34" i="1"/>
  <c r="AG34" i="1"/>
  <c r="AH34" i="1"/>
  <c r="AE35" i="1"/>
  <c r="AG35" i="1"/>
  <c r="AH35" i="1"/>
  <c r="AE36" i="1"/>
  <c r="AG36" i="1"/>
  <c r="AH36" i="1"/>
  <c r="AE5" i="1"/>
  <c r="AG5" i="1"/>
  <c r="AH5" i="1"/>
  <c r="AE6" i="1"/>
  <c r="AG6" i="1"/>
  <c r="AH6" i="1"/>
  <c r="AE7" i="1"/>
  <c r="AG7" i="1"/>
  <c r="AH7" i="1"/>
  <c r="AE8" i="1"/>
  <c r="AG8" i="1"/>
  <c r="AH8" i="1"/>
  <c r="AE9" i="1"/>
  <c r="AG9" i="1"/>
  <c r="AH9" i="1"/>
  <c r="AE10" i="1"/>
  <c r="AG10" i="1"/>
  <c r="AH10" i="1"/>
  <c r="AE11" i="1"/>
  <c r="AG11" i="1"/>
  <c r="AH11" i="1"/>
  <c r="AE12" i="1"/>
  <c r="AG12" i="1"/>
  <c r="AH12" i="1"/>
  <c r="AE13" i="1"/>
  <c r="AG13" i="1"/>
  <c r="AH13" i="1"/>
  <c r="AE14" i="1"/>
  <c r="AG14" i="1"/>
  <c r="AH14" i="1"/>
  <c r="AE15" i="1"/>
  <c r="AG15" i="1"/>
  <c r="AH15" i="1"/>
  <c r="AE16" i="1"/>
  <c r="AG16" i="1"/>
  <c r="AH16" i="1"/>
  <c r="AE17" i="1"/>
  <c r="AG17" i="1"/>
  <c r="AH17" i="1"/>
  <c r="AE18" i="1"/>
  <c r="AG18" i="1"/>
  <c r="AH18" i="1"/>
  <c r="AE19" i="1"/>
  <c r="AG19" i="1"/>
  <c r="AH19" i="1"/>
  <c r="AE20" i="1"/>
  <c r="AG20" i="1"/>
  <c r="AH20" i="1"/>
  <c r="AE21" i="1"/>
  <c r="AG21" i="1"/>
  <c r="AH21" i="1"/>
  <c r="AE22" i="1"/>
  <c r="AG22" i="1"/>
  <c r="AH22" i="1"/>
  <c r="AE23" i="1"/>
  <c r="AG23" i="1"/>
  <c r="AH23" i="1"/>
  <c r="AE24" i="1"/>
  <c r="AG24" i="1"/>
  <c r="AH24" i="1"/>
  <c r="AE25" i="1"/>
  <c r="AG25" i="1"/>
  <c r="AH25" i="1"/>
  <c r="AE26" i="1"/>
  <c r="AG26" i="1"/>
  <c r="AH26" i="1"/>
  <c r="AG4" i="1"/>
  <c r="AE4" i="1"/>
  <c r="AH4" i="1"/>
  <c r="D261" i="1"/>
  <c r="D266" i="1"/>
  <c r="D267" i="1"/>
  <c r="D269" i="1"/>
  <c r="D270" i="1"/>
  <c r="D272" i="1"/>
  <c r="D273" i="1"/>
  <c r="D276" i="1"/>
  <c r="D283" i="1"/>
  <c r="D289" i="1"/>
  <c r="D295" i="1"/>
  <c r="D300" i="1"/>
  <c r="D304" i="1"/>
  <c r="D305" i="1"/>
  <c r="D308" i="1"/>
  <c r="D309" i="1"/>
  <c r="D313" i="1"/>
  <c r="D319" i="1"/>
  <c r="D326" i="1"/>
  <c r="D327" i="1"/>
  <c r="D331" i="1"/>
  <c r="D338" i="1"/>
  <c r="D339" i="1"/>
  <c r="D343" i="1"/>
  <c r="D355" i="1"/>
  <c r="D367" i="1"/>
  <c r="D371" i="1"/>
  <c r="D378" i="1"/>
  <c r="D389" i="1"/>
  <c r="D395" i="1"/>
  <c r="D402" i="1"/>
  <c r="D407" i="1"/>
  <c r="D414" i="1"/>
  <c r="D423" i="1"/>
  <c r="D429" i="1"/>
  <c r="D430" i="1"/>
  <c r="D431" i="1"/>
  <c r="D435" i="1"/>
  <c r="D440" i="1"/>
  <c r="D446" i="1"/>
  <c r="D447" i="1"/>
  <c r="D449" i="1"/>
  <c r="D453" i="1"/>
  <c r="D457" i="1"/>
  <c r="D461" i="1"/>
  <c r="D464" i="1"/>
  <c r="D466" i="1"/>
  <c r="D468" i="1"/>
  <c r="D470" i="1"/>
  <c r="D472" i="1"/>
  <c r="D476" i="1"/>
  <c r="D483" i="1"/>
  <c r="D486" i="1"/>
  <c r="D493" i="1"/>
  <c r="D496" i="1"/>
  <c r="D499" i="1"/>
  <c r="D502" i="1"/>
  <c r="D509" i="1"/>
  <c r="D510" i="1"/>
  <c r="D516" i="1"/>
  <c r="D523" i="1"/>
  <c r="D524" i="1"/>
  <c r="D530" i="1"/>
  <c r="D543" i="1"/>
  <c r="D554" i="1"/>
  <c r="D558" i="1"/>
  <c r="D564" i="1"/>
  <c r="D570" i="1"/>
  <c r="D578" i="1"/>
  <c r="D583" i="1"/>
  <c r="D590" i="1"/>
  <c r="D599" i="1"/>
  <c r="D604" i="1"/>
  <c r="D605" i="1"/>
  <c r="D607" i="1"/>
  <c r="D612" i="1"/>
  <c r="D617" i="1"/>
  <c r="D626" i="1"/>
  <c r="D628" i="1"/>
  <c r="D630" i="1"/>
  <c r="D633" i="1"/>
  <c r="D639" i="1"/>
  <c r="D640" i="1"/>
  <c r="D643" i="1"/>
  <c r="D650" i="1"/>
  <c r="D653" i="1"/>
  <c r="D662" i="1"/>
  <c r="D671" i="1"/>
  <c r="D679" i="1"/>
  <c r="D687" i="1"/>
  <c r="D692" i="1"/>
  <c r="D696" i="1"/>
  <c r="D699" i="1"/>
  <c r="D707" i="1"/>
  <c r="D708" i="1"/>
  <c r="D709" i="1"/>
  <c r="D711" i="1"/>
  <c r="D3" i="1"/>
  <c r="D5" i="1"/>
  <c r="D6" i="1"/>
  <c r="D7" i="1"/>
  <c r="D8" i="1"/>
  <c r="D9" i="1"/>
  <c r="D10" i="1"/>
  <c r="D11" i="1"/>
  <c r="D12" i="1"/>
  <c r="D13" i="1"/>
  <c r="D14" i="1"/>
  <c r="D15" i="1"/>
  <c r="D16" i="1"/>
  <c r="D17" i="1"/>
  <c r="D18" i="1"/>
  <c r="D19" i="1"/>
  <c r="D20" i="1"/>
  <c r="D21" i="1"/>
  <c r="D22" i="1"/>
  <c r="D23" i="1"/>
  <c r="D24" i="1"/>
  <c r="D27" i="1"/>
  <c r="D28" i="1"/>
  <c r="D40" i="1"/>
  <c r="D45" i="1"/>
  <c r="D54" i="1"/>
  <c r="D61" i="1"/>
  <c r="D62" i="1"/>
  <c r="D65" i="1"/>
  <c r="D67" i="1"/>
  <c r="D69" i="1"/>
  <c r="D73" i="1"/>
  <c r="D74" i="1"/>
  <c r="D75" i="1"/>
  <c r="D76" i="1"/>
  <c r="D78" i="1"/>
  <c r="D83" i="1"/>
  <c r="D84" i="1"/>
  <c r="D86" i="1"/>
  <c r="D87" i="1"/>
  <c r="D89" i="1"/>
  <c r="D90" i="1"/>
  <c r="D93" i="1"/>
  <c r="D99" i="1"/>
  <c r="D100" i="1"/>
  <c r="D104" i="1"/>
  <c r="D106" i="1"/>
  <c r="D108" i="1"/>
  <c r="D111" i="1"/>
  <c r="D112" i="1"/>
  <c r="D113" i="1"/>
  <c r="D115" i="1"/>
  <c r="D120" i="1"/>
  <c r="D121" i="1"/>
  <c r="D123" i="1"/>
  <c r="D124" i="1"/>
  <c r="D126" i="1"/>
  <c r="D127" i="1"/>
  <c r="D130" i="1"/>
  <c r="D136" i="1"/>
  <c r="D137" i="1"/>
  <c r="D141" i="1"/>
  <c r="D145" i="1"/>
  <c r="D152" i="1"/>
  <c r="D155" i="1"/>
  <c r="D156" i="1"/>
  <c r="D159" i="1"/>
  <c r="D160" i="1"/>
  <c r="D164" i="1"/>
  <c r="D170" i="1"/>
  <c r="D175" i="1"/>
  <c r="D176" i="1"/>
  <c r="D178" i="1"/>
  <c r="D179" i="1"/>
  <c r="D181" i="1"/>
  <c r="D182" i="1"/>
  <c r="D185" i="1"/>
  <c r="D191" i="1"/>
  <c r="D192" i="1"/>
  <c r="D196" i="1"/>
  <c r="D201" i="1"/>
  <c r="D206" i="1"/>
  <c r="D207" i="1"/>
  <c r="D209" i="1"/>
  <c r="D210" i="1"/>
  <c r="D212" i="1"/>
  <c r="D213" i="1"/>
  <c r="D216" i="1"/>
  <c r="D222" i="1"/>
  <c r="D223" i="1"/>
  <c r="D227" i="1"/>
  <c r="D229" i="1"/>
  <c r="D231" i="1"/>
  <c r="D234" i="1"/>
  <c r="D239" i="1"/>
  <c r="D240" i="1"/>
  <c r="D242" i="1"/>
  <c r="D243" i="1"/>
  <c r="D245" i="1"/>
  <c r="D246" i="1"/>
  <c r="D249" i="1"/>
  <c r="D256"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 i="1"/>
  <c r="AB3" i="1"/>
  <c r="AA3" i="1"/>
  <c r="Z3" i="1"/>
  <c r="Y3" i="1"/>
  <c r="X3" i="1"/>
  <c r="R3" i="1"/>
  <c r="W3" i="1" l="1"/>
  <c r="Q3" i="1"/>
  <c r="V3" i="1"/>
  <c r="U3" i="1"/>
  <c r="T3" i="1"/>
  <c r="S3" i="1"/>
  <c r="G161" i="1" l="1"/>
  <c r="B633" i="1"/>
  <c r="A4" i="1"/>
  <c r="A5" i="1" s="1"/>
  <c r="A6" i="1" s="1"/>
  <c r="A9" i="1" s="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4" i="1"/>
  <c r="B641" i="1"/>
  <c r="B635" i="1"/>
  <c r="B636" i="1"/>
  <c r="B637" i="1"/>
  <c r="B638"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10" i="1"/>
  <c r="B711" i="1"/>
  <c r="B712" i="1"/>
  <c r="B713" i="1"/>
  <c r="C4" i="1"/>
  <c r="D4" i="1" s="1"/>
  <c r="C25" i="1"/>
  <c r="C26" i="1" l="1"/>
  <c r="D25" i="1"/>
  <c r="A10" i="1"/>
  <c r="J5" i="1"/>
  <c r="J6" i="1"/>
  <c r="J7" i="1"/>
  <c r="J8" i="1"/>
  <c r="J9" i="1"/>
  <c r="J10" i="1"/>
  <c r="J13" i="1"/>
  <c r="J14" i="1"/>
  <c r="J16" i="1"/>
  <c r="J17" i="1"/>
  <c r="J18" i="1"/>
  <c r="J20" i="1"/>
  <c r="J21" i="1"/>
  <c r="J22" i="1"/>
  <c r="J24" i="1"/>
  <c r="J25" i="1"/>
  <c r="J26" i="1"/>
  <c r="J29" i="1"/>
  <c r="J30" i="1"/>
  <c r="J31" i="1"/>
  <c r="J32" i="1"/>
  <c r="J33" i="1"/>
  <c r="J34" i="1"/>
  <c r="J35" i="1"/>
  <c r="J36" i="1"/>
  <c r="J37" i="1"/>
  <c r="J38" i="1"/>
  <c r="J40" i="1"/>
  <c r="J41" i="1"/>
  <c r="J42" i="1"/>
  <c r="J43" i="1"/>
  <c r="J45" i="1"/>
  <c r="J46" i="1"/>
  <c r="J47" i="1"/>
  <c r="J48" i="1"/>
  <c r="J49" i="1"/>
  <c r="J50" i="1"/>
  <c r="J51" i="1"/>
  <c r="J52" i="1"/>
  <c r="J54" i="1"/>
  <c r="J55" i="1"/>
  <c r="J56" i="1"/>
  <c r="J57" i="1"/>
  <c r="J58" i="1"/>
  <c r="J59" i="1"/>
  <c r="J63" i="1"/>
  <c r="J65" i="1"/>
  <c r="J66" i="1"/>
  <c r="J67" i="1"/>
  <c r="J68" i="1"/>
  <c r="J69" i="1"/>
  <c r="J70" i="1"/>
  <c r="J71" i="1"/>
  <c r="J72" i="1"/>
  <c r="J73" i="1"/>
  <c r="J74" i="1"/>
  <c r="J75" i="1"/>
  <c r="J76" i="1"/>
  <c r="J78" i="1"/>
  <c r="J79" i="1"/>
  <c r="J80" i="1"/>
  <c r="J81" i="1"/>
  <c r="J82" i="1"/>
  <c r="J85" i="1"/>
  <c r="J88" i="1"/>
  <c r="J91" i="1"/>
  <c r="J93" i="1"/>
  <c r="J94" i="1"/>
  <c r="J95" i="1"/>
  <c r="J96" i="1"/>
  <c r="J97" i="1"/>
  <c r="J98" i="1"/>
  <c r="J100" i="1"/>
  <c r="J101" i="1"/>
  <c r="J102" i="1"/>
  <c r="J104" i="1"/>
  <c r="J105" i="1"/>
  <c r="J106" i="1"/>
  <c r="J107" i="1"/>
  <c r="J108" i="1"/>
  <c r="J109" i="1"/>
  <c r="J110" i="1"/>
  <c r="J111" i="1"/>
  <c r="J112" i="1"/>
  <c r="J113" i="1"/>
  <c r="J115" i="1"/>
  <c r="J116" i="1"/>
  <c r="J117" i="1"/>
  <c r="J118" i="1"/>
  <c r="J119" i="1"/>
  <c r="J122" i="1"/>
  <c r="J125" i="1"/>
  <c r="J128" i="1"/>
  <c r="J130" i="1"/>
  <c r="J131" i="1"/>
  <c r="J132" i="1"/>
  <c r="J133" i="1"/>
  <c r="J134" i="1"/>
  <c r="J135" i="1"/>
  <c r="J137" i="1"/>
  <c r="J138" i="1"/>
  <c r="J139" i="1"/>
  <c r="J140" i="1"/>
  <c r="J141" i="1"/>
  <c r="J142" i="1"/>
  <c r="J143" i="1"/>
  <c r="J144" i="1"/>
  <c r="J145" i="1"/>
  <c r="J146" i="1"/>
  <c r="J147" i="1"/>
  <c r="J148" i="1"/>
  <c r="J149" i="1"/>
  <c r="J150" i="1"/>
  <c r="J152" i="1"/>
  <c r="J153" i="1"/>
  <c r="J154" i="1"/>
  <c r="J156" i="1"/>
  <c r="J157" i="1"/>
  <c r="J158" i="1"/>
  <c r="J159" i="1"/>
  <c r="J160" i="1"/>
  <c r="J161" i="1"/>
  <c r="J162" i="1"/>
  <c r="J164" i="1"/>
  <c r="J165" i="1"/>
  <c r="J166" i="1"/>
  <c r="J167" i="1"/>
  <c r="J168" i="1"/>
  <c r="J170" i="1"/>
  <c r="J171" i="1"/>
  <c r="J172" i="1"/>
  <c r="J173" i="1"/>
  <c r="J174" i="1"/>
  <c r="J177" i="1"/>
  <c r="J180" i="1"/>
  <c r="J183" i="1"/>
  <c r="J185" i="1"/>
  <c r="J186" i="1"/>
  <c r="J187" i="1"/>
  <c r="J188" i="1"/>
  <c r="J189" i="1"/>
  <c r="J190" i="1"/>
  <c r="J192" i="1"/>
  <c r="J193" i="1"/>
  <c r="J194" i="1"/>
  <c r="J196" i="1"/>
  <c r="J197" i="1"/>
  <c r="J198" i="1"/>
  <c r="J199" i="1"/>
  <c r="J201" i="1"/>
  <c r="J202" i="1"/>
  <c r="J203" i="1"/>
  <c r="J204" i="1"/>
  <c r="J205" i="1"/>
  <c r="J208" i="1"/>
  <c r="J211" i="1"/>
  <c r="J214" i="1"/>
  <c r="J216" i="1"/>
  <c r="J217" i="1"/>
  <c r="J218" i="1"/>
  <c r="J219" i="1"/>
  <c r="J220" i="1"/>
  <c r="J221" i="1"/>
  <c r="J223" i="1"/>
  <c r="J224" i="1"/>
  <c r="J225" i="1"/>
  <c r="J227" i="1"/>
  <c r="J228" i="1"/>
  <c r="J229" i="1"/>
  <c r="J230" i="1"/>
  <c r="J231" i="1"/>
  <c r="J232" i="1"/>
  <c r="J234" i="1"/>
  <c r="J235" i="1"/>
  <c r="J236" i="1"/>
  <c r="J237" i="1"/>
  <c r="J238" i="1"/>
  <c r="J241" i="1"/>
  <c r="J244" i="1"/>
  <c r="J247" i="1"/>
  <c r="J249" i="1"/>
  <c r="J250" i="1"/>
  <c r="J251" i="1"/>
  <c r="J252" i="1"/>
  <c r="J253" i="1"/>
  <c r="J254" i="1"/>
  <c r="J256" i="1"/>
  <c r="J257" i="1"/>
  <c r="J258" i="1"/>
  <c r="J259" i="1"/>
  <c r="J261" i="1"/>
  <c r="J262" i="1"/>
  <c r="J263" i="1"/>
  <c r="J264" i="1"/>
  <c r="J265" i="1"/>
  <c r="J268" i="1"/>
  <c r="J271" i="1"/>
  <c r="J274" i="1"/>
  <c r="J276" i="1"/>
  <c r="J277" i="1"/>
  <c r="J278" i="1"/>
  <c r="J279" i="1"/>
  <c r="J280" i="1"/>
  <c r="J281" i="1"/>
  <c r="J283" i="1"/>
  <c r="J284" i="1"/>
  <c r="J285" i="1"/>
  <c r="J286" i="1"/>
  <c r="J287" i="1"/>
  <c r="J289" i="1"/>
  <c r="J290" i="1"/>
  <c r="J291" i="1"/>
  <c r="J292" i="1"/>
  <c r="J293" i="1"/>
  <c r="J295" i="1"/>
  <c r="J296" i="1"/>
  <c r="J297" i="1"/>
  <c r="J298" i="1"/>
  <c r="J299" i="1"/>
  <c r="J301" i="1"/>
  <c r="J302" i="1"/>
  <c r="J303" i="1"/>
  <c r="J305" i="1"/>
  <c r="J306" i="1"/>
  <c r="J307" i="1"/>
  <c r="J309" i="1"/>
  <c r="J310" i="1"/>
  <c r="J311" i="1"/>
  <c r="J313" i="1"/>
  <c r="J314" i="1"/>
  <c r="J315" i="1"/>
  <c r="J316" i="1"/>
  <c r="J317" i="1"/>
  <c r="J344" i="1"/>
  <c r="J346" i="1"/>
  <c r="J347" i="1"/>
  <c r="J348" i="1"/>
  <c r="J349" i="1"/>
  <c r="J350" i="1"/>
  <c r="J351" i="1"/>
  <c r="J352" i="1"/>
  <c r="J353" i="1"/>
  <c r="J356" i="1"/>
  <c r="J358" i="1"/>
  <c r="J359" i="1"/>
  <c r="J360" i="1"/>
  <c r="J361" i="1"/>
  <c r="J362" i="1"/>
  <c r="J363" i="1"/>
  <c r="J364" i="1"/>
  <c r="J365" i="1"/>
  <c r="J367" i="1"/>
  <c r="J368" i="1"/>
  <c r="J369" i="1"/>
  <c r="J371" i="1"/>
  <c r="J372" i="1"/>
  <c r="J373" i="1"/>
  <c r="J374" i="1"/>
  <c r="J375" i="1"/>
  <c r="J376" i="1"/>
  <c r="J378" i="1"/>
  <c r="J381" i="1"/>
  <c r="J382" i="1"/>
  <c r="J383" i="1"/>
  <c r="J384" i="1"/>
  <c r="J385" i="1"/>
  <c r="J386" i="1"/>
  <c r="J387" i="1"/>
  <c r="J389" i="1"/>
  <c r="J390" i="1"/>
  <c r="J391" i="1"/>
  <c r="J392" i="1"/>
  <c r="J393" i="1"/>
  <c r="J402" i="1"/>
  <c r="J403" i="1"/>
  <c r="J404" i="1"/>
  <c r="J405" i="1"/>
  <c r="J407" i="1"/>
  <c r="J408" i="1"/>
  <c r="J409" i="1"/>
  <c r="J410" i="1"/>
  <c r="J411" i="1"/>
  <c r="J412" i="1"/>
  <c r="J414" i="1"/>
  <c r="J415" i="1"/>
  <c r="J416" i="1"/>
  <c r="J417" i="1"/>
  <c r="J418" i="1"/>
  <c r="J419" i="1"/>
  <c r="J420" i="1"/>
  <c r="J421" i="1"/>
  <c r="J422" i="1"/>
  <c r="J423" i="1"/>
  <c r="J424" i="1"/>
  <c r="J425" i="1"/>
  <c r="J426" i="1"/>
  <c r="J427" i="1"/>
  <c r="J429" i="1"/>
  <c r="J432" i="1"/>
  <c r="J433" i="1"/>
  <c r="J435" i="1"/>
  <c r="J436" i="1"/>
  <c r="J437" i="1"/>
  <c r="J438" i="1"/>
  <c r="J440" i="1"/>
  <c r="J441" i="1"/>
  <c r="J442" i="1"/>
  <c r="J443" i="1"/>
  <c r="J444" i="1"/>
  <c r="J445" i="1"/>
  <c r="J449" i="1"/>
  <c r="J450" i="1"/>
  <c r="J451" i="1"/>
  <c r="J453" i="1"/>
  <c r="J454" i="1"/>
  <c r="J455" i="1"/>
  <c r="J457" i="1"/>
  <c r="J458" i="1"/>
  <c r="J459" i="1"/>
  <c r="J460" i="1"/>
  <c r="J461" i="1"/>
  <c r="J462" i="1"/>
  <c r="J463" i="1"/>
  <c r="J464" i="1"/>
  <c r="J465" i="1"/>
  <c r="J466" i="1"/>
  <c r="J470" i="1"/>
  <c r="J471" i="1"/>
  <c r="J472" i="1"/>
  <c r="J473" i="1"/>
  <c r="J474" i="1"/>
  <c r="J476" i="1"/>
  <c r="J477" i="1"/>
  <c r="J478" i="1"/>
  <c r="J479" i="1"/>
  <c r="J480" i="1"/>
  <c r="J481" i="1"/>
  <c r="J482" i="1"/>
  <c r="J484" i="1"/>
  <c r="J486" i="1"/>
  <c r="J487" i="1"/>
  <c r="J488" i="1"/>
  <c r="J489" i="1"/>
  <c r="J490" i="1"/>
  <c r="J491" i="1"/>
  <c r="J492" i="1"/>
  <c r="J493" i="1"/>
  <c r="J494" i="1"/>
  <c r="J495" i="1"/>
  <c r="J496" i="1"/>
  <c r="J497" i="1"/>
  <c r="J499" i="1"/>
  <c r="J500" i="1"/>
  <c r="J502" i="1"/>
  <c r="J503" i="1"/>
  <c r="J504" i="1"/>
  <c r="J505" i="1"/>
  <c r="J506" i="1"/>
  <c r="J507" i="1"/>
  <c r="J508" i="1"/>
  <c r="J510" i="1"/>
  <c r="J512" i="1"/>
  <c r="J514" i="1"/>
  <c r="J516" i="1"/>
  <c r="J517" i="1"/>
  <c r="J518" i="1"/>
  <c r="J519" i="1"/>
  <c r="J520" i="1"/>
  <c r="J521" i="1"/>
  <c r="J522" i="1"/>
  <c r="J524" i="1"/>
  <c r="J526" i="1"/>
  <c r="J528" i="1"/>
  <c r="J530" i="1"/>
  <c r="J531" i="1"/>
  <c r="J532" i="1"/>
  <c r="J533" i="1"/>
  <c r="J534" i="1"/>
  <c r="J535" i="1"/>
  <c r="J536" i="1"/>
  <c r="J537" i="1"/>
  <c r="J538" i="1"/>
  <c r="J539" i="1"/>
  <c r="J540" i="1"/>
  <c r="J541" i="1"/>
  <c r="J543" i="1"/>
  <c r="J544" i="1"/>
  <c r="J545" i="1"/>
  <c r="J546" i="1"/>
  <c r="J547" i="1"/>
  <c r="J548" i="1"/>
  <c r="J549" i="1"/>
  <c r="J550" i="1"/>
  <c r="J551" i="1"/>
  <c r="J552" i="1"/>
  <c r="J554" i="1"/>
  <c r="J555" i="1"/>
  <c r="J556" i="1"/>
  <c r="J558" i="1"/>
  <c r="J559" i="1"/>
  <c r="J560" i="1"/>
  <c r="J561" i="1"/>
  <c r="J562" i="1"/>
  <c r="J564" i="1"/>
  <c r="J565" i="1"/>
  <c r="J566" i="1"/>
  <c r="J567" i="1"/>
  <c r="J568" i="1"/>
  <c r="J578" i="1"/>
  <c r="J579" i="1"/>
  <c r="J580" i="1"/>
  <c r="J581" i="1"/>
  <c r="J584" i="1"/>
  <c r="J585" i="1"/>
  <c r="J586" i="1"/>
  <c r="J587" i="1"/>
  <c r="J588" i="1"/>
  <c r="J590" i="1"/>
  <c r="J591" i="1"/>
  <c r="J592" i="1"/>
  <c r="J593" i="1"/>
  <c r="J594" i="1"/>
  <c r="J595" i="1"/>
  <c r="J596" i="1"/>
  <c r="J597" i="1"/>
  <c r="J599" i="1"/>
  <c r="J600" i="1"/>
  <c r="J601" i="1"/>
  <c r="J602" i="1"/>
  <c r="J607" i="1"/>
  <c r="J608" i="1"/>
  <c r="J609" i="1"/>
  <c r="J610" i="1"/>
  <c r="J612" i="1"/>
  <c r="J613" i="1"/>
  <c r="J614" i="1"/>
  <c r="J615" i="1"/>
  <c r="J616" i="1"/>
  <c r="J621" i="1"/>
  <c r="J624" i="1"/>
  <c r="J625" i="1"/>
  <c r="J626" i="1"/>
  <c r="J627" i="1"/>
  <c r="J628" i="1"/>
  <c r="J629" i="1"/>
  <c r="J630" i="1"/>
  <c r="J631" i="1"/>
  <c r="J603" i="1"/>
  <c r="J633" i="1"/>
  <c r="J634" i="1"/>
  <c r="J641" i="1"/>
  <c r="J635" i="1"/>
  <c r="J636" i="1"/>
  <c r="J637" i="1"/>
  <c r="J638" i="1"/>
  <c r="J643" i="1"/>
  <c r="J644" i="1"/>
  <c r="J645" i="1"/>
  <c r="J646" i="1"/>
  <c r="J647" i="1"/>
  <c r="J648" i="1"/>
  <c r="J650" i="1"/>
  <c r="J651" i="1"/>
  <c r="J653" i="1"/>
  <c r="J654" i="1"/>
  <c r="J655" i="1"/>
  <c r="J656" i="1"/>
  <c r="J657" i="1"/>
  <c r="J658" i="1"/>
  <c r="J659" i="1"/>
  <c r="J660" i="1"/>
  <c r="J662" i="1"/>
  <c r="J663" i="1"/>
  <c r="J664" i="1"/>
  <c r="J665" i="1"/>
  <c r="J666" i="1"/>
  <c r="J667" i="1"/>
  <c r="J668" i="1"/>
  <c r="J669" i="1"/>
  <c r="J671" i="1"/>
  <c r="J672" i="1"/>
  <c r="J673" i="1"/>
  <c r="J674" i="1"/>
  <c r="J675" i="1"/>
  <c r="J676" i="1"/>
  <c r="J677" i="1"/>
  <c r="J679" i="1"/>
  <c r="J680" i="1"/>
  <c r="J681" i="1"/>
  <c r="J682" i="1"/>
  <c r="J683" i="1"/>
  <c r="J684" i="1"/>
  <c r="J685" i="1"/>
  <c r="J687" i="1"/>
  <c r="J688" i="1"/>
  <c r="J689" i="1"/>
  <c r="J690" i="1"/>
  <c r="J692" i="1"/>
  <c r="J693" i="1"/>
  <c r="J694" i="1"/>
  <c r="J696" i="1"/>
  <c r="J697" i="1"/>
  <c r="J698" i="1"/>
  <c r="J699" i="1"/>
  <c r="J700" i="1"/>
  <c r="J701" i="1"/>
  <c r="J702" i="1"/>
  <c r="J703" i="1"/>
  <c r="J704" i="1"/>
  <c r="J705" i="1"/>
  <c r="J706" i="1"/>
  <c r="J707" i="1"/>
  <c r="J708" i="1"/>
  <c r="J710" i="1"/>
  <c r="J711" i="1"/>
  <c r="J712" i="1"/>
  <c r="J713" i="1"/>
  <c r="J4" i="1"/>
  <c r="W373" i="11"/>
  <c r="V373" i="11"/>
  <c r="T373" i="11"/>
  <c r="S373" i="11"/>
  <c r="S369" i="11"/>
  <c r="C14" i="9"/>
  <c r="D14" i="9"/>
  <c r="E14" i="9"/>
  <c r="C15" i="9"/>
  <c r="D15" i="9"/>
  <c r="E15" i="9"/>
  <c r="C16" i="9"/>
  <c r="D16" i="9"/>
  <c r="E16" i="9"/>
  <c r="C17" i="9"/>
  <c r="D17" i="9"/>
  <c r="E17" i="9"/>
  <c r="C18" i="9"/>
  <c r="D18" i="9"/>
  <c r="E18" i="9"/>
  <c r="C19" i="9"/>
  <c r="D19" i="9"/>
  <c r="E19" i="9"/>
  <c r="C20" i="9"/>
  <c r="D20" i="9"/>
  <c r="E20" i="9"/>
  <c r="C21" i="9"/>
  <c r="D21" i="9"/>
  <c r="E21" i="9"/>
  <c r="C22" i="9"/>
  <c r="D22" i="9"/>
  <c r="E22" i="9"/>
  <c r="C23" i="9"/>
  <c r="D23" i="9"/>
  <c r="E23" i="9"/>
  <c r="C24" i="9"/>
  <c r="D24" i="9"/>
  <c r="E24" i="9"/>
  <c r="C25" i="9"/>
  <c r="D25" i="9"/>
  <c r="E25" i="9"/>
  <c r="C26" i="9"/>
  <c r="D26" i="9"/>
  <c r="E26" i="9"/>
  <c r="C27" i="9"/>
  <c r="D27" i="9"/>
  <c r="E27" i="9"/>
  <c r="C28" i="9"/>
  <c r="D28" i="9"/>
  <c r="E28" i="9"/>
  <c r="C29" i="9"/>
  <c r="D29" i="9"/>
  <c r="E29" i="9"/>
  <c r="C30" i="9"/>
  <c r="D30" i="9"/>
  <c r="E30" i="9"/>
  <c r="C31" i="9"/>
  <c r="D31" i="9"/>
  <c r="E31" i="9"/>
  <c r="C32" i="9"/>
  <c r="D32" i="9"/>
  <c r="E32" i="9"/>
  <c r="C33" i="9"/>
  <c r="D33" i="9"/>
  <c r="E33" i="9"/>
  <c r="C34" i="9"/>
  <c r="D34" i="9"/>
  <c r="E34" i="9"/>
  <c r="C35" i="9"/>
  <c r="D35" i="9"/>
  <c r="E35" i="9"/>
  <c r="C36" i="9"/>
  <c r="D36" i="9"/>
  <c r="E36" i="9"/>
  <c r="C37" i="9"/>
  <c r="D37" i="9"/>
  <c r="E37" i="9"/>
  <c r="C38" i="9"/>
  <c r="D38" i="9"/>
  <c r="E38" i="9"/>
  <c r="C39" i="9"/>
  <c r="D39" i="9"/>
  <c r="E39" i="9"/>
  <c r="C40" i="9"/>
  <c r="D40" i="9"/>
  <c r="E40" i="9"/>
  <c r="C41" i="9"/>
  <c r="D41" i="9"/>
  <c r="E41" i="9"/>
  <c r="C42" i="9"/>
  <c r="D42" i="9"/>
  <c r="E42" i="9"/>
  <c r="C43" i="9"/>
  <c r="D43" i="9"/>
  <c r="E43" i="9"/>
  <c r="C44" i="9"/>
  <c r="D44" i="9"/>
  <c r="E44" i="9"/>
  <c r="C45" i="9"/>
  <c r="D45" i="9"/>
  <c r="E45" i="9"/>
  <c r="C46" i="9"/>
  <c r="D46" i="9"/>
  <c r="E46" i="9"/>
  <c r="C47" i="9"/>
  <c r="D47" i="9"/>
  <c r="E47" i="9"/>
  <c r="C48" i="9"/>
  <c r="D48" i="9"/>
  <c r="E48" i="9"/>
  <c r="C49" i="9"/>
  <c r="D49" i="9"/>
  <c r="E49" i="9"/>
  <c r="C50" i="9"/>
  <c r="D50" i="9"/>
  <c r="E50" i="9"/>
  <c r="C51" i="9"/>
  <c r="D51" i="9"/>
  <c r="E51" i="9"/>
  <c r="C52" i="9"/>
  <c r="D52" i="9"/>
  <c r="E52" i="9"/>
  <c r="C53" i="9"/>
  <c r="D53" i="9"/>
  <c r="E53" i="9"/>
  <c r="C54" i="9"/>
  <c r="D54" i="9"/>
  <c r="E54" i="9"/>
  <c r="C55" i="9"/>
  <c r="D55" i="9"/>
  <c r="E55" i="9"/>
  <c r="C56" i="9"/>
  <c r="D56" i="9"/>
  <c r="E56" i="9"/>
  <c r="C57" i="9"/>
  <c r="D57" i="9"/>
  <c r="E57" i="9"/>
  <c r="C58" i="9"/>
  <c r="D58" i="9"/>
  <c r="E58" i="9"/>
  <c r="C59" i="9"/>
  <c r="D59" i="9"/>
  <c r="E59" i="9"/>
  <c r="C60" i="9"/>
  <c r="D60" i="9"/>
  <c r="E60" i="9"/>
  <c r="C61" i="9"/>
  <c r="D61" i="9"/>
  <c r="E61" i="9"/>
  <c r="C62" i="9"/>
  <c r="D62" i="9"/>
  <c r="E62" i="9"/>
  <c r="C63" i="9"/>
  <c r="D63" i="9"/>
  <c r="E63" i="9"/>
  <c r="C64" i="9"/>
  <c r="D64" i="9"/>
  <c r="E64" i="9"/>
  <c r="C65" i="9"/>
  <c r="D65" i="9"/>
  <c r="E65" i="9"/>
  <c r="C66" i="9"/>
  <c r="D66" i="9"/>
  <c r="E66" i="9"/>
  <c r="C67" i="9"/>
  <c r="D67" i="9"/>
  <c r="E67" i="9"/>
  <c r="C68" i="9"/>
  <c r="D68" i="9"/>
  <c r="E68" i="9"/>
  <c r="C69" i="9"/>
  <c r="D69" i="9"/>
  <c r="E69" i="9"/>
  <c r="C70" i="9"/>
  <c r="D70" i="9"/>
  <c r="E70" i="9"/>
  <c r="C71" i="9"/>
  <c r="D71" i="9"/>
  <c r="E71" i="9"/>
  <c r="C72" i="9"/>
  <c r="D72" i="9"/>
  <c r="E72" i="9"/>
  <c r="C73" i="9"/>
  <c r="D73" i="9"/>
  <c r="E73" i="9"/>
  <c r="C74" i="9"/>
  <c r="D74" i="9"/>
  <c r="E74" i="9"/>
  <c r="C75" i="9"/>
  <c r="D75" i="9"/>
  <c r="E75" i="9"/>
  <c r="C76" i="9"/>
  <c r="D76" i="9"/>
  <c r="E76" i="9"/>
  <c r="C77" i="9"/>
  <c r="D77" i="9"/>
  <c r="E77" i="9"/>
  <c r="C78" i="9"/>
  <c r="D78" i="9"/>
  <c r="E78" i="9"/>
  <c r="C79" i="9"/>
  <c r="D79" i="9"/>
  <c r="E79" i="9"/>
  <c r="C80" i="9"/>
  <c r="D80" i="9"/>
  <c r="E80" i="9"/>
  <c r="C81" i="9"/>
  <c r="D81" i="9"/>
  <c r="E81" i="9"/>
  <c r="C82" i="9"/>
  <c r="D82" i="9"/>
  <c r="E82" i="9"/>
  <c r="C83" i="9"/>
  <c r="D83" i="9"/>
  <c r="E83" i="9"/>
  <c r="C84" i="9"/>
  <c r="D84" i="9"/>
  <c r="E84" i="9"/>
  <c r="C85" i="9"/>
  <c r="D85" i="9"/>
  <c r="E85" i="9"/>
  <c r="C86" i="9"/>
  <c r="D86" i="9"/>
  <c r="E86" i="9"/>
  <c r="C87" i="9"/>
  <c r="D87" i="9"/>
  <c r="E87" i="9"/>
  <c r="C88" i="9"/>
  <c r="D88" i="9"/>
  <c r="E88" i="9"/>
  <c r="C89" i="9"/>
  <c r="D89" i="9"/>
  <c r="E89" i="9"/>
  <c r="C90" i="9"/>
  <c r="D90" i="9"/>
  <c r="E90" i="9"/>
  <c r="C91" i="9"/>
  <c r="D91" i="9"/>
  <c r="E91" i="9"/>
  <c r="C92" i="9"/>
  <c r="D92" i="9"/>
  <c r="E92" i="9"/>
  <c r="C93" i="9"/>
  <c r="D93" i="9"/>
  <c r="E93" i="9"/>
  <c r="C94" i="9"/>
  <c r="D94" i="9"/>
  <c r="E94" i="9"/>
  <c r="C95" i="9"/>
  <c r="D95" i="9"/>
  <c r="E95" i="9"/>
  <c r="C96" i="9"/>
  <c r="D96" i="9"/>
  <c r="E96" i="9"/>
  <c r="C97" i="9"/>
  <c r="D97" i="9"/>
  <c r="E97" i="9"/>
  <c r="C98" i="9"/>
  <c r="D98" i="9"/>
  <c r="E98" i="9"/>
  <c r="C99" i="9"/>
  <c r="D99" i="9"/>
  <c r="E99" i="9"/>
  <c r="C100" i="9"/>
  <c r="D100" i="9"/>
  <c r="E100" i="9"/>
  <c r="C101" i="9"/>
  <c r="D101" i="9"/>
  <c r="E101" i="9"/>
  <c r="C102" i="9"/>
  <c r="D102" i="9"/>
  <c r="E102" i="9"/>
  <c r="C103" i="9"/>
  <c r="D103" i="9"/>
  <c r="E103" i="9"/>
  <c r="C104" i="9"/>
  <c r="D104" i="9"/>
  <c r="E104" i="9"/>
  <c r="C105" i="9"/>
  <c r="D105" i="9"/>
  <c r="E105" i="9"/>
  <c r="C106" i="9"/>
  <c r="D106" i="9"/>
  <c r="E106" i="9"/>
  <c r="C107" i="9"/>
  <c r="D107" i="9"/>
  <c r="E107" i="9"/>
  <c r="C108" i="9"/>
  <c r="D108" i="9"/>
  <c r="E108" i="9"/>
  <c r="C109" i="9"/>
  <c r="D109" i="9"/>
  <c r="E109" i="9"/>
  <c r="C110" i="9"/>
  <c r="D110" i="9"/>
  <c r="E110" i="9"/>
  <c r="C111" i="9"/>
  <c r="D111" i="9"/>
  <c r="E111" i="9"/>
  <c r="C112" i="9"/>
  <c r="D112" i="9"/>
  <c r="E112" i="9"/>
  <c r="C113" i="9"/>
  <c r="D113" i="9"/>
  <c r="E113" i="9"/>
  <c r="C114" i="9"/>
  <c r="D114" i="9"/>
  <c r="E114" i="9"/>
  <c r="C115" i="9"/>
  <c r="D115" i="9"/>
  <c r="E115" i="9"/>
  <c r="C116" i="9"/>
  <c r="D116" i="9"/>
  <c r="E116" i="9"/>
  <c r="C117" i="9"/>
  <c r="D117" i="9"/>
  <c r="E117" i="9"/>
  <c r="C118" i="9"/>
  <c r="D118" i="9"/>
  <c r="E118" i="9"/>
  <c r="C119" i="9"/>
  <c r="D119" i="9"/>
  <c r="E119" i="9"/>
  <c r="C120" i="9"/>
  <c r="D120" i="9"/>
  <c r="E120" i="9"/>
  <c r="C121" i="9"/>
  <c r="D121" i="9"/>
  <c r="E121" i="9"/>
  <c r="C122" i="9"/>
  <c r="D122" i="9"/>
  <c r="E122" i="9"/>
  <c r="C123" i="9"/>
  <c r="D123" i="9"/>
  <c r="E123" i="9"/>
  <c r="C124" i="9"/>
  <c r="D124" i="9"/>
  <c r="E124" i="9"/>
  <c r="C125" i="9"/>
  <c r="D125" i="9"/>
  <c r="E125" i="9"/>
  <c r="C126" i="9"/>
  <c r="D126" i="9"/>
  <c r="E126" i="9"/>
  <c r="C127" i="9"/>
  <c r="D127" i="9"/>
  <c r="E127" i="9"/>
  <c r="C128" i="9"/>
  <c r="D128" i="9"/>
  <c r="E128" i="9"/>
  <c r="C129" i="9"/>
  <c r="D129" i="9"/>
  <c r="E129" i="9"/>
  <c r="C130" i="9"/>
  <c r="D130" i="9"/>
  <c r="E130" i="9"/>
  <c r="C131" i="9"/>
  <c r="D131" i="9"/>
  <c r="E131" i="9"/>
  <c r="C132" i="9"/>
  <c r="D132" i="9"/>
  <c r="E132" i="9"/>
  <c r="C133" i="9"/>
  <c r="D133" i="9"/>
  <c r="E133" i="9"/>
  <c r="C134" i="9"/>
  <c r="D134" i="9"/>
  <c r="E134" i="9"/>
  <c r="C135" i="9"/>
  <c r="D135" i="9"/>
  <c r="E135" i="9"/>
  <c r="C136" i="9"/>
  <c r="D136" i="9"/>
  <c r="E136" i="9"/>
  <c r="C137" i="9"/>
  <c r="D137" i="9"/>
  <c r="E137" i="9"/>
  <c r="C138" i="9"/>
  <c r="D138" i="9"/>
  <c r="E138" i="9"/>
  <c r="C139" i="9"/>
  <c r="D139" i="9"/>
  <c r="E139" i="9"/>
  <c r="C140" i="9"/>
  <c r="D140" i="9"/>
  <c r="E140" i="9"/>
  <c r="C141" i="9"/>
  <c r="D141" i="9"/>
  <c r="E141" i="9"/>
  <c r="C142" i="9"/>
  <c r="D142" i="9"/>
  <c r="E142" i="9"/>
  <c r="C143" i="9"/>
  <c r="D143" i="9"/>
  <c r="E143" i="9"/>
  <c r="C144" i="9"/>
  <c r="D144" i="9"/>
  <c r="E144" i="9"/>
  <c r="C145" i="9"/>
  <c r="D145" i="9"/>
  <c r="E145" i="9"/>
  <c r="C146" i="9"/>
  <c r="D146" i="9"/>
  <c r="E146" i="9"/>
  <c r="C147" i="9"/>
  <c r="D147" i="9"/>
  <c r="E147" i="9"/>
  <c r="C148" i="9"/>
  <c r="D148" i="9"/>
  <c r="E148" i="9"/>
  <c r="C149" i="9"/>
  <c r="D149" i="9"/>
  <c r="E149" i="9"/>
  <c r="C150" i="9"/>
  <c r="D150" i="9"/>
  <c r="E150" i="9"/>
  <c r="C151" i="9"/>
  <c r="D151" i="9"/>
  <c r="E151" i="9"/>
  <c r="C152" i="9"/>
  <c r="D152" i="9"/>
  <c r="E152" i="9"/>
  <c r="C153" i="9"/>
  <c r="D153" i="9"/>
  <c r="E153" i="9"/>
  <c r="C154" i="9"/>
  <c r="D154" i="9"/>
  <c r="E154" i="9"/>
  <c r="C155" i="9"/>
  <c r="D155" i="9"/>
  <c r="E155" i="9"/>
  <c r="C156" i="9"/>
  <c r="D156" i="9"/>
  <c r="E156" i="9"/>
  <c r="C157" i="9"/>
  <c r="D157" i="9"/>
  <c r="E157" i="9"/>
  <c r="C158" i="9"/>
  <c r="D158" i="9"/>
  <c r="E158" i="9"/>
  <c r="C159" i="9"/>
  <c r="D159" i="9"/>
  <c r="E159" i="9"/>
  <c r="C160" i="9"/>
  <c r="D160" i="9"/>
  <c r="E160" i="9"/>
  <c r="C161" i="9"/>
  <c r="D161" i="9"/>
  <c r="E161" i="9"/>
  <c r="C162" i="9"/>
  <c r="D162" i="9"/>
  <c r="E162" i="9"/>
  <c r="C163" i="9"/>
  <c r="D163" i="9"/>
  <c r="E163" i="9"/>
  <c r="C164" i="9"/>
  <c r="D164" i="9"/>
  <c r="E164" i="9"/>
  <c r="C165" i="9"/>
  <c r="D165" i="9"/>
  <c r="E165" i="9"/>
  <c r="C166" i="9"/>
  <c r="D166" i="9"/>
  <c r="E166" i="9"/>
  <c r="C167" i="9"/>
  <c r="D167" i="9"/>
  <c r="E167" i="9"/>
  <c r="C168" i="9"/>
  <c r="D168" i="9"/>
  <c r="E168" i="9"/>
  <c r="C169" i="9"/>
  <c r="D169" i="9"/>
  <c r="E169" i="9"/>
  <c r="C170" i="9"/>
  <c r="D170" i="9"/>
  <c r="E170" i="9"/>
  <c r="C171" i="9"/>
  <c r="D171" i="9"/>
  <c r="E171" i="9"/>
  <c r="C172" i="9"/>
  <c r="D172" i="9"/>
  <c r="E172" i="9"/>
  <c r="C173" i="9"/>
  <c r="D173" i="9"/>
  <c r="E173" i="9"/>
  <c r="C174" i="9"/>
  <c r="D174" i="9"/>
  <c r="E174" i="9"/>
  <c r="C175" i="9"/>
  <c r="D175" i="9"/>
  <c r="E175" i="9"/>
  <c r="C176" i="9"/>
  <c r="D176" i="9"/>
  <c r="E176" i="9"/>
  <c r="C177" i="9"/>
  <c r="D177" i="9"/>
  <c r="E177" i="9"/>
  <c r="C178" i="9"/>
  <c r="D178" i="9"/>
  <c r="E178" i="9"/>
  <c r="C179" i="9"/>
  <c r="D179" i="9"/>
  <c r="E179" i="9"/>
  <c r="C180" i="9"/>
  <c r="D180" i="9"/>
  <c r="E180" i="9"/>
  <c r="C181" i="9"/>
  <c r="D181" i="9"/>
  <c r="E181" i="9"/>
  <c r="C182" i="9"/>
  <c r="D182" i="9"/>
  <c r="E182" i="9"/>
  <c r="C183" i="9"/>
  <c r="D183" i="9"/>
  <c r="E183" i="9"/>
  <c r="C184" i="9"/>
  <c r="D184" i="9"/>
  <c r="E184" i="9"/>
  <c r="C185" i="9"/>
  <c r="D185" i="9"/>
  <c r="E185" i="9"/>
  <c r="C186" i="9"/>
  <c r="D186" i="9"/>
  <c r="E186" i="9"/>
  <c r="C187" i="9"/>
  <c r="D187" i="9"/>
  <c r="E187" i="9"/>
  <c r="C188" i="9"/>
  <c r="D188" i="9"/>
  <c r="E188" i="9"/>
  <c r="C189" i="9"/>
  <c r="D189" i="9"/>
  <c r="E189" i="9"/>
  <c r="C190" i="9"/>
  <c r="D190" i="9"/>
  <c r="E190" i="9"/>
  <c r="C191" i="9"/>
  <c r="D191" i="9"/>
  <c r="E191" i="9"/>
  <c r="C192" i="9"/>
  <c r="D192" i="9"/>
  <c r="E192" i="9"/>
  <c r="C193" i="9"/>
  <c r="D193" i="9"/>
  <c r="E193" i="9"/>
  <c r="C194" i="9"/>
  <c r="D194" i="9"/>
  <c r="E194" i="9"/>
  <c r="C195" i="9"/>
  <c r="D195" i="9"/>
  <c r="E195" i="9"/>
  <c r="C196" i="9"/>
  <c r="D196" i="9"/>
  <c r="E196" i="9"/>
  <c r="C197" i="9"/>
  <c r="D197" i="9"/>
  <c r="E197" i="9"/>
  <c r="C198" i="9"/>
  <c r="D198" i="9"/>
  <c r="E198" i="9"/>
  <c r="C199" i="9"/>
  <c r="D199" i="9"/>
  <c r="E199" i="9"/>
  <c r="C200" i="9"/>
  <c r="D200" i="9"/>
  <c r="E200" i="9"/>
  <c r="C201" i="9"/>
  <c r="D201" i="9"/>
  <c r="E201" i="9"/>
  <c r="C202" i="9"/>
  <c r="D202" i="9"/>
  <c r="E202" i="9"/>
  <c r="C203" i="9"/>
  <c r="D203" i="9"/>
  <c r="E203" i="9"/>
  <c r="C204" i="9"/>
  <c r="D204" i="9"/>
  <c r="E204" i="9"/>
  <c r="C205" i="9"/>
  <c r="D205" i="9"/>
  <c r="E205" i="9"/>
  <c r="C206" i="9"/>
  <c r="D206" i="9"/>
  <c r="E206" i="9"/>
  <c r="C207" i="9"/>
  <c r="D207" i="9"/>
  <c r="E207" i="9"/>
  <c r="C208" i="9"/>
  <c r="D208" i="9"/>
  <c r="E208" i="9"/>
  <c r="C209" i="9"/>
  <c r="D209" i="9"/>
  <c r="E209" i="9"/>
  <c r="C210" i="9"/>
  <c r="D210" i="9"/>
  <c r="E210" i="9"/>
  <c r="C211" i="9"/>
  <c r="D211" i="9"/>
  <c r="E211" i="9"/>
  <c r="C212" i="9"/>
  <c r="D212" i="9"/>
  <c r="E212" i="9"/>
  <c r="C213" i="9"/>
  <c r="D213" i="9"/>
  <c r="E213" i="9"/>
  <c r="C214" i="9"/>
  <c r="D214" i="9"/>
  <c r="E214" i="9"/>
  <c r="C215" i="9"/>
  <c r="D215" i="9"/>
  <c r="E215" i="9"/>
  <c r="C216" i="9"/>
  <c r="D216" i="9"/>
  <c r="E216" i="9"/>
  <c r="C217" i="9"/>
  <c r="D217" i="9"/>
  <c r="E217" i="9"/>
  <c r="C218" i="9"/>
  <c r="D218" i="9"/>
  <c r="E218" i="9"/>
  <c r="C219" i="9"/>
  <c r="D219" i="9"/>
  <c r="E219" i="9"/>
  <c r="C220" i="9"/>
  <c r="D220" i="9"/>
  <c r="E220" i="9"/>
  <c r="C221" i="9"/>
  <c r="D221" i="9"/>
  <c r="E221" i="9"/>
  <c r="C222" i="9"/>
  <c r="D222" i="9"/>
  <c r="E222" i="9"/>
  <c r="C223" i="9"/>
  <c r="D223" i="9"/>
  <c r="E223" i="9"/>
  <c r="C224" i="9"/>
  <c r="D224" i="9"/>
  <c r="E224" i="9"/>
  <c r="C225" i="9"/>
  <c r="D225" i="9"/>
  <c r="E225" i="9"/>
  <c r="C226" i="9"/>
  <c r="D226" i="9"/>
  <c r="E226" i="9"/>
  <c r="C227" i="9"/>
  <c r="D227" i="9"/>
  <c r="E227" i="9"/>
  <c r="C228" i="9"/>
  <c r="D228" i="9"/>
  <c r="E228" i="9"/>
  <c r="C229" i="9"/>
  <c r="D229" i="9"/>
  <c r="E229" i="9"/>
  <c r="C230" i="9"/>
  <c r="D230" i="9"/>
  <c r="E230" i="9"/>
  <c r="C231" i="9"/>
  <c r="D231" i="9"/>
  <c r="E231" i="9"/>
  <c r="C232" i="9"/>
  <c r="D232" i="9"/>
  <c r="E232" i="9"/>
  <c r="C233" i="9"/>
  <c r="D233" i="9"/>
  <c r="E233" i="9"/>
  <c r="C234" i="9"/>
  <c r="D234" i="9"/>
  <c r="E234" i="9"/>
  <c r="C235" i="9"/>
  <c r="D235" i="9"/>
  <c r="E235" i="9"/>
  <c r="C236" i="9"/>
  <c r="D236" i="9"/>
  <c r="E236" i="9"/>
  <c r="C237" i="9"/>
  <c r="D237" i="9"/>
  <c r="E237" i="9"/>
  <c r="C238" i="9"/>
  <c r="D238" i="9"/>
  <c r="E238" i="9"/>
  <c r="C239" i="9"/>
  <c r="D239" i="9"/>
  <c r="E239" i="9"/>
  <c r="C240" i="9"/>
  <c r="D240" i="9"/>
  <c r="E240" i="9"/>
  <c r="C241" i="9"/>
  <c r="D241" i="9"/>
  <c r="E241" i="9"/>
  <c r="C242" i="9"/>
  <c r="D242" i="9"/>
  <c r="E242" i="9"/>
  <c r="C243" i="9"/>
  <c r="D243" i="9"/>
  <c r="E243" i="9"/>
  <c r="C244" i="9"/>
  <c r="D244" i="9"/>
  <c r="E244" i="9"/>
  <c r="C245" i="9"/>
  <c r="D245" i="9"/>
  <c r="E245" i="9"/>
  <c r="C246" i="9"/>
  <c r="D246" i="9"/>
  <c r="E246" i="9"/>
  <c r="C247" i="9"/>
  <c r="D247" i="9"/>
  <c r="E247" i="9"/>
  <c r="C248" i="9"/>
  <c r="D248" i="9"/>
  <c r="E248" i="9"/>
  <c r="C249" i="9"/>
  <c r="D249" i="9"/>
  <c r="E249" i="9"/>
  <c r="C250" i="9"/>
  <c r="D250" i="9"/>
  <c r="E250" i="9"/>
  <c r="C251" i="9"/>
  <c r="D251" i="9"/>
  <c r="E251" i="9"/>
  <c r="C252" i="9"/>
  <c r="D252" i="9"/>
  <c r="E252" i="9"/>
  <c r="C253" i="9"/>
  <c r="D253" i="9"/>
  <c r="E253" i="9"/>
  <c r="C254" i="9"/>
  <c r="D254" i="9"/>
  <c r="E254" i="9"/>
  <c r="C255" i="9"/>
  <c r="D255" i="9"/>
  <c r="E255" i="9"/>
  <c r="C256" i="9"/>
  <c r="D256" i="9"/>
  <c r="E256" i="9"/>
  <c r="C257" i="9"/>
  <c r="D257" i="9"/>
  <c r="E257" i="9"/>
  <c r="C258" i="9"/>
  <c r="D258" i="9"/>
  <c r="E258" i="9"/>
  <c r="C259" i="9"/>
  <c r="D259" i="9"/>
  <c r="E259" i="9"/>
  <c r="C260" i="9"/>
  <c r="D260" i="9"/>
  <c r="E260" i="9"/>
  <c r="C261" i="9"/>
  <c r="D261" i="9"/>
  <c r="E261" i="9"/>
  <c r="C262" i="9"/>
  <c r="D262" i="9"/>
  <c r="E262" i="9"/>
  <c r="C263" i="9"/>
  <c r="D263" i="9"/>
  <c r="E263" i="9"/>
  <c r="E13" i="9"/>
  <c r="D13" i="9"/>
  <c r="C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13" i="9"/>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63" i="11"/>
  <c r="S64" i="11"/>
  <c r="S65" i="11"/>
  <c r="S66" i="11"/>
  <c r="S67" i="11"/>
  <c r="S68" i="11"/>
  <c r="S69" i="11"/>
  <c r="S70" i="11"/>
  <c r="S71" i="11"/>
  <c r="S72" i="11"/>
  <c r="S73" i="11"/>
  <c r="S74" i="11"/>
  <c r="S75" i="11"/>
  <c r="S76" i="11"/>
  <c r="S77" i="11"/>
  <c r="S78" i="11"/>
  <c r="S79" i="11"/>
  <c r="S80" i="11"/>
  <c r="S81" i="11"/>
  <c r="S82" i="11"/>
  <c r="S83" i="11"/>
  <c r="S84" i="11"/>
  <c r="S85" i="11"/>
  <c r="S86" i="11"/>
  <c r="S87" i="11"/>
  <c r="S88" i="11"/>
  <c r="S89" i="11"/>
  <c r="S90" i="11"/>
  <c r="S91" i="11"/>
  <c r="S92" i="11"/>
  <c r="S93" i="11"/>
  <c r="S94" i="11"/>
  <c r="S95" i="11"/>
  <c r="S96" i="11"/>
  <c r="S97" i="11"/>
  <c r="S98" i="11"/>
  <c r="S99" i="11"/>
  <c r="S100" i="11"/>
  <c r="S101" i="11"/>
  <c r="S102" i="11"/>
  <c r="S103" i="11"/>
  <c r="S104" i="11"/>
  <c r="S105" i="11"/>
  <c r="S106" i="11"/>
  <c r="S107" i="11"/>
  <c r="S108" i="11"/>
  <c r="S109" i="11"/>
  <c r="S110" i="11"/>
  <c r="S111" i="11"/>
  <c r="S112" i="11"/>
  <c r="S113" i="11"/>
  <c r="S114" i="11"/>
  <c r="S115" i="11"/>
  <c r="S116" i="11"/>
  <c r="S117" i="11"/>
  <c r="S118" i="11"/>
  <c r="S119" i="11"/>
  <c r="S120" i="11"/>
  <c r="S121" i="11"/>
  <c r="S122" i="11"/>
  <c r="S123" i="11"/>
  <c r="S124" i="11"/>
  <c r="S125" i="11"/>
  <c r="S126" i="11"/>
  <c r="S127" i="11"/>
  <c r="S128" i="11"/>
  <c r="S129" i="11"/>
  <c r="S130" i="11"/>
  <c r="S131" i="11"/>
  <c r="S132" i="11"/>
  <c r="S133" i="11"/>
  <c r="S134" i="11"/>
  <c r="S135" i="11"/>
  <c r="S136" i="11"/>
  <c r="S137" i="11"/>
  <c r="S138" i="11"/>
  <c r="S139" i="11"/>
  <c r="S140" i="11"/>
  <c r="S141" i="11"/>
  <c r="S142" i="11"/>
  <c r="S143" i="11"/>
  <c r="S144" i="11"/>
  <c r="S145" i="11"/>
  <c r="S146" i="11"/>
  <c r="S147" i="11"/>
  <c r="S148" i="11"/>
  <c r="S149" i="11"/>
  <c r="S150" i="11"/>
  <c r="S151" i="11"/>
  <c r="S152" i="11"/>
  <c r="S153" i="11"/>
  <c r="S154" i="11"/>
  <c r="S155" i="11"/>
  <c r="S156" i="11"/>
  <c r="S157" i="11"/>
  <c r="S158" i="11"/>
  <c r="S159" i="11"/>
  <c r="S160" i="11"/>
  <c r="S161" i="11"/>
  <c r="S162" i="11"/>
  <c r="S163" i="11"/>
  <c r="S164" i="11"/>
  <c r="S165" i="11"/>
  <c r="S166" i="11"/>
  <c r="S167" i="11"/>
  <c r="S168" i="11"/>
  <c r="S169" i="11"/>
  <c r="S170" i="11"/>
  <c r="S171" i="11"/>
  <c r="S172" i="11"/>
  <c r="S173" i="11"/>
  <c r="S174" i="11"/>
  <c r="S175" i="11"/>
  <c r="S176" i="11"/>
  <c r="S177" i="11"/>
  <c r="S178" i="11"/>
  <c r="S179" i="11"/>
  <c r="S180" i="11"/>
  <c r="S181" i="11"/>
  <c r="S182" i="11"/>
  <c r="S183" i="11"/>
  <c r="S184" i="11"/>
  <c r="S185" i="11"/>
  <c r="S186" i="11"/>
  <c r="S187" i="11"/>
  <c r="S188" i="11"/>
  <c r="S189" i="11"/>
  <c r="S190" i="11"/>
  <c r="S191" i="11"/>
  <c r="S192" i="11"/>
  <c r="S193" i="11"/>
  <c r="S194" i="11"/>
  <c r="S196" i="11"/>
  <c r="S197" i="11"/>
  <c r="S198" i="11"/>
  <c r="S199" i="11"/>
  <c r="S200" i="11"/>
  <c r="S201" i="11"/>
  <c r="S202" i="11"/>
  <c r="S203" i="11"/>
  <c r="S204" i="11"/>
  <c r="S205" i="11"/>
  <c r="S206" i="11"/>
  <c r="S207" i="11"/>
  <c r="S208" i="11"/>
  <c r="S209" i="11"/>
  <c r="S210" i="11"/>
  <c r="S211" i="11"/>
  <c r="S212" i="11"/>
  <c r="S213" i="11"/>
  <c r="S214" i="11"/>
  <c r="S215" i="11"/>
  <c r="S216" i="11"/>
  <c r="S217" i="11"/>
  <c r="S218" i="11"/>
  <c r="S219" i="11"/>
  <c r="S220" i="11"/>
  <c r="S221" i="11"/>
  <c r="S222" i="11"/>
  <c r="S223" i="11"/>
  <c r="S224" i="11"/>
  <c r="S225" i="11"/>
  <c r="S226" i="11"/>
  <c r="S227" i="11"/>
  <c r="S228" i="11"/>
  <c r="S229" i="11"/>
  <c r="S230" i="11"/>
  <c r="S231" i="11"/>
  <c r="S232" i="11"/>
  <c r="S233" i="11"/>
  <c r="S234" i="11"/>
  <c r="S235" i="11"/>
  <c r="S236" i="11"/>
  <c r="S237" i="11"/>
  <c r="S238" i="11"/>
  <c r="S239" i="11"/>
  <c r="S240" i="11"/>
  <c r="S241" i="11"/>
  <c r="S242" i="11"/>
  <c r="S243" i="11"/>
  <c r="S244" i="11"/>
  <c r="S245" i="11"/>
  <c r="S246" i="11"/>
  <c r="S247" i="11"/>
  <c r="S248" i="11"/>
  <c r="S249" i="11"/>
  <c r="S250" i="11"/>
  <c r="S251" i="11"/>
  <c r="S252" i="11"/>
  <c r="S253" i="11"/>
  <c r="S254" i="11"/>
  <c r="S255" i="11"/>
  <c r="S256" i="11"/>
  <c r="S257" i="11"/>
  <c r="S258" i="11"/>
  <c r="S259" i="11"/>
  <c r="S260" i="11"/>
  <c r="S261" i="11"/>
  <c r="S262" i="11"/>
  <c r="S263" i="11"/>
  <c r="S264" i="11"/>
  <c r="S265" i="11"/>
  <c r="S266" i="11"/>
  <c r="S267" i="11"/>
  <c r="S268" i="11"/>
  <c r="S269" i="11"/>
  <c r="S270" i="11"/>
  <c r="S271" i="11"/>
  <c r="S272" i="11"/>
  <c r="S273" i="11"/>
  <c r="S274" i="11"/>
  <c r="S275" i="11"/>
  <c r="S276" i="11"/>
  <c r="S277" i="11"/>
  <c r="S278" i="11"/>
  <c r="S279" i="11"/>
  <c r="S280" i="11"/>
  <c r="S281" i="11"/>
  <c r="S282" i="11"/>
  <c r="S283" i="11"/>
  <c r="S284" i="11"/>
  <c r="S285" i="11"/>
  <c r="S286" i="11"/>
  <c r="S287" i="11"/>
  <c r="S288" i="11"/>
  <c r="S289" i="11"/>
  <c r="S290" i="11"/>
  <c r="S291" i="11"/>
  <c r="S292" i="11"/>
  <c r="S293" i="11"/>
  <c r="S294" i="11"/>
  <c r="S295" i="11"/>
  <c r="S296" i="11"/>
  <c r="S297" i="11"/>
  <c r="S298" i="11"/>
  <c r="S299" i="11"/>
  <c r="S300" i="11"/>
  <c r="S301" i="11"/>
  <c r="S302" i="11"/>
  <c r="S303" i="11"/>
  <c r="S304" i="11"/>
  <c r="S305" i="11"/>
  <c r="S306" i="11"/>
  <c r="S307" i="11"/>
  <c r="S308" i="11"/>
  <c r="S309" i="11"/>
  <c r="S310" i="11"/>
  <c r="S311" i="11"/>
  <c r="S312" i="11"/>
  <c r="S313" i="11"/>
  <c r="S314" i="11"/>
  <c r="S315" i="11"/>
  <c r="S316" i="11"/>
  <c r="S317" i="11"/>
  <c r="S318" i="11"/>
  <c r="S319" i="11"/>
  <c r="S320" i="11"/>
  <c r="S321" i="11"/>
  <c r="S322" i="11"/>
  <c r="S323" i="11"/>
  <c r="S324" i="11"/>
  <c r="S325" i="11"/>
  <c r="S326" i="11"/>
  <c r="S327" i="11"/>
  <c r="S328" i="11"/>
  <c r="S329" i="11"/>
  <c r="S330" i="11"/>
  <c r="S331" i="11"/>
  <c r="S332" i="11"/>
  <c r="S333" i="11"/>
  <c r="S334" i="11"/>
  <c r="S335" i="11"/>
  <c r="S336" i="11"/>
  <c r="S337" i="11"/>
  <c r="S338" i="11"/>
  <c r="S339" i="11"/>
  <c r="S340" i="11"/>
  <c r="S341" i="11"/>
  <c r="S342" i="11"/>
  <c r="S343" i="11"/>
  <c r="S344" i="11"/>
  <c r="S345" i="11"/>
  <c r="S346" i="11"/>
  <c r="S347" i="11"/>
  <c r="S348" i="11"/>
  <c r="S349" i="11"/>
  <c r="S350" i="11"/>
  <c r="S351" i="11"/>
  <c r="S352" i="11"/>
  <c r="S353" i="11"/>
  <c r="S354" i="11"/>
  <c r="S355" i="11"/>
  <c r="S356" i="11"/>
  <c r="S357" i="11"/>
  <c r="S358" i="11"/>
  <c r="S359" i="11"/>
  <c r="S360" i="11"/>
  <c r="S361" i="11"/>
  <c r="S362" i="11"/>
  <c r="S363" i="11"/>
  <c r="S364" i="11"/>
  <c r="S365" i="11"/>
  <c r="S366" i="11"/>
  <c r="S367" i="11"/>
  <c r="S368" i="11"/>
  <c r="S370" i="11"/>
  <c r="S371" i="11"/>
  <c r="S372" i="11"/>
  <c r="S374" i="11"/>
  <c r="S375" i="11"/>
  <c r="S376" i="11"/>
  <c r="S377" i="11"/>
  <c r="S378" i="11"/>
  <c r="S25" i="11"/>
  <c r="W304" i="11"/>
  <c r="V304" i="11"/>
  <c r="T304" i="11"/>
  <c r="W303" i="11"/>
  <c r="V303" i="11"/>
  <c r="T303" i="11"/>
  <c r="W302" i="11"/>
  <c r="V302" i="11"/>
  <c r="T302" i="11"/>
  <c r="W301" i="11"/>
  <c r="V301" i="11"/>
  <c r="T301" i="11"/>
  <c r="W300" i="11"/>
  <c r="V300" i="11"/>
  <c r="T300" i="11"/>
  <c r="W378" i="11"/>
  <c r="V378" i="11"/>
  <c r="T378" i="11"/>
  <c r="W377" i="11"/>
  <c r="V377" i="11"/>
  <c r="T377" i="11"/>
  <c r="W376" i="11"/>
  <c r="V376" i="11"/>
  <c r="T376" i="11"/>
  <c r="T365" i="11"/>
  <c r="V365" i="11"/>
  <c r="W365" i="11"/>
  <c r="W367" i="11"/>
  <c r="V367" i="11"/>
  <c r="T367" i="11"/>
  <c r="W366" i="11"/>
  <c r="V366" i="11"/>
  <c r="T366" i="11"/>
  <c r="W364" i="11"/>
  <c r="V364" i="11"/>
  <c r="T364" i="11"/>
  <c r="W207" i="11"/>
  <c r="V207" i="11"/>
  <c r="T207" i="11"/>
  <c r="C29" i="1" l="1"/>
  <c r="D26" i="1"/>
  <c r="A13" i="1"/>
  <c r="A14" i="1" s="1"/>
  <c r="D29" i="1" l="1"/>
  <c r="C31" i="1"/>
  <c r="C30" i="1"/>
  <c r="A17" i="1"/>
  <c r="A18" i="1" s="1"/>
  <c r="C32" i="1" l="1"/>
  <c r="D30" i="1"/>
  <c r="C39" i="1"/>
  <c r="D31" i="1"/>
  <c r="A21" i="1"/>
  <c r="A22" i="1" s="1"/>
  <c r="C44" i="1" l="1"/>
  <c r="D39" i="1"/>
  <c r="C33" i="1"/>
  <c r="D32" i="1"/>
  <c r="A25" i="1"/>
  <c r="A26" i="1" s="1"/>
  <c r="A29" i="1" s="1"/>
  <c r="A30" i="1" s="1"/>
  <c r="A31" i="1" s="1"/>
  <c r="A32" i="1" s="1"/>
  <c r="A33" i="1" s="1"/>
  <c r="A34" i="1" s="1"/>
  <c r="A35" i="1" s="1"/>
  <c r="A36" i="1" s="1"/>
  <c r="A37" i="1" s="1"/>
  <c r="A38" i="1" s="1"/>
  <c r="A39" i="1" s="1"/>
  <c r="A41" i="1" s="1"/>
  <c r="A42" i="1" s="1"/>
  <c r="A43" i="1" s="1"/>
  <c r="A44" i="1" s="1"/>
  <c r="C34" i="1" l="1"/>
  <c r="D33" i="1"/>
  <c r="C53" i="1"/>
  <c r="D44" i="1"/>
  <c r="A46" i="1"/>
  <c r="A47" i="1" s="1"/>
  <c r="A48" i="1" s="1"/>
  <c r="A49" i="1" s="1"/>
  <c r="A50" i="1" s="1"/>
  <c r="A51" i="1" s="1"/>
  <c r="A52" i="1" s="1"/>
  <c r="A53" i="1" s="1"/>
  <c r="C60" i="1" l="1"/>
  <c r="D53" i="1"/>
  <c r="C35" i="1"/>
  <c r="D34" i="1"/>
  <c r="A55" i="1"/>
  <c r="A56" i="1" s="1"/>
  <c r="A57" i="1" s="1"/>
  <c r="A58" i="1" s="1"/>
  <c r="A59" i="1" s="1"/>
  <c r="A60" i="1" s="1"/>
  <c r="C36" i="1" l="1"/>
  <c r="D35" i="1"/>
  <c r="D60" i="1"/>
  <c r="C64" i="1"/>
  <c r="A63" i="1"/>
  <c r="A64" i="1" s="1"/>
  <c r="C77" i="1" l="1"/>
  <c r="D64" i="1"/>
  <c r="C37" i="1"/>
  <c r="D36" i="1"/>
  <c r="A66" i="1"/>
  <c r="A68" i="1" s="1"/>
  <c r="A70" i="1" s="1"/>
  <c r="A71" i="1" s="1"/>
  <c r="A72" i="1" s="1"/>
  <c r="C38" i="1" l="1"/>
  <c r="D37" i="1"/>
  <c r="C92" i="1"/>
  <c r="D77" i="1"/>
  <c r="A77" i="1"/>
  <c r="A79" i="1" s="1"/>
  <c r="A80" i="1" s="1"/>
  <c r="A81" i="1" s="1"/>
  <c r="A82" i="1" s="1"/>
  <c r="C103" i="1" l="1"/>
  <c r="D92" i="1"/>
  <c r="C41" i="1"/>
  <c r="D38" i="1"/>
  <c r="A85" i="1"/>
  <c r="A88" i="1" s="1"/>
  <c r="A91" i="1" s="1"/>
  <c r="A92" i="1" s="1"/>
  <c r="C42" i="1" l="1"/>
  <c r="D41" i="1"/>
  <c r="C114" i="1"/>
  <c r="D103" i="1"/>
  <c r="A94" i="1"/>
  <c r="A95" i="1" s="1"/>
  <c r="A96" i="1" s="1"/>
  <c r="A97" i="1" s="1"/>
  <c r="A98" i="1" s="1"/>
  <c r="C129" i="1" l="1"/>
  <c r="D114" i="1"/>
  <c r="C43" i="1"/>
  <c r="D42" i="1"/>
  <c r="A101" i="1"/>
  <c r="A102" i="1" s="1"/>
  <c r="A103" i="1" s="1"/>
  <c r="C46" i="1" l="1"/>
  <c r="D43" i="1"/>
  <c r="C140" i="1"/>
  <c r="D129" i="1"/>
  <c r="A105" i="1"/>
  <c r="A107" i="1" s="1"/>
  <c r="A109" i="1" s="1"/>
  <c r="A110" i="1" s="1"/>
  <c r="C144" i="1" l="1"/>
  <c r="D140" i="1"/>
  <c r="C47" i="1"/>
  <c r="D46" i="1"/>
  <c r="A114" i="1"/>
  <c r="A116" i="1" s="1"/>
  <c r="A117" i="1" s="1"/>
  <c r="A118" i="1" s="1"/>
  <c r="A119" i="1" s="1"/>
  <c r="C48" i="1" l="1"/>
  <c r="D47" i="1"/>
  <c r="C151" i="1"/>
  <c r="D144" i="1"/>
  <c r="A122" i="1"/>
  <c r="A125" i="1" s="1"/>
  <c r="A128" i="1" s="1"/>
  <c r="A129" i="1" s="1"/>
  <c r="D151" i="1" l="1"/>
  <c r="C163" i="1"/>
  <c r="C49" i="1"/>
  <c r="D48" i="1"/>
  <c r="A131" i="1"/>
  <c r="A132" i="1" s="1"/>
  <c r="A133" i="1" s="1"/>
  <c r="A134" i="1" s="1"/>
  <c r="A135" i="1" s="1"/>
  <c r="C50" i="1" l="1"/>
  <c r="D49" i="1"/>
  <c r="C169" i="1"/>
  <c r="D163" i="1"/>
  <c r="A138" i="1"/>
  <c r="A139" i="1" s="1"/>
  <c r="A140" i="1" s="1"/>
  <c r="C184" i="1" l="1"/>
  <c r="D169" i="1"/>
  <c r="C51" i="1"/>
  <c r="D50" i="1"/>
  <c r="A142" i="1"/>
  <c r="A143" i="1" s="1"/>
  <c r="A144" i="1" s="1"/>
  <c r="C52" i="1" l="1"/>
  <c r="D51" i="1"/>
  <c r="C195" i="1"/>
  <c r="D184" i="1"/>
  <c r="A146" i="1"/>
  <c r="A147" i="1" s="1"/>
  <c r="A148" i="1" s="1"/>
  <c r="A149" i="1" s="1"/>
  <c r="A150" i="1" s="1"/>
  <c r="A151" i="1" s="1"/>
  <c r="C200" i="1" l="1"/>
  <c r="D195" i="1"/>
  <c r="C55" i="1"/>
  <c r="D52" i="1"/>
  <c r="A153" i="1"/>
  <c r="A154" i="1" s="1"/>
  <c r="C56" i="1" l="1"/>
  <c r="D55" i="1"/>
  <c r="C215" i="1"/>
  <c r="D200" i="1"/>
  <c r="A157" i="1"/>
  <c r="A158" i="1" s="1"/>
  <c r="A161" i="1" s="1"/>
  <c r="A162" i="1" s="1"/>
  <c r="C226" i="1" l="1"/>
  <c r="D215" i="1"/>
  <c r="C57" i="1"/>
  <c r="D56" i="1"/>
  <c r="A163" i="1"/>
  <c r="C58" i="1" l="1"/>
  <c r="D57" i="1"/>
  <c r="C233" i="1"/>
  <c r="D226" i="1"/>
  <c r="A165" i="1"/>
  <c r="A166" i="1" s="1"/>
  <c r="A167" i="1" s="1"/>
  <c r="A168" i="1" s="1"/>
  <c r="A169" i="1" s="1"/>
  <c r="C248" i="1" l="1"/>
  <c r="D233" i="1"/>
  <c r="C59" i="1"/>
  <c r="D58" i="1"/>
  <c r="A171" i="1"/>
  <c r="A172" i="1" s="1"/>
  <c r="A173" i="1" s="1"/>
  <c r="A174" i="1" s="1"/>
  <c r="C63" i="1" l="1"/>
  <c r="D59" i="1"/>
  <c r="C255" i="1"/>
  <c r="D248" i="1"/>
  <c r="A177" i="1"/>
  <c r="A180" i="1" s="1"/>
  <c r="A183" i="1" s="1"/>
  <c r="A184" i="1" s="1"/>
  <c r="C260" i="1" l="1"/>
  <c r="D255" i="1"/>
  <c r="C66" i="1"/>
  <c r="D63" i="1"/>
  <c r="A186" i="1"/>
  <c r="A187" i="1" s="1"/>
  <c r="A188" i="1" s="1"/>
  <c r="A189" i="1" s="1"/>
  <c r="A190" i="1" s="1"/>
  <c r="C68" i="1" l="1"/>
  <c r="D66" i="1"/>
  <c r="C275" i="1"/>
  <c r="D260" i="1"/>
  <c r="A193" i="1"/>
  <c r="A194" i="1" s="1"/>
  <c r="A195" i="1" s="1"/>
  <c r="C282" i="1" l="1"/>
  <c r="D275" i="1"/>
  <c r="C70" i="1"/>
  <c r="D68" i="1"/>
  <c r="A197" i="1"/>
  <c r="A198" i="1" s="1"/>
  <c r="A199" i="1" s="1"/>
  <c r="A200" i="1" s="1"/>
  <c r="C71" i="1" l="1"/>
  <c r="D70" i="1"/>
  <c r="C288" i="1"/>
  <c r="D282" i="1"/>
  <c r="A202" i="1"/>
  <c r="A203" i="1" s="1"/>
  <c r="A204" i="1" s="1"/>
  <c r="A205" i="1" s="1"/>
  <c r="C294" i="1" l="1"/>
  <c r="D288" i="1"/>
  <c r="C72" i="1"/>
  <c r="D71" i="1"/>
  <c r="A208" i="1"/>
  <c r="A211" i="1" s="1"/>
  <c r="A214" i="1" s="1"/>
  <c r="A215" i="1" s="1"/>
  <c r="C79" i="1" l="1"/>
  <c r="D72" i="1"/>
  <c r="C299" i="1"/>
  <c r="D294" i="1"/>
  <c r="A217" i="1"/>
  <c r="A218" i="1" s="1"/>
  <c r="A219" i="1" s="1"/>
  <c r="A220" i="1" s="1"/>
  <c r="A221" i="1" s="1"/>
  <c r="C312" i="1" l="1"/>
  <c r="D299" i="1"/>
  <c r="C80" i="1"/>
  <c r="D79" i="1"/>
  <c r="A224" i="1"/>
  <c r="A225" i="1" s="1"/>
  <c r="A226" i="1" s="1"/>
  <c r="C81" i="1" l="1"/>
  <c r="D80" i="1"/>
  <c r="D312" i="1"/>
  <c r="C318" i="1"/>
  <c r="A228" i="1"/>
  <c r="A230" i="1" s="1"/>
  <c r="A232" i="1" s="1"/>
  <c r="A233" i="1" s="1"/>
  <c r="C82" i="1" l="1"/>
  <c r="D81" i="1"/>
  <c r="C330" i="1"/>
  <c r="D318" i="1"/>
  <c r="A235" i="1"/>
  <c r="A236" i="1" s="1"/>
  <c r="A237" i="1" s="1"/>
  <c r="A238" i="1" s="1"/>
  <c r="C342" i="1" l="1"/>
  <c r="D330" i="1"/>
  <c r="C85" i="1"/>
  <c r="D82" i="1"/>
  <c r="A241" i="1"/>
  <c r="A244" i="1" s="1"/>
  <c r="A247" i="1" s="1"/>
  <c r="A248" i="1" s="1"/>
  <c r="C88" i="1" l="1"/>
  <c r="D85" i="1"/>
  <c r="C354" i="1"/>
  <c r="D342" i="1"/>
  <c r="A250" i="1"/>
  <c r="A251" i="1" s="1"/>
  <c r="A252" i="1" s="1"/>
  <c r="A253" i="1" s="1"/>
  <c r="A254" i="1" s="1"/>
  <c r="A255" i="1" s="1"/>
  <c r="C366" i="1" l="1"/>
  <c r="D354" i="1"/>
  <c r="C91" i="1"/>
  <c r="D88" i="1"/>
  <c r="A257" i="1"/>
  <c r="A258" i="1" s="1"/>
  <c r="A259" i="1" s="1"/>
  <c r="A260" i="1" s="1"/>
  <c r="C94" i="1" l="1"/>
  <c r="D91" i="1"/>
  <c r="C370" i="1"/>
  <c r="D366" i="1"/>
  <c r="A262" i="1"/>
  <c r="A263" i="1" s="1"/>
  <c r="A264" i="1" s="1"/>
  <c r="A265" i="1" s="1"/>
  <c r="C377" i="1" l="1"/>
  <c r="D370" i="1"/>
  <c r="C95" i="1"/>
  <c r="D94" i="1"/>
  <c r="A268" i="1"/>
  <c r="A271" i="1" s="1"/>
  <c r="A274" i="1" s="1"/>
  <c r="A275" i="1" s="1"/>
  <c r="C96" i="1" l="1"/>
  <c r="D95" i="1"/>
  <c r="C388" i="1"/>
  <c r="D377" i="1"/>
  <c r="A277" i="1"/>
  <c r="A278" i="1" s="1"/>
  <c r="A279" i="1" s="1"/>
  <c r="A280" i="1" s="1"/>
  <c r="A281" i="1" s="1"/>
  <c r="A282" i="1" s="1"/>
  <c r="C394" i="1" l="1"/>
  <c r="D388" i="1"/>
  <c r="C97" i="1"/>
  <c r="D96" i="1"/>
  <c r="A284" i="1"/>
  <c r="A285" i="1" s="1"/>
  <c r="A286" i="1" s="1"/>
  <c r="A287" i="1" s="1"/>
  <c r="A288" i="1" s="1"/>
  <c r="C98" i="1" l="1"/>
  <c r="D97" i="1"/>
  <c r="C401" i="1"/>
  <c r="D394" i="1"/>
  <c r="A290" i="1"/>
  <c r="A291" i="1" s="1"/>
  <c r="A292" i="1" s="1"/>
  <c r="A293" i="1" s="1"/>
  <c r="A294" i="1" s="1"/>
  <c r="C406" i="1" l="1"/>
  <c r="D401" i="1"/>
  <c r="C101" i="1"/>
  <c r="D98" i="1"/>
  <c r="A296" i="1"/>
  <c r="A297" i="1" s="1"/>
  <c r="A298" i="1" s="1"/>
  <c r="A299" i="1" s="1"/>
  <c r="C102" i="1" l="1"/>
  <c r="D101" i="1"/>
  <c r="C413" i="1"/>
  <c r="D406" i="1"/>
  <c r="A301" i="1"/>
  <c r="A302" i="1" s="1"/>
  <c r="A303" i="1" s="1"/>
  <c r="C422" i="1" l="1"/>
  <c r="D413" i="1"/>
  <c r="C105" i="1"/>
  <c r="D102" i="1"/>
  <c r="A306" i="1"/>
  <c r="A307" i="1" s="1"/>
  <c r="C107" i="1" l="1"/>
  <c r="D105" i="1"/>
  <c r="C428" i="1"/>
  <c r="D422" i="1"/>
  <c r="A310" i="1"/>
  <c r="A311" i="1" s="1"/>
  <c r="A312" i="1" s="1"/>
  <c r="C434" i="1" l="1"/>
  <c r="D428" i="1"/>
  <c r="C116" i="1"/>
  <c r="D107" i="1"/>
  <c r="C109" i="1"/>
  <c r="A314" i="1"/>
  <c r="A315" i="1" s="1"/>
  <c r="A316" i="1" s="1"/>
  <c r="A317" i="1" s="1"/>
  <c r="A318" i="1" s="1"/>
  <c r="C117" i="1" l="1"/>
  <c r="D116" i="1"/>
  <c r="C110" i="1"/>
  <c r="D110" i="1" s="1"/>
  <c r="D109" i="1"/>
  <c r="C439" i="1"/>
  <c r="D434" i="1"/>
  <c r="A320" i="1"/>
  <c r="A321" i="1" s="1"/>
  <c r="A322" i="1" s="1"/>
  <c r="A323" i="1" s="1"/>
  <c r="A324" i="1" s="1"/>
  <c r="A325" i="1" s="1"/>
  <c r="C118" i="1" l="1"/>
  <c r="D117" i="1"/>
  <c r="C448" i="1"/>
  <c r="D439" i="1"/>
  <c r="A328" i="1"/>
  <c r="A329" i="1" s="1"/>
  <c r="A330" i="1" s="1"/>
  <c r="C452" i="1" l="1"/>
  <c r="D448" i="1"/>
  <c r="C119" i="1"/>
  <c r="D118" i="1"/>
  <c r="A332" i="1"/>
  <c r="A333" i="1" s="1"/>
  <c r="A334" i="1" s="1"/>
  <c r="A335" i="1" s="1"/>
  <c r="A336" i="1" s="1"/>
  <c r="A337" i="1" s="1"/>
  <c r="C122" i="1" l="1"/>
  <c r="D119" i="1"/>
  <c r="C456" i="1"/>
  <c r="D452" i="1"/>
  <c r="A340" i="1"/>
  <c r="A341" i="1" s="1"/>
  <c r="A342" i="1" s="1"/>
  <c r="C460" i="1" l="1"/>
  <c r="D456" i="1"/>
  <c r="C125" i="1"/>
  <c r="D122" i="1"/>
  <c r="A344" i="1"/>
  <c r="A345" i="1" s="1"/>
  <c r="A346" i="1" s="1"/>
  <c r="A347" i="1" s="1"/>
  <c r="A348" i="1" s="1"/>
  <c r="A349" i="1" s="1"/>
  <c r="A350" i="1" s="1"/>
  <c r="A351" i="1" s="1"/>
  <c r="A352" i="1" s="1"/>
  <c r="A353" i="1" s="1"/>
  <c r="A354" i="1" s="1"/>
  <c r="C128" i="1" l="1"/>
  <c r="D125" i="1"/>
  <c r="C463" i="1"/>
  <c r="D460" i="1"/>
  <c r="A356" i="1"/>
  <c r="A357" i="1" s="1"/>
  <c r="A358" i="1" s="1"/>
  <c r="A359" i="1" s="1"/>
  <c r="A360" i="1" s="1"/>
  <c r="A361" i="1" s="1"/>
  <c r="A362" i="1" s="1"/>
  <c r="A363" i="1" s="1"/>
  <c r="A364" i="1" s="1"/>
  <c r="A365" i="1" s="1"/>
  <c r="A366" i="1" s="1"/>
  <c r="C467" i="1" l="1"/>
  <c r="D463" i="1"/>
  <c r="C131" i="1"/>
  <c r="D128" i="1"/>
  <c r="A368" i="1"/>
  <c r="A369" i="1" s="1"/>
  <c r="A370" i="1" s="1"/>
  <c r="C132" i="1" l="1"/>
  <c r="D131" i="1"/>
  <c r="C469" i="1"/>
  <c r="D467" i="1"/>
  <c r="A372" i="1"/>
  <c r="A373" i="1" s="1"/>
  <c r="A374" i="1" s="1"/>
  <c r="A375" i="1" s="1"/>
  <c r="A376" i="1" s="1"/>
  <c r="A377" i="1" s="1"/>
  <c r="C475" i="1" l="1"/>
  <c r="D469" i="1"/>
  <c r="C133" i="1"/>
  <c r="D132" i="1"/>
  <c r="A379" i="1"/>
  <c r="A380" i="1" s="1"/>
  <c r="A381" i="1" s="1"/>
  <c r="A382" i="1" s="1"/>
  <c r="A383" i="1" s="1"/>
  <c r="A384" i="1" s="1"/>
  <c r="A385" i="1" s="1"/>
  <c r="A386" i="1" s="1"/>
  <c r="A387" i="1" s="1"/>
  <c r="A388" i="1" s="1"/>
  <c r="C134" i="1" l="1"/>
  <c r="D133" i="1"/>
  <c r="C482" i="1"/>
  <c r="D475" i="1"/>
  <c r="A390" i="1"/>
  <c r="A391" i="1" s="1"/>
  <c r="A392" i="1" s="1"/>
  <c r="A393" i="1" s="1"/>
  <c r="A394" i="1" s="1"/>
  <c r="C485" i="1" l="1"/>
  <c r="D482" i="1"/>
  <c r="C135" i="1"/>
  <c r="D134" i="1"/>
  <c r="A396" i="1"/>
  <c r="A397" i="1" s="1"/>
  <c r="A398" i="1" s="1"/>
  <c r="A399" i="1" s="1"/>
  <c r="A400" i="1" s="1"/>
  <c r="A401" i="1" s="1"/>
  <c r="C138" i="1" l="1"/>
  <c r="D135" i="1"/>
  <c r="C492" i="1"/>
  <c r="D485" i="1"/>
  <c r="A403" i="1"/>
  <c r="A404" i="1" s="1"/>
  <c r="A405" i="1" s="1"/>
  <c r="A406" i="1" s="1"/>
  <c r="C495" i="1" l="1"/>
  <c r="D492" i="1"/>
  <c r="C139" i="1"/>
  <c r="D138" i="1"/>
  <c r="A408" i="1"/>
  <c r="A409" i="1" s="1"/>
  <c r="A410" i="1" s="1"/>
  <c r="A411" i="1" s="1"/>
  <c r="A412" i="1" s="1"/>
  <c r="A413" i="1" s="1"/>
  <c r="C142" i="1" l="1"/>
  <c r="D139" i="1"/>
  <c r="C498" i="1"/>
  <c r="D495" i="1"/>
  <c r="A415" i="1"/>
  <c r="A416" i="1" s="1"/>
  <c r="A417" i="1" s="1"/>
  <c r="A418" i="1" s="1"/>
  <c r="A419" i="1" s="1"/>
  <c r="A420" i="1" s="1"/>
  <c r="A421" i="1" s="1"/>
  <c r="A422" i="1" s="1"/>
  <c r="C501" i="1" l="1"/>
  <c r="D498" i="1"/>
  <c r="C143" i="1"/>
  <c r="D142" i="1"/>
  <c r="A424" i="1"/>
  <c r="A425" i="1" s="1"/>
  <c r="A426" i="1" s="1"/>
  <c r="A427" i="1" s="1"/>
  <c r="A428" i="1" s="1"/>
  <c r="C146" i="1" l="1"/>
  <c r="D143" i="1"/>
  <c r="C515" i="1"/>
  <c r="D501" i="1"/>
  <c r="A432" i="1"/>
  <c r="A433" i="1" s="1"/>
  <c r="A434" i="1" s="1"/>
  <c r="D515" i="1" l="1"/>
  <c r="C529" i="1"/>
  <c r="D146" i="1"/>
  <c r="C147" i="1"/>
  <c r="A436" i="1"/>
  <c r="A437" i="1" s="1"/>
  <c r="A438" i="1" s="1"/>
  <c r="A439" i="1" s="1"/>
  <c r="C148" i="1" l="1"/>
  <c r="D147" i="1"/>
  <c r="C542" i="1"/>
  <c r="D529" i="1"/>
  <c r="A441" i="1"/>
  <c r="A442" i="1" s="1"/>
  <c r="A443" i="1" s="1"/>
  <c r="A444" i="1" s="1"/>
  <c r="A445" i="1" s="1"/>
  <c r="C553" i="1" l="1"/>
  <c r="D542" i="1"/>
  <c r="C149" i="1"/>
  <c r="D148" i="1"/>
  <c r="A448" i="1"/>
  <c r="A450" i="1" s="1"/>
  <c r="A451" i="1" s="1"/>
  <c r="A452" i="1" s="1"/>
  <c r="C150" i="1" l="1"/>
  <c r="D149" i="1"/>
  <c r="C557" i="1"/>
  <c r="D553" i="1"/>
  <c r="A454" i="1"/>
  <c r="A455" i="1" s="1"/>
  <c r="A456" i="1" s="1"/>
  <c r="C563" i="1" l="1"/>
  <c r="D557" i="1"/>
  <c r="C153" i="1"/>
  <c r="D150" i="1"/>
  <c r="A458" i="1"/>
  <c r="A459" i="1" s="1"/>
  <c r="A460" i="1" s="1"/>
  <c r="C154" i="1" l="1"/>
  <c r="D153" i="1"/>
  <c r="C569" i="1"/>
  <c r="D563" i="1"/>
  <c r="A462" i="1"/>
  <c r="A463" i="1" s="1"/>
  <c r="C577" i="1" l="1"/>
  <c r="D569" i="1"/>
  <c r="C157" i="1"/>
  <c r="D154" i="1"/>
  <c r="A465" i="1"/>
  <c r="A467" i="1" s="1"/>
  <c r="A469" i="1" s="1"/>
  <c r="A471" i="1" s="1"/>
  <c r="A473" i="1" s="1"/>
  <c r="A474" i="1" s="1"/>
  <c r="A475" i="1" s="1"/>
  <c r="C582" i="1" l="1"/>
  <c r="D577" i="1"/>
  <c r="C158" i="1"/>
  <c r="D157" i="1"/>
  <c r="A477" i="1"/>
  <c r="A478" i="1" s="1"/>
  <c r="A479" i="1" s="1"/>
  <c r="A480" i="1" s="1"/>
  <c r="A481" i="1" s="1"/>
  <c r="A482" i="1" s="1"/>
  <c r="D158" i="1" l="1"/>
  <c r="C161" i="1"/>
  <c r="C589" i="1"/>
  <c r="D582" i="1"/>
  <c r="A484" i="1"/>
  <c r="A485" i="1" s="1"/>
  <c r="C598" i="1" l="1"/>
  <c r="D589" i="1"/>
  <c r="C162" i="1"/>
  <c r="D161" i="1"/>
  <c r="A487" i="1"/>
  <c r="A488" i="1" s="1"/>
  <c r="A489" i="1" s="1"/>
  <c r="A490" i="1" s="1"/>
  <c r="A491" i="1" s="1"/>
  <c r="A492" i="1" s="1"/>
  <c r="C165" i="1" l="1"/>
  <c r="D162" i="1"/>
  <c r="D598" i="1"/>
  <c r="C606" i="1"/>
  <c r="A494" i="1"/>
  <c r="A495" i="1" s="1"/>
  <c r="C166" i="1" l="1"/>
  <c r="D165" i="1"/>
  <c r="C611" i="1"/>
  <c r="D606" i="1"/>
  <c r="A497" i="1"/>
  <c r="A498" i="1" s="1"/>
  <c r="C167" i="1" l="1"/>
  <c r="D166" i="1"/>
  <c r="C616" i="1"/>
  <c r="D611" i="1"/>
  <c r="A500" i="1"/>
  <c r="A501" i="1" s="1"/>
  <c r="C625" i="1" l="1"/>
  <c r="D616" i="1"/>
  <c r="C168" i="1"/>
  <c r="D167" i="1"/>
  <c r="A503" i="1"/>
  <c r="A504" i="1" s="1"/>
  <c r="A505" i="1" s="1"/>
  <c r="A506" i="1" s="1"/>
  <c r="A507" i="1" s="1"/>
  <c r="A508" i="1" s="1"/>
  <c r="C629" i="1" l="1"/>
  <c r="D625" i="1"/>
  <c r="C171" i="1"/>
  <c r="D168" i="1"/>
  <c r="A511" i="1"/>
  <c r="A512" i="1" s="1"/>
  <c r="A513" i="1" s="1"/>
  <c r="A514" i="1" s="1"/>
  <c r="A515" i="1" s="1"/>
  <c r="C632" i="1" l="1"/>
  <c r="D629" i="1"/>
  <c r="C172" i="1"/>
  <c r="D171" i="1"/>
  <c r="A517" i="1"/>
  <c r="A518" i="1" s="1"/>
  <c r="A519" i="1" s="1"/>
  <c r="A520" i="1" s="1"/>
  <c r="A521" i="1" s="1"/>
  <c r="A522" i="1" s="1"/>
  <c r="C173" i="1" l="1"/>
  <c r="D172" i="1"/>
  <c r="C642" i="1"/>
  <c r="D632" i="1"/>
  <c r="A525" i="1"/>
  <c r="A526" i="1" s="1"/>
  <c r="A527" i="1" s="1"/>
  <c r="A528" i="1" s="1"/>
  <c r="A529" i="1" s="1"/>
  <c r="C649" i="1" l="1"/>
  <c r="D642" i="1"/>
  <c r="C174" i="1"/>
  <c r="D173" i="1"/>
  <c r="A531" i="1"/>
  <c r="A532" i="1" s="1"/>
  <c r="A533" i="1" s="1"/>
  <c r="A534" i="1" s="1"/>
  <c r="A535" i="1" s="1"/>
  <c r="A536" i="1" s="1"/>
  <c r="A537" i="1" s="1"/>
  <c r="A538" i="1" s="1"/>
  <c r="A539" i="1" s="1"/>
  <c r="A540" i="1" s="1"/>
  <c r="A541" i="1" s="1"/>
  <c r="A542" i="1" s="1"/>
  <c r="C177" i="1" l="1"/>
  <c r="D174" i="1"/>
  <c r="C652" i="1"/>
  <c r="D649" i="1"/>
  <c r="A544" i="1"/>
  <c r="A545" i="1" s="1"/>
  <c r="A546" i="1" s="1"/>
  <c r="A547" i="1" s="1"/>
  <c r="A548" i="1" s="1"/>
  <c r="A549" i="1" s="1"/>
  <c r="A550" i="1" s="1"/>
  <c r="A551" i="1" s="1"/>
  <c r="A552" i="1" s="1"/>
  <c r="A553" i="1" s="1"/>
  <c r="D652" i="1" l="1"/>
  <c r="C661" i="1"/>
  <c r="C180" i="1"/>
  <c r="D177" i="1"/>
  <c r="A555" i="1"/>
  <c r="A556" i="1" s="1"/>
  <c r="A557" i="1" s="1"/>
  <c r="A559" i="1" s="1"/>
  <c r="A560" i="1" s="1"/>
  <c r="A561" i="1" s="1"/>
  <c r="A562" i="1" s="1"/>
  <c r="A563" i="1" s="1"/>
  <c r="C183" i="1" l="1"/>
  <c r="D180" i="1"/>
  <c r="C670" i="1"/>
  <c r="D661" i="1"/>
  <c r="A565" i="1"/>
  <c r="A566" i="1" s="1"/>
  <c r="A567" i="1" s="1"/>
  <c r="A568" i="1" s="1"/>
  <c r="A569" i="1" s="1"/>
  <c r="C678" i="1" l="1"/>
  <c r="D670" i="1"/>
  <c r="C186" i="1"/>
  <c r="D183" i="1"/>
  <c r="A571" i="1"/>
  <c r="A572" i="1" s="1"/>
  <c r="A573" i="1" s="1"/>
  <c r="A574" i="1" s="1"/>
  <c r="A575" i="1" s="1"/>
  <c r="A576" i="1" s="1"/>
  <c r="A577" i="1" s="1"/>
  <c r="C187" i="1" l="1"/>
  <c r="D186" i="1"/>
  <c r="C686" i="1"/>
  <c r="D678" i="1"/>
  <c r="A579" i="1"/>
  <c r="A580" i="1" s="1"/>
  <c r="A581" i="1" s="1"/>
  <c r="A582" i="1" s="1"/>
  <c r="C691" i="1" l="1"/>
  <c r="D686" i="1"/>
  <c r="C188" i="1"/>
  <c r="D187" i="1"/>
  <c r="A584" i="1"/>
  <c r="A585" i="1" s="1"/>
  <c r="A586" i="1" s="1"/>
  <c r="A587" i="1" s="1"/>
  <c r="A588" i="1" s="1"/>
  <c r="A589" i="1" s="1"/>
  <c r="C189" i="1" l="1"/>
  <c r="D188" i="1"/>
  <c r="C695" i="1"/>
  <c r="D691" i="1"/>
  <c r="A591" i="1"/>
  <c r="A592" i="1" s="1"/>
  <c r="A593" i="1" s="1"/>
  <c r="A594" i="1" s="1"/>
  <c r="A595" i="1" s="1"/>
  <c r="A596" i="1" s="1"/>
  <c r="A597" i="1" s="1"/>
  <c r="A598" i="1" s="1"/>
  <c r="C710" i="1" l="1"/>
  <c r="D710" i="1" s="1"/>
  <c r="D695" i="1"/>
  <c r="C190" i="1"/>
  <c r="D189" i="1"/>
  <c r="A600" i="1"/>
  <c r="A601" i="1" s="1"/>
  <c r="A602" i="1" s="1"/>
  <c r="A603" i="1" s="1"/>
  <c r="C193" i="1" l="1"/>
  <c r="D190" i="1"/>
  <c r="A606" i="1"/>
  <c r="A608" i="1" s="1"/>
  <c r="A609" i="1" s="1"/>
  <c r="A610" i="1" s="1"/>
  <c r="A611" i="1" s="1"/>
  <c r="C194" i="1" l="1"/>
  <c r="D193" i="1"/>
  <c r="A613" i="1"/>
  <c r="A614" i="1" s="1"/>
  <c r="A615" i="1" s="1"/>
  <c r="A616" i="1" s="1"/>
  <c r="C197" i="1" l="1"/>
  <c r="D194" i="1"/>
  <c r="A618" i="1"/>
  <c r="A619" i="1" s="1"/>
  <c r="A620" i="1" s="1"/>
  <c r="A621" i="1" s="1"/>
  <c r="A622" i="1" s="1"/>
  <c r="A623" i="1" s="1"/>
  <c r="A624" i="1" s="1"/>
  <c r="A625" i="1" s="1"/>
  <c r="C198" i="1" l="1"/>
  <c r="D197" i="1"/>
  <c r="A627" i="1"/>
  <c r="A629" i="1" s="1"/>
  <c r="A630" i="1" s="1"/>
  <c r="A631" i="1" s="1"/>
  <c r="A632" i="1" s="1"/>
  <c r="C199" i="1" l="1"/>
  <c r="D198" i="1"/>
  <c r="A634" i="1"/>
  <c r="A641" i="1" s="1"/>
  <c r="A635" i="1" s="1"/>
  <c r="A636" i="1" s="1"/>
  <c r="A637" i="1" s="1"/>
  <c r="A638" i="1" s="1"/>
  <c r="A642" i="1" s="1"/>
  <c r="C202" i="1" l="1"/>
  <c r="D199" i="1"/>
  <c r="A644" i="1"/>
  <c r="A645" i="1" s="1"/>
  <c r="A646" i="1" s="1"/>
  <c r="A647" i="1" s="1"/>
  <c r="A648" i="1" s="1"/>
  <c r="A649" i="1" s="1"/>
  <c r="C203" i="1" l="1"/>
  <c r="D202" i="1"/>
  <c r="A651" i="1"/>
  <c r="A652" i="1" s="1"/>
  <c r="C204" i="1" l="1"/>
  <c r="D203" i="1"/>
  <c r="A654" i="1"/>
  <c r="A655" i="1" s="1"/>
  <c r="A656" i="1" s="1"/>
  <c r="A657" i="1" s="1"/>
  <c r="A658" i="1" s="1"/>
  <c r="A659" i="1" s="1"/>
  <c r="A660" i="1" s="1"/>
  <c r="A661" i="1" s="1"/>
  <c r="C205" i="1" l="1"/>
  <c r="D204" i="1"/>
  <c r="A663" i="1"/>
  <c r="A664" i="1" s="1"/>
  <c r="A665" i="1" s="1"/>
  <c r="A666" i="1" s="1"/>
  <c r="A667" i="1" s="1"/>
  <c r="A668" i="1" s="1"/>
  <c r="A669" i="1" s="1"/>
  <c r="A670" i="1" s="1"/>
  <c r="C208" i="1" l="1"/>
  <c r="D205" i="1"/>
  <c r="A672" i="1"/>
  <c r="A673" i="1" s="1"/>
  <c r="A674" i="1" s="1"/>
  <c r="A675" i="1" s="1"/>
  <c r="A676" i="1" s="1"/>
  <c r="A677" i="1" s="1"/>
  <c r="A678" i="1" s="1"/>
  <c r="C211" i="1" l="1"/>
  <c r="D208" i="1"/>
  <c r="A680" i="1"/>
  <c r="A681" i="1" s="1"/>
  <c r="A682" i="1" s="1"/>
  <c r="A683" i="1" s="1"/>
  <c r="A684" i="1" s="1"/>
  <c r="A685" i="1" s="1"/>
  <c r="A686" i="1" s="1"/>
  <c r="C214" i="1" l="1"/>
  <c r="D211" i="1"/>
  <c r="A688" i="1"/>
  <c r="A689" i="1" s="1"/>
  <c r="A690" i="1" s="1"/>
  <c r="A691" i="1" s="1"/>
  <c r="C217" i="1" l="1"/>
  <c r="D214" i="1"/>
  <c r="A693" i="1"/>
  <c r="A694" i="1" s="1"/>
  <c r="A695" i="1" s="1"/>
  <c r="C218" i="1" l="1"/>
  <c r="D217" i="1"/>
  <c r="A697" i="1"/>
  <c r="A698" i="1" s="1"/>
  <c r="C219" i="1" l="1"/>
  <c r="D218" i="1"/>
  <c r="A700" i="1"/>
  <c r="A701" i="1" s="1"/>
  <c r="A702" i="1" s="1"/>
  <c r="A703" i="1" s="1"/>
  <c r="A704" i="1" s="1"/>
  <c r="A705" i="1" s="1"/>
  <c r="A706" i="1" s="1"/>
  <c r="C220" i="1" l="1"/>
  <c r="D219" i="1"/>
  <c r="A710" i="1"/>
  <c r="A712" i="1" s="1"/>
  <c r="A713" i="1" s="1"/>
  <c r="C221" i="1" l="1"/>
  <c r="D220" i="1"/>
  <c r="C224" i="1" l="1"/>
  <c r="D221" i="1"/>
  <c r="C225" i="1" l="1"/>
  <c r="D224" i="1"/>
  <c r="C228" i="1" l="1"/>
  <c r="D225" i="1"/>
  <c r="C230" i="1" l="1"/>
  <c r="D228" i="1"/>
  <c r="C232" i="1" l="1"/>
  <c r="D230" i="1"/>
  <c r="C235" i="1" l="1"/>
  <c r="D232" i="1"/>
  <c r="C236" i="1" l="1"/>
  <c r="D235" i="1"/>
  <c r="C237" i="1" l="1"/>
  <c r="D236" i="1"/>
  <c r="C238" i="1" l="1"/>
  <c r="D237" i="1"/>
  <c r="C241" i="1" l="1"/>
  <c r="D238" i="1"/>
  <c r="C244" i="1" l="1"/>
  <c r="D241" i="1"/>
  <c r="C247" i="1" l="1"/>
  <c r="D244" i="1"/>
  <c r="C250" i="1" l="1"/>
  <c r="D247" i="1"/>
  <c r="C251" i="1" l="1"/>
  <c r="D250" i="1"/>
  <c r="C252" i="1" l="1"/>
  <c r="D251" i="1"/>
  <c r="C253" i="1" l="1"/>
  <c r="D252" i="1"/>
  <c r="C254" i="1" l="1"/>
  <c r="D253" i="1"/>
  <c r="C257" i="1" l="1"/>
  <c r="D254" i="1"/>
  <c r="C258" i="1" l="1"/>
  <c r="D257" i="1"/>
  <c r="C259" i="1" l="1"/>
  <c r="D258" i="1"/>
  <c r="C262" i="1" l="1"/>
  <c r="D259" i="1"/>
  <c r="C263" i="1" l="1"/>
  <c r="D262" i="1"/>
  <c r="C264" i="1" l="1"/>
  <c r="D263" i="1"/>
  <c r="C265" i="1" l="1"/>
  <c r="D264" i="1"/>
  <c r="C268" i="1" l="1"/>
  <c r="D265" i="1"/>
  <c r="C271" i="1" l="1"/>
  <c r="D268" i="1"/>
  <c r="C274" i="1" l="1"/>
  <c r="D271" i="1"/>
  <c r="C277" i="1" l="1"/>
  <c r="D274" i="1"/>
  <c r="C278" i="1" l="1"/>
  <c r="D277" i="1"/>
  <c r="C279" i="1" l="1"/>
  <c r="D278" i="1"/>
  <c r="C280" i="1" l="1"/>
  <c r="D279" i="1"/>
  <c r="C281" i="1" l="1"/>
  <c r="D280" i="1"/>
  <c r="C284" i="1" l="1"/>
  <c r="D281" i="1"/>
  <c r="C285" i="1" l="1"/>
  <c r="D284" i="1"/>
  <c r="C286" i="1" l="1"/>
  <c r="D285" i="1"/>
  <c r="C287" i="1" l="1"/>
  <c r="D286" i="1"/>
  <c r="C290" i="1" l="1"/>
  <c r="D287" i="1"/>
  <c r="C291" i="1" l="1"/>
  <c r="D290" i="1"/>
  <c r="C292" i="1" l="1"/>
  <c r="D291" i="1"/>
  <c r="C293" i="1" l="1"/>
  <c r="D292" i="1"/>
  <c r="C296" i="1" l="1"/>
  <c r="D293" i="1"/>
  <c r="C297" i="1" l="1"/>
  <c r="D296" i="1"/>
  <c r="C298" i="1" l="1"/>
  <c r="D297" i="1"/>
  <c r="C301" i="1" l="1"/>
  <c r="D298" i="1"/>
  <c r="C302" i="1" l="1"/>
  <c r="D301" i="1"/>
  <c r="C303" i="1" l="1"/>
  <c r="D302" i="1"/>
  <c r="C306" i="1" l="1"/>
  <c r="D303" i="1"/>
  <c r="C307" i="1" l="1"/>
  <c r="D306" i="1"/>
  <c r="C310" i="1" l="1"/>
  <c r="D307" i="1"/>
  <c r="C311" i="1" l="1"/>
  <c r="D310" i="1"/>
  <c r="C314" i="1" l="1"/>
  <c r="D311" i="1"/>
  <c r="C315" i="1" l="1"/>
  <c r="D314" i="1"/>
  <c r="C316" i="1" l="1"/>
  <c r="D315" i="1"/>
  <c r="C317" i="1" l="1"/>
  <c r="D316" i="1"/>
  <c r="D317" i="1" l="1"/>
  <c r="C320" i="1"/>
  <c r="C321" i="1" l="1"/>
  <c r="D320" i="1"/>
  <c r="C322" i="1" l="1"/>
  <c r="D321" i="1"/>
  <c r="C323" i="1" l="1"/>
  <c r="D322" i="1"/>
  <c r="C324" i="1" l="1"/>
  <c r="D323" i="1"/>
  <c r="C325" i="1" l="1"/>
  <c r="D324" i="1"/>
  <c r="C328" i="1" l="1"/>
  <c r="D325" i="1"/>
  <c r="C329" i="1" l="1"/>
  <c r="D328" i="1"/>
  <c r="C332" i="1" l="1"/>
  <c r="D329" i="1"/>
  <c r="C333" i="1" l="1"/>
  <c r="D332" i="1"/>
  <c r="C334" i="1" l="1"/>
  <c r="D333" i="1"/>
  <c r="C335" i="1" l="1"/>
  <c r="D334" i="1"/>
  <c r="C336" i="1" l="1"/>
  <c r="D335" i="1"/>
  <c r="C337" i="1" l="1"/>
  <c r="D336" i="1"/>
  <c r="C340" i="1" l="1"/>
  <c r="D337" i="1"/>
  <c r="C341" i="1" l="1"/>
  <c r="D340" i="1"/>
  <c r="C344" i="1" l="1"/>
  <c r="D341" i="1"/>
  <c r="C345" i="1" l="1"/>
  <c r="D344" i="1"/>
  <c r="C346" i="1" l="1"/>
  <c r="D345" i="1"/>
  <c r="C347" i="1" l="1"/>
  <c r="D346" i="1"/>
  <c r="C348" i="1" l="1"/>
  <c r="D347" i="1"/>
  <c r="C349" i="1" l="1"/>
  <c r="D348" i="1"/>
  <c r="C350" i="1" l="1"/>
  <c r="D349" i="1"/>
  <c r="C351" i="1" l="1"/>
  <c r="D350" i="1"/>
  <c r="C352" i="1" l="1"/>
  <c r="D351" i="1"/>
  <c r="C353" i="1" l="1"/>
  <c r="D352" i="1"/>
  <c r="C356" i="1" l="1"/>
  <c r="D353" i="1"/>
  <c r="C357" i="1" l="1"/>
  <c r="D356" i="1"/>
  <c r="C358" i="1" l="1"/>
  <c r="D357" i="1"/>
  <c r="C359" i="1" l="1"/>
  <c r="D358" i="1"/>
  <c r="C360" i="1" l="1"/>
  <c r="D359" i="1"/>
  <c r="C361" i="1" l="1"/>
  <c r="D360" i="1"/>
  <c r="C362" i="1" l="1"/>
  <c r="D361" i="1"/>
  <c r="C363" i="1" l="1"/>
  <c r="D362" i="1"/>
  <c r="C364" i="1" l="1"/>
  <c r="D363" i="1"/>
  <c r="C365" i="1" l="1"/>
  <c r="D364" i="1"/>
  <c r="C368" i="1" l="1"/>
  <c r="D365" i="1"/>
  <c r="C369" i="1" l="1"/>
  <c r="D368" i="1"/>
  <c r="C372" i="1" l="1"/>
  <c r="D369" i="1"/>
  <c r="C373" i="1" l="1"/>
  <c r="D372" i="1"/>
  <c r="C374" i="1" l="1"/>
  <c r="D373" i="1"/>
  <c r="C375" i="1" l="1"/>
  <c r="D374" i="1"/>
  <c r="C376" i="1" l="1"/>
  <c r="D375" i="1"/>
  <c r="C379" i="1" l="1"/>
  <c r="D376" i="1"/>
  <c r="C380" i="1" l="1"/>
  <c r="D379" i="1"/>
  <c r="C381" i="1" l="1"/>
  <c r="D380" i="1"/>
  <c r="C382" i="1" l="1"/>
  <c r="D381" i="1"/>
  <c r="C383" i="1" l="1"/>
  <c r="D382" i="1"/>
  <c r="C384" i="1" l="1"/>
  <c r="D383" i="1"/>
  <c r="C385" i="1" l="1"/>
  <c r="D384" i="1"/>
  <c r="C386" i="1" l="1"/>
  <c r="D385" i="1"/>
  <c r="C387" i="1" l="1"/>
  <c r="D386" i="1"/>
  <c r="C390" i="1" l="1"/>
  <c r="D387" i="1"/>
  <c r="C391" i="1" l="1"/>
  <c r="D390" i="1"/>
  <c r="C392" i="1" l="1"/>
  <c r="D391" i="1"/>
  <c r="C393" i="1" l="1"/>
  <c r="D392" i="1"/>
  <c r="C396" i="1" l="1"/>
  <c r="D393" i="1"/>
  <c r="C397" i="1" l="1"/>
  <c r="D396" i="1"/>
  <c r="C398" i="1" l="1"/>
  <c r="D397" i="1"/>
  <c r="C399" i="1" l="1"/>
  <c r="D398" i="1"/>
  <c r="C400" i="1" l="1"/>
  <c r="D399" i="1"/>
  <c r="C403" i="1" l="1"/>
  <c r="D400" i="1"/>
  <c r="C404" i="1" l="1"/>
  <c r="D403" i="1"/>
  <c r="C405" i="1" l="1"/>
  <c r="D404" i="1"/>
  <c r="C408" i="1" l="1"/>
  <c r="D405" i="1"/>
  <c r="C409" i="1" l="1"/>
  <c r="D408" i="1"/>
  <c r="C410" i="1" l="1"/>
  <c r="D409" i="1"/>
  <c r="C411" i="1" l="1"/>
  <c r="D410" i="1"/>
  <c r="C412" i="1" l="1"/>
  <c r="D411" i="1"/>
  <c r="C415" i="1" l="1"/>
  <c r="D412" i="1"/>
  <c r="C416" i="1" l="1"/>
  <c r="D415" i="1"/>
  <c r="C417" i="1" l="1"/>
  <c r="D416" i="1"/>
  <c r="C418" i="1" l="1"/>
  <c r="D417" i="1"/>
  <c r="C419" i="1" l="1"/>
  <c r="D418" i="1"/>
  <c r="C420" i="1" l="1"/>
  <c r="D419" i="1"/>
  <c r="C421" i="1" l="1"/>
  <c r="D420" i="1"/>
  <c r="C424" i="1" l="1"/>
  <c r="D421" i="1"/>
  <c r="C425" i="1" l="1"/>
  <c r="D424" i="1"/>
  <c r="C426" i="1" l="1"/>
  <c r="D425" i="1"/>
  <c r="C427" i="1" l="1"/>
  <c r="D426" i="1"/>
  <c r="C432" i="1" l="1"/>
  <c r="D427" i="1"/>
  <c r="C433" i="1" l="1"/>
  <c r="D432" i="1"/>
  <c r="C436" i="1" l="1"/>
  <c r="D433" i="1"/>
  <c r="C437" i="1" l="1"/>
  <c r="D436" i="1"/>
  <c r="C438" i="1" l="1"/>
  <c r="D437" i="1"/>
  <c r="C441" i="1" l="1"/>
  <c r="D438" i="1"/>
  <c r="C442" i="1" l="1"/>
  <c r="D441" i="1"/>
  <c r="C443" i="1" l="1"/>
  <c r="D442" i="1"/>
  <c r="C444" i="1" l="1"/>
  <c r="D443" i="1"/>
  <c r="C445" i="1" l="1"/>
  <c r="D444" i="1"/>
  <c r="C450" i="1" l="1"/>
  <c r="D445" i="1"/>
  <c r="C451" i="1" l="1"/>
  <c r="D450" i="1"/>
  <c r="C454" i="1" l="1"/>
  <c r="D451" i="1"/>
  <c r="C455" i="1" l="1"/>
  <c r="D454" i="1"/>
  <c r="C458" i="1" l="1"/>
  <c r="D455" i="1"/>
  <c r="C459" i="1" l="1"/>
  <c r="D458" i="1"/>
  <c r="C462" i="1" l="1"/>
  <c r="D459" i="1"/>
  <c r="C465" i="1" l="1"/>
  <c r="D462" i="1"/>
  <c r="C471" i="1" l="1"/>
  <c r="D465" i="1"/>
  <c r="C473" i="1" l="1"/>
  <c r="D471" i="1"/>
  <c r="C474" i="1" l="1"/>
  <c r="D473" i="1"/>
  <c r="C477" i="1" l="1"/>
  <c r="D474" i="1"/>
  <c r="C478" i="1" l="1"/>
  <c r="D477" i="1"/>
  <c r="C479" i="1" l="1"/>
  <c r="D478" i="1"/>
  <c r="C480" i="1" l="1"/>
  <c r="D479" i="1"/>
  <c r="C481" i="1" l="1"/>
  <c r="D480" i="1"/>
  <c r="C484" i="1" l="1"/>
  <c r="D481" i="1"/>
  <c r="C487" i="1" l="1"/>
  <c r="D484" i="1"/>
  <c r="C488" i="1" l="1"/>
  <c r="D487" i="1"/>
  <c r="C489" i="1" l="1"/>
  <c r="D488" i="1"/>
  <c r="C490" i="1" l="1"/>
  <c r="D489" i="1"/>
  <c r="C491" i="1" l="1"/>
  <c r="D490" i="1"/>
  <c r="C494" i="1" l="1"/>
  <c r="D491" i="1"/>
  <c r="C497" i="1" l="1"/>
  <c r="D494" i="1"/>
  <c r="C500" i="1" l="1"/>
  <c r="D497" i="1"/>
  <c r="C503" i="1" l="1"/>
  <c r="D500" i="1"/>
  <c r="C504" i="1" l="1"/>
  <c r="D503" i="1"/>
  <c r="C505" i="1" l="1"/>
  <c r="D504" i="1"/>
  <c r="C506" i="1" l="1"/>
  <c r="D505" i="1"/>
  <c r="C507" i="1" l="1"/>
  <c r="D506" i="1"/>
  <c r="C508" i="1" l="1"/>
  <c r="D507" i="1"/>
  <c r="C511" i="1" l="1"/>
  <c r="D508" i="1"/>
  <c r="C512" i="1" l="1"/>
  <c r="D511" i="1"/>
  <c r="C513" i="1" l="1"/>
  <c r="D512" i="1"/>
  <c r="C514" i="1" l="1"/>
  <c r="D513" i="1"/>
  <c r="C517" i="1" l="1"/>
  <c r="D514" i="1"/>
  <c r="C518" i="1" l="1"/>
  <c r="D517" i="1"/>
  <c r="C519" i="1" l="1"/>
  <c r="D518" i="1"/>
  <c r="C520" i="1" l="1"/>
  <c r="D519" i="1"/>
  <c r="C521" i="1" l="1"/>
  <c r="D520" i="1"/>
  <c r="C522" i="1" l="1"/>
  <c r="D521" i="1"/>
  <c r="C525" i="1" l="1"/>
  <c r="D522" i="1"/>
  <c r="C526" i="1" l="1"/>
  <c r="D525" i="1"/>
  <c r="C527" i="1" l="1"/>
  <c r="D526" i="1"/>
  <c r="C528" i="1" l="1"/>
  <c r="D527" i="1"/>
  <c r="C531" i="1" l="1"/>
  <c r="D528" i="1"/>
  <c r="C532" i="1" l="1"/>
  <c r="D531" i="1"/>
  <c r="C533" i="1" l="1"/>
  <c r="D532" i="1"/>
  <c r="C534" i="1" l="1"/>
  <c r="D533" i="1"/>
  <c r="C535" i="1" l="1"/>
  <c r="D534" i="1"/>
  <c r="C536" i="1" l="1"/>
  <c r="D535" i="1"/>
  <c r="C537" i="1" l="1"/>
  <c r="D536" i="1"/>
  <c r="C538" i="1" l="1"/>
  <c r="D537" i="1"/>
  <c r="C539" i="1" l="1"/>
  <c r="D538" i="1"/>
  <c r="C540" i="1" l="1"/>
  <c r="D539" i="1"/>
  <c r="C541" i="1" l="1"/>
  <c r="D540" i="1"/>
  <c r="C544" i="1" l="1"/>
  <c r="D541" i="1"/>
  <c r="C545" i="1" l="1"/>
  <c r="D544" i="1"/>
  <c r="C546" i="1" l="1"/>
  <c r="D545" i="1"/>
  <c r="C547" i="1" l="1"/>
  <c r="D546" i="1"/>
  <c r="C548" i="1" l="1"/>
  <c r="D547" i="1"/>
  <c r="C549" i="1" l="1"/>
  <c r="D548" i="1"/>
  <c r="C550" i="1" l="1"/>
  <c r="D549" i="1"/>
  <c r="C551" i="1" l="1"/>
  <c r="D550" i="1"/>
  <c r="C552" i="1" l="1"/>
  <c r="D551" i="1"/>
  <c r="C555" i="1" l="1"/>
  <c r="D552" i="1"/>
  <c r="C556" i="1" l="1"/>
  <c r="D555" i="1"/>
  <c r="C559" i="1" l="1"/>
  <c r="D556" i="1"/>
  <c r="C560" i="1" l="1"/>
  <c r="D559" i="1"/>
  <c r="C561" i="1" l="1"/>
  <c r="D560" i="1"/>
  <c r="C562" i="1" l="1"/>
  <c r="D561" i="1"/>
  <c r="C565" i="1" l="1"/>
  <c r="D562" i="1"/>
  <c r="C566" i="1" l="1"/>
  <c r="D565" i="1"/>
  <c r="C567" i="1" l="1"/>
  <c r="D566" i="1"/>
  <c r="C568" i="1" l="1"/>
  <c r="D567" i="1"/>
  <c r="C571" i="1" l="1"/>
  <c r="D568" i="1"/>
  <c r="C572" i="1" l="1"/>
  <c r="D571" i="1"/>
  <c r="C573" i="1" l="1"/>
  <c r="D572" i="1"/>
  <c r="C574" i="1" l="1"/>
  <c r="D573" i="1"/>
  <c r="C575" i="1" l="1"/>
  <c r="D574" i="1"/>
  <c r="C576" i="1" l="1"/>
  <c r="D575" i="1"/>
  <c r="C579" i="1" l="1"/>
  <c r="D576" i="1"/>
  <c r="C580" i="1" l="1"/>
  <c r="D579" i="1"/>
  <c r="C581" i="1" l="1"/>
  <c r="D580" i="1"/>
  <c r="C584" i="1" l="1"/>
  <c r="D581" i="1"/>
  <c r="C585" i="1" l="1"/>
  <c r="D584" i="1"/>
  <c r="C586" i="1" l="1"/>
  <c r="D585" i="1"/>
  <c r="C587" i="1" l="1"/>
  <c r="D586" i="1"/>
  <c r="C588" i="1" l="1"/>
  <c r="D587" i="1"/>
  <c r="C591" i="1" l="1"/>
  <c r="D588" i="1"/>
  <c r="C592" i="1" l="1"/>
  <c r="D591" i="1"/>
  <c r="C593" i="1" l="1"/>
  <c r="D592" i="1"/>
  <c r="C594" i="1" l="1"/>
  <c r="D593" i="1"/>
  <c r="C595" i="1" l="1"/>
  <c r="D594" i="1"/>
  <c r="C596" i="1" l="1"/>
  <c r="D595" i="1"/>
  <c r="C597" i="1" l="1"/>
  <c r="D596" i="1"/>
  <c r="C600" i="1" l="1"/>
  <c r="D597" i="1"/>
  <c r="C601" i="1" l="1"/>
  <c r="D600" i="1"/>
  <c r="C602" i="1" l="1"/>
  <c r="D601" i="1"/>
  <c r="C603" i="1" l="1"/>
  <c r="D602" i="1"/>
  <c r="C608" i="1" l="1"/>
  <c r="D603" i="1"/>
  <c r="C609" i="1" l="1"/>
  <c r="D608" i="1"/>
  <c r="C610" i="1" l="1"/>
  <c r="D609" i="1"/>
  <c r="C613" i="1" l="1"/>
  <c r="D610" i="1"/>
  <c r="D613" i="1" l="1"/>
  <c r="C614" i="1"/>
  <c r="C615" i="1" l="1"/>
  <c r="D614" i="1"/>
  <c r="C618" i="1" l="1"/>
  <c r="D615" i="1"/>
  <c r="C619" i="1" l="1"/>
  <c r="D618" i="1"/>
  <c r="C620" i="1" l="1"/>
  <c r="D619" i="1"/>
  <c r="C621" i="1" l="1"/>
  <c r="D620" i="1"/>
  <c r="C622" i="1" l="1"/>
  <c r="D621" i="1"/>
  <c r="D622" i="1" l="1"/>
  <c r="C623" i="1"/>
  <c r="C624" i="1" l="1"/>
  <c r="D623" i="1"/>
  <c r="C627" i="1" l="1"/>
  <c r="D624" i="1"/>
  <c r="C631" i="1" l="1"/>
  <c r="D627" i="1"/>
  <c r="C634" i="1" l="1"/>
  <c r="D631" i="1"/>
  <c r="C641" i="1" l="1"/>
  <c r="D634" i="1"/>
  <c r="C635" i="1" l="1"/>
  <c r="D641" i="1"/>
  <c r="C636" i="1" l="1"/>
  <c r="D635" i="1"/>
  <c r="C637" i="1" l="1"/>
  <c r="D636" i="1"/>
  <c r="C638" i="1" l="1"/>
  <c r="D637" i="1"/>
  <c r="C644" i="1" l="1"/>
  <c r="D638" i="1"/>
  <c r="C645" i="1" l="1"/>
  <c r="D644" i="1"/>
  <c r="C646" i="1" l="1"/>
  <c r="D645" i="1"/>
  <c r="C647" i="1" l="1"/>
  <c r="D646" i="1"/>
  <c r="C648" i="1" l="1"/>
  <c r="D647" i="1"/>
  <c r="D648" i="1" l="1"/>
  <c r="C651" i="1"/>
  <c r="D651" i="1" l="1"/>
  <c r="C654" i="1"/>
  <c r="C655" i="1" l="1"/>
  <c r="D654" i="1"/>
  <c r="C656" i="1" l="1"/>
  <c r="D655" i="1"/>
  <c r="C657" i="1" l="1"/>
  <c r="D656" i="1"/>
  <c r="C658" i="1" l="1"/>
  <c r="D657" i="1"/>
  <c r="C659" i="1" l="1"/>
  <c r="D658" i="1"/>
  <c r="C660" i="1" l="1"/>
  <c r="D659" i="1"/>
  <c r="C663" i="1" l="1"/>
  <c r="D660" i="1"/>
  <c r="C664" i="1" l="1"/>
  <c r="D663" i="1"/>
  <c r="C665" i="1" l="1"/>
  <c r="D664" i="1"/>
  <c r="C666" i="1" l="1"/>
  <c r="D665" i="1"/>
  <c r="C667" i="1" l="1"/>
  <c r="D666" i="1"/>
  <c r="C668" i="1" l="1"/>
  <c r="D667" i="1"/>
  <c r="C669" i="1" l="1"/>
  <c r="D668" i="1"/>
  <c r="C672" i="1" l="1"/>
  <c r="D669" i="1"/>
  <c r="C673" i="1" l="1"/>
  <c r="D672" i="1"/>
  <c r="C674" i="1" l="1"/>
  <c r="D673" i="1"/>
  <c r="C675" i="1" l="1"/>
  <c r="D674" i="1"/>
  <c r="C676" i="1" l="1"/>
  <c r="D675" i="1"/>
  <c r="C677" i="1" l="1"/>
  <c r="D676" i="1"/>
  <c r="C680" i="1" l="1"/>
  <c r="D677" i="1"/>
  <c r="C681" i="1" l="1"/>
  <c r="D680" i="1"/>
  <c r="C682" i="1" l="1"/>
  <c r="D681" i="1"/>
  <c r="C683" i="1" l="1"/>
  <c r="D682" i="1"/>
  <c r="C684" i="1" l="1"/>
  <c r="D683" i="1"/>
  <c r="C685" i="1" l="1"/>
  <c r="D684" i="1"/>
  <c r="C688" i="1" l="1"/>
  <c r="D685" i="1"/>
  <c r="C689" i="1" l="1"/>
  <c r="D688" i="1"/>
  <c r="C690" i="1" l="1"/>
  <c r="D689" i="1"/>
  <c r="C693" i="1" l="1"/>
  <c r="D690" i="1"/>
  <c r="C694" i="1" l="1"/>
  <c r="D693" i="1"/>
  <c r="C697" i="1" l="1"/>
  <c r="D694" i="1"/>
  <c r="C698" i="1" l="1"/>
  <c r="D697" i="1"/>
  <c r="C700" i="1" l="1"/>
  <c r="D698" i="1"/>
  <c r="C701" i="1" l="1"/>
  <c r="D700" i="1"/>
  <c r="C702" i="1" l="1"/>
  <c r="D701" i="1"/>
  <c r="C703" i="1" l="1"/>
  <c r="D702" i="1"/>
  <c r="C704" i="1" l="1"/>
  <c r="D703" i="1"/>
  <c r="C705" i="1" l="1"/>
  <c r="D704" i="1"/>
  <c r="C706" i="1" l="1"/>
  <c r="D705" i="1"/>
  <c r="C712" i="1" l="1"/>
  <c r="D706" i="1"/>
  <c r="C713" i="1" l="1"/>
  <c r="D713" i="1" s="1"/>
  <c r="D712" i="1"/>
</calcChain>
</file>

<file path=xl/sharedStrings.xml><?xml version="1.0" encoding="utf-8"?>
<sst xmlns="http://schemas.openxmlformats.org/spreadsheetml/2006/main" count="34970" uniqueCount="6551">
  <si>
    <t>num</t>
  </si>
  <si>
    <t>group</t>
  </si>
  <si>
    <t>kind</t>
  </si>
  <si>
    <t>level</t>
  </si>
  <si>
    <t>id</t>
  </si>
  <si>
    <t>name</t>
  </si>
  <si>
    <t>name_ja</t>
  </si>
  <si>
    <t>desc_ja</t>
  </si>
  <si>
    <t>occurs</t>
  </si>
  <si>
    <t>ver</t>
  </si>
  <si>
    <t>ヘッダ部</t>
  </si>
  <si>
    <t>MA</t>
  </si>
  <si>
    <t>JP0</t>
  </si>
  <si>
    <t>rsm:SMEConsolidatedInvoice</t>
  </si>
  <si>
    <t>統合請求書</t>
  </si>
  <si>
    <t>受注者が発注者に交付する月締め統合請求文書（メッセージ）</t>
  </si>
  <si>
    <t>－</t>
  </si>
  <si>
    <t>v4</t>
  </si>
  <si>
    <t>ASMA</t>
  </si>
  <si>
    <t>UN01005479</t>
  </si>
  <si>
    <t>rsm:CIExchangedDocumentContextType</t>
  </si>
  <si>
    <t>取引設定クラス</t>
  </si>
  <si>
    <t>メッセージの設定内容に関する情報からなるクラス</t>
  </si>
  <si>
    <t>1..1</t>
  </si>
  <si>
    <t>v1</t>
  </si>
  <si>
    <t>BBIE</t>
  </si>
  <si>
    <t>UN01005480</t>
  </si>
  <si>
    <t>ram:SpecifiedTransactionID</t>
  </si>
  <si>
    <t>取引識別子</t>
  </si>
  <si>
    <t>メッセージがやり取りされる取引番号</t>
  </si>
  <si>
    <t>0..1</t>
  </si>
  <si>
    <t>UN01012746</t>
  </si>
  <si>
    <t>ram:ProcessingTransactionDateTime</t>
  </si>
  <si>
    <t>処理日時</t>
  </si>
  <si>
    <t>メッセージがやり取りされる日時</t>
  </si>
  <si>
    <t>v1/v2</t>
  </si>
  <si>
    <t>ASBIE</t>
  </si>
  <si>
    <t>UN01005481</t>
  </si>
  <si>
    <t>ram:BusinessProcessSpecifiedCIDocumentContextParameter</t>
  </si>
  <si>
    <t>取引設定内容/取引プロセスグループ</t>
  </si>
  <si>
    <t>取引設定内容の取引プロセスに関する情報</t>
  </si>
  <si>
    <t>ABIE</t>
  </si>
  <si>
    <t>UN01005471</t>
  </si>
  <si>
    <t>ram:CIDocumentContextParameterType</t>
  </si>
  <si>
    <t>取引プロセス設定クラス</t>
  </si>
  <si>
    <t>取引プロセスに関する情報のクラス</t>
  </si>
  <si>
    <t xml:space="preserve"> -</t>
  </si>
  <si>
    <t>UN01005472</t>
  </si>
  <si>
    <t>ram:ID</t>
  </si>
  <si>
    <t>取引プロセス識別子</t>
  </si>
  <si>
    <t>取引プロセスの識別子(ID)_x000D_
共通EDIプロバイダがプロセスをセットする</t>
  </si>
  <si>
    <t>UN01005473</t>
  </si>
  <si>
    <t>ram:Value</t>
  </si>
  <si>
    <t>取引プロセス名</t>
  </si>
  <si>
    <t>取引プロセスの名称</t>
  </si>
  <si>
    <t>UN01005474</t>
  </si>
  <si>
    <t>ram:SpecifiedCIDocumentVersion</t>
  </si>
  <si>
    <t>取引プロセス/バージョングループ</t>
  </si>
  <si>
    <t>取引プロセスのバージョンに関する情報</t>
  </si>
  <si>
    <t>UN01005475</t>
  </si>
  <si>
    <t>ram:CIDocumentVersionType</t>
  </si>
  <si>
    <t>バージョンクラス</t>
  </si>
  <si>
    <t>バージョンに関する情報のクラス</t>
  </si>
  <si>
    <t xml:space="preserve"> - </t>
  </si>
  <si>
    <t>UN01005476</t>
  </si>
  <si>
    <t>バージョン識別子</t>
  </si>
  <si>
    <t>取引プロセスのバージョン識別子</t>
  </si>
  <si>
    <t>UN01005478</t>
  </si>
  <si>
    <t>ram:IssueDateTime</t>
  </si>
  <si>
    <t>バージョン発行日</t>
  </si>
  <si>
    <t>取引プロセスのバージョン発行日</t>
  </si>
  <si>
    <t>UN01005483</t>
  </si>
  <si>
    <t>ram:ScenarioSpecifiedCIDocumentContextParameter</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</si>
  <si>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</si>
  <si>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</si>
  <si>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</si>
  <si>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</si>
  <si>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</si>
  <si>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</si>
  <si>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</si>
  <si>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</si>
  <si>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UN01005484</t>
  </si>
  <si>
    <t>ram:ApplicationSpecifiedCIDocumentContextParameter</t>
  </si>
  <si>
    <t>取引設定内容/アプリケーショングループ</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</si>
  <si>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</si>
  <si>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</si>
  <si>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</si>
  <si>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</si>
  <si>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</si>
  <si>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</si>
  <si>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</si>
  <si>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UN01005486</t>
  </si>
  <si>
    <t>ram:SubsetSpecifiedCIDocumentContextParameter</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</si>
  <si>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</si>
  <si>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</si>
  <si>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</si>
  <si>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</si>
  <si>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</si>
  <si>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</si>
  <si>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</si>
  <si>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</si>
  <si>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</si>
  <si>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</si>
  <si>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</si>
  <si>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</si>
  <si>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</si>
  <si>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rsm:CIIHExchangedDocumentType</t>
  </si>
  <si>
    <t>インボイス文書クラス</t>
  </si>
  <si>
    <t>インボイス文書に関する情報項目のクラス</t>
  </si>
  <si>
    <t>UN01005862</t>
  </si>
  <si>
    <t>インボイス文書番号</t>
  </si>
  <si>
    <t>インボイス文書を識別する文書番号または文書文字列</t>
  </si>
  <si>
    <t>UN01005863</t>
  </si>
  <si>
    <t>ram:Name</t>
  </si>
  <si>
    <t>インボイス文書名</t>
  </si>
  <si>
    <t>インボイス文書の文書名称</t>
  </si>
  <si>
    <t>UN01005864</t>
  </si>
  <si>
    <t>ram:TypeCode</t>
  </si>
  <si>
    <t>インボイス文書タイプコード</t>
  </si>
  <si>
    <t>インボイス文書のタイプを識別するコード_x000D_
デフォルトは「合算請求書パターン１」</t>
  </si>
  <si>
    <t>UN01005865</t>
  </si>
  <si>
    <t>インボイス文書発効日</t>
  </si>
  <si>
    <t>インボイス文書の発行日付，またはインボイス文書の書面上の発行日付。</t>
  </si>
  <si>
    <t>UN01005874</t>
  </si>
  <si>
    <t>ram:PreviousRevisionID</t>
  </si>
  <si>
    <t>インボイス文書履歴番号</t>
  </si>
  <si>
    <t>インボイス文書の変更履歴を管理する番</t>
  </si>
  <si>
    <t>UN01005875</t>
  </si>
  <si>
    <t>ram:CategoryCode</t>
  </si>
  <si>
    <t>インボイス文書類型コード</t>
  </si>
  <si>
    <t>インボイス文書の類型（単一文書日本円取引、単一文書外貨建て取引、統合文書日本円取引等）を識別するコード_x000D_
デフォルトは「単一文書日本円取引」</t>
  </si>
  <si>
    <t>UN01014636</t>
  </si>
  <si>
    <t>ram:SubtypeCode</t>
  </si>
  <si>
    <t>インボイス文書サブタイプコード</t>
  </si>
  <si>
    <t>地域固有の文書のタイプを識別するコード_x000D_
デフォルトは「合算請求書パターン１」</t>
  </si>
  <si>
    <t>UN01005876</t>
  </si>
  <si>
    <t>ram:IncludedCINote</t>
  </si>
  <si>
    <t>インボイス文書／注釈グループ</t>
  </si>
  <si>
    <t>インボイス文書に含まれる注釈。</t>
  </si>
  <si>
    <t>0..n</t>
  </si>
  <si>
    <t>UN01005557</t>
  </si>
  <si>
    <t>ram:CINoteType</t>
  </si>
  <si>
    <t>インボイス文書注釈クラス</t>
  </si>
  <si>
    <t>インボイス文書の注釈を記述するためのクラス</t>
  </si>
  <si>
    <t>UN01005558</t>
  </si>
  <si>
    <t>ram:Subject</t>
  </si>
  <si>
    <t>インボイス文書注釈表題</t>
  </si>
  <si>
    <t>注釈内容の表題を示す。</t>
  </si>
  <si>
    <t>UN01005560</t>
  </si>
  <si>
    <t>ram:Content</t>
  </si>
  <si>
    <t>インボイス文書注釈内容</t>
  </si>
  <si>
    <t>注釈項目毎の内容情報を入力するフリースペース。</t>
  </si>
  <si>
    <t>UN01005562</t>
  </si>
  <si>
    <t>インボイス文書注釈識別子</t>
  </si>
  <si>
    <t>注釈の識別番号</t>
  </si>
  <si>
    <t>UN01012702</t>
  </si>
  <si>
    <t>ram:ReferenceCIReferencedDocument</t>
  </si>
  <si>
    <t>インボイス文書／参照文書グループ</t>
  </si>
  <si>
    <t>インボイス文書が参照する文書のグループ</t>
  </si>
  <si>
    <t>UN01005579</t>
  </si>
  <si>
    <t>ram:CIReferencedDocumentType</t>
  </si>
  <si>
    <t>（ヘッダ参照）文書クラス</t>
  </si>
  <si>
    <t>インボイス文書が参照する文書クラス</t>
  </si>
  <si>
    <t>UN01005580</t>
  </si>
  <si>
    <t>ram:IssuerAssignedID</t>
  </si>
  <si>
    <t>（ヘッダ参照）文書番号</t>
  </si>
  <si>
    <t>インボイス文書が参照する参照文書の番号</t>
  </si>
  <si>
    <t>UN01005582</t>
  </si>
  <si>
    <t>（ヘッダ参照）文書発行日</t>
  </si>
  <si>
    <t>インボイス文書が参照する参照文書の発行日</t>
  </si>
  <si>
    <t>UN01005588</t>
  </si>
  <si>
    <t>ram:RevisionID</t>
  </si>
  <si>
    <t>（ヘッダ参照）文書履歴番号</t>
  </si>
  <si>
    <t>インボイス文書が参照する文書の変更履歴を管理する番号。</t>
  </si>
  <si>
    <t>v４</t>
  </si>
  <si>
    <t>UN01006415</t>
  </si>
  <si>
    <t>ram:Information</t>
  </si>
  <si>
    <t>（ヘッダ参照）文書情報</t>
  </si>
  <si>
    <t>インボイス文書が参照する参照文書に記載の情報</t>
  </si>
  <si>
    <t>UN01009672</t>
  </si>
  <si>
    <t>（ヘッダ参照）文書タイプコード</t>
  </si>
  <si>
    <t>インボイス文書が参照する参照文書の文書タイプを識別するコード</t>
  </si>
  <si>
    <t>UN01011455</t>
  </si>
  <si>
    <t>ram:AttachmentBinaryObject</t>
  </si>
  <si>
    <t>（ヘッダ参照）文書添付ファイル</t>
  </si>
  <si>
    <t>インボイス文書の添付バイナリファイルの有無を識別するコード_x000D_
なしの場合はNULL（デファクト）_x000D_
ありの場合はヘッダの添付バイナリファイル識別子（UN01006015）を指定する。</t>
  </si>
  <si>
    <t>UN01014899</t>
  </si>
  <si>
    <t>（ヘッダ参照）文書サブタイプコード</t>
  </si>
  <si>
    <t>インボイス文書が参照する参照文書のサブタイプコード</t>
  </si>
  <si>
    <t>JPS2200015</t>
  </si>
  <si>
    <t>ram:AttachedSpecifiedBinaryFile</t>
  </si>
  <si>
    <t>付加文書／添付ファイルグループ</t>
  </si>
  <si>
    <t>参照文書の添付バイナリファイルに関するグループ</t>
  </si>
  <si>
    <t>UN01006014</t>
  </si>
  <si>
    <t>ram:SpecifiedBinaryFileType</t>
  </si>
  <si>
    <t>添付バイナリファイルクラス</t>
  </si>
  <si>
    <t>添付バイナリファイルを記述するためのクラス</t>
  </si>
  <si>
    <t>UN01006015</t>
  </si>
  <si>
    <t>添付バイナリファイル識別子</t>
  </si>
  <si>
    <t>添付バイナリファイルの識別子</t>
  </si>
  <si>
    <t>UN01006019</t>
  </si>
  <si>
    <t>ram:FileName</t>
  </si>
  <si>
    <t>添付バイナリファイル名</t>
  </si>
  <si>
    <t>添付バイナリファイルの名称</t>
  </si>
  <si>
    <t>UN01006020</t>
  </si>
  <si>
    <t>ram:URIID</t>
  </si>
  <si>
    <t>添付バイナリファイルURI識別子</t>
  </si>
  <si>
    <t>添付バイナリファイルの外部保管URI識別子</t>
  </si>
  <si>
    <t>UN01006021</t>
  </si>
  <si>
    <t>ram:MIMECode</t>
  </si>
  <si>
    <t>添付バイナリファイルのMIMEコード</t>
  </si>
  <si>
    <t>UN01006026</t>
  </si>
  <si>
    <t>ram:Description</t>
  </si>
  <si>
    <t>添付バイナリファイルの説明文</t>
  </si>
  <si>
    <t>UN01005936</t>
  </si>
  <si>
    <t>rsm:CIIHSupplyChainTradeTransactionType</t>
  </si>
  <si>
    <t>インボイス文書取引内容クラス</t>
  </si>
  <si>
    <t>インボイス文書情報で伝達される取引内容に関する情報からなるクラス。</t>
  </si>
  <si>
    <t>UN01005937</t>
  </si>
  <si>
    <t>ram:ApplicableCIIHSupplyChainTradeAgreement</t>
  </si>
  <si>
    <t>インボイス文書取引内容／契約グループ</t>
  </si>
  <si>
    <t>インボイス文書取引に適用される契約に関するグループ。</t>
  </si>
  <si>
    <t>UN01005878</t>
  </si>
  <si>
    <t>ram:CIIHSupplyChainTradeAgreementType</t>
  </si>
  <si>
    <t>インボイス文書契約クラス</t>
  </si>
  <si>
    <t>インボイス文書に関する契約に関する情報からなるクラス。</t>
  </si>
  <si>
    <t>UN01005879</t>
  </si>
  <si>
    <t>ram:SellerCITradeParty</t>
  </si>
  <si>
    <t>インボイス文書契約／受注者グループ</t>
  </si>
  <si>
    <t>受注者に関するグループ。</t>
  </si>
  <si>
    <t>UN01005756</t>
  </si>
  <si>
    <t>ram:CITradePartyType</t>
  </si>
  <si>
    <t>受注者クラス</t>
  </si>
  <si>
    <t>受注者に関する情報からなるクラス。</t>
  </si>
  <si>
    <t>UN01005757</t>
  </si>
  <si>
    <t>受注者コード</t>
  </si>
  <si>
    <t>注文を受ける企業/工場・事業所・事業部門等を表すコード。デフォルトはデータなし。</t>
  </si>
  <si>
    <t>UN01005758</t>
  </si>
  <si>
    <t>ram:GlobalID</t>
  </si>
  <si>
    <t>受注者国際企業コード</t>
  </si>
  <si>
    <t>注文を受ける企業を表す国際企業コード。中小企業共通EDIでは法人番号を利用</t>
  </si>
  <si>
    <t>UN01005759</t>
  </si>
  <si>
    <t>受注者名称</t>
  </si>
  <si>
    <t>注文を受ける企業/工場・事業所・事業部門等を表す名称。適格請求書、または区分記載請求書を発行する事業者名。</t>
  </si>
  <si>
    <t>UN01013039</t>
  </si>
  <si>
    <t>ram:RegisteredID</t>
  </si>
  <si>
    <t>適格請求書発行事業者登録番号</t>
  </si>
  <si>
    <t>国税庁へ登録された適格請求書発行事業者登録番号（区分記載請求書発行者についてはなし）_x000D_
T1234567890123</t>
  </si>
  <si>
    <t>UN01005761</t>
  </si>
  <si>
    <t>ram:DefinedCITradeContact</t>
  </si>
  <si>
    <t>受注者／連絡先グループ</t>
  </si>
  <si>
    <t>受注者の連絡先に関するグループ</t>
  </si>
  <si>
    <t>UN01005718</t>
  </si>
  <si>
    <t>ram:CITradeContactType</t>
  </si>
  <si>
    <t>受注者連絡先クラス</t>
  </si>
  <si>
    <t>連絡先に関する情報からなるクラス。</t>
  </si>
  <si>
    <t>UN01005719</t>
  </si>
  <si>
    <t>受注部門コード</t>
  </si>
  <si>
    <t>受注者の受注部門を表すコード。</t>
  </si>
  <si>
    <t>UN01005720</t>
  </si>
  <si>
    <t>ram:PersonName</t>
  </si>
  <si>
    <t>受注者担当名</t>
  </si>
  <si>
    <t>受注者連絡先の個人の、文字で表現された名前。</t>
  </si>
  <si>
    <t>UN01005721</t>
  </si>
  <si>
    <t>ram:DepartmentName</t>
  </si>
  <si>
    <t>受注者部門名</t>
  </si>
  <si>
    <t>受注者の受注部門の名称。</t>
  </si>
  <si>
    <t>UN01005725</t>
  </si>
  <si>
    <t>ram:PersonID</t>
  </si>
  <si>
    <t>受注者担当コード</t>
  </si>
  <si>
    <t>受注者個人を表すコード</t>
  </si>
  <si>
    <t>UN01005726</t>
  </si>
  <si>
    <t>ram:TelephoneCIUniversalCommunication</t>
  </si>
  <si>
    <t>連絡先／電話情報グループ</t>
  </si>
  <si>
    <t>連絡先の電話に関するグループ。</t>
  </si>
  <si>
    <t>UN01005857</t>
  </si>
  <si>
    <t>ram:CIUniversalCommunicationType</t>
  </si>
  <si>
    <t>電話通信クラス</t>
  </si>
  <si>
    <t>通信（電話）に関する情報からなるクラス。</t>
  </si>
  <si>
    <t>UN01005860</t>
  </si>
  <si>
    <t>ram:CompleteNumber</t>
  </si>
  <si>
    <t>受注者電話番号</t>
  </si>
  <si>
    <t>受注者の電話番号。</t>
  </si>
  <si>
    <t>UN01005729</t>
  </si>
  <si>
    <t>ram:FaxCIUniversalCommunication</t>
  </si>
  <si>
    <t>連絡先／FAX情報グループ</t>
  </si>
  <si>
    <t>連絡先のFAXに関するグループ。</t>
  </si>
  <si>
    <t>FAX通信クラス</t>
  </si>
  <si>
    <t>通信（FAX）に関する情報からなるクラス。</t>
  </si>
  <si>
    <t>受注者FAX番号</t>
  </si>
  <si>
    <t>受注者のFAX番号</t>
  </si>
  <si>
    <t>UN01005730</t>
  </si>
  <si>
    <t>ram:EmailURICIUniversalCommunication</t>
  </si>
  <si>
    <t>連絡先／電子メール情報グループ</t>
  </si>
  <si>
    <t>連絡先の電子メールに関するグループ。</t>
  </si>
  <si>
    <t>電子メール通信クラス</t>
  </si>
  <si>
    <t>通信（Email）に関する情報からなるクラス。</t>
  </si>
  <si>
    <t>UN01005858</t>
  </si>
  <si>
    <t>受注者メールアドレス</t>
  </si>
  <si>
    <t>受注者の電子メールアドレス。</t>
  </si>
  <si>
    <t>UN01005762</t>
  </si>
  <si>
    <t>ram:PostalCITradeAddress</t>
  </si>
  <si>
    <t>受注者／住所グループ</t>
  </si>
  <si>
    <t>受注者の住所に関するグループ。</t>
  </si>
  <si>
    <t>UN01005687</t>
  </si>
  <si>
    <t>ram:CITradeAddressType</t>
  </si>
  <si>
    <t>受注者住所クラス</t>
  </si>
  <si>
    <t>受注者住所に関する情報からなるクラス。</t>
  </si>
  <si>
    <t>UN01005689</t>
  </si>
  <si>
    <t>ram:PostcodeCode</t>
  </si>
  <si>
    <t>受注者郵便番号</t>
  </si>
  <si>
    <t>受注者の郵便番号。</t>
  </si>
  <si>
    <t>UN01005692</t>
  </si>
  <si>
    <t>ram:LineOne</t>
  </si>
  <si>
    <t>受注者住所1</t>
  </si>
  <si>
    <t>受注者の住所1行目。</t>
  </si>
  <si>
    <t>UN01005693</t>
  </si>
  <si>
    <t>ram:LineTwo</t>
  </si>
  <si>
    <t>受注者住所2</t>
  </si>
  <si>
    <t>受注者の住所2行目。</t>
  </si>
  <si>
    <t>UN01005694</t>
  </si>
  <si>
    <t>ram:LineThree</t>
  </si>
  <si>
    <t>受注者住所3</t>
  </si>
  <si>
    <t>受注者の住所3行目。</t>
  </si>
  <si>
    <t>UN01005700</t>
  </si>
  <si>
    <t>ram:CountryID</t>
  </si>
  <si>
    <t>受注者国識別子</t>
  </si>
  <si>
    <t>受注者の国ID。デフォルトは「JP」</t>
  </si>
  <si>
    <t>国際EDIアドレスクラス</t>
  </si>
  <si>
    <t>UN01005859</t>
  </si>
  <si>
    <t>ram:ChannelCode</t>
  </si>
  <si>
    <t>国際EDIアドレス登録機関コード</t>
  </si>
  <si>
    <t>国際EDIアドレス登録機関のコード</t>
  </si>
  <si>
    <t>国際EDIアドレス</t>
  </si>
  <si>
    <t>国際EDIアドレス番号</t>
  </si>
  <si>
    <t>UN01005880</t>
  </si>
  <si>
    <t>ram:BuyerCITradeParty</t>
  </si>
  <si>
    <t>インボイス文書契約／発注者グループ</t>
  </si>
  <si>
    <t>発注者に関するグループ。</t>
  </si>
  <si>
    <t>発注者クラス</t>
  </si>
  <si>
    <t>発注者に関する情報からなるクラス。</t>
  </si>
  <si>
    <t>発注者コード</t>
  </si>
  <si>
    <t>注文を行う企業/工場・事業所・事業部門等を表すコード。デフォルトはデータなし。</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</si>
  <si>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</si>
  <si>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</si>
  <si>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</si>
  <si>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</si>
  <si>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登録された発注者の適格請求書発行事業者登録番号_x000D_
（免税事業者についてはなし）</t>
  </si>
  <si>
    <t>発注者／連絡先グループ</t>
  </si>
  <si>
    <t>発注者の連絡先に関するグループ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</si>
  <si>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</si>
  <si>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</si>
  <si>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</si>
  <si>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</si>
  <si>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</si>
  <si>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</si>
  <si>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</si>
  <si>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</si>
  <si>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</si>
  <si>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</si>
  <si>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</si>
  <si>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</si>
  <si>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</si>
  <si>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</si>
  <si>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</si>
  <si>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</si>
  <si>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</si>
  <si>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</si>
  <si>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</si>
  <si>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</si>
  <si>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</si>
  <si>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</si>
  <si>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</si>
  <si>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</si>
  <si>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</si>
  <si>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</si>
  <si>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</si>
  <si>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</si>
  <si>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</si>
  <si>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</si>
  <si>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UN01005765</t>
  </si>
  <si>
    <t>ram:EndPointURICIUniversalCommunication</t>
  </si>
  <si>
    <t>UN01011516</t>
  </si>
  <si>
    <t>ram:SpecifiedProcuringProject</t>
  </si>
  <si>
    <t>インボイス文書契約／プロジェクト調達グループ</t>
  </si>
  <si>
    <t>プロジェクト調達に関するグループ</t>
  </si>
  <si>
    <t>UN01000371</t>
  </si>
  <si>
    <t>ram:ProcuringProjectType</t>
  </si>
  <si>
    <t>プロジェクト調達クラス</t>
  </si>
  <si>
    <t>プロジェクト調達に関する情報のクラス</t>
  </si>
  <si>
    <t>UN01000372</t>
  </si>
  <si>
    <t>プロジェクト番号</t>
  </si>
  <si>
    <t>発注品に関するプロジェクト・工事案件等を管理するための番号。</t>
  </si>
  <si>
    <t>UN01000374</t>
  </si>
  <si>
    <t>プロジェクト名</t>
  </si>
  <si>
    <t>発注品に関するプロジェクト・工事案件等の名称。</t>
  </si>
  <si>
    <t>UN01005939</t>
  </si>
  <si>
    <t>ram:ApplicableCIIHSupplyChainTradeSettlement</t>
  </si>
  <si>
    <t>インボイス文書取引内容／決済グループ</t>
  </si>
  <si>
    <t>決済に関するグループ</t>
  </si>
  <si>
    <t>UN01005909</t>
  </si>
  <si>
    <t>ram:CIIHSupplyChainTradeSettlementType</t>
  </si>
  <si>
    <t>インボイス文書決済クラス</t>
  </si>
  <si>
    <t>インボイス文書の決済に関する情報からなるクラス。</t>
  </si>
  <si>
    <t>UN01005913</t>
  </si>
  <si>
    <t>ram:TaxCurrencyCode</t>
  </si>
  <si>
    <t>税通貨コード</t>
  </si>
  <si>
    <t>税の通貨コード。デフォルトはJPY</t>
  </si>
  <si>
    <t>UN01005914</t>
  </si>
  <si>
    <t>ram:InvoiceCurrencyCode</t>
  </si>
  <si>
    <t>文書通貨コード</t>
  </si>
  <si>
    <t>文書の通貨コード。デフォルトはJPY</t>
  </si>
  <si>
    <t>UN01005915</t>
  </si>
  <si>
    <t>ram:PaymentCurrencyCode</t>
  </si>
  <si>
    <t>支払通貨コード</t>
  </si>
  <si>
    <t>請求支払通貨コード（デフォルトはJPY）</t>
  </si>
  <si>
    <t>UN01005916</t>
  </si>
  <si>
    <t>ram:InvoicerCITradeParty</t>
  </si>
  <si>
    <t>インボイス文書決済／請求者グループ</t>
  </si>
  <si>
    <t>請求者にかかわる情報</t>
  </si>
  <si>
    <t>請求者クラス</t>
  </si>
  <si>
    <t>請求者に関する情報からなるクラス。</t>
  </si>
  <si>
    <t>請求者コード</t>
  </si>
  <si>
    <t>請求者のコード。</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</si>
  <si>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</si>
  <si>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</si>
  <si>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</si>
  <si>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</si>
  <si>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</si>
  <si>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</si>
  <si>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</si>
  <si>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</si>
  <si>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</si>
  <si>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</si>
  <si>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</si>
  <si>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</si>
  <si>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</si>
  <si>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</si>
  <si>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</si>
  <si>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</si>
  <si>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</si>
  <si>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</si>
  <si>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</si>
  <si>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</si>
  <si>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</si>
  <si>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</si>
  <si>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</si>
  <si>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</si>
  <si>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</si>
  <si>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</si>
  <si>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</si>
  <si>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</si>
  <si>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</si>
  <si>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</si>
  <si>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</si>
  <si>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</si>
  <si>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</si>
  <si>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</si>
  <si>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</si>
  <si>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</si>
  <si>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</si>
  <si>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UN01005917</t>
  </si>
  <si>
    <t>ram:InvoiceeCITradeParty</t>
  </si>
  <si>
    <t>インボイス文書決済／請求先グループ</t>
  </si>
  <si>
    <t>請求先にかかわるグループ</t>
  </si>
  <si>
    <t>請求先クラス</t>
  </si>
  <si>
    <t>請求先に関する情報からなるクラス。</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</si>
  <si>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</si>
  <si>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</si>
  <si>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</si>
  <si>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</si>
  <si>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</si>
  <si>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</si>
  <si>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請求先／連絡先グループ</t>
  </si>
  <si>
    <t>請求先の連絡先に関するグループ</t>
  </si>
  <si>
    <t>請求先連絡先クラス</t>
  </si>
  <si>
    <t>請求先部門コード</t>
  </si>
  <si>
    <t>請求先の部門を表すコード。</t>
  </si>
  <si>
    <t>v2</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</si>
  <si>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</si>
  <si>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</si>
  <si>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</si>
  <si>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</si>
  <si>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</si>
  <si>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</si>
  <si>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</si>
  <si>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</si>
  <si>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</si>
  <si>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</si>
  <si>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</si>
  <si>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</si>
  <si>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</si>
  <si>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</si>
  <si>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</si>
  <si>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</si>
  <si>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</si>
  <si>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</si>
  <si>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</si>
  <si>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</si>
  <si>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</si>
  <si>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</si>
  <si>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</si>
  <si>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</si>
  <si>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</si>
  <si>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</si>
  <si>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UN01005918</t>
  </si>
  <si>
    <t>ram:PayeeCITradeParty</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</si>
  <si>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</si>
  <si>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</si>
  <si>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</si>
  <si>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</si>
  <si>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</si>
  <si>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</si>
  <si>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</si>
  <si>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</si>
  <si>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</si>
  <si>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</si>
  <si>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支払先／連絡先グループ</t>
  </si>
  <si>
    <t>支払先の連絡先に関するグループ</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</si>
  <si>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</si>
  <si>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</si>
  <si>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</si>
  <si>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</si>
  <si>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</si>
  <si>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</si>
  <si>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</si>
  <si>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</si>
  <si>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</si>
  <si>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</si>
  <si>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</si>
  <si>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</si>
  <si>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</si>
  <si>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</si>
  <si>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</si>
  <si>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</si>
  <si>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</si>
  <si>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</si>
  <si>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</si>
  <si>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</si>
  <si>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</si>
  <si>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</si>
  <si>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</si>
  <si>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</si>
  <si>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</si>
  <si>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</si>
  <si>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</si>
  <si>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</si>
  <si>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</si>
  <si>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</si>
  <si>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ram:PayerCITradeParty</t>
  </si>
  <si>
    <t>インボイス文書決済／支払人グループ</t>
  </si>
  <si>
    <t>支払人にかかわる情報</t>
  </si>
  <si>
    <t>支払人クラス</t>
  </si>
  <si>
    <t>支払人に関する情報からなるクラス。</t>
  </si>
  <si>
    <t>支払人コード</t>
  </si>
  <si>
    <t>支払人のコード。</t>
  </si>
  <si>
    <t>支払人国際企業コード</t>
  </si>
  <si>
    <t>支払人の国際企業コード。中小企業共通EDIでは法人番号を利用</t>
  </si>
  <si>
    <t>支払人名称</t>
  </si>
  <si>
    <t>支払人の企業等を表す名称。</t>
  </si>
  <si>
    <t>支払人／連絡先グループ</t>
  </si>
  <si>
    <t>支払人の連絡先に関する情報</t>
  </si>
  <si>
    <t>支払人連絡先クラス</t>
  </si>
  <si>
    <t>支払人部門コード</t>
  </si>
  <si>
    <t>支払人の支払人部門を表すコード。</t>
  </si>
  <si>
    <t>支払人担当名</t>
  </si>
  <si>
    <t>支払人個人の、文字で表現された名前。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</si>
  <si>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</si>
  <si>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</si>
  <si>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</si>
  <si>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</si>
  <si>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</si>
  <si>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</si>
  <si>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</si>
  <si>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</si>
  <si>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</si>
  <si>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</si>
  <si>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</si>
  <si>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</si>
  <si>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</si>
  <si>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</si>
  <si>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</si>
  <si>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</si>
  <si>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</si>
  <si>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</si>
  <si>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</si>
  <si>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</si>
  <si>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</si>
  <si>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</si>
  <si>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</si>
  <si>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</si>
  <si>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UN01005921</t>
  </si>
  <si>
    <t>ram:InvoiceApplicableCITradeCurrencyExchange</t>
  </si>
  <si>
    <t>インボイス文書決済／請求者為替グループ</t>
  </si>
  <si>
    <t>請求に関する為替に関するグループ</t>
  </si>
  <si>
    <t>v1/v3</t>
  </si>
  <si>
    <t>UN01005738</t>
  </si>
  <si>
    <t>ram:CITradeCurrencyExchangeType</t>
  </si>
  <si>
    <t>請求為替クラス</t>
  </si>
  <si>
    <t>請求為替に関する情報からなるクラス</t>
  </si>
  <si>
    <t>UN01005739</t>
  </si>
  <si>
    <t>ram:SourceCurrencyCode</t>
  </si>
  <si>
    <t>為替交換元通貨コード</t>
  </si>
  <si>
    <t>為替における交換元通貨を表すコード_x000D_
デフォルト＝「JPY」</t>
  </si>
  <si>
    <t>UN01005741</t>
  </si>
  <si>
    <t>ram:TargetCurrencyCode</t>
  </si>
  <si>
    <t>為替交換先通貨コード</t>
  </si>
  <si>
    <t>為替における交換先通貨を表すコード_x000D_
デフォルト＝「JPY」</t>
  </si>
  <si>
    <t>UN01005744</t>
  </si>
  <si>
    <t>ram:ConversionRate</t>
  </si>
  <si>
    <t>為替レート</t>
  </si>
  <si>
    <t>為替交換のレート</t>
  </si>
  <si>
    <t>UN01005745</t>
  </si>
  <si>
    <t>ram:ConversionRateDateTime</t>
  </si>
  <si>
    <t>為替レート日時</t>
  </si>
  <si>
    <t>為替交換レートの適用日。</t>
  </si>
  <si>
    <t>UN01005922</t>
  </si>
  <si>
    <t>ram:PaymentApplicableCITradeCurrencyExchange</t>
  </si>
  <si>
    <t>インボイス文書決済／支払者為替グループ</t>
  </si>
  <si>
    <t>支払いに関する為替に関するグループ</t>
  </si>
  <si>
    <t>支払為替クラス</t>
  </si>
  <si>
    <t>支払為替に関する情報からなるクラス</t>
  </si>
  <si>
    <t>為替における交換元通貨を表すコード</t>
  </si>
  <si>
    <t>為替における交換先通貨を表すコード</t>
  </si>
  <si>
    <t>UN01005923</t>
  </si>
  <si>
    <t>ram:SpecifiedCITradeSettlementPaymentMeans</t>
  </si>
  <si>
    <t>インボイス文書決済／支払手段グループ</t>
  </si>
  <si>
    <t>インボイス文書決済に関する支払手段のグループ。</t>
  </si>
  <si>
    <t>UN01005670</t>
  </si>
  <si>
    <t>ram:CITradeSettlementPaymentMeansType</t>
  </si>
  <si>
    <t>支払手段クラス</t>
  </si>
  <si>
    <t xml:space="preserve"> 取引決済の目的で支払が行われる、あるいは行われた手段のクラス</t>
  </si>
  <si>
    <t>UN01005672</t>
  </si>
  <si>
    <t>支払手段タイプコード</t>
  </si>
  <si>
    <t>取引決済手段のタイプを識別するコード</t>
  </si>
  <si>
    <t>UN01011456</t>
  </si>
  <si>
    <t>支払手段情報</t>
  </si>
  <si>
    <t>取引決済手段に関する情報</t>
  </si>
  <si>
    <t>JPS2200010</t>
  </si>
  <si>
    <t>ram:aidAmount</t>
  </si>
  <si>
    <t>支払金額</t>
  </si>
  <si>
    <t>取引決済手段で支払う金額</t>
  </si>
  <si>
    <t>UN01005677</t>
  </si>
  <si>
    <t>ram:PayeePartyCICreditorFinancialAccount</t>
  </si>
  <si>
    <t>支払手段／金融口座グループ</t>
  </si>
  <si>
    <t>取引決済の支払手段に関する受取人である当事者の債権者金融口座のグループ</t>
  </si>
  <si>
    <t>UN01005398</t>
  </si>
  <si>
    <t>ram:CICreditorFinancialAccountType</t>
  </si>
  <si>
    <t>金融口座クラス</t>
  </si>
  <si>
    <t>債権者の銀行口座のクラス</t>
  </si>
  <si>
    <t>UN01005400</t>
  </si>
  <si>
    <t>ram:AccountName</t>
  </si>
  <si>
    <t>口座名義</t>
  </si>
  <si>
    <t>債権者金融口座の、文字で表現された口座名。_x000D_
半角カナ（日本の場合）</t>
  </si>
  <si>
    <t>UN01005401</t>
  </si>
  <si>
    <t>ram:ProprietaryID</t>
  </si>
  <si>
    <t>口座番号</t>
  </si>
  <si>
    <t>債権者金融口座の一意の所有者識別子。</t>
  </si>
  <si>
    <t>UN01012127</t>
  </si>
  <si>
    <t>口座種別コード</t>
  </si>
  <si>
    <t>債権者金融口座種別の識別子。</t>
  </si>
  <si>
    <t>UN01005679</t>
  </si>
  <si>
    <t>ram:PayeeSpecifiedCICreditorFinancialInstitution</t>
  </si>
  <si>
    <t>支払手段／金融機関グループ</t>
  </si>
  <si>
    <t>取引決済の支払手段に対して特定された受取人である当事者の債権者金融機関のグループ</t>
  </si>
  <si>
    <t>UN01005402</t>
  </si>
  <si>
    <t>ram:CICreditorFinancialInstitutionType</t>
  </si>
  <si>
    <t>金融機関クラス</t>
  </si>
  <si>
    <t>金額を受け取る当事者の銀行、住宅金融組合、信用金庫、証券会社、あるいはそれと類似の事業機関。</t>
  </si>
  <si>
    <t>UN01005426</t>
  </si>
  <si>
    <t>金融機関名</t>
  </si>
  <si>
    <t>債権者金融機関の、文字で表現された名前。</t>
  </si>
  <si>
    <t>UN01011521</t>
  </si>
  <si>
    <t>ram:JapanFinancialInstitutionCommonID</t>
  </si>
  <si>
    <t>金融機関番号</t>
  </si>
  <si>
    <t>債権者の金融機関番号（日本の場合）</t>
  </si>
  <si>
    <t>UN01005428</t>
  </si>
  <si>
    <t>ram:Sub-DivisionBranchFinancialInstitution</t>
  </si>
  <si>
    <t>金融機関／金融機関支店グループ</t>
  </si>
  <si>
    <t>債権者金融機関の支店金融機関グループ</t>
  </si>
  <si>
    <t>UN01003138</t>
  </si>
  <si>
    <t>ram:BranchFinancialInstitutionType</t>
  </si>
  <si>
    <t>金融機関支店クラス</t>
  </si>
  <si>
    <t>銀行、住宅金融組合、信用金庫、証券会社、あるいはそれと類似の事業の部門のクラス。主に金融サービスと金融取引を提供するために設立された機関の支店。</t>
  </si>
  <si>
    <t>UN01003139</t>
  </si>
  <si>
    <t>金融機関支店番号</t>
  </si>
  <si>
    <t>金融機関のこの支店の一意識別子</t>
  </si>
  <si>
    <t>UN01003140</t>
  </si>
  <si>
    <t>金融機関支店名</t>
  </si>
  <si>
    <t>金融機関のこの支店の、文字で表現された名前</t>
  </si>
  <si>
    <t>UN01006057</t>
  </si>
  <si>
    <t>ram:ApplicableTradeSettlementFinancialCard</t>
  </si>
  <si>
    <t>支払手段／金融カードグループ</t>
  </si>
  <si>
    <t>支払手段の金融カードに関するグループ</t>
  </si>
  <si>
    <t>UN01004493</t>
  </si>
  <si>
    <t>ram:TradeSettlementFinancialCardType</t>
  </si>
  <si>
    <t>金融カードクラス</t>
  </si>
  <si>
    <t>支払人の金融カードのクラス</t>
  </si>
  <si>
    <t>UN01004495</t>
  </si>
  <si>
    <t>金融カード番号</t>
  </si>
  <si>
    <t>支払人の金融カード番号</t>
  </si>
  <si>
    <t>UN01004496</t>
  </si>
  <si>
    <t>金融カードタイプ</t>
  </si>
  <si>
    <t>金融カードのタイプ</t>
  </si>
  <si>
    <t>UN01004497</t>
  </si>
  <si>
    <t>ram:CardholderName</t>
  </si>
  <si>
    <t>金融カード名義人名</t>
  </si>
  <si>
    <t>支払人の金融カード名義人名</t>
  </si>
  <si>
    <t>UN01009966</t>
  </si>
  <si>
    <t>ram:IssuingCompanyName</t>
  </si>
  <si>
    <t>金融カード発行企業名</t>
  </si>
  <si>
    <t>金融カードの発行企業名</t>
  </si>
  <si>
    <t>UN01005926</t>
  </si>
  <si>
    <t>インボイス文書決済／ヘッダ返金グループ</t>
  </si>
  <si>
    <t>インボイス文書のヘッダ返金のグループ</t>
  </si>
  <si>
    <t>UN01005706</t>
  </si>
  <si>
    <t>ram:CITradeAllowanceChargeType</t>
  </si>
  <si>
    <t>ヘッダ返金クラス</t>
  </si>
  <si>
    <t>UN01005707</t>
  </si>
  <si>
    <t>ram:ChargeIndicator</t>
  </si>
  <si>
    <t>ヘッダ返金・追加請求識別コード</t>
  </si>
  <si>
    <t>ヘッダ返金とヘッダ追加請求を識別するコード。_x000D_
デフォルトは返金</t>
  </si>
  <si>
    <t>UN01005710</t>
  </si>
  <si>
    <t>ram:CalculationPercent</t>
  </si>
  <si>
    <t>ヘッダ返金計算率</t>
  </si>
  <si>
    <t>このヘッダ返金を計算するための率</t>
  </si>
  <si>
    <t>UN01005713</t>
  </si>
  <si>
    <t>ram:ActualAmount</t>
  </si>
  <si>
    <t>ヘッダ返金金額</t>
  </si>
  <si>
    <t>このヘッダ返金の請求金悪</t>
  </si>
  <si>
    <t>UN01005714</t>
  </si>
  <si>
    <t>ram:ReasonCode</t>
  </si>
  <si>
    <t>ヘッダ返金理由コード</t>
  </si>
  <si>
    <t>このヘッダ返金の理由を識別するコード</t>
  </si>
  <si>
    <t>UN01005715</t>
  </si>
  <si>
    <t>ram:Reason</t>
  </si>
  <si>
    <t>ヘッダ返金理由</t>
  </si>
  <si>
    <t>このヘッダ返金の理由（内容）の説明</t>
  </si>
  <si>
    <t>UN01008286</t>
  </si>
  <si>
    <t>ram:BasisAmount</t>
  </si>
  <si>
    <t>ヘッダ返金計算金額</t>
  </si>
  <si>
    <t>このヘッダ返金の計算根拠となる金額</t>
  </si>
  <si>
    <t>UN01005716</t>
  </si>
  <si>
    <t>ram:CategoryCITradeTax</t>
  </si>
  <si>
    <t>ヘッダ返金／税グループ</t>
  </si>
  <si>
    <t>ヘッダ返金の税に関するグループ</t>
  </si>
  <si>
    <t>UN01005832</t>
  </si>
  <si>
    <t>ram:CITradeTaxType</t>
  </si>
  <si>
    <t>ヘッダ返金税クラス</t>
  </si>
  <si>
    <t>ヘッダ返金の税クラス</t>
  </si>
  <si>
    <t>UN01005836</t>
  </si>
  <si>
    <t>ram:CalculatedRate</t>
  </si>
  <si>
    <t>ヘッダ返金税率</t>
  </si>
  <si>
    <t>ヘッダ返金の税率</t>
  </si>
  <si>
    <t>UN01005841</t>
  </si>
  <si>
    <t>ヘッダ返金課税分類コード</t>
  </si>
  <si>
    <t>ヘッダ返金の課税分類コード</t>
  </si>
  <si>
    <t>インボイス文書決済／ヘッダ追加請求グループ</t>
  </si>
  <si>
    <t>インボイス文書のヘッダ追加請求のグループ</t>
  </si>
  <si>
    <t>ヘッダ追加請求クラス</t>
  </si>
  <si>
    <t>ヘッダ追加請求のクラス</t>
  </si>
  <si>
    <t>ヘッダ返金とヘッダ追加請求を識別するコード。_x000D_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</si>
  <si>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</si>
  <si>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</si>
  <si>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</si>
  <si>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</si>
  <si>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</si>
  <si>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</si>
  <si>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</si>
  <si>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</si>
  <si>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</si>
  <si>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</si>
  <si>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ヘッダ追加請求／税グループ</t>
  </si>
  <si>
    <t>ヘッダ追加請求の税に関するグループ</t>
  </si>
  <si>
    <t>ヘッダ追加請求税クラス</t>
  </si>
  <si>
    <t>ヘッダ追加請求の税クラス</t>
  </si>
  <si>
    <t>ヘッダ追加請求税率</t>
  </si>
  <si>
    <t>ヘッダ追加請求の税率</t>
  </si>
  <si>
    <t>ヘッダ追加請求課税分類コード</t>
  </si>
  <si>
    <t>ヘッダ追加請求の課税分類コード</t>
  </si>
  <si>
    <t>UN01005924</t>
  </si>
  <si>
    <t>ram:ApplicableCITradeTax</t>
  </si>
  <si>
    <t>インボイス文書決済／ヘッダ税グループ</t>
  </si>
  <si>
    <t>インボイス文書の税に関するグループ</t>
  </si>
  <si>
    <t>ヘッダ税クラス</t>
  </si>
  <si>
    <t>ヘッダの税に関する情報からなるクラス</t>
  </si>
  <si>
    <t>UN01005833</t>
  </si>
  <si>
    <t>ram:CalculatedAmount</t>
  </si>
  <si>
    <t>ヘッダ課税分類税額</t>
  </si>
  <si>
    <t>①文書タイプコード＝単一文書の場合_x000D_
　課税分類毎に計算した税額＝ヘッダ課税分類譲渡資産合計金額（税抜き）×ヘッダ税率_x000D_
算出した税額は切り上げ、切り捨て、四捨五入のいずれかで処理し、税額は整数とする_x000D_
②文書タイプコード＝統合文書の場合_x000D_
　消費税額計算はヘッダ税クラスでは行わない。　</t>
  </si>
  <si>
    <t>UN01005834</t>
  </si>
  <si>
    <t>税タイプコード</t>
  </si>
  <si>
    <t>税の種類(消費税、所得税など）を識別するコード。デフォルトは消費税</t>
  </si>
  <si>
    <t>UN01005839</t>
  </si>
  <si>
    <t>ヘッダ課税分類譲渡資産合計金額（税抜き）</t>
  </si>
  <si>
    <t>①インボイス文書類型コード＝単一文書の場合_x000D_
　課税分類毎の税抜き譲渡資産金額の合計金額＝∑明細行課税分類譲渡資産金額（税抜き）ー∑明細行課税分類返金金額_x000D_
②文書タイプコード＝統合文書の場合_x000D_
　共通EDIインボイス仕様編の「統合文書の組合せ」項参照</t>
  </si>
  <si>
    <t>ヘッダ課税分類コード</t>
  </si>
  <si>
    <t>消費税の課税分類（標準税率、軽減税率、非課税、免税等）を識別するコード</t>
  </si>
  <si>
    <t>UN01005842</t>
  </si>
  <si>
    <t>ram:CurrencyCode</t>
  </si>
  <si>
    <t>課税分類税通貨コード</t>
  </si>
  <si>
    <t>インボイス文書通貨コードと税通貨コードが異なる場合に利用する。インボイス文書通貨コード用と税通貨コード用のヘッダ税クラスを作成する。_x000D_
デフォルトは「JPY」</t>
  </si>
  <si>
    <t>UN01005850</t>
  </si>
  <si>
    <t>ram:CategoryName</t>
  </si>
  <si>
    <t>ヘッダ課税分類名</t>
  </si>
  <si>
    <t>消費税の課税分類（標準税率、軽減税率、非課税、免税等）の名称</t>
  </si>
  <si>
    <t>UN01007174</t>
  </si>
  <si>
    <t>ram:RateApplicablePercent</t>
  </si>
  <si>
    <t>ヘッダ税率</t>
  </si>
  <si>
    <t xml:space="preserve">課税分類毎の税額計算のための率。_x000D_
</t>
  </si>
  <si>
    <t>UN01013040</t>
  </si>
  <si>
    <t>ram:GrandTotalAmount</t>
  </si>
  <si>
    <t>ヘッダ課税分類譲渡資産合計金額(税込み)</t>
  </si>
  <si>
    <t>課税分類毎の税額を含む譲渡資産金額の合計金額_x000D_
=∑明細行課税分類譲渡資産金額（税込み）</t>
  </si>
  <si>
    <t>UN01013096</t>
  </si>
  <si>
    <t>ram:CalculationMethodCode</t>
  </si>
  <si>
    <t>ヘッダ税計算方式</t>
  </si>
  <si>
    <t>金額の税込み、税抜きを指定。_x000D_
デフォルトは「税抜き」</t>
  </si>
  <si>
    <t>UN01014650</t>
  </si>
  <si>
    <t>ram:LocalTaxSystemID</t>
  </si>
  <si>
    <t>ヘッダ適用税制識別子</t>
  </si>
  <si>
    <t>取引の税制年度を識別するID_x000D_
デフォルトは「2019」（2019年度税制）</t>
  </si>
  <si>
    <t>UN01005925</t>
  </si>
  <si>
    <t>ram:BillingCISpecifiedPeriod</t>
  </si>
  <si>
    <t>インボイス文書決済／ヘッダ取引期間グループ</t>
  </si>
  <si>
    <t>インボイス文書の取引期間に関するグループ</t>
  </si>
  <si>
    <t>UN01005608</t>
  </si>
  <si>
    <t>ram:CISpecifiedPeriodType</t>
  </si>
  <si>
    <t>ヘッダ取引期間クラス</t>
  </si>
  <si>
    <t>ヘッダ取引期間に関する情報からなるクラス</t>
  </si>
  <si>
    <t>UN01005612</t>
  </si>
  <si>
    <t>ram:StartDateTime</t>
  </si>
  <si>
    <t>ヘッダ取引開始日</t>
  </si>
  <si>
    <t>インボイス文書の取引開始日</t>
  </si>
  <si>
    <t>UN01005613</t>
  </si>
  <si>
    <t>ram:EndDateTime</t>
  </si>
  <si>
    <t>ヘッダ取引終了日</t>
  </si>
  <si>
    <t>インボイス文書の取引終了日</t>
  </si>
  <si>
    <t>UN01005929</t>
  </si>
  <si>
    <t>ram:SpecifiedCITradePaymentTerms</t>
  </si>
  <si>
    <t>インボイス文書決済／支払条件グループ</t>
  </si>
  <si>
    <t>インボイス文書の支払条件に関するグループ</t>
  </si>
  <si>
    <t>UN01005779</t>
  </si>
  <si>
    <t>ram:CITradePaymentTermsType</t>
  </si>
  <si>
    <t>支払条件クラス</t>
  </si>
  <si>
    <t xml:space="preserve"> 取引決済の目的で支払が行われる、あるいは行われた条件のクラス</t>
  </si>
  <si>
    <t>UN01005783</t>
  </si>
  <si>
    <t>支払条件説明</t>
  </si>
  <si>
    <t>支払条件の文字による説明</t>
  </si>
  <si>
    <t>UN01005784</t>
  </si>
  <si>
    <t>ram:DueDateDateTime</t>
  </si>
  <si>
    <t>支払期日</t>
  </si>
  <si>
    <t>支払条件で示された支払期日</t>
  </si>
  <si>
    <t>UN01008502</t>
  </si>
  <si>
    <t>支払条件タイプコード</t>
  </si>
  <si>
    <t>取引決済条件のタイプを識別するコード</t>
  </si>
  <si>
    <t>UN01005930</t>
  </si>
  <si>
    <t>ram:SpecifiedCIIHTradeSettlementMonetarySummation</t>
  </si>
  <si>
    <t>インボイス文書決済／インボイス文書合計金額グループ</t>
  </si>
  <si>
    <t>インボイス文書の合計金額に関するグループ</t>
  </si>
  <si>
    <t>UN01005941</t>
  </si>
  <si>
    <t>ram:CIIHTradeSettlementMonetarySummationType</t>
  </si>
  <si>
    <t>インボイス文書合計金額クラス</t>
  </si>
  <si>
    <t>インボイス文書合計金額に関する情報からなるクラス</t>
  </si>
  <si>
    <t>UN01005943</t>
  </si>
  <si>
    <t>ram:ChargeTotalAmount</t>
  </si>
  <si>
    <t>ヘッダ追加請求合計金額</t>
  </si>
  <si>
    <t>ヘッダ追加請求合計金額＝∑ヘッダ課税分類追加請求金額_x000D_
デフォルトは税抜き</t>
  </si>
  <si>
    <t>UN01005944</t>
  </si>
  <si>
    <t>ram:AllowanceTotalAmount</t>
  </si>
  <si>
    <t>ヘッダ返金合計金額</t>
  </si>
  <si>
    <t>ヘッダ返金合計金額＝∑ヘッダ課税分類返金合計金額_x000D_
適格返還請求書では必須_x000D_
デフォルトは税抜き</t>
  </si>
  <si>
    <t>UN01005945</t>
  </si>
  <si>
    <t>ram:TaxBasisTotalAmount</t>
  </si>
  <si>
    <t>インボイス文書総合計金額（税抜き）</t>
  </si>
  <si>
    <t>インボイス文書の総合計金額（税抜き）_x000D_
=ヘッダ譲渡資産合計金額（税抜き）ーヘッダ返金合計金額+ヘッダ追加請求合計金額</t>
  </si>
  <si>
    <t>UN01005946</t>
  </si>
  <si>
    <t>ram:TaxTotalAmount</t>
  </si>
  <si>
    <t>ヘッダ総合計税額</t>
  </si>
  <si>
    <t>ヘッダ課税分類税額の総合計税額</t>
  </si>
  <si>
    <t>UN01005948</t>
  </si>
  <si>
    <t>インボイス文書総合計金額（税込み）</t>
  </si>
  <si>
    <t>インボイス文書の総合計金額（税込み）＝_x000D_
インボイス文書総合計金額（税抜き）＋ヘッダ総合計税額_x000D_
+未決済総合計金額</t>
  </si>
  <si>
    <t>UN01005950</t>
  </si>
  <si>
    <t>ram:TotalPrepaidAmount</t>
  </si>
  <si>
    <t>前払金額</t>
  </si>
  <si>
    <t>インボイス文書総合計金額のうち、すでに前払いで支払済合計金額_x000D_
前払いユースケースでは必須</t>
  </si>
  <si>
    <t>UN01008445</t>
  </si>
  <si>
    <t>ram:DuePayableAmount</t>
  </si>
  <si>
    <t>支払責務金額総合計</t>
  </si>
  <si>
    <t xml:space="preserve">前払いユースケースの支払責務金額＝_x000D_
</t>
  </si>
  <si>
    <t>UN01008451</t>
  </si>
  <si>
    <t>ram:NetLineTotalAmount</t>
  </si>
  <si>
    <t>ヘッダ譲渡資産合計金額(税抜き)</t>
  </si>
  <si>
    <t>ヘッダ譲渡資産金額総合計金額（税抜き）＝∑ヘッダ課税分類譲渡資産合計金額（税抜き）</t>
  </si>
  <si>
    <t>UN01013091</t>
  </si>
  <si>
    <t>ram:IncludingTaxesLineTotalAmount</t>
  </si>
  <si>
    <t>ヘッダ譲渡資産合計金額(税込み)</t>
  </si>
  <si>
    <t>ヘッダ譲渡資産金額総合計金額（税込み）＝∑ヘッダ課税分類譲渡資産合計金額（税込み）</t>
  </si>
  <si>
    <t>UN01005931</t>
  </si>
  <si>
    <t>ram:SpecifiedCIFinancialAdjustment</t>
  </si>
  <si>
    <t>インボイス文書決済／ヘッダ調整グループ</t>
  </si>
  <si>
    <t>インボイス文書のヘッダ調整に関するグループ</t>
  </si>
  <si>
    <t>UN01005487</t>
  </si>
  <si>
    <t>ram:CIFinancialAdjustmentType</t>
  </si>
  <si>
    <t>ヘッダ調整クラス</t>
  </si>
  <si>
    <t>ヘッダ調整に関する情報からなるクラス</t>
  </si>
  <si>
    <t>UN01005488</t>
  </si>
  <si>
    <t>ヘッダ調整理由コード</t>
  </si>
  <si>
    <t>ヘッダ調整金額の内容を識別するコード</t>
  </si>
  <si>
    <t>UN01005489</t>
  </si>
  <si>
    <t>ヘッダ調整理由</t>
  </si>
  <si>
    <t>ヘッダ調整の内容説明</t>
  </si>
  <si>
    <t>UN01005490</t>
  </si>
  <si>
    <t>ヘッダ調整金額</t>
  </si>
  <si>
    <t>ヘッダ調整金額_x000D_
'＝（修正インボイス金額ー誤りインボイス金額）_x000D_
調整ユースケースでは必須</t>
  </si>
  <si>
    <t>UN01014649</t>
  </si>
  <si>
    <t>ram:DirectionCode</t>
  </si>
  <si>
    <t>ヘッダ調整取引方向コード</t>
  </si>
  <si>
    <t>ヘッダ調整額、ヘッダ調整税額の＋ーを識別するコード_x000D_
調整ユースケースでは必須</t>
  </si>
  <si>
    <t>UN01009671</t>
  </si>
  <si>
    <t>ram:InvoiceReferenceCIReferencedDocument</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</si>
  <si>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</si>
  <si>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</si>
  <si>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</si>
  <si>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</si>
  <si>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</si>
  <si>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</si>
  <si>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</si>
  <si>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</si>
  <si>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修正インボイス参照文書履歴番号</t>
  </si>
  <si>
    <t>この調整で修正インボイスが参照する文書の変更履歴を管理する番号。</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</si>
  <si>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</si>
  <si>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</si>
  <si>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</si>
  <si>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</si>
  <si>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UN01014897</t>
  </si>
  <si>
    <t>ram:RelatedCITradeTax</t>
  </si>
  <si>
    <t>文書調整／ヘッダ調整税グループ</t>
  </si>
  <si>
    <t>インボイス文書調整のヘッダ調整税クラスに関するグループ</t>
  </si>
  <si>
    <t>ヘッダ調整税クラス</t>
  </si>
  <si>
    <t>ヘッダ調整の税クラス</t>
  </si>
  <si>
    <t xml:space="preserve"> </t>
  </si>
  <si>
    <t>ヘッダ調整税額</t>
  </si>
  <si>
    <t>ヘッダの調整税額_x000D_
＝修正インボイス税額ー誤りインボイス税額</t>
  </si>
  <si>
    <t>ヘッダ調整税率</t>
  </si>
  <si>
    <t>ヘッダ調整の税率</t>
  </si>
  <si>
    <t>ヘッダ調整課税分類コード</t>
  </si>
  <si>
    <t>ヘッダ調整の課税分類コード</t>
  </si>
  <si>
    <t>JPS2200016</t>
  </si>
  <si>
    <t>ram:OutstandingCIIHTradeSettlementMonetarySummation</t>
  </si>
  <si>
    <t>インボイス文書決済／未決済合計金額グループ</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</si>
  <si>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</si>
  <si>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</si>
  <si>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</si>
  <si>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</si>
  <si>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消費税が関係しない追加請求合計金額。立替金等。_x000D_
（課税分類コード＝Ｏの取引）</t>
  </si>
  <si>
    <t>返金合計金額（消費税対象外）</t>
  </si>
  <si>
    <t>消費税が関係しない返金合計金額。立替返金等。_x000D_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</si>
  <si>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</si>
  <si>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</si>
  <si>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</si>
  <si>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</si>
  <si>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</si>
  <si>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未決済総合計金額＝_x000D_
前回インボイス文書総合計金額（税込み）ー入金済金額(課税対象外)＋追加請求合計額（消費税対象外）ー返金合計額（消費税対象外）</t>
  </si>
  <si>
    <t>JPS2200017</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</si>
  <si>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</si>
  <si>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</si>
  <si>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</si>
  <si>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</si>
  <si>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</si>
  <si>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</si>
  <si>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</si>
  <si>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</si>
  <si>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未決済参照文書履歴番号</t>
  </si>
  <si>
    <t>未決済合計金額が参照する文書の変更履歴を管理する番号。</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</si>
  <si>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</si>
  <si>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</si>
  <si>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</si>
  <si>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</si>
  <si>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</si>
  <si>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未決済合計金額の添付バイナリファイルの有無を識別するコード_x000D_
なしの場合はNULL（デファクト）_x000D_
ありの場合はヘッダの添付バイナリファイル識別子（UN01006015）を指定する。</t>
  </si>
  <si>
    <t>未決済参照文書サブタイプコード</t>
  </si>
  <si>
    <t>未決済合計金額が参照する文書のサブタイプを識別するコード</t>
  </si>
  <si>
    <t>UN01005940</t>
  </si>
  <si>
    <t>ram:IncludedCIILSupplyChainTradeLineItem</t>
  </si>
  <si>
    <t>統合文書取引／明細文書行グループ</t>
  </si>
  <si>
    <t>統合請求（区分３請求）で複数の文書を統合する場合に、統合する複数の文書を明細文書行として識別するグループ。_x000D_
_x000D_
単一請求（区分」請求、区分2請求）の場合はこのグループは明細文書番号＝１のみを利用する</t>
  </si>
  <si>
    <t>1..n</t>
  </si>
  <si>
    <t>UN01005988</t>
  </si>
  <si>
    <t>ram:CIILSupplyChainTradeLineItemType</t>
  </si>
  <si>
    <t>明細文書行クラス</t>
  </si>
  <si>
    <t>統合文書へ統合される明細文書行のクラス</t>
  </si>
  <si>
    <t>UN01005989</t>
  </si>
  <si>
    <t>ram:AssociatedCIILDocumentLineDocument</t>
  </si>
  <si>
    <t>明細文書行／明細文書グループ</t>
  </si>
  <si>
    <t>統合文書の明細文書行を構成する明細文書に関するグループ。</t>
  </si>
  <si>
    <t>UN01005953</t>
  </si>
  <si>
    <t>ram:CIILDocumentLineDocumentType</t>
  </si>
  <si>
    <t>明細文書クラス</t>
  </si>
  <si>
    <t>統合文書に統合される明細文書に関する情報からなるクラス。</t>
  </si>
  <si>
    <t>UN01005954</t>
  </si>
  <si>
    <t>ram:LineID</t>
  </si>
  <si>
    <t>明細文書番号</t>
  </si>
  <si>
    <t>この統合文書に統合する複数の明細文書を特定し、識別するために付与した番号。_x000D_
デフォルトは「１」_x000D_
単一文書（区分1請求、区分２請求）の場合は非公開とし、EDIプロバイダが「１」をセットする。</t>
  </si>
  <si>
    <t>UN01014645</t>
  </si>
  <si>
    <t>明細文書類型コード</t>
  </si>
  <si>
    <t>この明細文書の取引類型（資産譲渡、補完、返金・追加請求、相殺、調整、参照等）を識別するコード。_x000D_
デフォルトは資産譲渡</t>
  </si>
  <si>
    <t>UN01005957</t>
  </si>
  <si>
    <t>明細文書／注釈グループ</t>
  </si>
  <si>
    <t>明細文書の注釈に関するグループ</t>
  </si>
  <si>
    <t>明細文書注釈クラス</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</si>
  <si>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</si>
  <si>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</si>
  <si>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</si>
  <si>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</si>
  <si>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</si>
  <si>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</si>
  <si>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</si>
  <si>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UN01014895</t>
  </si>
  <si>
    <t>明細文書／統合明細文書グループ</t>
  </si>
  <si>
    <t>この統合文書が統合する明細文書に関するグループ。_x000D_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</si>
  <si>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</si>
  <si>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</si>
  <si>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</si>
  <si>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</si>
  <si>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</si>
  <si>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</si>
  <si>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</si>
  <si>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</si>
  <si>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</si>
  <si>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</si>
  <si>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</si>
  <si>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</si>
  <si>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UN01005990</t>
  </si>
  <si>
    <t>ram:SpecifiedCIILSupplyChainTradeAgreement</t>
  </si>
  <si>
    <t>明細文書／契約グループ</t>
  </si>
  <si>
    <t>明細文書の契約に関するグループ。</t>
  </si>
  <si>
    <t>UN01005958</t>
  </si>
  <si>
    <t>ram:CIILSupplyChainTradeAgreementType</t>
  </si>
  <si>
    <t>明細文書契約クラス</t>
  </si>
  <si>
    <t>明細文書の契約に関する情報からなるクラス。</t>
  </si>
  <si>
    <t>UN01005960</t>
  </si>
  <si>
    <t>ram:SellerOrderReferencedCIReferencedDocument</t>
  </si>
  <si>
    <t>明細文書契約／参照受注書グループ</t>
  </si>
  <si>
    <t>明細文書が参照する受注書に関するグループ。</t>
  </si>
  <si>
    <t>明細文書参照受注書クラス</t>
  </si>
  <si>
    <t>明細文書契約が参照する受注書に関する情報からなるクラス。</t>
  </si>
  <si>
    <t>（参照）受注書番号</t>
  </si>
  <si>
    <t>この明細文書が参照する受注書に記載の文書番号</t>
  </si>
  <si>
    <t>（参照）受注書履歴番号</t>
  </si>
  <si>
    <t>この明細文書が参照する受注書の変更履歴を管理する番号。</t>
  </si>
  <si>
    <t>UN01005961</t>
  </si>
  <si>
    <t>ram:BuyerOrderReferencedCIReferencedDocument</t>
  </si>
  <si>
    <t>明細文書契約／参照注文書グループ</t>
  </si>
  <si>
    <t>明細文書が参照する注文書に関するグループ。</t>
  </si>
  <si>
    <t>明細文書参照注文書クラス</t>
  </si>
  <si>
    <t>明細文書が参照する注文書に関する情報からなるクラス。</t>
  </si>
  <si>
    <t>（参照）注文書番号</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</si>
  <si>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</si>
  <si>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</si>
  <si>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</si>
  <si>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UN01005963</t>
  </si>
  <si>
    <t>ram:ContractReferencedCIReferencedDocument</t>
  </si>
  <si>
    <t>明細文書契約／参照契約書グループ</t>
  </si>
  <si>
    <t>明細文書が参照する契約書に関するグループ。</t>
  </si>
  <si>
    <t>（参照）契約文書クラス</t>
  </si>
  <si>
    <t>明細文書が参照する契約文書に関る情報からなるクラス。</t>
  </si>
  <si>
    <t>（参照）契約文書番号</t>
  </si>
  <si>
    <t>この明細文書が参照する契約書に記載の文書番号</t>
  </si>
  <si>
    <t>（参照）契約書履歴番号</t>
  </si>
  <si>
    <t>この文書が参照する契約書の変更履歴を管理する番号。</t>
  </si>
  <si>
    <t>UN01005991</t>
  </si>
  <si>
    <t>ram:SpecifiedCIILSupplyChainTradeDelivery</t>
  </si>
  <si>
    <t>明細文書／配送グループ</t>
  </si>
  <si>
    <t>明細文書の配送に関する情報からなるグループ。</t>
  </si>
  <si>
    <t>UN01005968</t>
  </si>
  <si>
    <t>ram:CIILSupplyChainTradeDeliveryType</t>
  </si>
  <si>
    <t>明細文書配送クラス</t>
  </si>
  <si>
    <t>明細文書の配送に関する情報からなるクラス。</t>
  </si>
  <si>
    <t>UN01005980</t>
  </si>
  <si>
    <t>ram:ShipToCITradeParty</t>
  </si>
  <si>
    <t>明細文書配送／納入先グループ</t>
  </si>
  <si>
    <t>この明細文書の納入先に関するグループ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</si>
  <si>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</si>
  <si>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</si>
  <si>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</si>
  <si>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</si>
  <si>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</si>
  <si>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</si>
  <si>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</si>
  <si>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</si>
  <si>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</si>
  <si>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</si>
  <si>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</si>
  <si>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住所に関する情報からなるクラス。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</si>
  <si>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</si>
  <si>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</si>
  <si>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</si>
  <si>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</si>
  <si>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</si>
  <si>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</si>
  <si>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</si>
  <si>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</si>
  <si>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</si>
  <si>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</si>
  <si>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</si>
  <si>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ram:ActualDeliveryCISupplyChainEvent</t>
  </si>
  <si>
    <t>明細文書配送／イベントグループ</t>
  </si>
  <si>
    <t>この明細文書の発送イベントのグループ</t>
  </si>
  <si>
    <t>UN01005626</t>
  </si>
  <si>
    <t>ram:CISupplyChainEventType</t>
  </si>
  <si>
    <t>イベントクラス</t>
  </si>
  <si>
    <t>配送にかかわるイベントのクラス</t>
  </si>
  <si>
    <t>UN01005628</t>
  </si>
  <si>
    <t>ram:OccurrenceDateTime</t>
  </si>
  <si>
    <t>配送日</t>
  </si>
  <si>
    <t>納入先へ発送した日時</t>
  </si>
  <si>
    <t>UN01006041</t>
  </si>
  <si>
    <t>ram:DeliveryNoteReferencedCIReferencedDocument</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</si>
  <si>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</si>
  <si>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</si>
  <si>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</si>
  <si>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</si>
  <si>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</si>
  <si>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</si>
  <si>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（参照）納品書履歴番号</t>
  </si>
  <si>
    <t>この明細文書が参照する納品書の変更履歴を管理する番号。</t>
  </si>
  <si>
    <t>（参照）納品書タイプコード</t>
  </si>
  <si>
    <t>この明細文書が参照する納品書のタイプを識別するコード_x000D_
デフォルトは「納品書」</t>
  </si>
  <si>
    <t>UN01013318</t>
  </si>
  <si>
    <t>（参照）納品書類型コード</t>
  </si>
  <si>
    <t>この明細文書が参照する納品書の類型（適格請求書等対応、適格請求書等部分対応、適格請求書非適合）を識別するコード_x000D_
デフォルトは「適格請求書非適合」</t>
  </si>
  <si>
    <t>（参照）文書サブタイプコード</t>
  </si>
  <si>
    <t>この明細文書が参照する納品書のサブタイプを識別するコード_x000D_
デフォルトは「納品書」</t>
  </si>
  <si>
    <t>UN01005992</t>
  </si>
  <si>
    <t>ram:SpecifiedCIILSupplyChainTradeSettlement</t>
  </si>
  <si>
    <t>明細文書／決済グループ</t>
  </si>
  <si>
    <t>明細文書の決済に関するグループ。_x000D_
文書タイプが「統合文書」を指定する場合にこのグループは任意。「単一文書」を指定する場合はこのグループは実装しない</t>
  </si>
  <si>
    <t>UN01005994</t>
  </si>
  <si>
    <t>ram:CIILSupplyChainTradeSettlementType</t>
  </si>
  <si>
    <t>明細文書決済クラス</t>
  </si>
  <si>
    <t>明細文書の決済に関する情報からなるクラス。</t>
  </si>
  <si>
    <t>UN01014647</t>
  </si>
  <si>
    <t>明細文書取引方向コード</t>
  </si>
  <si>
    <t>この明細文書の取引方向を識別するコード_x000D_
デフォルトは「プラス」</t>
  </si>
  <si>
    <t>UN01005998</t>
  </si>
  <si>
    <t>明細文書決済／明細文書返金グループ</t>
  </si>
  <si>
    <t>明細文書の返金グループ</t>
  </si>
  <si>
    <t>明細文書返金クラス</t>
  </si>
  <si>
    <t>明細文書返金のクラス</t>
  </si>
  <si>
    <t>明細文書返金・追加請求識別コード</t>
  </si>
  <si>
    <t>明細文書返金と明細文書追加請求を識別するコード_x000D_
属性：Fault=Allowance</t>
  </si>
  <si>
    <t>明細文書返金計算率</t>
  </si>
  <si>
    <t>この明細文書返金を計算するための率</t>
  </si>
  <si>
    <t>明細文書返金金額</t>
  </si>
  <si>
    <t>この明細文書返金の請求金悪</t>
  </si>
  <si>
    <t>明細文書返金理由コード</t>
  </si>
  <si>
    <t>この明細文書返金の理由を識別するコード</t>
  </si>
  <si>
    <t>明細文書返金理由</t>
  </si>
  <si>
    <t>この明細文書返金の理由（内容）の説明</t>
  </si>
  <si>
    <t>明細文書返金計算金額</t>
  </si>
  <si>
    <t>この明細文書返金の計算根拠となる金額</t>
  </si>
  <si>
    <t>明細文書返金／明細文書返金税グループ</t>
  </si>
  <si>
    <t>明細文書返金の税に関するグループ</t>
  </si>
  <si>
    <t>明細文書返金税クラス</t>
  </si>
  <si>
    <t>明細文書返金の税クラス</t>
  </si>
  <si>
    <t>明細文書返金税額</t>
  </si>
  <si>
    <t>明細文書の返金税額</t>
  </si>
  <si>
    <t>明細文書返金税率</t>
  </si>
  <si>
    <t>明細文書返金の税率</t>
  </si>
  <si>
    <t>明細文書課税分類返金合計金額</t>
  </si>
  <si>
    <t>明細文書の課税分類返金合計金額</t>
  </si>
  <si>
    <t>明細文書返金課税分類コード</t>
  </si>
  <si>
    <t>明細文書返金の課税分類コード</t>
  </si>
  <si>
    <t>明細文書文書決済／明細文書追加請求グループ</t>
  </si>
  <si>
    <t>明細文書の明細文書追加請求のグループ</t>
  </si>
  <si>
    <t>明細文書追加請求クラス</t>
  </si>
  <si>
    <t>明細文書返金・追加請求のクラス</t>
  </si>
  <si>
    <t>明細文書追加請求識別コード</t>
  </si>
  <si>
    <t>明細文書返金と明細文書追加請求を識別するコード_x000D_
属性：True＝Charge</t>
  </si>
  <si>
    <t>明細文書追加請求計算率</t>
  </si>
  <si>
    <t>この明細文書追加請求を計算するための率</t>
  </si>
  <si>
    <t>明細文書追加請求金額</t>
  </si>
  <si>
    <t>この明細文書追加請求の請求金悪</t>
  </si>
  <si>
    <t>明細文書追加請求理由コード</t>
  </si>
  <si>
    <t>この明細文書追加請求の理由を識別するコード</t>
  </si>
  <si>
    <t>明細文書追加請求理由</t>
  </si>
  <si>
    <t>この明細文書追加請求の理由（内容）の説明</t>
  </si>
  <si>
    <t>明細文書追加請求計算金額</t>
  </si>
  <si>
    <t>この明細文書追加請求の計算根拠となる金額</t>
  </si>
  <si>
    <t>明細文書返金税・追加請求クラス</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</si>
  <si>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</si>
  <si>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</si>
  <si>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</si>
  <si>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</si>
  <si>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</si>
  <si>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</si>
  <si>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</si>
  <si>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</si>
  <si>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</si>
  <si>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UN01005996</t>
  </si>
  <si>
    <t>明細文書決済／明細文書税グループ</t>
  </si>
  <si>
    <t>明細文書の税に関するグループ。_x000D_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</si>
  <si>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</si>
  <si>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</si>
  <si>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</si>
  <si>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明細文書の課税分類毎に端数処理計算した税額。_x000D_
明細文書課税分類資産譲渡合計金額×税率_x000D_
算出した税額は切り上げ、切り捨て、四捨五入のいずれかで処理し、税額は整数とする</t>
  </si>
  <si>
    <t>明細文書税タイプコード</t>
  </si>
  <si>
    <t>明細文書課税分類譲渡資産合計金額（税抜き）</t>
  </si>
  <si>
    <t>明細行の課税分類毎の税抜き譲渡資産金額の合計金額_x000D_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</si>
  <si>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</si>
  <si>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</si>
  <si>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</si>
  <si>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</si>
  <si>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</si>
  <si>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</si>
  <si>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</si>
  <si>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</si>
  <si>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</si>
  <si>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明細文書の金額の税込み、税抜きを指定。_x000D_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</si>
  <si>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</si>
  <si>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</si>
  <si>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</si>
  <si>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</si>
  <si>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</si>
  <si>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</si>
  <si>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</si>
  <si>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</si>
  <si>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</si>
  <si>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</si>
  <si>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UN01006002</t>
  </si>
  <si>
    <t>ram:SpecifiedCIILTradeSettlementMonetarySummation</t>
  </si>
  <si>
    <t>明細文書決済／合計金額グループ</t>
  </si>
  <si>
    <t>明細文書の合計金額に関するグループ。_x000D_
文書タイプが「統合文書」を指定する場合にこのグループを実装。「単一文書」を指定する場合はこのグループは実装しない。</t>
  </si>
  <si>
    <t>UN01006006</t>
  </si>
  <si>
    <t>ram:CIILTradeSettlementMonetarySummationType</t>
  </si>
  <si>
    <t>明細文書合計金額クラス</t>
  </si>
  <si>
    <t>明細文書合計金額に関する情報からなるクラス</t>
  </si>
  <si>
    <t>UN01006011</t>
  </si>
  <si>
    <t>明細文書合計税額</t>
  </si>
  <si>
    <t>明細文書の合計税額_x000D_
統合請求書パターン１・パターン2の場合は明細文書の税額計算は行わない</t>
  </si>
  <si>
    <t>UN01008456</t>
  </si>
  <si>
    <t>明細文書合計金額(税抜き)</t>
  </si>
  <si>
    <t>明細文書明細行の合計金額（税抜き）</t>
  </si>
  <si>
    <t>UN01008457</t>
  </si>
  <si>
    <t>ram:NetIncludingTaxesLineTotalAmount</t>
  </si>
  <si>
    <t>明細文書合計金額(税込み)</t>
  </si>
  <si>
    <t>明細文書明細行の合計金額（税込み）</t>
  </si>
  <si>
    <t>UN01011519</t>
  </si>
  <si>
    <t>明細文書総合計金額</t>
  </si>
  <si>
    <t>明細文書の総合計金額（税込み）_x000D_
=明細文書合計金額（税抜き）＋明細文書合計税額</t>
  </si>
  <si>
    <t>UN01006003</t>
  </si>
  <si>
    <t>明細文書決済／調整グループ</t>
  </si>
  <si>
    <t>明細文書の調整に関するグループ_x000D_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</si>
  <si>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</si>
  <si>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</si>
  <si>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</si>
  <si>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</si>
  <si>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</si>
  <si>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</si>
  <si>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</si>
  <si>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明細文書の調整金額_x000D_
'=（修正インボイス明細金額ー前回インボイス明細金額）</t>
  </si>
  <si>
    <t>明細文書調整取引方向コード</t>
  </si>
  <si>
    <t>明細文書調整金額、および税額の＋ーを識別するコード_x000D_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</si>
  <si>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</si>
  <si>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</si>
  <si>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</si>
  <si>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</si>
  <si>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</si>
  <si>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</si>
  <si>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</si>
  <si>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</si>
  <si>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UN01005586</t>
  </si>
  <si>
    <t>ram:ReferenceTypeCode</t>
  </si>
  <si>
    <t xml:space="preserve">（明細文書調整）修正インボイス参照文書参照タイプコード_x000D_
</t>
  </si>
  <si>
    <t>この明細文書調整で修正インボイスが参照する文書の参照タイプを識別するコード_x000D_
デフォルトは前回インボイス参照</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</si>
  <si>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</si>
  <si>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</si>
  <si>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</si>
  <si>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</si>
  <si>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</si>
  <si>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</si>
  <si>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</si>
  <si>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</si>
  <si>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</si>
  <si>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</si>
  <si>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</si>
  <si>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明細文書の調整税額_x000D_
＝明細文書課税分類税額ー明細文書調整参照文書課税分類税額</t>
  </si>
  <si>
    <t>明細文書調整税率</t>
  </si>
  <si>
    <t>明細文書調整の税率</t>
  </si>
  <si>
    <t>明細文書調整課税分類コード</t>
  </si>
  <si>
    <t>明細文書調整の課税分類コード</t>
  </si>
  <si>
    <t>UN01006004</t>
  </si>
  <si>
    <t>ram:InvoiceReferencedCIReferencedDocument</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</si>
  <si>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</si>
  <si>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</si>
  <si>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</si>
  <si>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</si>
  <si>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</si>
  <si>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</si>
  <si>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</si>
  <si>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</si>
  <si>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</si>
  <si>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</si>
  <si>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</si>
  <si>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</si>
  <si>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</si>
  <si>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</si>
  <si>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UN01006005</t>
  </si>
  <si>
    <t>ram:AdditionalReferencedCIReferencedDocument</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</si>
  <si>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</si>
  <si>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</si>
  <si>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</si>
  <si>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</si>
  <si>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</si>
  <si>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</si>
  <si>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</si>
  <si>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</si>
  <si>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</si>
  <si>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この明細文書付加文書の変更履歴を管理する番号。</t>
  </si>
  <si>
    <t>明細文書付加文書説明</t>
  </si>
  <si>
    <t>この明細文書付加文書の説明</t>
  </si>
  <si>
    <t>明細文書付加文書タイプ</t>
  </si>
  <si>
    <t>この明細文書付加文書のタイプを識別するコード</t>
  </si>
  <si>
    <t>明細文書付加文書添付ファイル</t>
  </si>
  <si>
    <t>この明細文書付加文書の添付バイナリファイルの有無を識別するコード_x000D_
なしの場合はNULL（デファクト）_x000D_
ありの場合はヘッダの添付バイナリファイル識別子（UN01006015）を指定する。</t>
  </si>
  <si>
    <t>明細文書付加文書サブタイプコード</t>
  </si>
  <si>
    <t>この明細文書付加文書のサブタイプを識別するコード</t>
  </si>
  <si>
    <t>明細部</t>
  </si>
  <si>
    <t>UN01009669</t>
  </si>
  <si>
    <t>ram:SubordinateCIILBSubordinateTradeLineItem</t>
  </si>
  <si>
    <t>請求明細文書／明細行グループ</t>
  </si>
  <si>
    <t>請求明細文書の明細行に関するグループ。</t>
  </si>
  <si>
    <t>UN01009647</t>
  </si>
  <si>
    <t>ram:CIILBSubordinateTradeLineItemType</t>
  </si>
  <si>
    <t>明細行クラス</t>
  </si>
  <si>
    <t>明細行に関する情報からなるクラス</t>
  </si>
  <si>
    <t>UN01009648</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</si>
  <si>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</si>
  <si>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</si>
  <si>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</si>
  <si>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</si>
  <si>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この明細行の取引類型（資産譲渡、返金・追加請求、調整等）を識別するコード。_x000D_
デフォルトは「資産譲渡」</t>
  </si>
  <si>
    <t>UN01009649</t>
  </si>
  <si>
    <t>ram:SpecifiedCIILBSupplyChainTradeAgreement</t>
  </si>
  <si>
    <t>明細行／取引契約グループ</t>
  </si>
  <si>
    <t>明細行の取引契約に関するグループ</t>
  </si>
  <si>
    <t>UN01009653</t>
  </si>
  <si>
    <t>ram:CIILBSupplyChainTradeAgreementType</t>
  </si>
  <si>
    <t>取引契約クラス</t>
  </si>
  <si>
    <t>取引契約に関する情報からなるクラス</t>
  </si>
  <si>
    <t>UN01009654</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</si>
  <si>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</si>
  <si>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</si>
  <si>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</si>
  <si>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</si>
  <si>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</si>
  <si>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</si>
  <si>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UN01005585</t>
  </si>
  <si>
    <t>（明細行参照）受注書明細行番号</t>
  </si>
  <si>
    <t>この明細行が参照する受注書に記載の明細行番号</t>
  </si>
  <si>
    <t>（明細行参照）受注書履歴番号</t>
  </si>
  <si>
    <t>この明細行が参照する受注書の変更履歴を管理する番号。</t>
  </si>
  <si>
    <t>UN01009655</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</si>
  <si>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</si>
  <si>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</si>
  <si>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</si>
  <si>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</si>
  <si>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</si>
  <si>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</si>
  <si>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</si>
  <si>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</si>
  <si>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（明細行参照）注文書履歴番号</t>
  </si>
  <si>
    <t>この明細行が参照する注文書の変更履歴を管理する番号。</t>
  </si>
  <si>
    <t>明細行参照文書クラス</t>
  </si>
  <si>
    <t>明細行の参照文書クラス</t>
  </si>
  <si>
    <t>（明細行参照）文書番号</t>
  </si>
  <si>
    <t>この明細行が参照する文書に記載の文書番号。_x000D_
補完納品書の場合は必須</t>
  </si>
  <si>
    <t>（明細行参照）文書明細行番号</t>
  </si>
  <si>
    <t>この明細行が参照する文書に記載の文書明細行番号。デフォルトは納品書</t>
  </si>
  <si>
    <t>（明細行参照）文書履歴番号</t>
  </si>
  <si>
    <t>この明細行が参照する文書の変更履歴を管理する番号。</t>
  </si>
  <si>
    <t>（明細行参照）文書タイプコード</t>
  </si>
  <si>
    <t>この明細行が参照する文書のタイプを識別するコード。デフォルトは納品書</t>
  </si>
  <si>
    <t>（明細行参照）文書添付ファイル</t>
  </si>
  <si>
    <t>この明細行が参照する文書の添付バイナリファイルの有無を識別するコード_x000D_
なしの場合はNULL（デファクト）_x000D_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</si>
  <si>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</si>
  <si>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この明細行が参照する文書の類型（適格請求書対応、適格請求書補完対応、適格請求書非適合）を識別するコード_x000D_
デフォルトは「適格請求書非適合」</t>
  </si>
  <si>
    <t>（明細行参照）文書サブタイプコード</t>
  </si>
  <si>
    <t>UN01009658</t>
  </si>
  <si>
    <t>ram:NetPriceProductCITradePrice</t>
  </si>
  <si>
    <t>明細行契約／契約単価グループ</t>
  </si>
  <si>
    <t>明細行の契約単価に関するグループ。</t>
  </si>
  <si>
    <t>UN01005790</t>
  </si>
  <si>
    <t>ram:CITradePriceType</t>
  </si>
  <si>
    <t>契約単価クラス</t>
  </si>
  <si>
    <t>明細行の契約単価に関する情報からなるクラス。</t>
  </si>
  <si>
    <t>UN01005791</t>
  </si>
  <si>
    <t>単価コード</t>
  </si>
  <si>
    <t>単価の区分（確定、仮単価等）を識別するコード</t>
  </si>
  <si>
    <t>UN01005792</t>
  </si>
  <si>
    <t>ram:ChargeAmount</t>
  </si>
  <si>
    <t>契約単価</t>
  </si>
  <si>
    <t>発注者と受注者が合意した明細発注品の単価。単価基準数量と単価基準数量単位の指定に従う。_x000D_
税込み、税抜きの識別はヘッダ部の「UN01013096：税計算方式」で指定（指定がない場合（デフォルト）は税抜き）。</t>
  </si>
  <si>
    <t>UN01005793</t>
  </si>
  <si>
    <t>ram:BasisQuantity</t>
  </si>
  <si>
    <t>単価基準数量</t>
  </si>
  <si>
    <t>不定貫品目（個数でカウントできない品目）の場合：_x000D_
　単価基準数量＝単価の基準となる重量・容量_x000D_
定貫品目（個数でカウントできる品目）の場合：_x000D_
　単価基準数量＝１（デフォルト）</t>
  </si>
  <si>
    <t>UN01009650</t>
  </si>
  <si>
    <t>ram:SpecifiedCIILBSupplyChainTradeDelivery</t>
  </si>
  <si>
    <t>明細行／配送グループ</t>
  </si>
  <si>
    <t>明細行の配送に関するグループ</t>
  </si>
  <si>
    <t>UN01009659</t>
  </si>
  <si>
    <t>ram:CIILBSupplyChainTradeDeliveryType</t>
  </si>
  <si>
    <t>明細行納入クラス</t>
  </si>
  <si>
    <t>明細行の納入に関する情報からなるクラス</t>
  </si>
  <si>
    <t>-</t>
  </si>
  <si>
    <t>UN01009660</t>
  </si>
  <si>
    <t>ram:PackageQuantity</t>
  </si>
  <si>
    <t>セット数量</t>
  </si>
  <si>
    <t>この明細行品目がセットで請求された場合のセット数量_x000D_
流通業の固有仕様</t>
  </si>
  <si>
    <t>UN01009661</t>
  </si>
  <si>
    <t>ram:ProductUnitQuantity</t>
  </si>
  <si>
    <t>バラ数量</t>
  </si>
  <si>
    <t>この明細行品目が単体（バラ）で請求された場合の数量_x000D_
流通業の固有仕様</t>
  </si>
  <si>
    <t>UN01009662</t>
  </si>
  <si>
    <t>ram:PerPackageUnitQuantity</t>
  </si>
  <si>
    <t>セット単位数量(入り数）</t>
  </si>
  <si>
    <t>●定貫品目の数量単位指定が「セット」の場合：1セット当たりのバラ数量。_x000D_
●定貫品目の数量単位指定が「個」の場合：利用しない_x000D_
●不定貫品目の数量単位指定の場合：_x000D_
　利用しない。_x000D_
●ハイブリッド品目の場合：指定した定貫品目数量単位の1単位当たりの重量等</t>
  </si>
  <si>
    <t>UN01014639</t>
  </si>
  <si>
    <t>ram:BilledQuantity</t>
  </si>
  <si>
    <t>請求数量</t>
  </si>
  <si>
    <t>この明細行品目のバラ請求数量、またはセット請求数量。_x000D_
バラ、セットの区分は数量単位コードで指定する_x000D_
流通業取引では利用せず、「セット数量」「バラ数量」情報項目を利用する</t>
  </si>
  <si>
    <t>UN01009651</t>
  </si>
  <si>
    <t>ram:SpecifiedCIILBSupplyChainTradeSettlement</t>
  </si>
  <si>
    <t>明細行／決裁グループ</t>
  </si>
  <si>
    <t>明細行の決済に関するグループ</t>
  </si>
  <si>
    <t>UN01009664</t>
  </si>
  <si>
    <t>ram:CIILBSupplyChainTradeSettlementType</t>
  </si>
  <si>
    <t>明細行決裁クラス</t>
  </si>
  <si>
    <t>明細行の決済入に関する情報からなるクラス</t>
  </si>
  <si>
    <t>UN01014641</t>
  </si>
  <si>
    <t>明細行取引方向コード</t>
  </si>
  <si>
    <t>明細行の取引方向を識別するコード_x000D_
デフォルトは「プラス」_x000D_
明細行取引類型コードが「返金・追加請求」「調整」を指定場合に利用する。_x000D_
金額の「プラス」「マイナス」表示を許容する場合は実装しない。</t>
  </si>
  <si>
    <t>UN01009665</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</si>
  <si>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</si>
  <si>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</si>
  <si>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</si>
  <si>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</si>
  <si>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</si>
  <si>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</si>
  <si>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この明細行の課税分類（明細行課税分類コード／税率）毎の税抜き譲渡資産金額（契約単価×請求数量）_x000D_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</si>
  <si>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</si>
  <si>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</si>
  <si>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</si>
  <si>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</si>
  <si>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</si>
  <si>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</si>
  <si>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</si>
  <si>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</si>
  <si>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</si>
  <si>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この明細行取引の税制年度を識別するID_x000D_
デフォルトは「2019」（2019年度税制）</t>
  </si>
  <si>
    <t>UN01014642</t>
  </si>
  <si>
    <t>明細行決済／参照インボイス文書グループ</t>
  </si>
  <si>
    <t>明細行が参照するインボイス文書（業界EDI電子インボイス等）に関するグループ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</si>
  <si>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</si>
  <si>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</si>
  <si>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</si>
  <si>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</si>
  <si>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</si>
  <si>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</si>
  <si>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</si>
  <si>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</si>
  <si>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</si>
  <si>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</si>
  <si>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</si>
  <si>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</si>
  <si>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</si>
  <si>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ram:SubordinateLineID</t>
  </si>
  <si>
    <t>（明細行参照）インボイス明細行番号</t>
  </si>
  <si>
    <t>この明細行が参照するインボイスの明細行番号</t>
  </si>
  <si>
    <t>この明細行が参照する文書のサブタイプコード</t>
  </si>
  <si>
    <t>UN01014644</t>
  </si>
  <si>
    <t>明細行決裁／返金グループ</t>
  </si>
  <si>
    <t>明細行の返金に関するグループ_x000D_
（金額にマイナスを許容する場合は使用しない）</t>
  </si>
  <si>
    <t>明細行返金クラス</t>
  </si>
  <si>
    <t>明細行返金のクラス_x000D_
（金額にマイナスを許容する場合は使用しない）</t>
  </si>
  <si>
    <t>明細行返金・追加請求識別コード</t>
  </si>
  <si>
    <t>この明細行が返金か、追加請求（チャージ）かを識別するコード。_x000D_
属性：Fault=Allowance</t>
  </si>
  <si>
    <t>明細行返金計算率</t>
  </si>
  <si>
    <t>この明細行返金を計算するための率</t>
  </si>
  <si>
    <t>明細行返金金額</t>
  </si>
  <si>
    <t>この明細行の返金金額。_x000D_
契約単価×返金数量、または金額。_x000D_
契約単価×返金数量で指定できない場合には金額</t>
  </si>
  <si>
    <t>明細行返金理由コード</t>
  </si>
  <si>
    <t>この明細行の返金理由を識別するコード</t>
  </si>
  <si>
    <t>明細行返金理由</t>
  </si>
  <si>
    <t>この明細行の返金理由（内容）の説明</t>
  </si>
  <si>
    <t>明細行返金計算金額</t>
  </si>
  <si>
    <t>この明細行返金の計算根拠となる金額</t>
  </si>
  <si>
    <t>明細行決裁／追加請求グループ</t>
  </si>
  <si>
    <t>明細行の追加請求に関するグループ_x000D_
（金額にマイナスを許容する場合は使用しない）</t>
  </si>
  <si>
    <t>明細行追加請求クラス</t>
  </si>
  <si>
    <t>明細行追加請求のクラス_x000D_
（金額にマイナスを許容する場合は使用しない）</t>
  </si>
  <si>
    <t>この明細行が返金か、追加請求（チャージ）かを識別するコード。_x000D_
属性：True=Charge</t>
  </si>
  <si>
    <t>明細行追加請求計算率</t>
  </si>
  <si>
    <t>この明細行追加請求を計算するための率</t>
  </si>
  <si>
    <t>明細行追加請求金額</t>
  </si>
  <si>
    <t>この明細行の追加請求金額。_x000D_
契約単価×追加請求数量、または金額。_x000D_
契約単価×追加請求数量で指定できない場合には金額</t>
  </si>
  <si>
    <t>明細行追加請求理由コード</t>
  </si>
  <si>
    <t>この明細行の追加請求理由を識別するコード</t>
  </si>
  <si>
    <t>明細行追加請求理由</t>
  </si>
  <si>
    <t>この明細行の追加請求理由（内容）の説明</t>
  </si>
  <si>
    <t>明細行追加請求計算金額</t>
  </si>
  <si>
    <t>この明細行追加請求の計算根拠となる金額</t>
  </si>
  <si>
    <t>UN01014643</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</si>
  <si>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</si>
  <si>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</si>
  <si>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</si>
  <si>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</si>
  <si>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</si>
  <si>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</si>
  <si>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</si>
  <si>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</si>
  <si>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</si>
  <si>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この明細行の調整金額_x000D_
調整ユースケースの場合は必須</t>
  </si>
  <si>
    <t>UN01014894</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</si>
  <si>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</si>
  <si>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</si>
  <si>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</si>
  <si>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</si>
  <si>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</si>
  <si>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</si>
  <si>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</si>
  <si>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</si>
  <si>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UN01010016</t>
  </si>
  <si>
    <t>ram:ApplicableCITradeProduct</t>
  </si>
  <si>
    <t>明細行／取引品目グループ</t>
  </si>
  <si>
    <t>明細行の取引品目に関するグループ</t>
  </si>
  <si>
    <t>UN01005809</t>
  </si>
  <si>
    <t>ram:CITradeProductType</t>
  </si>
  <si>
    <t>取引品目クラス</t>
  </si>
  <si>
    <t>取引品目に関する情報からなるクラス。</t>
  </si>
  <si>
    <t>UN01005810</t>
  </si>
  <si>
    <t>品目コード</t>
  </si>
  <si>
    <t>品名を特定するために付与したコード</t>
  </si>
  <si>
    <t>UN01005811</t>
  </si>
  <si>
    <t>グローバル品目コード</t>
  </si>
  <si>
    <t>GTIN、JANコードなどの国際的に登録された品目コード</t>
  </si>
  <si>
    <t>UN01005812</t>
  </si>
  <si>
    <t>ram:SellerAssignedID</t>
  </si>
  <si>
    <t>受注者品目コード</t>
  </si>
  <si>
    <t>受注者が品目を特定するために付与したコード</t>
  </si>
  <si>
    <t>UN01005813</t>
  </si>
  <si>
    <t>ram:BuyerAssignedID</t>
  </si>
  <si>
    <t>発注者品目コード</t>
  </si>
  <si>
    <t>発注者が品目を特定するために付与したコード</t>
  </si>
  <si>
    <t>UN01005814</t>
  </si>
  <si>
    <t>ram:ManufacturerAssignedID</t>
  </si>
  <si>
    <t>メーカー品目コード</t>
  </si>
  <si>
    <t>品目を特定するために製造者が付与したコード</t>
  </si>
  <si>
    <t>UN01005815</t>
  </si>
  <si>
    <t>品名</t>
  </si>
  <si>
    <t>この取引の品名。</t>
  </si>
  <si>
    <t>UN01005817</t>
  </si>
  <si>
    <t>品目摘要</t>
  </si>
  <si>
    <t>この取引品目内容を文字で説明したもの</t>
  </si>
  <si>
    <t>UN01005818</t>
  </si>
  <si>
    <t>品目タイプコード</t>
  </si>
  <si>
    <t>品目のタイプ（定貫品目、不定貫品目、ハイブリッド品目）を識別するコード_x000D_
デフォルトは定貫品目</t>
  </si>
  <si>
    <t>UN01008524</t>
  </si>
  <si>
    <t>ram:ProductGroupID</t>
  </si>
  <si>
    <t>品目分類</t>
  </si>
  <si>
    <t>この取引品目の分類の識別子</t>
  </si>
  <si>
    <t>品目追加説明</t>
  </si>
  <si>
    <t>この取引品目の追加説明（属性説明など）</t>
  </si>
  <si>
    <t>END</t>
  </si>
  <si>
    <t>Level</t>
  </si>
  <si>
    <t>IBG-02</t>
  </si>
  <si>
    <t>PROCESS CONTROL</t>
  </si>
  <si>
    <t>IBT-023</t>
  </si>
  <si>
    <t>Business process type</t>
  </si>
  <si>
    <t>Text</t>
  </si>
  <si>
    <t>IBT-024</t>
  </si>
  <si>
    <t>Specification identifier</t>
  </si>
  <si>
    <t>Identifier</t>
  </si>
  <si>
    <t>IBT-001</t>
  </si>
  <si>
    <t>Invoice number</t>
  </si>
  <si>
    <t>IBT-003</t>
  </si>
  <si>
    <t>Invoice type code</t>
  </si>
  <si>
    <t>A code specifying the functional type of the Invoice.</t>
  </si>
  <si>
    <t>Code</t>
  </si>
  <si>
    <t>IBT-002</t>
  </si>
  <si>
    <t>Invoice issue date</t>
  </si>
  <si>
    <t>The date when the Invoice was issued.</t>
  </si>
  <si>
    <t>Date</t>
  </si>
  <si>
    <t>IBT-022</t>
  </si>
  <si>
    <t>Invoice note</t>
  </si>
  <si>
    <t>A textual note that gives unstructured information that is relevant to the Invoice as a whole.</t>
  </si>
  <si>
    <t>IBT-010</t>
  </si>
  <si>
    <t>Buyer reference</t>
  </si>
  <si>
    <t>An identifier assigned by the Buyer used for internal routing purposes.</t>
  </si>
  <si>
    <t>IBG-05</t>
  </si>
  <si>
    <t>SELLER</t>
  </si>
  <si>
    <t>A group of business terms providing information about the Seller.</t>
  </si>
  <si>
    <t>IBT-029</t>
  </si>
  <si>
    <t>Seller identifier</t>
  </si>
  <si>
    <t>An identification of the Seller.</t>
  </si>
  <si>
    <t>IBT-027</t>
  </si>
  <si>
    <t>Seller name</t>
  </si>
  <si>
    <t>The full formal name by which the Seller is registered in the national registry of legal entities or as a Taxable person or otherwise trades as a person or persons.</t>
  </si>
  <si>
    <t>IBT-033</t>
  </si>
  <si>
    <t>Seller additional legal information</t>
  </si>
  <si>
    <t>Additional legal information relevant for the Seller.</t>
  </si>
  <si>
    <t>IBT-030</t>
  </si>
  <si>
    <t>Seller legal registration identifier</t>
  </si>
  <si>
    <t>An identifier issued by an official registrar that identifies the Seller as a legal entity or person.</t>
  </si>
  <si>
    <t>IBT-028</t>
  </si>
  <si>
    <t>Seller trading name</t>
  </si>
  <si>
    <t>IBG-06</t>
  </si>
  <si>
    <t>SELLER CONTACT</t>
  </si>
  <si>
    <t>IBT-041</t>
  </si>
  <si>
    <t>Seller contact point</t>
  </si>
  <si>
    <t>A contact point for a legal entity or person.</t>
  </si>
  <si>
    <t>IBT-042</t>
  </si>
  <si>
    <t>Seller contact telephone number</t>
  </si>
  <si>
    <t>A phone number for the contact point.</t>
  </si>
  <si>
    <t>IBT-043</t>
  </si>
  <si>
    <t>Seller contact email address</t>
  </si>
  <si>
    <t>An e-mail address for the contact point.</t>
  </si>
  <si>
    <t>SELLER POSTAL ADDRESS</t>
  </si>
  <si>
    <t>A group of business terms providing information about the address of the Seller.</t>
  </si>
  <si>
    <t>IBT-038</t>
  </si>
  <si>
    <t>Seller post code</t>
  </si>
  <si>
    <t>The identifier for an addressable group of properties according to the relevant postal service.</t>
  </si>
  <si>
    <t>IBT-035</t>
  </si>
  <si>
    <t>Seller address line 1</t>
  </si>
  <si>
    <t>The main address line in an address.</t>
  </si>
  <si>
    <t>IBT-036</t>
  </si>
  <si>
    <t>Seller address line 2</t>
  </si>
  <si>
    <t>An additional address line in an address that can be used to give further details supplementing the main line.</t>
  </si>
  <si>
    <t>IBT-162</t>
  </si>
  <si>
    <t>Seller address line 3</t>
  </si>
  <si>
    <t>IBT-037</t>
  </si>
  <si>
    <t>Seller city</t>
  </si>
  <si>
    <t>IBT-040</t>
  </si>
  <si>
    <t>Seller country code</t>
  </si>
  <si>
    <t>A code that identifies the country.</t>
  </si>
  <si>
    <t>IBT-039</t>
  </si>
  <si>
    <t>Seller country subdivision</t>
  </si>
  <si>
    <t>The subdivision of a country.</t>
  </si>
  <si>
    <t>IBT-034</t>
  </si>
  <si>
    <t>Seller electronic address</t>
  </si>
  <si>
    <t>IBT-031</t>
  </si>
  <si>
    <t>IBT-032</t>
  </si>
  <si>
    <t>The local identification (defined by the Seller’s address) of the Seller for tax purposes or a reference that enables the Seller to state his registered tax status.</t>
  </si>
  <si>
    <t>IBG-07</t>
  </si>
  <si>
    <t>BUYER</t>
  </si>
  <si>
    <t>A group of business terms providing information about the Buyer.</t>
  </si>
  <si>
    <t>IBT-046</t>
  </si>
  <si>
    <t>Buyer identifier</t>
  </si>
  <si>
    <t>An identifier of the Buyer.</t>
  </si>
  <si>
    <t>IBT-044</t>
  </si>
  <si>
    <t>Buyer name</t>
  </si>
  <si>
    <t>The full name of the Buyer.</t>
  </si>
  <si>
    <t>IBT-047</t>
  </si>
  <si>
    <t>Buyer legal registration identifier</t>
  </si>
  <si>
    <t>An identifier issued by an official registrar that identifies the Buyer as a legal entity or person.</t>
  </si>
  <si>
    <t>IBT-045</t>
  </si>
  <si>
    <t>Buyer trading name</t>
  </si>
  <si>
    <t>IBG-09</t>
  </si>
  <si>
    <t>BUYER CONTACT</t>
  </si>
  <si>
    <t>A group of business terms providing contact information relevant for the Buyer.</t>
  </si>
  <si>
    <t>IBT-056</t>
  </si>
  <si>
    <t>Buyer contact point</t>
  </si>
  <si>
    <t>IBT-057</t>
  </si>
  <si>
    <t>Buyer contact telephone number</t>
  </si>
  <si>
    <t>IBT-058</t>
  </si>
  <si>
    <t>Buyer contact email address</t>
  </si>
  <si>
    <t>IBG-08</t>
  </si>
  <si>
    <t>BUYER POSTAL ADDRESS</t>
  </si>
  <si>
    <t>A group of business terms providing information about the postal address for the Buyer.</t>
  </si>
  <si>
    <t>IBT-053</t>
  </si>
  <si>
    <t>Buyer post code</t>
  </si>
  <si>
    <t>IBT-050</t>
  </si>
  <si>
    <t>Buyer address line 1</t>
  </si>
  <si>
    <t>IBT-051</t>
  </si>
  <si>
    <t>Buyer address line 2</t>
  </si>
  <si>
    <t>IBT-163</t>
  </si>
  <si>
    <t>Buyer address line 3</t>
  </si>
  <si>
    <t>IBT-052</t>
  </si>
  <si>
    <t>Buyer city</t>
  </si>
  <si>
    <t>IBT-055</t>
  </si>
  <si>
    <t>Buyer country code</t>
  </si>
  <si>
    <t>IBT-054</t>
  </si>
  <si>
    <t>Buyer country subdivision</t>
  </si>
  <si>
    <t>IBT-049</t>
  </si>
  <si>
    <t>Buyer electronic address</t>
  </si>
  <si>
    <t>IBT-048</t>
  </si>
  <si>
    <t>IBG-11</t>
  </si>
  <si>
    <t>SELLER TAX REPRESENTATIVE PARTY</t>
  </si>
  <si>
    <t>IBT-062</t>
  </si>
  <si>
    <t>Seller tax representative name</t>
  </si>
  <si>
    <t>IBG-12</t>
  </si>
  <si>
    <t>SELLER TAX REPRESENTATIVE POSTAL ADDRESS</t>
  </si>
  <si>
    <t>A group of business terms providing information about the postal address for the tax representative party.</t>
  </si>
  <si>
    <t>IBT-067</t>
  </si>
  <si>
    <t>Tax representative post code</t>
  </si>
  <si>
    <t>IBT-064</t>
  </si>
  <si>
    <t>Tax representative address line 1</t>
  </si>
  <si>
    <t>IBT-065</t>
  </si>
  <si>
    <t>Tax representative address line 2</t>
  </si>
  <si>
    <t>IBT-164</t>
  </si>
  <si>
    <t>Tax representative address line 3</t>
  </si>
  <si>
    <t>IBT-066</t>
  </si>
  <si>
    <t>Tax representative city</t>
  </si>
  <si>
    <t>IBT-069</t>
  </si>
  <si>
    <t>Tax representative country code</t>
  </si>
  <si>
    <t>IBT-068</t>
  </si>
  <si>
    <t>Tax representative country subdivision</t>
  </si>
  <si>
    <t>IBT-063</t>
  </si>
  <si>
    <t>IBT-013</t>
  </si>
  <si>
    <t>Purchase order reference</t>
  </si>
  <si>
    <t>IBT-014</t>
  </si>
  <si>
    <t>Sales order reference</t>
  </si>
  <si>
    <t>IBT-012</t>
  </si>
  <si>
    <t>Contract reference</t>
  </si>
  <si>
    <t>The identification of a contract.</t>
  </si>
  <si>
    <t>IBG-24</t>
  </si>
  <si>
    <t>ADDITIONAL SUPPORTING DOCUMENTS</t>
  </si>
  <si>
    <t>A group of business terms providing information about additional supporting documents substantiating the claims made in the Invoice.</t>
  </si>
  <si>
    <t>IBT-017</t>
  </si>
  <si>
    <t>Tender or lot reference</t>
  </si>
  <si>
    <t>The identification of the call for tender or lot the invoice relates to.</t>
  </si>
  <si>
    <t>IBT-018</t>
  </si>
  <si>
    <t>Invoiced object identifier</t>
  </si>
  <si>
    <t>IBT-122</t>
  </si>
  <si>
    <t>Supporting document reference</t>
  </si>
  <si>
    <t>An identifier of the supporting document.</t>
  </si>
  <si>
    <t>IBT-124</t>
  </si>
  <si>
    <t>External document location</t>
  </si>
  <si>
    <t>The URL (Uniform Resource Locator) that identifies where the external document is located.</t>
  </si>
  <si>
    <t>IBT-123</t>
  </si>
  <si>
    <t>Supporting document description</t>
  </si>
  <si>
    <t>A description of the supporting document.</t>
  </si>
  <si>
    <t>IBT-125</t>
  </si>
  <si>
    <t>Attached document</t>
  </si>
  <si>
    <t>An attached document embedded as binary object or sent together with the invoice.</t>
  </si>
  <si>
    <t>Binary object</t>
  </si>
  <si>
    <t>Attached document Mime code</t>
  </si>
  <si>
    <t>Attached document Filename</t>
  </si>
  <si>
    <t>The identification scheme identifier of the Invoiced object identifier.</t>
  </si>
  <si>
    <t>IBT-011</t>
  </si>
  <si>
    <t>Project reference</t>
  </si>
  <si>
    <t>IBG-13</t>
  </si>
  <si>
    <t>DELIVERY INFORMATION</t>
  </si>
  <si>
    <t>A group of business terms providing information about where and when the goods and services invoiced are delivered.</t>
  </si>
  <si>
    <t>IBT-071</t>
  </si>
  <si>
    <t>Deliver to location identifier</t>
  </si>
  <si>
    <t>An identifier for the location at which the goods and services are delivered.</t>
  </si>
  <si>
    <t>IBT-070</t>
  </si>
  <si>
    <t>Deliver to party name</t>
  </si>
  <si>
    <t>The name of the party to which the goods and services are delivered.</t>
  </si>
  <si>
    <t>IBG-15</t>
  </si>
  <si>
    <t>DELIVER TO ADDRESS</t>
  </si>
  <si>
    <t>A group of business terms providing information about the address to which goods and services invoiced were or are delivered.</t>
  </si>
  <si>
    <t>IBT-078</t>
  </si>
  <si>
    <t>Deliver to post code</t>
  </si>
  <si>
    <t>IBT-075</t>
  </si>
  <si>
    <t>Deliver to address line 1</t>
  </si>
  <si>
    <t>IBT-076</t>
  </si>
  <si>
    <t>Deliver to address line 2</t>
  </si>
  <si>
    <t>IBT-165</t>
  </si>
  <si>
    <t>Deliver to address line 3</t>
  </si>
  <si>
    <t>IBT-077</t>
  </si>
  <si>
    <t>Deliver to city</t>
  </si>
  <si>
    <t>IBT-080</t>
  </si>
  <si>
    <t>Deliver to country code</t>
  </si>
  <si>
    <t>IBT-079</t>
  </si>
  <si>
    <t>Deliver to country subdivision</t>
  </si>
  <si>
    <t>IBT-072</t>
  </si>
  <si>
    <t>Actual delivery date</t>
  </si>
  <si>
    <t>IBT-016</t>
  </si>
  <si>
    <t>Despatch advice reference</t>
  </si>
  <si>
    <t>An identifier of a referenced despatch advice.</t>
  </si>
  <si>
    <t>IBT-015</t>
  </si>
  <si>
    <t>Receiving advice reference</t>
  </si>
  <si>
    <t>An identifier of a referenced receiving advice.</t>
  </si>
  <si>
    <t>IBG-19</t>
  </si>
  <si>
    <t>DIRECT DEBIT</t>
  </si>
  <si>
    <t>A group of business terms to specify a direct debit.</t>
  </si>
  <si>
    <t>IBT-090</t>
  </si>
  <si>
    <t>Bank assigned creditor identifier</t>
  </si>
  <si>
    <t>Unique banking reference identifier of the Payee or Seller assigned by the Payee or Seller bank.</t>
  </si>
  <si>
    <t>IBT-083</t>
  </si>
  <si>
    <t>Remittance information</t>
  </si>
  <si>
    <t>IBT-006</t>
  </si>
  <si>
    <t>IBT-005</t>
  </si>
  <si>
    <t>Invoice currency code</t>
  </si>
  <si>
    <t>IBG-10</t>
  </si>
  <si>
    <t>PAYEE</t>
  </si>
  <si>
    <t>IBT-060</t>
  </si>
  <si>
    <t>Payee identifier</t>
  </si>
  <si>
    <t>An identifier for the Payee.</t>
  </si>
  <si>
    <t>IBT-059</t>
  </si>
  <si>
    <t>Payee name</t>
  </si>
  <si>
    <t>The name of the Payee.</t>
  </si>
  <si>
    <t>IBT-061</t>
  </si>
  <si>
    <t>Payee legal registration identifier</t>
  </si>
  <si>
    <t>An identifier issued by an official registrar that identifies the Payee as a legal entity or person.</t>
  </si>
  <si>
    <t>IBG-16</t>
  </si>
  <si>
    <t>PAYMENT INSTRUCTIONS</t>
  </si>
  <si>
    <t>A group of business terms providing information about the payment.</t>
  </si>
  <si>
    <t>IBT-081</t>
  </si>
  <si>
    <t>Payment means type code</t>
  </si>
  <si>
    <t>IBT-082</t>
  </si>
  <si>
    <t>Payment means text</t>
  </si>
  <si>
    <t>IBG-17</t>
  </si>
  <si>
    <t>CREDIT TRANSFER</t>
  </si>
  <si>
    <t>A group of business terms to specify credit transfer payments.</t>
  </si>
  <si>
    <t>IBT-085</t>
  </si>
  <si>
    <t>Payment account name</t>
  </si>
  <si>
    <t>IBT-084</t>
  </si>
  <si>
    <t>Payment account identifier</t>
  </si>
  <si>
    <t>IBG-18</t>
  </si>
  <si>
    <t>PAYMENT CARD INFORMATION</t>
  </si>
  <si>
    <t>A group of business terms providing information about card used for payment contemporaneous with invoice issuance.</t>
  </si>
  <si>
    <t>IBT-087</t>
  </si>
  <si>
    <t>Payment card primary account number</t>
  </si>
  <si>
    <t>The Primary Account Number (PAN) of the card used for payment.</t>
  </si>
  <si>
    <t>IBT-088</t>
  </si>
  <si>
    <t>Payment card holder name</t>
  </si>
  <si>
    <t>The name of the payment card holder.</t>
  </si>
  <si>
    <t>IBT-091</t>
  </si>
  <si>
    <t>Debited account identifier</t>
  </si>
  <si>
    <t>The account to be debited by the direct debit.</t>
  </si>
  <si>
    <t>ー</t>
  </si>
  <si>
    <t>IBT-086</t>
  </si>
  <si>
    <t>Payment service provider identifier</t>
  </si>
  <si>
    <t>An identifier for the payment service provider where a payment account is located.</t>
  </si>
  <si>
    <t>IBT-020</t>
  </si>
  <si>
    <t>Payment terms</t>
  </si>
  <si>
    <t>A textual description of the payment terms that apply to the amount due for payment (Including description of possible penalties).</t>
  </si>
  <si>
    <t>IBT-009</t>
  </si>
  <si>
    <t>Payment due date</t>
  </si>
  <si>
    <t>The date when the payment is due.</t>
  </si>
  <si>
    <t>IBT-089</t>
  </si>
  <si>
    <t>Mandate reference identifier</t>
  </si>
  <si>
    <t>Unique identifier assigned by the Payee for referencing the direct debit mandate.</t>
  </si>
  <si>
    <t>IBG-23</t>
  </si>
  <si>
    <t>IBT-117</t>
  </si>
  <si>
    <t>Amount</t>
  </si>
  <si>
    <t>IBT-120</t>
  </si>
  <si>
    <t>IBT-116</t>
  </si>
  <si>
    <t>IBT-118</t>
  </si>
  <si>
    <t>IBT-121</t>
  </si>
  <si>
    <t>IBT-007</t>
  </si>
  <si>
    <t>IBT-008</t>
  </si>
  <si>
    <t>IBT-119</t>
  </si>
  <si>
    <t>Percentage</t>
  </si>
  <si>
    <t>IBG-14</t>
  </si>
  <si>
    <t>A group of business terms providing information on the invoice period.</t>
  </si>
  <si>
    <t>IBT-073</t>
  </si>
  <si>
    <t>Invoicing period start date</t>
  </si>
  <si>
    <t>The date when the Invoice period starts.</t>
  </si>
  <si>
    <t>IBT-074</t>
  </si>
  <si>
    <t>Invoicing period end date</t>
  </si>
  <si>
    <t>The date when the Invoice period ends.</t>
  </si>
  <si>
    <t>IBG-20</t>
  </si>
  <si>
    <t>DOCUMENT LEVEL ALLOWANCES</t>
  </si>
  <si>
    <t>A group of business terms providing information about allowances applicable to the Invoice as a whole.</t>
  </si>
  <si>
    <t>IBT-094</t>
  </si>
  <si>
    <t>Document level allowance percentage</t>
  </si>
  <si>
    <t>IBT-093</t>
  </si>
  <si>
    <t>Document level allowance base amount</t>
  </si>
  <si>
    <t>IBT-092</t>
  </si>
  <si>
    <t>Document level allowance amount</t>
  </si>
  <si>
    <t>IBT-098</t>
  </si>
  <si>
    <t>Document level allowance reason code</t>
  </si>
  <si>
    <t>IBT-097</t>
  </si>
  <si>
    <t>Document level allowance reason</t>
  </si>
  <si>
    <t>IBT-095</t>
  </si>
  <si>
    <t>IBT-096</t>
  </si>
  <si>
    <t>IBG-21</t>
  </si>
  <si>
    <t>DOCUMENT LEVEL CHARGES</t>
  </si>
  <si>
    <t>IBT-101</t>
  </si>
  <si>
    <t>Document level charge percentage</t>
  </si>
  <si>
    <t>IBT-100</t>
  </si>
  <si>
    <t>Document level charge base amount</t>
  </si>
  <si>
    <t>IBT-099</t>
  </si>
  <si>
    <t>Document level charge amount</t>
  </si>
  <si>
    <t>IBT-105</t>
  </si>
  <si>
    <t>Document level charge reason code</t>
  </si>
  <si>
    <t>IBT-104</t>
  </si>
  <si>
    <t>Document level charge reason</t>
  </si>
  <si>
    <t>IBT-102</t>
  </si>
  <si>
    <t>IBT-103</t>
  </si>
  <si>
    <t>IBG-22</t>
  </si>
  <si>
    <t>DOCUMENT TOTALS</t>
  </si>
  <si>
    <t>A group of business terms providing the monetary totals for the Invoice.</t>
  </si>
  <si>
    <t>IBT-108</t>
  </si>
  <si>
    <t>Sum of charges on document level</t>
  </si>
  <si>
    <t>Sum of all charges on document level in the Invoice.</t>
  </si>
  <si>
    <t>IBT-107</t>
  </si>
  <si>
    <t>Sum of allowances on document level</t>
  </si>
  <si>
    <t>Sum of all allowances on document level in the Invoice.</t>
  </si>
  <si>
    <t>IBT-109</t>
  </si>
  <si>
    <t>IBT-110</t>
  </si>
  <si>
    <t>IBT-111</t>
  </si>
  <si>
    <t>IBT-114</t>
  </si>
  <si>
    <t>Rounding amount</t>
  </si>
  <si>
    <t>The amount to be added to the invoice total to round the amount to be paid.</t>
  </si>
  <si>
    <t>IBT-112</t>
  </si>
  <si>
    <t>IBT-113</t>
  </si>
  <si>
    <t>Paid amount</t>
  </si>
  <si>
    <t>The sum of amounts which have been paid in advance.</t>
  </si>
  <si>
    <t>IBT-106</t>
  </si>
  <si>
    <t>Sum of Invoice line net amount</t>
  </si>
  <si>
    <t>Sum of all Invoice line net amounts in the Invoice.</t>
  </si>
  <si>
    <t>IBT-115</t>
  </si>
  <si>
    <t>Amount due for payment</t>
  </si>
  <si>
    <t>The outstanding amount that is requested to be paid.</t>
  </si>
  <si>
    <t>IBG-03</t>
  </si>
  <si>
    <t>PRECEDING INVOICE REFERENCE</t>
  </si>
  <si>
    <t>A group of business terms providing information on one or more preceding Invoices.</t>
  </si>
  <si>
    <t>IBT-025</t>
  </si>
  <si>
    <t>The identification of an Invoice that was previously sent by the Seller.</t>
  </si>
  <si>
    <t>IBT-026</t>
  </si>
  <si>
    <t>Preceding Invoice issue date</t>
  </si>
  <si>
    <t>The date when the Preceding Invoice was issued.</t>
  </si>
  <si>
    <t>IBT-019</t>
  </si>
  <si>
    <t>Buyer accounting reference</t>
  </si>
  <si>
    <t>IBG-25</t>
  </si>
  <si>
    <t>INVOICE LINE</t>
  </si>
  <si>
    <t>A group of business terms providing information on individual Invoice lines.</t>
  </si>
  <si>
    <t>IBT-126</t>
  </si>
  <si>
    <t>Invoice line identifier</t>
  </si>
  <si>
    <t>A unique identifier for the individual line within the Invoice.</t>
  </si>
  <si>
    <t>IBT-127</t>
  </si>
  <si>
    <t>Invoice line note</t>
  </si>
  <si>
    <t>A textual note that gives unstructured information that is relevant to the Invoice line.</t>
  </si>
  <si>
    <t>IBG-29</t>
  </si>
  <si>
    <t>PRICE DETAILS</t>
  </si>
  <si>
    <t>A group of business terms providing information about the price applied for the goods and services invoiced on the Invoice line.</t>
  </si>
  <si>
    <t>IBT-132</t>
  </si>
  <si>
    <t>Referenced purchase order line reference</t>
  </si>
  <si>
    <t>IBT-148</t>
  </si>
  <si>
    <t>Item gross price</t>
  </si>
  <si>
    <t>IBT-149</t>
  </si>
  <si>
    <t>Item price base quantity</t>
  </si>
  <si>
    <t>The number of item units to which the price applies.</t>
  </si>
  <si>
    <t>IBT-150</t>
  </si>
  <si>
    <t>Item price base quantity unit of measure code</t>
  </si>
  <si>
    <t>The unit of measure that applies to the Item price base quantity.</t>
  </si>
  <si>
    <t>IBT-147</t>
  </si>
  <si>
    <t>Item price discount</t>
  </si>
  <si>
    <t>The total discount subtracted from the Item gross price to calculate the Item net price.</t>
  </si>
  <si>
    <t>IBT-146</t>
  </si>
  <si>
    <t>Item net price</t>
  </si>
  <si>
    <t>IBT-129</t>
  </si>
  <si>
    <t>Invoiced quantity</t>
  </si>
  <si>
    <t>The quantity of items (goods or services) that is charged in the Invoice line.</t>
  </si>
  <si>
    <t>IBT-130</t>
  </si>
  <si>
    <t>The unit of measure that applies to the invoiced quantity.</t>
  </si>
  <si>
    <t>IBG-30</t>
  </si>
  <si>
    <t>IBT-151</t>
  </si>
  <si>
    <t>IBT-152</t>
  </si>
  <si>
    <t>IBG-26</t>
  </si>
  <si>
    <t>INVOICE LINE PERIOD</t>
  </si>
  <si>
    <t>A group of business terms providing information about the period relevant for the Invoice line.</t>
  </si>
  <si>
    <t>IBT-134</t>
  </si>
  <si>
    <t>Invoice line period start date</t>
  </si>
  <si>
    <t>The date when the Invoice period for this Invoice line starts.</t>
  </si>
  <si>
    <t>IBT-135</t>
  </si>
  <si>
    <t>Invoice line period end date</t>
  </si>
  <si>
    <t>The date when the Invoice period for this Invoice line ends.</t>
  </si>
  <si>
    <t>IBG-27</t>
  </si>
  <si>
    <t>INVOICE LINE ALLOWANCES</t>
  </si>
  <si>
    <t>A group of business terms providing information about allowances applicable to the individual Invoice line.</t>
  </si>
  <si>
    <t>IBT-138</t>
  </si>
  <si>
    <t>Invoice line allowance percentage</t>
  </si>
  <si>
    <t>IBT-137</t>
  </si>
  <si>
    <t>Invoice line allowance base amount</t>
  </si>
  <si>
    <t>IBT-136</t>
  </si>
  <si>
    <t>Invoice line allowance amount</t>
  </si>
  <si>
    <t>IBT-140</t>
  </si>
  <si>
    <t>Invoice line allowance reason code</t>
  </si>
  <si>
    <t>IBT-139</t>
  </si>
  <si>
    <t>Invoice line allowance reason</t>
  </si>
  <si>
    <t>IBG-28</t>
  </si>
  <si>
    <t>INVOICE LINE CHARGES</t>
  </si>
  <si>
    <t>IBT-143</t>
  </si>
  <si>
    <t>Invoice line charge percentage</t>
  </si>
  <si>
    <t>IBT-142</t>
  </si>
  <si>
    <t>Invoice line charge base amount</t>
  </si>
  <si>
    <t>IBT-141</t>
  </si>
  <si>
    <t>Invoice line charge amount</t>
  </si>
  <si>
    <t>IBT-145</t>
  </si>
  <si>
    <t>Invoice line charge reason code</t>
  </si>
  <si>
    <t>IBT-144</t>
  </si>
  <si>
    <t>Invoice line charge reason</t>
  </si>
  <si>
    <t>IBT-131</t>
  </si>
  <si>
    <t>Invoice line net amount</t>
  </si>
  <si>
    <t>IBT-128</t>
  </si>
  <si>
    <t>Invoice line object identifier</t>
  </si>
  <si>
    <t>IBT-133</t>
  </si>
  <si>
    <t>Invoice line Buyer accounting reference</t>
  </si>
  <si>
    <t>IBG-31</t>
  </si>
  <si>
    <t>ITEM INFORMATION</t>
  </si>
  <si>
    <t>A group of business terms providing information about the goods and services invoiced.</t>
  </si>
  <si>
    <t>IBT-157</t>
  </si>
  <si>
    <t>Item standard identifier</t>
  </si>
  <si>
    <t>An item identifier based on a registered scheme.</t>
  </si>
  <si>
    <t>IBT-155</t>
  </si>
  <si>
    <t>Item Seller's identifier</t>
  </si>
  <si>
    <t>IBT-156</t>
  </si>
  <si>
    <t>Item Buyer's identifier</t>
  </si>
  <si>
    <t>IBT-153</t>
  </si>
  <si>
    <t>Item name</t>
  </si>
  <si>
    <t>A name for an item.</t>
  </si>
  <si>
    <t>IBT-154</t>
  </si>
  <si>
    <t>Item description</t>
  </si>
  <si>
    <t>A description for an item.</t>
  </si>
  <si>
    <t>IBG-32</t>
  </si>
  <si>
    <t>ITEM ATTRIBUTES</t>
  </si>
  <si>
    <t>A group of business terms providing information about properties of the goods and services invoiced.</t>
  </si>
  <si>
    <t>IBT-160</t>
  </si>
  <si>
    <t>Item attribute name</t>
  </si>
  <si>
    <t>The name of the attribute or property of the item.</t>
  </si>
  <si>
    <t>IBT-161</t>
  </si>
  <si>
    <t>Item attribute value</t>
  </si>
  <si>
    <t>The value of the attribute or property of the item.</t>
  </si>
  <si>
    <t>IBT-158</t>
  </si>
  <si>
    <t>Item classification identifier</t>
  </si>
  <si>
    <t>A code for classifying the item by its type or nature.</t>
  </si>
  <si>
    <t>The version of the identification scheme.</t>
  </si>
  <si>
    <t>IBT-159</t>
  </si>
  <si>
    <t>Item country of origin</t>
  </si>
  <si>
    <t>The code identifying the country from which the item originates.</t>
  </si>
  <si>
    <t>Semmantic Sort</t>
  </si>
  <si>
    <t>ID</t>
  </si>
  <si>
    <t>Section</t>
  </si>
  <si>
    <t>PINT Cardinality</t>
  </si>
  <si>
    <t>Aligned</t>
  </si>
  <si>
    <t>Aligned Cardinality</t>
  </si>
  <si>
    <t>Business Term</t>
  </si>
  <si>
    <t>名称</t>
  </si>
  <si>
    <t>Semantic datatype</t>
  </si>
  <si>
    <t>Desc</t>
  </si>
  <si>
    <t>定義</t>
  </si>
  <si>
    <t>Explanation</t>
  </si>
  <si>
    <t>解説</t>
  </si>
  <si>
    <t>Example</t>
  </si>
  <si>
    <t>Syntax Sort</t>
  </si>
  <si>
    <t>UBL element</t>
  </si>
  <si>
    <t>UBL datatype</t>
  </si>
  <si>
    <t>UBL syntax binding</t>
  </si>
  <si>
    <t>selectors</t>
  </si>
  <si>
    <t>UBL syntax binding XPath</t>
  </si>
  <si>
    <t>Restricted syntax cardinality</t>
  </si>
  <si>
    <t>UBL Occurrence</t>
  </si>
  <si>
    <t>SME CII XPath</t>
  </si>
  <si>
    <t>IBG-00</t>
  </si>
  <si>
    <t>Shared</t>
  </si>
  <si>
    <t>Invoice</t>
  </si>
  <si>
    <t>デジタルインボイス</t>
  </si>
  <si>
    <t>Commercial invoice</t>
  </si>
  <si>
    <t>請求書</t>
  </si>
  <si>
    <t>ubl:Invoice</t>
  </si>
  <si>
    <t>InvoiceType</t>
  </si>
  <si>
    <t>/ubl:Invoice</t>
  </si>
  <si>
    <t>請求書番号</t>
  </si>
  <si>
    <t>A unique identification of the Invoice.</t>
  </si>
  <si>
    <t>請求書の一意識別番号。</t>
  </si>
  <si>
    <t>売り手が付番した請求書を一意に識別する番号または文字列。</t>
  </si>
  <si>
    <t>0156</t>
  </si>
  <si>
    <t>cbc:ID</t>
  </si>
  <si>
    <t>udt:IdentifierType</t>
  </si>
  <si>
    <t>ubl:Invoice/cbc:ID</t>
  </si>
  <si>
    <t>/ubl:Invoice/cbc:ID</t>
  </si>
  <si>
    <t>請求書発行日</t>
  </si>
  <si>
    <t>請求書の発行日付。</t>
  </si>
  <si>
    <t xml:space="preserve">The date is described in the Christian era and is YYYY-MM-DD. </t>
  </si>
  <si>
    <t>日付表示は西暦表示で、YYYY-MM-DD となる。</t>
  </si>
  <si>
    <t>cbc:IssueDate</t>
  </si>
  <si>
    <t>udt:DateType</t>
  </si>
  <si>
    <t>ubl:Invoice/cbc:IssueDate</t>
  </si>
  <si>
    <t>/ubl:Invoice/cbc:IssueDate</t>
  </si>
  <si>
    <t>IBT-168</t>
  </si>
  <si>
    <t>Invoice issue time</t>
  </si>
  <si>
    <t>請求書発行時刻</t>
  </si>
  <si>
    <t>Time</t>
  </si>
  <si>
    <t>The time of day when an invoice was issued</t>
  </si>
  <si>
    <t>請求書の発行時刻。</t>
  </si>
  <si>
    <t>cbc:IssueTime</t>
  </si>
  <si>
    <t>udt:TimeType</t>
  </si>
  <si>
    <t>ubl:Invoice/cbc:IssueTime</t>
  </si>
  <si>
    <t>/ubl:Invoice/cbc:IssueTime</t>
  </si>
  <si>
    <t>請求書タイプコード</t>
  </si>
  <si>
    <t>この文書のタイプを識別するコード。請求書の機能を特定するためのコード。</t>
  </si>
  <si>
    <t>適格請求書は380</t>
  </si>
  <si>
    <t>cbc:InvoiceTypeCode</t>
  </si>
  <si>
    <t>udt:CodeType</t>
  </si>
  <si>
    <t>ubl:Invoice/cbc:InvoiceTypeCode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</si>
  <si>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</si>
  <si>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</si>
  <si>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</si>
  <si>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</si>
  <si>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</si>
  <si>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</si>
  <si>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</si>
  <si>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</si>
  <si>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</si>
  <si>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/ubl:Invoice/cbc:DocumentCurrencyCode</t>
  </si>
  <si>
    <t>Tax accounting currency</t>
  </si>
  <si>
    <t>税会計報告用通貨コード</t>
  </si>
  <si>
    <t>The currency used for TAX accounting and reporting purposes as accepted or required in the country of the Seller.</t>
  </si>
  <si>
    <t>会計報告や税務報告に使用する通貨を表すコード。売り手の国で認められたもしくは要求された会計報告や税務報告に使用する通貨を表すコード。</t>
  </si>
  <si>
    <t>cbc:TaxCurrencyCode</t>
  </si>
  <si>
    <t>ubl:Invoice/cbc:TaxCurrencyCode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</si>
  <si>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</si>
  <si>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</si>
  <si>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</si>
  <si>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</si>
  <si>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</si>
  <si>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</si>
  <si>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</si>
  <si>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</si>
  <si>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</si>
  <si>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</si>
  <si>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</si>
  <si>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</si>
  <si>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</si>
  <si>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</si>
  <si>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</si>
  <si>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</si>
  <si>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/ubl:Invoice/cac:InvoicePeriod/cbc:DescriptionCode</t>
  </si>
  <si>
    <t>支払条件で示された支払期日。</t>
  </si>
  <si>
    <t>cbc:DueDate</t>
  </si>
  <si>
    <t>ubl:Invoice/cbc:DueDate</t>
  </si>
  <si>
    <t>/ubl:Invoice/cbc:DueDate</t>
  </si>
  <si>
    <t>買い手参照</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</si>
  <si>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</si>
  <si>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</si>
  <si>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</si>
  <si>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</si>
  <si>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</si>
  <si>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</si>
  <si>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</si>
  <si>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/ubl:Invoice/cbc:BuyerReference</t>
  </si>
  <si>
    <t>プロジェクト参照</t>
  </si>
  <si>
    <t>Document Reference</t>
  </si>
  <si>
    <t>The identification of the project the invoice refers to</t>
  </si>
  <si>
    <t>インボイスが参照するプロジェクトのID。</t>
  </si>
  <si>
    <t>ubl:Invoice/cac:ProjectReference/cbc:ID</t>
  </si>
  <si>
    <t>/ubl:Invoice/cac:ProjectReference/cbc:ID</t>
  </si>
  <si>
    <t>契約書参照</t>
  </si>
  <si>
    <t>参照する契約書に記載された文書番号。</t>
  </si>
  <si>
    <t>ubl:Invoice/cac:ContractDocumentReference/cbc:ID</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</si>
  <si>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</si>
  <si>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</si>
  <si>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</si>
  <si>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</si>
  <si>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</si>
  <si>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</si>
  <si>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</si>
  <si>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</si>
  <si>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/ubl:Invoice/cac:OrderReference/cbc:ID</t>
  </si>
  <si>
    <t>受注参照</t>
  </si>
  <si>
    <t>An identifier of a referenced sales order issued by the Seller.</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</si>
  <si>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</si>
  <si>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</si>
  <si>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</si>
  <si>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</si>
  <si>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</si>
  <si>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</si>
  <si>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/ubl:Invoice/cac:OrderReference/cbc:SalesOrderID</t>
  </si>
  <si>
    <t>受取通知書参照</t>
  </si>
  <si>
    <t>参照する受取通知書に買い手が付番した番号。</t>
  </si>
  <si>
    <t>ubl:Invoice/cac:ReceiptDocumentReference/cbc:ID</t>
  </si>
  <si>
    <t>/ubl:Invoice/cac:ReceiptDocumentReference/cbc:ID</t>
  </si>
  <si>
    <t>出荷案内書参照</t>
  </si>
  <si>
    <t>参照する出荷案内書に売り手が付番した番号。</t>
  </si>
  <si>
    <t>ubl:Invoice/cac:DespatchDocumentReference/cbc:ID</t>
  </si>
  <si>
    <t>/ubl:Invoice/cac:DespatchDocumentReference/cbc:ID</t>
  </si>
  <si>
    <t>入札又はロット参照</t>
  </si>
  <si>
    <t>参照する入札またはロットの番号。</t>
  </si>
  <si>
    <t>ubl:Invoice/cac:OriginatorDocumentReference/cbc:ID</t>
  </si>
  <si>
    <t>/ubl:Invoice/cac:OriginatorDocumentReference/cbc:ID</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</si>
  <si>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</si>
  <si>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</si>
  <si>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</si>
  <si>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</si>
  <si>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/ubl:Invoice/cac:AdditionalDocumentReference[cbc:DocumentTypeCode='130']/cbc:ID</t>
  </si>
  <si>
    <t>IBT-018-1</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</si>
  <si>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</si>
  <si>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</si>
  <si>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</si>
  <si>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</si>
  <si>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</si>
  <si>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</si>
  <si>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/ubl:Invoice/cac:AdditionalDocumentReference[cbc:DocumentTypeCode='130']/cbc:ID/@schemeID</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</si>
  <si>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</si>
  <si>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</si>
  <si>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</si>
  <si>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</si>
  <si>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</si>
  <si>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ubl:Invoice/cbc:AccountingCost</t>
  </si>
  <si>
    <t>/ubl:Invoice/cbc:AccountingCost</t>
  </si>
  <si>
    <t>IBG-33</t>
  </si>
  <si>
    <t>INVOICE TERMS</t>
  </si>
  <si>
    <t>支払条件</t>
  </si>
  <si>
    <t>Information about the terms that apply to the settlement of the invoice amount.</t>
  </si>
  <si>
    <t>請求金額の決済に適用される条件に関する情報。</t>
  </si>
  <si>
    <t>cac:PaymentTerms</t>
  </si>
  <si>
    <t>cac:PaymentTermsType</t>
  </si>
  <si>
    <t>ubl:Invoice/cac:PaymentTerms</t>
  </si>
  <si>
    <t>/ubl:Invoice/cac:PaymentTerms</t>
  </si>
  <si>
    <t>IBT-187</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</si>
  <si>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</si>
  <si>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</si>
  <si>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</si>
  <si>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</si>
  <si>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</si>
  <si>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</si>
  <si>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/ubl:Invoice/cac:PaymentTerms/cbc:PaymentMeansID</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</si>
  <si>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</si>
  <si>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</si>
  <si>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</si>
  <si>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</si>
  <si>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</si>
  <si>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/ubl:Invoice/cac:PaymentTerms/cbc:Note</t>
  </si>
  <si>
    <t>IBT-176</t>
  </si>
  <si>
    <t>Terms amount</t>
  </si>
  <si>
    <t>支払条件金額</t>
  </si>
  <si>
    <t>The payment amount that these terms apply to.</t>
  </si>
  <si>
    <t>これらの条件が適用される支払金額。</t>
  </si>
  <si>
    <t>cbc:Amount</t>
  </si>
  <si>
    <t>udt:AmountType</t>
  </si>
  <si>
    <t>ubl:Invoice/cac:PaymentTerms/cbc:Amount</t>
  </si>
  <si>
    <t>/ubl:Invoice/cac:PaymentTerms/cbc:Amount</t>
  </si>
  <si>
    <t>IBT-177</t>
  </si>
  <si>
    <t>Terms installment due date</t>
  </si>
  <si>
    <t>分割支払支払期日</t>
  </si>
  <si>
    <t>The date before end of which the terms amount shall be settled.</t>
  </si>
  <si>
    <t>分割支払の場合の各支払期日。</t>
  </si>
  <si>
    <t>cbc:InstallmentDueDate</t>
  </si>
  <si>
    <t>ubl:Invoice/cac:PaymentTerms/cbc:InstallmentDueDate</t>
  </si>
  <si>
    <t>/ubl:Invoice/cac:PaymentTerms/cbc:InstallmentDueDate</t>
  </si>
  <si>
    <t>請求書注釈内容</t>
  </si>
  <si>
    <t>注釈の内容を入力するフリースペース。</t>
  </si>
  <si>
    <t>ubl:Invoice/cbc:Note</t>
  </si>
  <si>
    <t>/ubl:Invoice/cbc:Note</t>
  </si>
  <si>
    <t>プロセスコントロール</t>
  </si>
  <si>
    <t>A group of business terms providing information on the business process and rules applicable to the Invoice document.</t>
  </si>
  <si>
    <t>請求書に適用するビジネスプロセス及びルールについての情報を提供するビジネス用語のグループ。</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</si>
  <si>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</si>
  <si>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</si>
  <si>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</si>
  <si>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</si>
  <si>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</si>
  <si>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</si>
  <si>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/ubl:Invoice/cbc:ProfileID</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</si>
  <si>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</si>
  <si>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</si>
  <si>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</si>
  <si>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</si>
  <si>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</si>
  <si>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</si>
  <si>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/ubl:Invoice/cbc:CustomizationID</t>
  </si>
  <si>
    <t>先行請求書への参照</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</si>
  <si>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</si>
  <si>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</si>
  <si>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</si>
  <si>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</si>
  <si>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</si>
  <si>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</si>
  <si>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/ubl:Invoice/cac:BillingReference</t>
  </si>
  <si>
    <t>Preceding Invoice reference</t>
  </si>
  <si>
    <t>売り手が以前に送付した請求書番号。</t>
  </si>
  <si>
    <t>ubl:Invoice/cac:BillingReference/cac:InvoiceDocumentReference/cbc:ID</t>
  </si>
  <si>
    <t>/ubl:Invoice/cac:BillingReference/cac:InvoiceDocumentReference/cbc:ID</t>
  </si>
  <si>
    <t>先行請求書発行日</t>
  </si>
  <si>
    <t>先行請求書の発行日。</t>
  </si>
  <si>
    <t>ubl:Invoice/cac:BillingReference/cac:InvoiceDocumentReference/cbc:IssueDate</t>
  </si>
  <si>
    <t>/ubl:Invoice/cac:BillingReference/cac:InvoiceDocumentReference/cbc:IssueDate</t>
  </si>
  <si>
    <t>IBG-04</t>
  </si>
  <si>
    <t>売り手</t>
  </si>
  <si>
    <t>売り手に係る情報を提供するビジネス用語のグループ。</t>
  </si>
  <si>
    <t>cac:AccountingSupplierParty</t>
  </si>
  <si>
    <t>cac:SupplierPartyType</t>
  </si>
  <si>
    <t>ubl:Invoice/cac:AccountingSupplierParty</t>
  </si>
  <si>
    <t>/ubl:Invoice/cac:AccountingSupplierParty</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</si>
  <si>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</si>
  <si>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</si>
  <si>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</si>
  <si>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</si>
  <si>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</si>
  <si>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</si>
  <si>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/ubl:Invoice/cac:AccountingSupplierParty/cac:Party/cac:PartyLegalEntity/cbc:RegistrationName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</si>
  <si>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</si>
  <si>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</si>
  <si>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</si>
  <si>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</si>
  <si>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</si>
  <si>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/ubl:Invoice/cac:AccountingSupplierParty/cac:Party/cac:PartyName/cbc:Name</t>
  </si>
  <si>
    <t>売り手ID</t>
  </si>
  <si>
    <t>売り手を表すID。</t>
  </si>
  <si>
    <t>ubl:Invoice/cac:AccountingSupplierParty/cac:Party/cac:PartyIdentification/cbc:ID</t>
  </si>
  <si>
    <t>/ubl:Invoice/cac:AccountingSupplierParty/cac:Party/cac:PartyIdentification/cbc:ID[not(@schemeID="SEPA")]</t>
  </si>
  <si>
    <t>IBT-029-1</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</si>
  <si>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</si>
  <si>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</si>
  <si>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</si>
  <si>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</si>
  <si>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</si>
  <si>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/ubl:Invoice/cac:AccountingSupplierParty/cac:Party/cac:PartyIdentification/cbc:ID[not(@schemeID="SEPA")]/@schemeID</t>
  </si>
  <si>
    <t>売り手法人ID</t>
  </si>
  <si>
    <t>公的機関が発行した売り手を法人や個人として識別するID。</t>
  </si>
  <si>
    <t>cbc:CompanyID</t>
  </si>
  <si>
    <t>ubl:Invoice/cac:AccountingSupplierParty/cac:Party/cac:PartyLegalEntity/cbc:CompanyID</t>
  </si>
  <si>
    <t>/ubl:Invoice/cac:AccountingSupplierParty/cac:Party/cac:PartyLegalEntity/cbc:CompanyID</t>
  </si>
  <si>
    <t>IBT-030-1</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</si>
  <si>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</si>
  <si>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</si>
  <si>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</si>
  <si>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</si>
  <si>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</si>
  <si>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</si>
  <si>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</si>
  <si>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</si>
  <si>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</si>
  <si>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</si>
  <si>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</si>
  <si>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</si>
  <si>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</si>
  <si>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</si>
  <si>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</si>
  <si>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/ubl:Invoice/cac:AccountingSupplierParty/cac:Party/cac:PartyTaxScheme[cac:TaxScheme/cbc:ID='VAT']/cbc:CompanyID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</si>
  <si>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</si>
  <si>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</si>
  <si>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</si>
  <si>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</si>
  <si>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/ubl:Invoice/cac:AccountingSupplierParty/cac:Party/cac:PartyTaxScheme[cac:TaxScheme/cbc:ID!='VAT']/cbc:CompanyID</t>
  </si>
  <si>
    <t>売り手追加法的情報</t>
  </si>
  <si>
    <t>売り手に関する追加の法的情報。</t>
  </si>
  <si>
    <t>Private Limited Company</t>
  </si>
  <si>
    <t>cbc:CompanyLegalForm</t>
  </si>
  <si>
    <t>ubl:Invoice/cac:AccountingSupplierParty/cac:Party/cac:PartyLegalEntity/cbc:CompanyLegalForm</t>
  </si>
  <si>
    <t>/ubl:Invoice/cac:AccountingSupplierParty/cac:Party/cac:PartyLegalEntity/cbc:CompanyLegalForm</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</si>
  <si>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</si>
  <si>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</si>
  <si>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</si>
  <si>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</si>
  <si>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</si>
  <si>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</si>
  <si>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/ubl:Invoice/cac:AccountingSupplierParty/cac:Party/cbc:EndpointID</t>
  </si>
  <si>
    <t>IBT-034-1</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</si>
  <si>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</si>
  <si>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</si>
  <si>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</si>
  <si>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</si>
  <si>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</si>
  <si>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</si>
  <si>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/ubl:Invoice/cac:AccountingSupplierParty/cac:Party/cbc:EndpointID/@schemeID</t>
  </si>
  <si>
    <t>銀行が採番した債権者の識別子</t>
  </si>
  <si>
    <t>売り手や支払先の取引銀行が一意に割り当てた売り手や支払先の銀行参照識別子。</t>
  </si>
  <si>
    <t>SEPA口座振替を買い手に事前に通知するために使用。</t>
  </si>
  <si>
    <t>123456:000123:0147:1</t>
  </si>
  <si>
    <t>/ubl:Invoice/cac:AccountingSupplierParty/cac:Party/cac:PartyIdentification/cbc:ID[@schemeID="SEPA"]</t>
  </si>
  <si>
    <t>売り手住所</t>
  </si>
  <si>
    <t>売り手の住所に関する情報を提供するビジネス用語のグループ。</t>
  </si>
  <si>
    <t>cac:PostalAddress</t>
  </si>
  <si>
    <t>cac:AddressType</t>
  </si>
  <si>
    <t>ubl:Invoice/cac:AccountingSupplierParty/cac:Party/cac:PostalAddress</t>
  </si>
  <si>
    <t>/ubl:Invoice/cac:AccountingSupplierParty/cac:Party/cac:PostalAddress</t>
  </si>
  <si>
    <t>売り手住所欄1</t>
  </si>
  <si>
    <t>売り手の住所の主な記載欄。</t>
  </si>
  <si>
    <t>四谷4-XX-X</t>
  </si>
  <si>
    <t>cbc:StreetName</t>
  </si>
  <si>
    <t>ubl:Invoice/cac:AccountingSupplierParty/cac:Party/cac:PostalAddress/cbc:StreetName</t>
  </si>
  <si>
    <t>/ubl:Invoice/cac:AccountingSupplierParty/cac:Party/cac:PostalAddress/cbc:StreetName</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</si>
  <si>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</si>
  <si>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</si>
  <si>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</si>
  <si>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</si>
  <si>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</si>
  <si>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/ubl:Invoice/cac:AccountingSupplierParty/cac:Party/cac:PostalAddress/cbc:AdditionalStreetName</t>
  </si>
  <si>
    <t>売り手住所欄3</t>
  </si>
  <si>
    <t>売り手の住所の上記の記載内容に加えてより詳細な情報のために使用する追加記載欄。</t>
  </si>
  <si>
    <t>cbc:Line</t>
  </si>
  <si>
    <t>ubl:Invoice/cac:AccountingSupplierParty/cac:Party/cac:PostalAddress/cac:AddressLine/cbc:Line</t>
  </si>
  <si>
    <t>/ubl:Invoice/cac:AccountingSupplierParty/cac:Party/cac:PostalAddress/cac:AddressLine/cbc:Line</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</si>
  <si>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</si>
  <si>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</si>
  <si>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</si>
  <si>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</si>
  <si>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</si>
  <si>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</si>
  <si>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/ubl:Invoice/cac:AccountingSupplierParty/cac:Party/cac:PostalAddress/cbc:CityName</t>
  </si>
  <si>
    <t>売り手郵便番号</t>
  </si>
  <si>
    <t>売り手の住所の郵便番号。</t>
  </si>
  <si>
    <t>1xx-xxxx</t>
  </si>
  <si>
    <t>cbc:PostalZone</t>
  </si>
  <si>
    <t>ubl:Invoice/cac:AccountingSupplierParty/cac:Party/cac:PostalAddress/cbc:PostalZone</t>
  </si>
  <si>
    <t>/ubl:Invoice/cac:AccountingSupplierParty/cac:Party/cac:PostalAddress/cbc:PostalZone</t>
  </si>
  <si>
    <t>売り手住所 都道府県</t>
  </si>
  <si>
    <t>売り手の住所の地方区分。</t>
  </si>
  <si>
    <t>日本の場合は、都道府県。</t>
  </si>
  <si>
    <t>東京都</t>
  </si>
  <si>
    <t>cbc:CountrySubentity</t>
  </si>
  <si>
    <t>ubl:Invoice/cac:AccountingSupplierParty/cac:Party/cac:PostalAddress/cbc:CountrySubentity</t>
  </si>
  <si>
    <t>/ubl:Invoice/cac:AccountingSupplierParty/cac:Party/cac:PostalAddress/cbc:CountrySubentity</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</si>
  <si>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</si>
  <si>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</si>
  <si>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</si>
  <si>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</si>
  <si>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</si>
  <si>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</si>
  <si>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/ubl:Invoice/cac:AccountingSupplierParty/cac:Party/cac:PostalAddress/cac:Country/cbc:IdentificationCode</t>
  </si>
  <si>
    <t>売り手連絡先</t>
  </si>
  <si>
    <t>A group of business terms providing contact information about the Seller.</t>
  </si>
  <si>
    <t>売り手の連絡先に係る情報を提供するビジネス用語のグループ。</t>
  </si>
  <si>
    <t>cac:Contact</t>
  </si>
  <si>
    <t>cac:ContactType</t>
  </si>
  <si>
    <t>ubl:Invoice/cac:AccountingSupplierParty/cac:Party/cac:Contact</t>
  </si>
  <si>
    <t>/ubl:Invoice/cac:AccountingSupplierParty/cac:Party/cac:Contact</t>
  </si>
  <si>
    <t>売り手の連絡先の個人の、文字で表現された名前（部門名を含む）。</t>
  </si>
  <si>
    <t>法人営業2課</t>
  </si>
  <si>
    <t>ubl:Invoice/cac:AccountingSupplierParty/cac:Party/cac:Contact/cbc:Name</t>
  </si>
  <si>
    <t>/ubl:Invoice/cac:AccountingSupplierParty/cac:Party/cac:Contact/cbc:Name</t>
  </si>
  <si>
    <t>売り手連絡先電話番号</t>
  </si>
  <si>
    <t>売り手の連絡先電話番号。</t>
  </si>
  <si>
    <t>03-3xxx-1234</t>
  </si>
  <si>
    <t>cbc:Telephone</t>
  </si>
  <si>
    <t>ubl:Invoice/cac:AccountingSupplierParty/cac:Party/cac:Contact/cbc:Telephone</t>
  </si>
  <si>
    <t>/ubl:Invoice/cac:AccountingSupplierParty/cac:Party/cac:Contact/cbc:Telephone</t>
  </si>
  <si>
    <t>売り手連絡先電子メールアドレス</t>
  </si>
  <si>
    <t>売り手の連絡先電子メールアドレス。</t>
  </si>
  <si>
    <t>houjineigyou2@〇〇co.jp</t>
  </si>
  <si>
    <t>cbc:ElectronicMail</t>
  </si>
  <si>
    <t>ubl:Invoice/cac:AccountingSupplierParty/cac:Party/cac:Contact/cbc:ElectronicMail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</si>
  <si>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</si>
  <si>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</si>
  <si>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</si>
  <si>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</si>
  <si>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</si>
  <si>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</si>
  <si>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/ubl:Invoice/cac:AccountingCustomerParty</t>
  </si>
  <si>
    <t>買い手名称</t>
  </si>
  <si>
    <t>買い手の名称。</t>
  </si>
  <si>
    <t>株式会社 〇〇物産</t>
  </si>
  <si>
    <t>ubl:Invoice/cac:AccountingCustomerParty/cac:Party/cac:PartyLegalEntity/cbc:RegistrationName</t>
  </si>
  <si>
    <t>/ubl:Invoice/cac:AccountingCustomerParty/cac:Party/cac:PartyLegalEntity/cbc:RegistrationName</t>
  </si>
  <si>
    <t>買い手商号</t>
  </si>
  <si>
    <t>A name by which the Buyer is known	 other than Buyer name (also known as Business name).</t>
  </si>
  <si>
    <t>買い手名称以外で、知られているビジネス上の名称。</t>
  </si>
  <si>
    <t>ubl:Invoice/cac:AccountingCustomerParty/cac:Party/cac:PartyName/cbc:Name</t>
  </si>
  <si>
    <t>/ubl:Invoice/cac:AccountingCustomerParty/cac:Party/cac:PartyName/cbc:Name</t>
  </si>
  <si>
    <t>買い手ID</t>
  </si>
  <si>
    <t>買い手を表すID。</t>
  </si>
  <si>
    <t>654321:000321:0147:1</t>
  </si>
  <si>
    <t>ubl:Invoice/cac:AccountingCustomerParty/cac:Party/cac:PartyIdentification/cbc:ID</t>
  </si>
  <si>
    <t>/ubl:Invoice/cac:AccountingCustomerParty/cac:Party/cac:PartyIdentification/cbc:ID</t>
  </si>
  <si>
    <t>IBT-046-1</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</si>
  <si>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</si>
  <si>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</si>
  <si>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</si>
  <si>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</si>
  <si>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</si>
  <si>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/ubl:Invoice/cac:AccountingCustomerParty/cac:Party/cac:PartyIdentification/cbc:ID/@schemeID</t>
  </si>
  <si>
    <t>買い手法人ID</t>
  </si>
  <si>
    <t>買い手を表す法人ID。</t>
  </si>
  <si>
    <t>ubl:Invoice/cac:AccountingCustomerParty/cac:Party/cac:PartyLegalEntity/cbc:CompanyID</t>
  </si>
  <si>
    <t>/ubl:Invoice/cac:AccountingCustomerParty/cac:Party/cac:PartyLegalEntity/cbc:CompanyID</t>
  </si>
  <si>
    <t>IBT-047-1</t>
  </si>
  <si>
    <t>Buyer legal registration identifier Scheme identifier</t>
  </si>
  <si>
    <t>ubl:Invoice/cac:AccountingCustomerParty/cac:Party/cac:PartyLegalEntity/cbc:CompanyID/@schemeID</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</si>
  <si>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</si>
  <si>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</si>
  <si>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</si>
  <si>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</si>
  <si>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</si>
  <si>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</si>
  <si>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</si>
  <si>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</si>
  <si>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/ubl:Invoice/cac:AccountingCustomerParty/cac:Party/cac:PartyTaxScheme/cbc:CompanyID</t>
  </si>
  <si>
    <t>買い手電子アドレス</t>
  </si>
  <si>
    <t>Identifies the Buyer’s electronic address to which the invoice is delivered.</t>
  </si>
  <si>
    <t>請求書の送信先となる買い手の電子アドレスを識別する。</t>
  </si>
  <si>
    <t>ubl:Invoice/cac:AccountingCustomerParty/cac:Party/cbc:EndpointID</t>
  </si>
  <si>
    <t>/ubl:Invoice/cac:AccountingCustomerParty/cac:Party/cbc:EndpointID</t>
  </si>
  <si>
    <t>IBT-049-1</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</si>
  <si>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</si>
  <si>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</si>
  <si>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</si>
  <si>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</si>
  <si>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/ubl:Invoice/cac:AccountingCustomerParty/cac:Party/cbc:EndpointID/@schemeID</t>
  </si>
  <si>
    <t>買い手住所</t>
  </si>
  <si>
    <t>買い手の住所に関する情報を提供するビジネス用語のグループ。</t>
  </si>
  <si>
    <t>ubl:Invoice/cac:AccountingCustomerParty/cac:Party/cac:PostalAddress</t>
  </si>
  <si>
    <t>/ubl:Invoice/cac:AccountingCustomerParty/cac:Party/cac:PostalAddress</t>
  </si>
  <si>
    <t>買い手住所欄1</t>
  </si>
  <si>
    <t>買い手の住所の主な記載欄。</t>
  </si>
  <si>
    <t>北区</t>
  </si>
  <si>
    <t>ubl:Invoice/cac:AccountingCustomerParty/cac:Party/cac:PostalAddress/cbc:StreetName</t>
  </si>
  <si>
    <t>/ubl:Invoice/cac:AccountingCustomerParty/cac:Party/cac:PostalAddress/cbc:StreetName</t>
  </si>
  <si>
    <t>買い手住所欄2</t>
  </si>
  <si>
    <t>買い手の住所の主な記載内容に加えて詳細な情報のために使用する追加記載欄。</t>
  </si>
  <si>
    <t>北xx条西xx-X</t>
  </si>
  <si>
    <t>ubl:Invoice/cac:AccountingCustomerParty/cac:Party/cac:PostalAddress/cbc:AdditionalStreetName</t>
  </si>
  <si>
    <t>/ubl:Invoice/cac:AccountingCustomerParty/cac:Party/cac:PostalAddress/cbc:AdditionalStreetName</t>
  </si>
  <si>
    <t>買い手住所欄3</t>
  </si>
  <si>
    <t>買い手の住所の上記の記載内容に加えてより詳細な情報のために使用する追加記載欄。</t>
  </si>
  <si>
    <t>ubl:Invoice/cac:AccountingCustomerParty/cac:Party/cac:PostalAddress/cac:AddressLine/cbc:Line</t>
  </si>
  <si>
    <t>/ubl:Invoice/cac:AccountingCustomerParty/cac:Party/cac:PostalAddress/cac:AddressLine/cbc:Line</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</si>
  <si>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</si>
  <si>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</si>
  <si>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</si>
  <si>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</si>
  <si>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</si>
  <si>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/ubl:Invoice/cac:AccountingCustomerParty/cac:Party/cac:PostalAddress/cbc:CityName</t>
  </si>
  <si>
    <t>買い手郵便番号</t>
  </si>
  <si>
    <t>買い手の住所の郵便番号。</t>
  </si>
  <si>
    <t>001-xxxx</t>
  </si>
  <si>
    <t>ubl:Invoice/cac:AccountingCustomerParty/cac:Party/cac:PostalAddress/cbc:PostalZone</t>
  </si>
  <si>
    <t>/ubl:Invoice/cac:AccountingCustomerParty/cac:Party/cac:PostalAddress/cbc:PostalZone</t>
  </si>
  <si>
    <t>買い手住所 都道府県</t>
  </si>
  <si>
    <t>買い手の住所の地方区分。</t>
  </si>
  <si>
    <t>北海道</t>
  </si>
  <si>
    <t>ubl:Invoice/cac:AccountingCustomerParty/cac:Party/cac:PostalAddress/cbc:CountrySubentity</t>
  </si>
  <si>
    <t>/ubl:Invoice/cac:AccountingCustomerParty/cac:Party/cac:PostalAddress/cbc:CountrySubentity</t>
  </si>
  <si>
    <t>買い手国コード</t>
  </si>
  <si>
    <t>買い手の住所の国コード。</t>
  </si>
  <si>
    <t>ubl:Invoice/cac:AccountingCustomerParty/cac:Party/cac:PostalAddress/cac:Country/cbc:IdentificationCode</t>
  </si>
  <si>
    <t>/ubl:Invoice/cac:AccountingCustomerParty/cac:Party/cac:PostalAddress/cac:Country/cbc:IdentificationCode</t>
  </si>
  <si>
    <t>買い手連絡先</t>
  </si>
  <si>
    <t>買い手の連絡先に係る情報を提供するビジネス用語のグループ。</t>
  </si>
  <si>
    <t>ubl:Invoice/cac:AccountingCustomerParty/cac:Party/cac:Contact</t>
  </si>
  <si>
    <t>/ubl:Invoice/cac:AccountingCustomerParty/cac:Party/cac:Contact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</si>
  <si>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</si>
  <si>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</si>
  <si>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</si>
  <si>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</si>
  <si>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/ubl:Invoice/cac:AccountingCustomerParty/cac:Party/cac:Contact/cbc:Name</t>
  </si>
  <si>
    <t>買い手連絡先電話番号</t>
  </si>
  <si>
    <t>買い手の連絡先電話番号。</t>
  </si>
  <si>
    <t>011-757-1xxx</t>
  </si>
  <si>
    <t>ubl:Invoice/cac:AccountingCustomerParty/cac:Party/cac:Contact/cbc:Telephone</t>
  </si>
  <si>
    <t>/ubl:Invoice/cac:AccountingCustomerParty/cac:Party/cac:Contact/cbc:Telephone</t>
  </si>
  <si>
    <t>買い手連絡先電子メールアドレス</t>
  </si>
  <si>
    <t>買い手の連絡先電子メールアドレス。</t>
  </si>
  <si>
    <t>purchaser@△yamabussan.co.jp</t>
  </si>
  <si>
    <t>ubl:Invoice/cac:AccountingCustomerParty/cac:Party/cac:Contact/cbc:ElectronicMail</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</si>
  <si>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</si>
  <si>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</si>
  <si>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</si>
  <si>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</si>
  <si>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</si>
  <si>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</si>
  <si>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</si>
  <si>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/ubl:Invoice/cac:PayeeParty</t>
  </si>
  <si>
    <t>支払先の名称。</t>
  </si>
  <si>
    <t>Payee party</t>
  </si>
  <si>
    <t>ubl:Invoice/cac:PayeeParty/cac:PartyName/cbc:Name</t>
  </si>
  <si>
    <t>/ubl:Invoice/cac:PayeeParty/cac:PartyName/cbc:Name</t>
  </si>
  <si>
    <t>支払先ID</t>
  </si>
  <si>
    <t>支払先のID。</t>
  </si>
  <si>
    <t>123456:000124:0147:1</t>
  </si>
  <si>
    <t>ubl:Invoice/cac:PayeeParty/cac:PartyIdentification/cbc:ID</t>
  </si>
  <si>
    <t>/ubl:Invoice/cac:PayeeParty/cac:PartyIdentification/cbc:ID</t>
  </si>
  <si>
    <t>IBT-060-1</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</si>
  <si>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</si>
  <si>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</si>
  <si>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</si>
  <si>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</si>
  <si>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/ubl:Invoice/cac:PayeeParty/cac:PartyIdentification/cbc:ID/@schemeID</t>
  </si>
  <si>
    <t>支払先登録企業ID</t>
  </si>
  <si>
    <t>公的登録機関が発行した公的識別子としての支払先の国際企業ID。</t>
  </si>
  <si>
    <t>ubl:Invoice/cac:PayeeParty/cac:PartyLegalEntity/cbc:CompanyID</t>
  </si>
  <si>
    <t>/ubl:Invoice/cac:PayeeParty/cac:PartyLegalEntity/cbc:CompanyID</t>
  </si>
  <si>
    <t>IBT-061-1</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</si>
  <si>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</si>
  <si>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</si>
  <si>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</si>
  <si>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/ubl:Invoice/cac:PayeeParty/cac:PartyLegalEntity/cbc:CompanyID/@schemeID</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</si>
  <si>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</si>
  <si>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</si>
  <si>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</si>
  <si>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</si>
  <si>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</si>
  <si>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</si>
  <si>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</si>
  <si>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/ubl:Invoice/cac:TaxRepresentativeParty</t>
  </si>
  <si>
    <t>売り手税務代理人名称</t>
  </si>
  <si>
    <t>The full name of the Seller’s tax representative party.</t>
  </si>
  <si>
    <t>売り手の税務代理人の名称。</t>
  </si>
  <si>
    <t>ubl:Invoice/cac:TaxRepresentativeParty/cac:PartyName/cbc:Name</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</si>
  <si>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</si>
  <si>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</si>
  <si>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</si>
  <si>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</si>
  <si>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</si>
  <si>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</si>
  <si>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</si>
  <si>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/ubl:Invoice/cac:TaxRepresentativeParty/cac:PartyTaxScheme/cbc:CompanyID</t>
  </si>
  <si>
    <t>売り手税務代理人住所</t>
  </si>
  <si>
    <t>税務代理人の住所に関する情報を提供するビジネス用語のグループ。</t>
  </si>
  <si>
    <t>ubl:Invoice/cac:TaxRepresentativeParty/cac:PostalAddress</t>
  </si>
  <si>
    <t>/ubl:Invoice/cac:TaxRepresentativeParty/cac:PostalAddress</t>
  </si>
  <si>
    <t>税務代理人住所欄1</t>
  </si>
  <si>
    <t>税務代理人の住所の主な記載欄。</t>
  </si>
  <si>
    <t>ubl:Invoice/cac:TaxRepresentativeParty/cac:PostalAddress/cbc:StreetName</t>
  </si>
  <si>
    <t>/ubl:Invoice/cac:TaxRepresentativeParty/cac:PostalAddress/cbc:StreetName</t>
  </si>
  <si>
    <t>税務代理人住所欄2</t>
  </si>
  <si>
    <t>税務代理人の住所の主な記載内容に加えて詳細な情報のために使用する追加記載欄。</t>
  </si>
  <si>
    <t>ubl:Invoice/cac:TaxRepresentativeParty/cac:PostalAddress/cbc:AdditionalStreetName</t>
  </si>
  <si>
    <t>/ubl:Invoice/cac:TaxRepresentativeParty/cac:PostalAddress/cbc:AdditionalStreetName</t>
  </si>
  <si>
    <t>税務代理人住所欄3</t>
  </si>
  <si>
    <t>税務代理人の住所の上記の記載内容に加えてより詳細な情報のために使用する追加記載欄。</t>
  </si>
  <si>
    <t>ubl:Invoice/cac:TaxRepresentativeParty/cac:PostalAddress/cac:AddressLine/cbc:Line</t>
  </si>
  <si>
    <t>/ubl:Invoice/cac:TaxRepresentativeParty/cac:PostalAddress/cac:AddressLine/cbc:Line</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</si>
  <si>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</si>
  <si>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</si>
  <si>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</si>
  <si>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</si>
  <si>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/ubl:Invoice/cac:TaxRepresentativeParty/cac:PostalAddress/cbc:CityName</t>
  </si>
  <si>
    <t>税務代理人郵便番号</t>
  </si>
  <si>
    <t>税務代理人の住所の郵便番号。</t>
  </si>
  <si>
    <t>ubl:Invoice/cac:TaxRepresentativeParty/cac:PostalAddress/cbc:PostalZone</t>
  </si>
  <si>
    <t>/ubl:Invoice/cac:TaxRepresentativeParty/cac:PostalAddress/cbc:PostalZone</t>
  </si>
  <si>
    <t>税務代理人住所 都道府県</t>
  </si>
  <si>
    <t>税務代理人の住所の地方区分。</t>
  </si>
  <si>
    <t>ubl:Invoice/cac:TaxRepresentativeParty/cac:PostalAddress/cbc:CountrySubentity</t>
  </si>
  <si>
    <t>/ubl:Invoice/cac:TaxRepresentativeParty/cac:PostalAddress/cbc:CountrySubentity</t>
  </si>
  <si>
    <t>税務代理人国コード</t>
  </si>
  <si>
    <t>税務代理人の住所の国コード。</t>
  </si>
  <si>
    <t>ubl:Invoice/cac:TaxRepresentativeParty/cac:PostalAddress/cac:Country/cbc:IdentificationCode</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</si>
  <si>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</si>
  <si>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</si>
  <si>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</si>
  <si>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</si>
  <si>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</si>
  <si>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</si>
  <si>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</si>
  <si>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</si>
  <si>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/ubl:Invoice/cac:Delivery</t>
  </si>
  <si>
    <t>財又はサービスが納入された納入先の名称。</t>
  </si>
  <si>
    <t>ubl:Invoice/cac:Delivery/cac:DeliveryParty/cac:PartyName/cbc:Name</t>
  </si>
  <si>
    <t>/ubl:Invoice/cac:Delivery/cac:DeliveryParty/cac:PartyName/cbc:Name</t>
  </si>
  <si>
    <t>納入先ID</t>
  </si>
  <si>
    <t>財又はサービスが納入された納入先の場所ID。</t>
  </si>
  <si>
    <t>ubl:Invoice/cac:Delivery/cac:DeliveryLocation/cbc:ID</t>
  </si>
  <si>
    <t>/ubl:Invoice/cac:Delivery/cac:DeliveryLocation/cbc:ID</t>
  </si>
  <si>
    <t>IBT-071-1</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</si>
  <si>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</si>
  <si>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</si>
  <si>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</si>
  <si>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</si>
  <si>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/ubl:Invoice/cac:Delivery/cac:DeliveryLocation/cbc:ID/@schemeID</t>
  </si>
  <si>
    <t>実際納入日</t>
  </si>
  <si>
    <t>the date on which the supply of goods or services was made or completed.</t>
  </si>
  <si>
    <t>財又はサービスが納入された、あるいはすべて提供された日付。</t>
  </si>
  <si>
    <t>cbc:ActualDeliveryDate</t>
  </si>
  <si>
    <t>ubl:Invoice/cac:Delivery/cbc:ActualDeliveryDate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</si>
  <si>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</si>
  <si>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</si>
  <si>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</si>
  <si>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</si>
  <si>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</si>
  <si>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</si>
  <si>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</si>
  <si>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/ubl:Invoice/cac:InvoicePeriod</t>
  </si>
  <si>
    <t>請求期間開始日</t>
  </si>
  <si>
    <t>請求期間開始日。</t>
  </si>
  <si>
    <t>cbc:StartDate</t>
  </si>
  <si>
    <t>ubl:Invoice/cac:InvoicePeriod/cbc:StartDate</t>
  </si>
  <si>
    <t>/ubl:Invoice/cac:InvoicePeriod/cbc:StartDate</t>
  </si>
  <si>
    <t>請求期間終了日</t>
  </si>
  <si>
    <t>請求期間終了日。</t>
  </si>
  <si>
    <t>cbc:EndDate</t>
  </si>
  <si>
    <t>ubl:Invoice/cac:InvoicePeriod/cbc:EndDate</t>
  </si>
  <si>
    <t>/ubl:Invoice/cac:InvoicePeriod/cbc:EndDate</t>
  </si>
  <si>
    <t>納入先住所</t>
  </si>
  <si>
    <t>請求する財又はサービスの納入先の住所に関する情報を提供するビジネス用語のグループ。</t>
  </si>
  <si>
    <t>cac:Address</t>
  </si>
  <si>
    <t>ubl:Invoice/cac:Delivery/cac:DeliveryLocation/cac:Address</t>
  </si>
  <si>
    <t>/ubl:Invoice/cac:Delivery/cac:DeliveryLocation/cac:Address</t>
  </si>
  <si>
    <t>納入先住所欄1</t>
  </si>
  <si>
    <t>納入先の住所の主な記載欄。</t>
  </si>
  <si>
    <t>北xx条西XX-X</t>
  </si>
  <si>
    <t>ubl:Invoice/cac:Delivery/cac:DeliveryLocation/cac:Address/cbc:StreetName</t>
  </si>
  <si>
    <t>/ubl:Invoice/cac:Delivery/cac:DeliveryLocation/cac:Address/cbc:StreetName</t>
  </si>
  <si>
    <t>納入先住所欄2</t>
  </si>
  <si>
    <t>納入先の住所の主な記載内容に加えて詳細な情報のために使用する追加記載欄。</t>
  </si>
  <si>
    <t>札幌第3倉庫</t>
  </si>
  <si>
    <t>ubl:Invoice/cac:Delivery/cac:DeliveryLocation/cac:Address/cbc:AdditionalStreetName</t>
  </si>
  <si>
    <t>/ubl:Invoice/cac:Delivery/cac:DeliveryLocation/cac:Address/cbc:AdditionalStreetName</t>
  </si>
  <si>
    <t>納入先住所欄3</t>
  </si>
  <si>
    <t>納入先の住所の上記の記載内容に加えてより詳細な情報のために使用する追加記載欄。</t>
  </si>
  <si>
    <t>Gate 15</t>
  </si>
  <si>
    <t>ubl:Invoice/cac:Delivery/cac:DeliveryLocation/cac:Address/cac:AddressLine/cbc:Line</t>
  </si>
  <si>
    <t>/ubl:Invoice/cac:Delivery/cac:DeliveryLocation/cac:Address/cac:AddressLine/cbc:Line</t>
  </si>
  <si>
    <t>納入先住所 市区町村</t>
  </si>
  <si>
    <t>The common name of the city	 town or village	 where the deliver to address is located.</t>
  </si>
  <si>
    <t>納入先が所在する市、町、村の通称。</t>
  </si>
  <si>
    <t>ubl:Invoice/cac:Delivery/cac:DeliveryLocation/cac:Address/cbc:CityName</t>
  </si>
  <si>
    <t>/ubl:Invoice/cac:Delivery/cac:DeliveryLocation/cac:Address/cbc:CityName</t>
  </si>
  <si>
    <t>納入先の住所の郵便番号。</t>
  </si>
  <si>
    <t>ubl:Invoice/cac:Delivery/cac:DeliveryLocation/cac:Address/cbc:PostalZone</t>
  </si>
  <si>
    <t>/ubl:Invoice/cac:Delivery/cac:DeliveryLocation/cac:Address/cbc:PostalZone</t>
  </si>
  <si>
    <t>納入先住所 都道府県</t>
  </si>
  <si>
    <t>納入先の住所の地方区分。</t>
  </si>
  <si>
    <t>ubl:Invoice/cac:Delivery/cac:DeliveryLocation/cac:Address/cbc:CountrySubentity</t>
  </si>
  <si>
    <t>/ubl:Invoice/cac:Delivery/cac:DeliveryLocation/cac:Address/cbc:CountrySubentity</t>
  </si>
  <si>
    <t>納入先国コード</t>
  </si>
  <si>
    <t>納入先の住所の国コード。</t>
  </si>
  <si>
    <t>ubl:Invoice/cac:Delivery/cac:DeliveryLocation/cac:Address/cac:Country/cbc:IdentificationCode</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</si>
  <si>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</si>
  <si>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</si>
  <si>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</si>
  <si>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</si>
  <si>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</si>
  <si>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</si>
  <si>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/ubl:Invoice/cac:PaymentMeans</t>
  </si>
  <si>
    <t>IBT-178</t>
  </si>
  <si>
    <t>Payment Instructions ID</t>
  </si>
  <si>
    <t>支払指示ID</t>
  </si>
  <si>
    <t>An identifier for the payment instructions.</t>
  </si>
  <si>
    <t>各支払指示に対して割り当てられるID。</t>
  </si>
  <si>
    <t>ubl:Invoice/cac:PaymentMeans/cbc:ID</t>
  </si>
  <si>
    <t>/ubl:Invoice/cac:PaymentMeans/cbc:ID</t>
  </si>
  <si>
    <t>The means	 expressed as code	 for how a payment is expected to be or has been settled.</t>
  </si>
  <si>
    <t>取引決済手段のタイプを識別するコード。</t>
  </si>
  <si>
    <t>cbc:PaymentMeansCode</t>
  </si>
  <si>
    <t>ubl:Invoice/cac:PaymentMeans/cbc:PaymentMeansCode</t>
  </si>
  <si>
    <t>/ubl:Invoice/cac:PaymentMeans/cbc:PaymentMeansCode</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</si>
  <si>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</si>
  <si>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</si>
  <si>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</si>
  <si>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</si>
  <si>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</si>
  <si>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</si>
  <si>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</si>
  <si>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/ubl:Invoice/cac:PaymentMeans/cbc:PaymentMeansCode/@name</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</si>
  <si>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</si>
  <si>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</si>
  <si>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</si>
  <si>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</si>
  <si>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</si>
  <si>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/ubl:Invoice/cac:PaymentMeans/cbc:PaymentID</t>
  </si>
  <si>
    <t>IBT-083-1</t>
  </si>
  <si>
    <t>Remittance information Scheme identifier</t>
  </si>
  <si>
    <t>The identification of the identification scheme. As example ABA</t>
  </si>
  <si>
    <t>スキーマID、例えば、ABA。</t>
  </si>
  <si>
    <t>ubl:Invoice/cac:PaymentMeans/cbc:PaymentID/@schemeID</t>
  </si>
  <si>
    <t>/ubl:Invoice/cac:PaymentMeans/cbc:PaymentID/@schemeID</t>
  </si>
  <si>
    <t>銀行振込</t>
  </si>
  <si>
    <t>銀行振込による支払を指定する情報を提供するビジネス用語のグループ。</t>
  </si>
  <si>
    <t>cac:PayeeFinancialAccount</t>
  </si>
  <si>
    <t>cac:FinancialAccountType</t>
  </si>
  <si>
    <t>ubl:Invoice/cac:PaymentMeans/cac:PayeeFinancialAccount</t>
  </si>
  <si>
    <t>/ubl:Invoice/cac:PaymentMeans/cac:PayeeFinancialAccount</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</si>
  <si>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</si>
  <si>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</si>
  <si>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</si>
  <si>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</si>
  <si>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</si>
  <si>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/ubl:Invoice/cac:PaymentMeans/cac:PayeeFinancialAccount/cbc:ID</t>
  </si>
  <si>
    <t>IBT-084-1</t>
  </si>
  <si>
    <t>Payment account identifier Scheme identifier</t>
  </si>
  <si>
    <t>The identification of the identification scheme. As example IBAN</t>
  </si>
  <si>
    <t>口座IDを発行する発番組織のスキーマID、例えば、IBAN。</t>
  </si>
  <si>
    <t>ubl:Invoice/cac:PaymentMeans/cac:PayeeFinancialAccount/cbc:ID/@schemeID</t>
  </si>
  <si>
    <t>/ubl:Invoice/cac:PaymentMeans/cac:PayeeFinancialAccount/cbc:ID/@schemeID</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</si>
  <si>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</si>
  <si>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</si>
  <si>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</si>
  <si>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</si>
  <si>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</si>
  <si>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/ubl:Invoice/cac:PaymentMeans/cac:PayeeFinancialAccount/cbc:Name</t>
  </si>
  <si>
    <t>支払先金融機関ID</t>
  </si>
  <si>
    <t>支払先口座がある金融機関ID。</t>
  </si>
  <si>
    <t>ubl:Invoice/cac:PaymentMeans/cac:PayeeFinancialAccount/cac:FinancialInstitutionBranch/cbc:ID</t>
  </si>
  <si>
    <t>/ubl:Invoice/cac:PaymentMeans/cac:PayeeFinancialAccount/cac:FinancialInstitutionBranch/cbc:ID</t>
  </si>
  <si>
    <t>IBG-34</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</si>
  <si>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</si>
  <si>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</si>
  <si>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</si>
  <si>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</si>
  <si>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</si>
  <si>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/ubl:Invoice/cac:PaymentMeans/cac:PayeeFinancialAccount/cac:FinancialInstitutionBranch/cac:Address</t>
  </si>
  <si>
    <t>IBT-169</t>
  </si>
  <si>
    <t>Account address line 1</t>
  </si>
  <si>
    <t>支払先口座住所欄1</t>
  </si>
  <si>
    <t>ubl:Invoice/cac:PaymentMeans/cac:PayeeFinancialAccount/cac:FinancialInstitutionBranch/cac:Address/cbc:StreetName</t>
  </si>
  <si>
    <t>/ubl:Invoice/cac:PaymentMeans/cac:PayeeFinancialAccount/cac:FinancialInstitutionBranch/cac:Address/cbc:StreetName</t>
  </si>
  <si>
    <t>IBT-170</t>
  </si>
  <si>
    <t>Account address line 2</t>
  </si>
  <si>
    <t>支払先口座住所欄2</t>
  </si>
  <si>
    <t>ubl:Invoice/cac:PaymentMeans/cac:PayeeFinancialAccount/cac:FinancialInstitutionBranch/cac:Address/cbc:AdditionalStreetName</t>
  </si>
  <si>
    <t>/ubl:Invoice/cac:PaymentMeans/cac:PayeeFinancialAccount/cac:FinancialInstitutionBranch/cac:Address/cbc:AdditionalStreetName</t>
  </si>
  <si>
    <t>IBT-171</t>
  </si>
  <si>
    <t>Account city</t>
  </si>
  <si>
    <t>支払先口座住所 市区町村</t>
  </si>
  <si>
    <t>The common name of the city	 town or village	 where the account address is located.</t>
  </si>
  <si>
    <t>ubl:Invoice/cac:PaymentMeans/cac:PayeeFinancialAccount/cac:FinancialInstitutionBranch/cac:Address/cbc:CityName</t>
  </si>
  <si>
    <t>/ubl:Invoice/cac:PaymentMeans/cac:PayeeFinancialAccount/cac:FinancialInstitutionBranch/cac:Address/cbc:CityName</t>
  </si>
  <si>
    <t>IBT-172</t>
  </si>
  <si>
    <t>Account post code</t>
  </si>
  <si>
    <t>支払先口座郵便番号</t>
  </si>
  <si>
    <t>ubl:Invoice/cac:PaymentMeans/cac:PayeeFinancialAccount/cac:FinancialInstitutionBranch/cac:Address/cbc:PostalZone</t>
  </si>
  <si>
    <t>/ubl:Invoice/cac:PaymentMeans/cac:PayeeFinancialAccount/cac:FinancialInstitutionBranch/cac:Address/cbc:PostalZone</t>
  </si>
  <si>
    <t>IBT-173</t>
  </si>
  <si>
    <t>Account country subdivision</t>
  </si>
  <si>
    <t>支払先口座住所 都道府県</t>
  </si>
  <si>
    <t>ubl:Invoice/cac:PaymentMeans/cac:PayeeFinancialAccount/cac:FinancialInstitutionBranch/cac:Address/cbc:CountrySubentity</t>
  </si>
  <si>
    <t>/ubl:Invoice/cac:PaymentMeans/cac:PayeeFinancialAccount/cac:FinancialInstitutionBranch/cac:Address/cbc:CountrySubentity</t>
  </si>
  <si>
    <t>IBT-174</t>
  </si>
  <si>
    <t>Account address line 3</t>
  </si>
  <si>
    <t>支払先口座住所欄3</t>
  </si>
  <si>
    <t>ubl:Invoice/cac:PaymentMeans/cac:PayeeFinancialAccount/cac:FinancialInstitutionBranch/cac:Address/cac:AddressLine/cbc:Line</t>
  </si>
  <si>
    <t>/ubl:Invoice/cac:PaymentMeans/cac:PayeeFinancialAccount/cac:FinancialInstitutionBranch/cac:Address/cac:AddressLine/cbc:Line</t>
  </si>
  <si>
    <t>IBT-175</t>
  </si>
  <si>
    <t>Account country code</t>
  </si>
  <si>
    <t>支払先口座国コード</t>
  </si>
  <si>
    <t>ubl:Invoice/cac:PaymentMeans/cac:PayeeFinancialAccount/cac:FinancialInstitutionBranch/cac:Address/cac:Country/cbc:IdentificationCode</t>
  </si>
  <si>
    <t>/ubl:Invoice/cac:PaymentMeans/cac:PayeeFinancialAccount/cac:FinancialInstitutionBranch/cac:Address/cac:Country/cbc:IdentificationCode</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</si>
  <si>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</si>
  <si>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</si>
  <si>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</si>
  <si>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</si>
  <si>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</si>
  <si>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</si>
  <si>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/ubl:Invoice/cac:PaymentMeans/cac:CardAccount</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</si>
  <si>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</si>
  <si>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</si>
  <si>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</si>
  <si>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</si>
  <si>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</si>
  <si>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/ubl:Invoice/cac:PaymentMeans/cac:CardAccount/cbc:PrimaryAccountNumberID</t>
  </si>
  <si>
    <t>カード名義人氏名</t>
  </si>
  <si>
    <t>支払カード所有者の氏名。</t>
  </si>
  <si>
    <t>cbc:HolderName</t>
  </si>
  <si>
    <t>ubl:Invoice/cac:PaymentMeans/cac:CardAccount/cbc:HolderName</t>
  </si>
  <si>
    <t>/ubl:Invoice/cac:PaymentMeans/cac:CardAccount/cbc:HolderName</t>
  </si>
  <si>
    <t>自動口座引落</t>
  </si>
  <si>
    <t>口座引落しを指定するビジネス条件の情報を提供するビジネス用語のグループ。</t>
  </si>
  <si>
    <t>cac:PaymentMandate</t>
  </si>
  <si>
    <t>cac:PaymentManudt:DateType</t>
  </si>
  <si>
    <t>ubl:Invoice/cac:PaymentMeans/cac:PaymentMandate</t>
  </si>
  <si>
    <t>/ubl:Invoice/cac:PaymentMeans/cac:PaymentMandate</t>
  </si>
  <si>
    <t>マンデーション参照ID</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</si>
  <si>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</si>
  <si>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</si>
  <si>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</si>
  <si>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/ubl:Invoice/cac:PaymentMeans/cac:PaymentMandate/cbc:ID</t>
  </si>
  <si>
    <t>自動引落口座ID</t>
  </si>
  <si>
    <t>自動口座引落によって引き落としがされる銀行口座ID。</t>
  </si>
  <si>
    <t>ubl:Invoice/cac:PaymentMeans/cac:PaymentMandate/cac:PayerFinancialAccount/cbc:ID</t>
  </si>
  <si>
    <t>/ubl:Invoice/cac:PaymentMeans/cac:PaymentMandate/cac:PayerFinancialAccount/cbc:ID</t>
  </si>
  <si>
    <t>IBG-35</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</si>
  <si>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</si>
  <si>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</si>
  <si>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</si>
  <si>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</si>
  <si>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</si>
  <si>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</si>
  <si>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</si>
  <si>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/ubl:Invoice/cac:PrepaidPayment</t>
  </si>
  <si>
    <t>IBT-179</t>
  </si>
  <si>
    <t>Payment identifier</t>
  </si>
  <si>
    <t>支払ID</t>
  </si>
  <si>
    <t>An identifier that references the payment	 such as bank transfer identifier.</t>
  </si>
  <si>
    <t>銀行振込のIDなど、支払を参照するID</t>
  </si>
  <si>
    <t>ubl:Invoice/cac:PrepaidPayment/cbc:ID</t>
  </si>
  <si>
    <t>/ubl:Invoice/cac:PrepaidPayment/cbc:ID</t>
  </si>
  <si>
    <t>IBT-180</t>
  </si>
  <si>
    <t>The amount of the payment in the invoice currency.</t>
  </si>
  <si>
    <t>請求書通貨での支払済金額。</t>
  </si>
  <si>
    <t>日本では必須項目。</t>
  </si>
  <si>
    <t>cbc:PaidAmount</t>
  </si>
  <si>
    <t>ubl:Invoice/cac:PrepaidPayment/cbc:PaidAmount</t>
  </si>
  <si>
    <t>/ubl:Invoice/cac:PrepaidPayment/cbc:PaidAmount</t>
  </si>
  <si>
    <t>IBT-181</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</si>
  <si>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</si>
  <si>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</si>
  <si>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</si>
  <si>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</si>
  <si>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</si>
  <si>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</si>
  <si>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/ubl:Invoice/cac:PrepaidPayment/cbc:ReceivedDate</t>
  </si>
  <si>
    <t>IBT-182</t>
  </si>
  <si>
    <t>Payment type</t>
  </si>
  <si>
    <t>支払タイプ</t>
  </si>
  <si>
    <t>The type of the the payment.</t>
  </si>
  <si>
    <t>支払いのタイプ。</t>
  </si>
  <si>
    <t>cbc:InstructionID</t>
  </si>
  <si>
    <t>ubl:Invoice/cac:PrepaidPayment/cbc:InstructionID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</si>
  <si>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</si>
  <si>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</si>
  <si>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</si>
  <si>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</si>
  <si>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</si>
  <si>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</si>
  <si>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</si>
  <si>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/ubl:Invoice/cac:AllowanceCharge[cbc:ChargeIndicator=false()]</t>
  </si>
  <si>
    <t>請求書レベルの返金金額(税抜き)</t>
  </si>
  <si>
    <t>The amount of an allowance	 without TAX.</t>
  </si>
  <si>
    <t>返金金額(税抜き)。</t>
  </si>
  <si>
    <t>ubl:Invoice/cac:AllowanceCharge/cbc:Amount</t>
  </si>
  <si>
    <t>/ubl:Invoice/cac:AllowanceCharge[cbc:ChargeIndicator=false()]/cbc:Amount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</si>
  <si>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</si>
  <si>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</si>
  <si>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</si>
  <si>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</si>
  <si>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</si>
  <si>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/ubl:Invoice/cac:AllowanceCharge[cbc:ChargeIndicator=false()]/cbc:BaseAmount</t>
  </si>
  <si>
    <t>請求書レベルの返金の率</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</si>
  <si>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</si>
  <si>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</si>
  <si>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</si>
  <si>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</si>
  <si>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</si>
  <si>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/ubl:Invoice/cac:AllowanceCharge[cbc:ChargeIndicator=false()]/cbc:MultiplierFactorNumeric</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</si>
  <si>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</si>
  <si>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</si>
  <si>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</si>
  <si>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</si>
  <si>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</si>
  <si>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</si>
  <si>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/ubl:Invoice/cac:AllowanceCharge[cbc:ChargeIndicator=false()]/cbc:AllowanceChargeReason</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</si>
  <si>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</si>
  <si>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</si>
  <si>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</si>
  <si>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</si>
  <si>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</si>
  <si>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/ubl:Invoice/cac:AllowanceCharge[cbc:ChargeIndicator=false()]/cbc:AllowanceChargeReasonCode</t>
  </si>
  <si>
    <t>Document level allowance TAX category code</t>
  </si>
  <si>
    <t>請求書レベルの返金の課税分類コード</t>
  </si>
  <si>
    <t>A coded identification of what TAX category applies to the document level allowance.</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</si>
  <si>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</si>
  <si>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</si>
  <si>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</si>
  <si>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</si>
  <si>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/ubl:Invoice/cac:AllowanceCharge[cbc:ChargeIndicator=false()]/cac:TaxCategory/cbc:ID</t>
  </si>
  <si>
    <t>IBT-095-1</t>
  </si>
  <si>
    <t>Document level allowance TAX category code Tax Scheme</t>
  </si>
  <si>
    <t>ubl:Invoice/cac:AllowanceCharge/cac:TaxCategory/cac:TaxScheme/cbc:ID</t>
  </si>
  <si>
    <t>/ubl:Invoice/cac:AllowanceCharge[cbc:ChargeIndicator=false()]/cac:TaxCategory/cac:TaxScheme/cbc:ID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</si>
  <si>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</si>
  <si>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</si>
  <si>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</si>
  <si>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</si>
  <si>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</si>
  <si>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</si>
  <si>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</si>
  <si>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/ubl:Invoice/cac:AllowanceCharge[cbc:ChargeIndicator=false()]/cac:TaxCategory/cbc:Percent</t>
  </si>
  <si>
    <t>IBT-196</t>
  </si>
  <si>
    <t>0..0</t>
  </si>
  <si>
    <t>Document level allowance TAX exemption reason code</t>
  </si>
  <si>
    <t>請求書レベルの返金の非課税理由テキスト</t>
  </si>
  <si>
    <t>A coded statement of the reason for why the document level allowance amount is exempted from TAX.</t>
  </si>
  <si>
    <t>請求書レベルの返金が非課税または課税されない理由をテキストで表現。</t>
  </si>
  <si>
    <t>日本では使用しない。</t>
  </si>
  <si>
    <t>cbc:TaxExemptionReasonCode</t>
  </si>
  <si>
    <t>ubl:Invoice/cac:AllowanceCharge/cac:TaxCategory/cbc:TaxExemptionReasonCode</t>
  </si>
  <si>
    <t>/ubl:Invoice/cac:AllowanceCharge[cbc:ChargeIndicator=false()]/cac:TaxCategory/cbc:TaxExemptionReasonCode</t>
  </si>
  <si>
    <t>IBT-197</t>
  </si>
  <si>
    <t>Document level allowance TAX exemption reason text</t>
  </si>
  <si>
    <t>請求書レベルの返金の非課税理由コード</t>
  </si>
  <si>
    <t>A textual statement of the reason why the document level allowance amount is exempted from TAX or why no TAX is being charged.</t>
  </si>
  <si>
    <t>請求書レベルの返金が非課税または課税されない理由をコードで表現。</t>
  </si>
  <si>
    <t>cbc:TaxExemptionReason</t>
  </si>
  <si>
    <t>ubl:Invoice/cac:AllowanceCharge/cac:TaxCategory/cbc:TaxExemptionReason</t>
  </si>
  <si>
    <t>/ubl:Invoice/cac:AllowanceCharge[cbc:ChargeIndicator=false()]/cac:TaxCategory/cbc:TaxExemptionReason</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</si>
  <si>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</si>
  <si>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</si>
  <si>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</si>
  <si>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</si>
  <si>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/ubl:Invoice/cac:AllowanceCharge[cbc:ChargeIndicator=true()]</t>
  </si>
  <si>
    <t>請求書レベルの追加請求金額(税抜き)</t>
  </si>
  <si>
    <t>The amount of a charge	 without TAX.</t>
  </si>
  <si>
    <t>追加請求金額(税抜き)。</t>
  </si>
  <si>
    <t>/ubl:Invoice/cac:AllowanceCharge[cbc:ChargeIndicator=true()]/cbc:Amount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</si>
  <si>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</si>
  <si>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</si>
  <si>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</si>
  <si>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/ubl:Invoice/cac:AllowanceCharge[cbc:ChargeIndicator=true()]/cbc:BaseAmount</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</si>
  <si>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</si>
  <si>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</si>
  <si>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</si>
  <si>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/ubl:Invoice/cac:AllowanceCharge[cbc:ChargeIndicator=true()]/cbc:MultiplierFactorNumeric</t>
  </si>
  <si>
    <t>請求書レベルの追加請求の理由</t>
  </si>
  <si>
    <t>The reason for the document level charge	 expressed as text.</t>
  </si>
  <si>
    <t>請求書レベルの追加請求の理由をテキストで表現。</t>
  </si>
  <si>
    <t>配送サービス</t>
  </si>
  <si>
    <t>/ubl:Invoice/cac:AllowanceCharge[cbc:ChargeIndicator=true()]/cbc:AllowanceChargeReason</t>
  </si>
  <si>
    <t>請求書レベルの追加請求の理由コード</t>
  </si>
  <si>
    <t>The reason for the document level charge	 expressed as a code.</t>
  </si>
  <si>
    <t>請求書レベルの追加請求の理由コード。</t>
  </si>
  <si>
    <t>FC</t>
  </si>
  <si>
    <t>/ubl:Invoice/cac:AllowanceCharge[cbc:ChargeIndicator=true()]/cbc:AllowanceChargeReasonCode</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</si>
  <si>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</si>
  <si>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</si>
  <si>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</si>
  <si>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</si>
  <si>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/ubl:Invoice/cac:AllowanceCharge[cbc:ChargeIndicator=true()]/cac:TaxCategory/cbc:ID</t>
  </si>
  <si>
    <t>IBT-102-1</t>
  </si>
  <si>
    <t>Document level charge TAX category code Tax Scheme</t>
  </si>
  <si>
    <t>/ubl:Invoice/cac:AllowanceCharge[cbc:ChargeIndicator=true()]/cac:TaxCategory/cac:TaxScheme/cbc:ID</t>
  </si>
  <si>
    <t>Document level charge TAX rate</t>
  </si>
  <si>
    <t>請求書レベルの追加請求の税率</t>
  </si>
  <si>
    <t>The TAX rate	 represented as percentage that applies to the document level charge.</t>
  </si>
  <si>
    <t>請求書レベルの追加請求に適用される消費税率(パーセント)。</t>
  </si>
  <si>
    <t>/ubl:Invoice/cac:AllowanceCharge[cbc:ChargeIndicator=true()]/cac:TaxCategory/cbc:Percent</t>
  </si>
  <si>
    <t>IBT-198</t>
  </si>
  <si>
    <t>Document level charge TAX exemption reason code</t>
  </si>
  <si>
    <t>請求書レベルの追加請求の非課税理由テキスト</t>
  </si>
  <si>
    <t>A coded statement of the reason for why the document level charge amount is exempted from TAX.</t>
  </si>
  <si>
    <t>請求書レベルの追加請求が非課税または課税されない理由をテキストで表現。</t>
  </si>
  <si>
    <t>/ubl:Invoice/cac:AllowanceCharge[cbc:ChargeIndicator=true()]/cac:TaxCategory/cbc:TaxExemptionReasonCode</t>
  </si>
  <si>
    <t>IBT-199</t>
  </si>
  <si>
    <t>Document level charge TAX exemption reason text</t>
  </si>
  <si>
    <t>請求書レベルの追加請求の非課税理由コード</t>
  </si>
  <si>
    <t>A textual statement of the reason why the document level charge amount is exempted from TAX or why no TAX is being charged</t>
  </si>
  <si>
    <t>請求書レベルの追加請求が非課税または課税されない理由をコードで表現。</t>
  </si>
  <si>
    <t>/ubl:Invoice/cac:AllowanceCharge[cbc:ChargeIndicator=true()]/cac:TaxCategory/cbc:TaxExemptionReason</t>
  </si>
  <si>
    <t>請求書総合計金額</t>
  </si>
  <si>
    <t>請求書合計金額に係る情報を提供するビジネス用語のグループ。</t>
  </si>
  <si>
    <t>cac:LegalMonetaryTotal</t>
  </si>
  <si>
    <t>cac:MonetaryTotalType</t>
  </si>
  <si>
    <t>ubl:Invoice/cac:LegalMonetaryTotal</t>
  </si>
  <si>
    <t>/ubl:Invoice/cac:LegalMonetaryTotal</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</si>
  <si>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</si>
  <si>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</si>
  <si>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</si>
  <si>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</si>
  <si>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</si>
  <si>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</si>
  <si>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/ubl:Invoice/cac:LegalMonetaryTotal/cbc:LineExtensionAmount</t>
  </si>
  <si>
    <t>請求書レベルの返金の合計</t>
  </si>
  <si>
    <t>請求書レベルの返金の合計。</t>
  </si>
  <si>
    <t>cbc:AllowanceTotalAmount</t>
  </si>
  <si>
    <t>ubl:Invoice/cac:LegalMonetaryTotal/cbc:AllowanceTotalAmount</t>
  </si>
  <si>
    <t>/ubl:Invoice/cac:LegalMonetaryTotal/cbc:AllowanceTotalAmount</t>
  </si>
  <si>
    <t>請求書レベルの追加請求の合計</t>
  </si>
  <si>
    <t>請求書レベルの追加請求の合計。</t>
  </si>
  <si>
    <t>cbc:ChargeTotalAmount</t>
  </si>
  <si>
    <t>ubl:Invoice/cac:LegalMonetaryTotal/cbc:ChargeTotalAmount</t>
  </si>
  <si>
    <t>/ubl:Invoice/cac:LegalMonetaryTotal/cbc:ChargeTotalAmount</t>
  </si>
  <si>
    <t>Invoice total amount without TAX</t>
  </si>
  <si>
    <t>請求書合計金額(税抜き)</t>
  </si>
  <si>
    <t>The total amount of the Invoice without TAX.</t>
  </si>
  <si>
    <t>請求書合計金額(税抜き)。</t>
  </si>
  <si>
    <t>ibt-109 請求書合計金額(税抜き) = Σibt-116 課税分類毎の課税基準額。</t>
  </si>
  <si>
    <t>cbc:TaxExclusiveAmount</t>
  </si>
  <si>
    <t>ubl:Invoice/cac:LegalMonetaryTotal/cbc:TaxExclusiveAmount</t>
  </si>
  <si>
    <t>/ubl:Invoice/cac:LegalMonetaryTotal/cbc:TaxExclusiveAmount</t>
  </si>
  <si>
    <t>Invoice total TAX amount</t>
  </si>
  <si>
    <t>請求書消費税合計金額</t>
  </si>
  <si>
    <t>The total TAX amount for the Invoice.</t>
  </si>
  <si>
    <t>請求書消費税合計金額。</t>
  </si>
  <si>
    <t>ibt-110 = Σ ibt-117 課税分類毎の消費税額。</t>
  </si>
  <si>
    <t>cbc:TaxAmount</t>
  </si>
  <si>
    <t>ubl:Invoice/cac:TaxTotal/cbc:TaxAmount</t>
  </si>
  <si>
    <t>/ubl:Invoice/cac:TaxTotal[cbc:TaxAmount/@currencyID=/ubl:Invoice/cbc:DocumentCurrencyCode]/cbc:TaxAmount</t>
  </si>
  <si>
    <t>Invoice total amount with TAX</t>
  </si>
  <si>
    <t>請求書合計金額(税込み)</t>
  </si>
  <si>
    <t>The total amount of the Invoice with tax.</t>
  </si>
  <si>
    <t>請求書合計金額(税込み)。</t>
  </si>
  <si>
    <t>ibt-112 請求書合計金額(税込み) = ibt-109 請求書合計金額(税抜き) + ibt-110 請求書消費税合計金額。</t>
  </si>
  <si>
    <t>cbc:TaxInclusiveAmount</t>
  </si>
  <si>
    <t>ubl:Invoice/cac:LegalMonetaryTotal/cbc:TaxInclusiveAmount</t>
  </si>
  <si>
    <t>/ubl:Invoice/cac:LegalMonetaryTotal/cbc:TaxInclusiveAmount</t>
  </si>
  <si>
    <t>事前に支払われた金額の合計。</t>
  </si>
  <si>
    <t>cbc:PrepaidAmount</t>
  </si>
  <si>
    <t>ubl:Invoice/cac:LegalMonetaryTotal/cbc:PrepaidAmount</t>
  </si>
  <si>
    <t>/ubl:Invoice/cac:LegalMonetaryTotal/cbc:PrepaidAmount</t>
  </si>
  <si>
    <t>丸めるための金額</t>
  </si>
  <si>
    <t>支払金額に丸めるために請求書の合計金額に追加される金額。</t>
  </si>
  <si>
    <t>cbc:PayableRoundingAmount</t>
  </si>
  <si>
    <t>ubl:Invoice/cac:LegalMonetaryTotal/cbc:PayableRoundingAmount</t>
  </si>
  <si>
    <t>/ubl:Invoice/cac:LegalMonetaryTotal/cbc:PayableRoundingAmount</t>
  </si>
  <si>
    <t>差引請求金額</t>
  </si>
  <si>
    <t>買い手が支払を要求されている差引請求金額。</t>
  </si>
  <si>
    <t>cbc:PayableAmount</t>
  </si>
  <si>
    <t>ubl:Invoice/cac:LegalMonetaryTotal/cbc:PayableAmount</t>
  </si>
  <si>
    <t>/ubl:Invoice/cac:LegalMonetaryTotal/cbc:PayableAmount</t>
  </si>
  <si>
    <t>IBG-37</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</si>
  <si>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</si>
  <si>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</si>
  <si>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</si>
  <si>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</si>
  <si>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</si>
  <si>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</si>
  <si>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</si>
  <si>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</si>
  <si>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/ubl:Invoice/cac:TaxTotal[cbc:TaxAmount/@currencyID=/ubl:Invoice/cbc:TaxCurrencyCode]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</si>
  <si>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</si>
  <si>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</si>
  <si>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</si>
  <si>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</si>
  <si>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</si>
  <si>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/ubl:Invoice/cac:TaxTotal[cbc:TaxAmount/@currencyID=/ubl:Invoice/cbc:TaxCurrencyCode]/cbc:TaxAmount</t>
  </si>
  <si>
    <t>IBG-38</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</si>
  <si>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</si>
  <si>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</si>
  <si>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</si>
  <si>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</si>
  <si>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</si>
  <si>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</si>
  <si>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ubl:Invoice/cac:TaxTotal/cac:TaxSubtotal</t>
  </si>
  <si>
    <t>/ubl:Invoice/cac:TaxTotal[cbc:TaxAmount/@currencyID=/ubl:Invoice/cbc:TaxCurrencyCode]/cac:TaxSubtotal</t>
  </si>
  <si>
    <t>IBT-190</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</si>
  <si>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</si>
  <si>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</si>
  <si>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</si>
  <si>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</si>
  <si>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ubl:Invoice/cac:TaxTotal/cac:TaxSubtotal/cbc:TaxAmount</t>
  </si>
  <si>
    <t>/ubl:Invoice/cac:TaxTotal[cbc:TaxAmount/@currencyID=/ubl:Invoice/cbc:TaxCurrencyCode]/cac:TaxSubtotal/cbc:TaxAmount</t>
  </si>
  <si>
    <t>IBT-192</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</si>
  <si>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</si>
  <si>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</si>
  <si>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</si>
  <si>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</si>
  <si>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ubl:Invoice/cac:TaxTotal/cac:TaxSubtotal/cac:TaxCategory/cbc:ID</t>
  </si>
  <si>
    <t>/ubl:Invoice/cac:TaxTotal[cbc:TaxAmount/@currencyID=/ubl:Invoice/cbc:TaxCurrencyCode]/cac:TaxSubtotal/cac:TaxCategory/cbc:ID</t>
  </si>
  <si>
    <t>IBT-193</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</si>
  <si>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</si>
  <si>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</si>
  <si>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</si>
  <si>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</si>
  <si>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ubl:Invoice/cac:TaxTotal/cac:TaxSubtotal/cac:TaxCategory/cbc:Percent</t>
  </si>
  <si>
    <t>/ubl:Invoice/cac:TaxTotal[cbc:TaxAmount/@currencyID=/ubl:Invoice/cbc:TaxCurrencyCode]/cac:TaxSubtotal/cac:TaxCategory/cbc:Percent</t>
  </si>
  <si>
    <t>TAX BREAKDOWN</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</si>
  <si>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</si>
  <si>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</si>
  <si>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</si>
  <si>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/ubl:Invoice/cac:TaxTotal[cbc:TaxAmount/@currencyID=/ubl:Invoice/cbc:DocumentCurrencyCode]/cac:TaxSubtotal</t>
  </si>
  <si>
    <t>TAX category taxable amount</t>
  </si>
  <si>
    <t>課税分類毎の課税基準額</t>
  </si>
  <si>
    <t>Sum of all taxable amounts subject to a specific TAX category code and TAX category rate (if the TAX category rate is applicable).</t>
  </si>
  <si>
    <t>課税分類/課税分類の消費税率毎の課税基準額の合計。</t>
  </si>
  <si>
    <t>cbc:TaxableAmount</t>
  </si>
  <si>
    <t>ubl:Invoice/cac:TaxTotal/cac:TaxSubtotal/cbc:TaxableAmount</t>
  </si>
  <si>
    <t>/ubl:Invoice/cac:TaxTotal[cbc:TaxAmount/@currencyID=/ubl:Invoice/cbc:DocumentCurrencyCode]/cac:TaxSubtotal/cbc:TaxableAmount</t>
  </si>
  <si>
    <t>TAX category tax amount</t>
  </si>
  <si>
    <t>課税分類毎の消費税額</t>
  </si>
  <si>
    <t>The total TAX amount for a given TAX category.</t>
  </si>
  <si>
    <t>課税分類毎の消費税額合計。</t>
  </si>
  <si>
    <t>/ubl:Invoice/cac:TaxTotal[cbc:TaxAmount/@currencyID=/ubl:Invoice/cbc:DocumentCurrencyCode]/cac:TaxSubtotal/cbc:TaxAmount</t>
  </si>
  <si>
    <t>TAX category code</t>
  </si>
  <si>
    <t>課税分類コード</t>
  </si>
  <si>
    <t>Coded identification of a TAX category.</t>
  </si>
  <si>
    <t>消費税の課税分類属性(標準税率、軽減税率など)を識別するためのコード。</t>
  </si>
  <si>
    <t>/ubl:Invoice/cac:TaxTotal[cbc:TaxAmount/@currencyID=/ubl:Invoice/cbc:DocumentCurrencyCode]/cac:TaxSubtotal/cac:TaxCategory/cbc:ID</t>
  </si>
  <si>
    <t>TAX category rate</t>
  </si>
  <si>
    <t>課税分類毎の税率</t>
  </si>
  <si>
    <t>The TAX rate	 represented as percentage that applies for the relevant TAX category.</t>
  </si>
  <si>
    <t>課税分類毎の税額計算のための率。</t>
  </si>
  <si>
    <t>/ubl:Invoice/cac:TaxTotal[cbc:TaxAmount/@currencyID=/ubl:Invoice/cbc:DocumentCurrencyCode]/cac:TaxSubtotal/cac:TaxCategory/cbc:Percent</t>
  </si>
  <si>
    <t>TAX exemption reason text</t>
  </si>
  <si>
    <t>非課税理由テキスト</t>
  </si>
  <si>
    <t>A textual statement of the reason why the amount is exempted from TAX or why no TAX is being charged</t>
  </si>
  <si>
    <t>非課税または課税されない理由をテキストで表現。</t>
  </si>
  <si>
    <t>ubl:Invoice/cac:TaxTotal/cac:TaxSubtotal/cac:TaxCategory/cbc:TaxExemptionReason</t>
  </si>
  <si>
    <t>/ubl:Invoice/cac:TaxTotal[cbc:TaxAmount/@currencyID=/ubl:Invoice/cbc:DocumentCurrencyCode]/cac:TaxSubtotal/cac:TaxCategory/cbc:TaxExemptionReason</t>
  </si>
  <si>
    <t>TAX exemption reason code</t>
  </si>
  <si>
    <t>非課税理由コード</t>
  </si>
  <si>
    <t>A coded statement of the reason for why the amount is exempted from TAX.</t>
  </si>
  <si>
    <t>非課税または課税されない理由をコードで表現。</t>
  </si>
  <si>
    <t>ubl:Invoice/cac:TaxTotal/cac:TaxSubtotal/cac:TaxCategory/cbc:TaxExemptionReasonCode</t>
  </si>
  <si>
    <t>/ubl:Invoice/cac:TaxTotal[cbc:TaxAmount/@currencyID=/ubl:Invoice/cbc:DocumentCurrencyCode]/cac:TaxSubtotal/cac:TaxCategory/cbc:TaxExemptionReasonCode</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</si>
  <si>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</si>
  <si>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</si>
  <si>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</si>
  <si>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</si>
  <si>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</si>
  <si>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</si>
  <si>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</si>
  <si>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</si>
  <si>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/ubl:Invoice/cac:AdditionalDocumentReference[not(cbc:DocumentTypeCode='130')]</t>
  </si>
  <si>
    <t>添付書類への参照</t>
  </si>
  <si>
    <t>添付書類のID。</t>
  </si>
  <si>
    <t>/ubl:Invoice/cac:AdditionalDocumentReference[not(cbc:DocumentTypeCode='130')]/cbc:ID</t>
  </si>
  <si>
    <t>添付書類の説明</t>
  </si>
  <si>
    <t>添付書類の説明。</t>
  </si>
  <si>
    <t>cbc:DocumentDescription</t>
  </si>
  <si>
    <t>ubl:Invoice/cac:AdditionalDocumentReference/cbc:DocumentDescription</t>
  </si>
  <si>
    <t>/ubl:Invoice/cac:AdditionalDocumentReference[not(cbc:DocumentTypeCode='130')]/cbc:DocumentDescription</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</si>
  <si>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</si>
  <si>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</si>
  <si>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</si>
  <si>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</si>
  <si>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</si>
  <si>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</si>
  <si>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/ubl:Invoice/cac:AdditionalDocumentReference[not(cbc:DocumentTypeCode='130')]/cac:Attachment/cbc:EmbeddedDocumentBinaryObject</t>
  </si>
  <si>
    <t>IBT-125-1</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</si>
  <si>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</si>
  <si>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</si>
  <si>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</si>
  <si>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</si>
  <si>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</si>
  <si>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/ubl:Invoice/cac:AdditionalDocumentReference[not(cbc:DocumentTypeCode='130')]/cac:Attachment/cbc:EmbeddedDocumentBinaryObject/@mimeCode</t>
  </si>
  <si>
    <t>IBT-125-2</t>
  </si>
  <si>
    <t>添付書類ファイル名</t>
  </si>
  <si>
    <t>@filename</t>
  </si>
  <si>
    <t>ubl:Invoice/cac:AdditionalDocumentReference/cac:Attachment/cbc:EmbeddedDocumentBinaryObject/@filename</t>
  </si>
  <si>
    <t>/ubl:Invoice/cac:AdditionalDocumentReference[not(cbc:DocumentTypeCode='130')]/cac:Attachment/cbc:EmbeddedDocumentBinaryObject/@filename</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</si>
  <si>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</si>
  <si>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</si>
  <si>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</si>
  <si>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</si>
  <si>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</si>
  <si>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/ubl:Invoice/cac:AdditionalDocumentReference[not(cbc:DocumentTypeCode='130')]/cac:Attachment/cac:ExternalReference/cbc:URI</t>
  </si>
  <si>
    <t>請求書明細行</t>
  </si>
  <si>
    <t>請求書明細行に関する情報を提供するビジネス用語のグループ。</t>
  </si>
  <si>
    <t>cac:InvoiceLine</t>
  </si>
  <si>
    <t>cac:InvoiceLineType</t>
  </si>
  <si>
    <t>ubl:Invoice/cac:InvoiceLine</t>
  </si>
  <si>
    <t>/ubl:Invoice/cac:InvoiceLine</t>
  </si>
  <si>
    <t>請求書明細行ID</t>
  </si>
  <si>
    <t>この請求書内で個々の明細行を一意に識別するためのID。</t>
  </si>
  <si>
    <t>ubl:Invoice/cac:InvoiceLine/cbc:ID</t>
  </si>
  <si>
    <t>/ubl:Invoice/cac:InvoiceLine/cbc:ID</t>
  </si>
  <si>
    <t>請求書明細行注釈</t>
  </si>
  <si>
    <t>請求書明細行に関連する構造化されていない情報を提供するためのテキスト、注釈。</t>
  </si>
  <si>
    <t>ubl:Invoice/cac:InvoiceLine/cbc:Note</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</si>
  <si>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</si>
  <si>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</si>
  <si>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</si>
  <si>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</si>
  <si>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</si>
  <si>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</si>
  <si>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</si>
  <si>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</si>
  <si>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/ubl:Invoice/cac:InvoiceLine/cac:DocumentReference[not(cbc:DocumentTypeCode='130')]</t>
  </si>
  <si>
    <t>IBT-188</t>
  </si>
  <si>
    <t>Invoice line document identifier</t>
  </si>
  <si>
    <t>明細行文書ID</t>
  </si>
  <si>
    <t>An identifiers for a document that the invoice line referes to.</t>
  </si>
  <si>
    <t>請求書明細行が参照する文書のID</t>
  </si>
  <si>
    <t>ubl:Invoice/cac:InvoiceLine/cac:DocumentReference/cbc:ID</t>
  </si>
  <si>
    <t>/ubl:Invoice/cac:InvoiceLine/cac:DocumentReference[not(cbc:DocumentTypeCode='130')]/cbc:ID</t>
  </si>
  <si>
    <t>IBT-189</t>
  </si>
  <si>
    <t>Document type code</t>
  </si>
  <si>
    <t>文書タイプコード</t>
  </si>
  <si>
    <t>A code that qualifies the type of the document that is referenced.</t>
  </si>
  <si>
    <t>参照する文書の種類を規定するコード</t>
  </si>
  <si>
    <t>cbc:DocumentTypeCode</t>
  </si>
  <si>
    <t>ubl:Invoice/cac:InvoiceLine/cac:DocumentReference/cbc:DocumentTypeCode</t>
  </si>
  <si>
    <t>/ubl:Invoice/cac:InvoiceLine/cac:DocumentReference[not(cbc:DocumentTypeCode='130')]/cbc:DocumentTypeCode</t>
  </si>
  <si>
    <t>請求書明細行オブジェクトID</t>
  </si>
  <si>
    <t>売り手によって提供された、請求書明細行の根拠となるオブジェクトのID。(注：必要に応じて、予約番号、電話番号、メーターポイントなどを指定できる。）</t>
  </si>
  <si>
    <t>/ubl:Invoice/cac:InvoiceLine/cac:DocumentReference[cbc:DocumentTypeCode='130']/cbc:ID</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</si>
  <si>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</si>
  <si>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</si>
  <si>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</si>
  <si>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</si>
  <si>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/ubl:Invoice/cac:InvoiceLine/cac:DocumentReference[cbc:DocumentTypeCode='130']/cbc:ID/@schemeID</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</si>
  <si>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</si>
  <si>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</si>
  <si>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</si>
  <si>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</si>
  <si>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</si>
  <si>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</si>
  <si>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</si>
  <si>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</si>
  <si>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</si>
  <si>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</si>
  <si>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</si>
  <si>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</si>
  <si>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</si>
  <si>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</si>
  <si>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</si>
  <si>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</si>
  <si>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/ubl:Invoice/cac:InvoiceLine/cbc:InvoicedQuantity/@unitCode</t>
  </si>
  <si>
    <t>IBT-201</t>
  </si>
  <si>
    <t>Distinct</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</si>
  <si>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</si>
  <si>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</si>
  <si>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</si>
  <si>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</si>
  <si>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</si>
  <si>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</si>
  <si>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/ubl:Invoice/cac:InvoiceLine/cbc:TaxInclusiveLineExtensionAmount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</si>
  <si>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</si>
  <si>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</si>
  <si>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</si>
  <si>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</si>
  <si>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</si>
  <si>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/ubl:Invoice/cac:InvoiceLine/cbc:LineExtensionAmount</t>
  </si>
  <si>
    <t>IBT-183</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</si>
  <si>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</si>
  <si>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</si>
  <si>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</si>
  <si>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</si>
  <si>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</si>
  <si>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/ubl:Invoice/cac:InvoiceLine/cac:OrderLineReference/cac:OrderReference/cbc:ID</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</si>
  <si>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</si>
  <si>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</si>
  <si>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</si>
  <si>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</si>
  <si>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</si>
  <si>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</si>
  <si>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/ubl:Invoice/cac:InvoiceLine/cac:OrderLineReference/cbc:LineID</t>
  </si>
  <si>
    <t>IBT-184</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</si>
  <si>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</si>
  <si>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</si>
  <si>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</si>
  <si>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</si>
  <si>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</si>
  <si>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/ubl:Invoice/cac:InvoiceLine/cac:DespatchLineReference/cac:DocumentReference/cbc:ID</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</si>
  <si>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</si>
  <si>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</si>
  <si>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</si>
  <si>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</si>
  <si>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/ubl:Invoice/cac:InvoiceLine/cbc:AccountingCost</t>
  </si>
  <si>
    <t>請求書明細行の期間</t>
  </si>
  <si>
    <t>請求書明細行に関連する期間に関する情報</t>
  </si>
  <si>
    <t>ubl:Invoice/cac:InvoiceLine/cac:InvoicePeriod</t>
  </si>
  <si>
    <t>/ubl:Invoice/cac:InvoiceLine/cac:InvoicePeriod</t>
  </si>
  <si>
    <t>請求書明細行の期間開始日</t>
  </si>
  <si>
    <t>請求書明細行の請求期間が開始する日付</t>
  </si>
  <si>
    <t>ubl:Invoice/cac:InvoiceLine/cac:InvoicePeriod/cbc:StartDate</t>
  </si>
  <si>
    <t>/ubl:Invoice/cac:InvoiceLine/cac:InvoicePeriod/cbc:StartDate</t>
  </si>
  <si>
    <t>請求書明細行の期間終了日</t>
  </si>
  <si>
    <t>請求書明細行の請求期間が終了する日付</t>
  </si>
  <si>
    <t>ubl:Invoice/cac:InvoiceLine/cac:InvoicePeriod/cbc:EndDate</t>
  </si>
  <si>
    <t>/ubl:Invoice/cac:InvoiceLine/cac:InvoicePeriod/cbc:EndDate</t>
  </si>
  <si>
    <t>請求書明細行の返金</t>
  </si>
  <si>
    <t>請求書明細行に適用される返金に関する情報を提供するビジネス用語のグループ。</t>
  </si>
  <si>
    <t>ubl:Invoice/cac:InvoiceLine/cac:AllowanceCharge</t>
  </si>
  <si>
    <t>/ubl:Invoice/cac:InvoiceLine/cac:AllowanceCharge[cbc:ChargeIndicator=false()]</t>
  </si>
  <si>
    <t>請求書明細行の返金金額(税抜き)</t>
  </si>
  <si>
    <t>ubl:Invoice/cac:InvoiceLine/cac:AllowanceCharge/cbc:Amount</t>
  </si>
  <si>
    <t>/ubl:Invoice/cac:InvoiceLine/cac:AllowanceCharge[cbc:ChargeIndicator=false()]/cbc:Amount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</si>
  <si>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</si>
  <si>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</si>
  <si>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</si>
  <si>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</si>
  <si>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/ubl:Invoice/cac:InvoiceLine/cac:AllowanceCharge[cbc:ChargeIndicator=false()]/cbc:BaseAmount</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</si>
  <si>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</si>
  <si>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</si>
  <si>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</si>
  <si>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</si>
  <si>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/ubl:Invoice/cac:InvoiceLine/cac:AllowanceCharge[cbc:ChargeIndicator=false()]/cbc:MultiplierFactorNumeric</t>
  </si>
  <si>
    <t>請求書明細行の返金理由</t>
  </si>
  <si>
    <t>The reason for the Invoice line allowance	 expressed as text.</t>
  </si>
  <si>
    <t>請求書明細行の返金理由をテキストで表現。</t>
  </si>
  <si>
    <t>ubl:Invoice/cac:InvoiceLine/cac:AllowanceCharge/cbc:AllowanceChargeReason</t>
  </si>
  <si>
    <t>/ubl:Invoice/cac:InvoiceLine/cac:AllowanceCharge[cbc:ChargeIndicator=false()]/cbc:AllowanceChargeReason</t>
  </si>
  <si>
    <t>請求書明細行の返金理由コード</t>
  </si>
  <si>
    <t>The reason for the Invoice line allowance	 expressed as a code.</t>
  </si>
  <si>
    <t>請求書明細行の返金理由をコードで表現。</t>
  </si>
  <si>
    <t>ubl:Invoice/cac:InvoiceLine/cac:AllowanceCharge/cbc:AllowanceChargeReasonCode</t>
  </si>
  <si>
    <t>/ubl:Invoice/cac:InvoiceLine/cac:AllowanceCharge[cbc:ChargeIndicator=false()]/cbc:AllowanceChargeReasonCode</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</si>
  <si>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</si>
  <si>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</si>
  <si>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</si>
  <si>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/ubl:Invoice/cac:InvoiceLine/cac:AllowanceCharge[cbc:ChargeIndicator=true()]</t>
  </si>
  <si>
    <t>請求書明細行の追加請求金額(税抜き)</t>
  </si>
  <si>
    <t>/ubl:Invoice/cac:InvoiceLine/cac:AllowanceCharge[cbc:ChargeIndicator=true()]/cbc:Amount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</si>
  <si>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</si>
  <si>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</si>
  <si>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</si>
  <si>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/ubl:Invoice/cac:InvoiceLine/cac:AllowanceCharge[cbc:ChargeIndicator=true()]/cbc:BaseAmount</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</si>
  <si>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</si>
  <si>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</si>
  <si>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</si>
  <si>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/ubl:Invoice/cac:InvoiceLine/cac:AllowanceCharge[cbc:ChargeIndicator=true()]/cbc:MultiplierFactorNumeric</t>
  </si>
  <si>
    <t>請求書明細行の追加請求理由</t>
  </si>
  <si>
    <t>The reason for the Invoice line charge	 expressed as text.</t>
  </si>
  <si>
    <t>請求書明細行の追加請求理由をテキストで表現。</t>
  </si>
  <si>
    <t>/ubl:Invoice/cac:InvoiceLine/cac:AllowanceCharge[cbc:ChargeIndicator=true()]/cbc:AllowanceChargeReason</t>
  </si>
  <si>
    <t>請求書明細行の追加請求理由コード</t>
  </si>
  <si>
    <t>The reason for the Invoice line charge	 expressed as a code.</t>
  </si>
  <si>
    <t>請求書明細行の追加請求理由をコードで表現。</t>
  </si>
  <si>
    <t>/ubl:Invoice/cac:InvoiceLine/cac:AllowanceCharge[cbc:ChargeIndicator=true()]/cbc:AllowanceChargeReasonCode</t>
  </si>
  <si>
    <t>取引価格詳細</t>
  </si>
  <si>
    <t>請求書明細行で請求する財又はサービスに適用される価格に係る情報を提供するビジネス用語のグループ。</t>
  </si>
  <si>
    <t>cac:Price</t>
  </si>
  <si>
    <t>cac:PriceType</t>
  </si>
  <si>
    <t>ubl:Invoice/cac:InvoiceLine/cac:Price</t>
  </si>
  <si>
    <t>/ubl:Invoice/cac:InvoiceLine/cac:Price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</si>
  <si>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</si>
  <si>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</si>
  <si>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</si>
  <si>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</si>
  <si>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</si>
  <si>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</si>
  <si>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</si>
  <si>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/ubl:Invoice/cac:InvoiceLine/cac:Price/cbc:PriceAmount</t>
  </si>
  <si>
    <t>品目単価値引(税抜き)</t>
  </si>
  <si>
    <t>品目単価(値引後)(税抜き)を計算するために、品目単価(値引前)(税抜き)から差し引かれる値引。</t>
  </si>
  <si>
    <t>ubl:Invoice/cac:InvoiceLine/cac:Price/cac:AllowanceCharge/cbc:Amount</t>
  </si>
  <si>
    <t>/ubl:Invoice/cac:InvoiceLine/cac:Price/cac:AllowanceCharge[cbc:ChargeIndicator=false()]/cbc:Amount</t>
  </si>
  <si>
    <t>品目単価(値引前)(税抜き)</t>
  </si>
  <si>
    <t>The unit price	 exclusive of TAX	 before subtracting Item price discount.</t>
  </si>
  <si>
    <t>値引(税抜き)を差し引く前の、品目単価(税抜き)。</t>
  </si>
  <si>
    <t>ubl:Invoice/cac:InvoiceLine/cac:Price/cac:AllowanceCharge/cbc:BaseAmount</t>
  </si>
  <si>
    <t>/ubl:Invoice/cac:InvoiceLine/cac:Price/cac:AllowanceCharge[cbc:ChargeIndicator=false()]/cbc:BaseAmount</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</si>
  <si>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</si>
  <si>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</si>
  <si>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</si>
  <si>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</si>
  <si>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</si>
  <si>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/ubl:Invoice/cac:InvoiceLine/cac:Price/cbc:BaseQuantity</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</si>
  <si>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</si>
  <si>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</si>
  <si>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</si>
  <si>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</si>
  <si>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</si>
  <si>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</si>
  <si>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</si>
  <si>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</si>
  <si>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</si>
  <si>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</si>
  <si>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</si>
  <si>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</si>
  <si>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</si>
  <si>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</si>
  <si>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/ubl:Invoice/cac:InvoiceLine/cac:Item/cac:ClassifiedTaxCategory</t>
  </si>
  <si>
    <t>Invoiced item TAX category code</t>
  </si>
  <si>
    <t>請求する品目に対する課税分類コード</t>
  </si>
  <si>
    <t>The TAX category code for the invoiced item.</t>
  </si>
  <si>
    <t>請求する品目に対して適用される課税分類コード。</t>
  </si>
  <si>
    <t>ubl:Invoice/cac:InvoiceLine/cac:Item/cac:ClassifiedTaxCategory/cbc:ID</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</si>
  <si>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</si>
  <si>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</si>
  <si>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</si>
  <si>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</si>
  <si>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</si>
  <si>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</si>
  <si>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/ubl:Invoice/cac:InvoiceLine/cac:Item/cac:ClassifiedTaxCategory/cbc:Percent</t>
  </si>
  <si>
    <t>IBT-166</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</si>
  <si>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</si>
  <si>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</si>
  <si>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</si>
  <si>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</si>
  <si>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</si>
  <si>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</si>
  <si>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/ubl:Invoice/cac:InvoiceLine/cac:Item/cac:ClassifiedTaxCategory/cbc:PerUnitAmount</t>
  </si>
  <si>
    <t>IBT-185</t>
  </si>
  <si>
    <t>A textual statement of the reason why the line amount is exempted from TAX or why no TAX is being charged</t>
  </si>
  <si>
    <t>ubl:Invoice/cac:InvoiceLine/cac:Item/cac:ClassifiedTaxCategory/cbc:TaxExemptionReasonCode</t>
  </si>
  <si>
    <t>/ubl:Invoice/cac:InvoiceLine/cac:Item/cac:ClassifiedTaxCategory/cbc:TaxExemptionReasonCode</t>
  </si>
  <si>
    <t>IBT-186</t>
  </si>
  <si>
    <t>A coded statement of the reason for why the line amount is exempted from TAX.</t>
  </si>
  <si>
    <t>ubl:Invoice/cac:InvoiceLine/cac:Item/cac:ClassifiedTaxCategory/cbc:TaxExemptionReason</t>
  </si>
  <si>
    <t>/ubl:Invoice/cac:InvoiceLine/cac:Item/cac:ClassifiedTaxCategory/cbc:TaxExemptionReason</t>
  </si>
  <si>
    <t>IBT-167</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</si>
  <si>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</si>
  <si>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</si>
  <si>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</si>
  <si>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</si>
  <si>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</si>
  <si>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</si>
  <si>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</si>
  <si>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</si>
  <si>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/ubl:Invoice/cac:InvoiceLine/cac:Item/cac:ClassifiedTaxCategory/cac:TaxScheme/cbc:ID</t>
  </si>
  <si>
    <t>品目情報</t>
  </si>
  <si>
    <t>請求する財又はサービスに係る情報を提供するビジネス用語のグループ。</t>
  </si>
  <si>
    <t>cac:Item</t>
  </si>
  <si>
    <t>cac:ItemType</t>
  </si>
  <si>
    <t>ubl:Invoice/cac:InvoiceLine/cac:Item</t>
  </si>
  <si>
    <t>/ubl:Invoice/cac:InvoiceLine/cac:Item</t>
  </si>
  <si>
    <t>取引品目の品名。</t>
  </si>
  <si>
    <t>デスクチェア</t>
  </si>
  <si>
    <t>ubl:Invoice/cac:InvoiceLine/cac:Item/cbc:Name</t>
  </si>
  <si>
    <t>/ubl:Invoice/cac:InvoiceLine/cac:Item/cbc:Name</t>
  </si>
  <si>
    <t>取引品目を説明した文章。</t>
  </si>
  <si>
    <t>cbc:Description</t>
  </si>
  <si>
    <t>ubl:Invoice/cac:InvoiceLine/cac:Item/cbc:Description</t>
  </si>
  <si>
    <t>/ubl:Invoice/cac:InvoiceLine/cac:Item/cbc:Description</t>
  </si>
  <si>
    <t>売り手による品目ID</t>
  </si>
  <si>
    <t>An identifier	 assigned by the Seller	 for the item.</t>
  </si>
  <si>
    <t>売り手が取引品目に割当てたID</t>
  </si>
  <si>
    <t>ubl:Invoice/cac:InvoiceLine/cac:Item/cac:SellersItemIdentification/cbc:ID</t>
  </si>
  <si>
    <t>/ubl:Invoice/cac:InvoiceLine/cac:Item/cac:SellersItemIdentification/cbc:ID</t>
  </si>
  <si>
    <t>買い手による品目ID</t>
  </si>
  <si>
    <t>An identifier	 assigned by the Buyer	 for the item.</t>
  </si>
  <si>
    <t>買い手が取引品目に割当てたID</t>
  </si>
  <si>
    <t>ubl:Invoice/cac:InvoiceLine/cac:Item/cac:BuyersItemIdentification/cbc:ID</t>
  </si>
  <si>
    <t>/ubl:Invoice/cac:InvoiceLine/cac:Item/cac:BuyersItemIdentification/cbc:ID</t>
  </si>
  <si>
    <t>品目標準ID</t>
  </si>
  <si>
    <t>登録されているスキーマに基づいた品目ID。</t>
  </si>
  <si>
    <t>ubl:Invoice/cac:InvoiceLine/cac:Item/cac:StandardItemIdentification/cbc:ID</t>
  </si>
  <si>
    <t>/ubl:Invoice/cac:InvoiceLine/cac:Item/cac:StandardItemIdentification/cbc:ID</t>
  </si>
  <si>
    <t>IBT-157-1</t>
  </si>
  <si>
    <t>Item standard identifier Scheme identifier</t>
  </si>
  <si>
    <t>The identification scheme shall be identified from the entries of the list published by the ISO/IEC 6523 maintenance agency.</t>
  </si>
  <si>
    <t>ubl:Invoice/cac:InvoiceLine/cac:Item/cac:StandardItemIdentification/cbc:ID/@schemeID</t>
  </si>
  <si>
    <t>/ubl:Invoice/cac:InvoiceLine/cac:Item/cac:StandardItemIdentification/cbc:ID/@schemeID</t>
  </si>
  <si>
    <t>品目分類ID</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</si>
  <si>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</si>
  <si>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</si>
  <si>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</si>
  <si>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</si>
  <si>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/ubl:Invoice/cac:InvoiceLine/cac:Item/cac:CommodityClassification/cbc:ItemClassificationCode</t>
  </si>
  <si>
    <t>IBT-158-1</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</si>
  <si>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</si>
  <si>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</si>
  <si>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</si>
  <si>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</si>
  <si>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</si>
  <si>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</si>
  <si>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</si>
  <si>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/ubl:Invoice/cac:InvoiceLine/cac:Item/cac:CommodityClassification/cbc:ItemClassificationCode/@listID</t>
  </si>
  <si>
    <t>IBT-158-2</t>
  </si>
  <si>
    <t>Item classification identifier Scheme version identifier</t>
  </si>
  <si>
    <t>スキーマのバージョンID</t>
  </si>
  <si>
    <t>スキーマのバージョン。</t>
  </si>
  <si>
    <t>@listVersionID</t>
  </si>
  <si>
    <t>ubl:Invoice/cac:InvoiceLine/cac:Item/cac:CommodityClassification/cbc:ItemClassificationCode/@listVersionID</t>
  </si>
  <si>
    <t>/ubl:Invoice/cac:InvoiceLine/cac:Item/cac:CommodityClassification/cbc:ItemClassificationCode/@listVersionID</t>
  </si>
  <si>
    <t>品目の原産国</t>
  </si>
  <si>
    <t>品目の原産国を識別するコード。</t>
  </si>
  <si>
    <t>ubl:Invoice/cac:InvoiceLine/cac:Item/cac:OriginCountry/cbc:IdentificationCode</t>
  </si>
  <si>
    <t>/ubl:Invoice/cac:InvoiceLine/cac:Item/cac:OriginCountry/cbc:IdentificationCode</t>
  </si>
  <si>
    <t>品目属性</t>
  </si>
  <si>
    <t>品目およびサービスのプロパティに関する情報を提供するビジネス用語のグループ。</t>
  </si>
  <si>
    <t>cac:AdditionalItemProperty</t>
  </si>
  <si>
    <t>cac:ItemPropertyType</t>
  </si>
  <si>
    <t>ubl:Invoice/cac:InvoiceLine/cac:Item/cac:AdditionalItemProperty</t>
  </si>
  <si>
    <t>/ubl:Invoice/cac:InvoiceLine/cac:Item/cac:AdditionalItemProperty</t>
  </si>
  <si>
    <t>品目属性名</t>
  </si>
  <si>
    <t>品目の属性またはプロパティの名称。</t>
  </si>
  <si>
    <t>(Example) Size	 Color	 Counting way in Japanese</t>
  </si>
  <si>
    <t>(例) サイズ、色、数え方(日本語)</t>
  </si>
  <si>
    <t>ubl:Invoice/cac:InvoiceLine/cac:Item/cac:AdditionalItemProperty/cbc:Name</t>
  </si>
  <si>
    <t>/ubl:Invoice/cac:InvoiceLine/cac:Item/cac:AdditionalItemProperty/cbc:Name</t>
  </si>
  <si>
    <t>品目属性値</t>
  </si>
  <si>
    <t>品目の属性またはプロパティの値。</t>
  </si>
  <si>
    <t>(Example) SML	 Red Blue Green	 MAI</t>
  </si>
  <si>
    <t>(例) SML、赤青緑、枚</t>
  </si>
  <si>
    <t>cbc:Value</t>
  </si>
  <si>
    <t>ubl:Invoice/cac:InvoiceLine/cac:Item/cac:AdditionalItemProperty/cbc:Value</t>
  </si>
  <si>
    <t>/ubl:Invoice/cac:InvoiceLine/cac:Item/cac:AdditionalItemProperty/cbc:Value</t>
  </si>
  <si>
    <t>cac:OrderReference</t>
  </si>
  <si>
    <t>cac:OrderReferenceType</t>
  </si>
  <si>
    <t>ubl:Invoice/cac:OrderReference</t>
  </si>
  <si>
    <t>/ubl:Invoice/cac:OrderReference</t>
  </si>
  <si>
    <t>cac:InvoiceDocumentReference</t>
  </si>
  <si>
    <t>ubl:Invoice/cac:BillingReference/cac:InvoiceDocumentReference</t>
  </si>
  <si>
    <t>/ubl:Invoice/cac:BillingReference/cac:InvoiceDocumentReference</t>
  </si>
  <si>
    <t>cac:DespatchDocumentReference</t>
  </si>
  <si>
    <t>ubl:Invoice/cac:DespatchDocumentReference</t>
  </si>
  <si>
    <t>/ubl:Invoice/cac:DespatchDocumentReference</t>
  </si>
  <si>
    <t>cac:ReceiptDocumentReference</t>
  </si>
  <si>
    <t>ubl:Invoice/cac:ReceiptDocumentReference</t>
  </si>
  <si>
    <t>/ubl:Invoice/cac:ReceiptDocumentReference</t>
  </si>
  <si>
    <t>cac:OriginatorDocumentReference</t>
  </si>
  <si>
    <t>ubl:Invoice/cac:OriginatorDocumentReference</t>
  </si>
  <si>
    <t>/ubl:Invoice/cac:OriginatorDocumentReference</t>
  </si>
  <si>
    <t>cac:ContractDocumentReference</t>
  </si>
  <si>
    <t>ubl:Invoice/cac:ContractDocumentReference</t>
  </si>
  <si>
    <t>/ubl:Invoice/cac:ContractDocumentReference</t>
  </si>
  <si>
    <t>cbc:DocumentTypeCode = 130</t>
  </si>
  <si>
    <t>/ubl:Invoice/cac:AdditionalDocumentReference[cbc:DocumentTypeCode='130']</t>
  </si>
  <si>
    <t>cac:Attachment</t>
  </si>
  <si>
    <t>cac:AttachmentType</t>
  </si>
  <si>
    <t>ubl:Invoice/cac:AdditionalDocumentReference/cac:Attachment</t>
  </si>
  <si>
    <t>/ubl:Invoice/cac:AdditionalDocumentReference[not(cbc:DocumentTypeCode='130')]/cac:Attachment</t>
  </si>
  <si>
    <t>cac:ExternalReference</t>
  </si>
  <si>
    <t>cac:ExternalReferenceType</t>
  </si>
  <si>
    <t>ubl:Invoice/cac:AdditionalDocumentReference/cac:Attachment/cac:ExternalReference</t>
  </si>
  <si>
    <t>/ubl:Invoice/cac:AdditionalDocumentReference[not(cbc:DocumentTypeCode='130')]/cac:Attachment/cac:ExternalReference</t>
  </si>
  <si>
    <t>cac:ProjectReference</t>
  </si>
  <si>
    <t>cac:ProjectReferenceType</t>
  </si>
  <si>
    <t>ubl:Invoice/cac:ProjectReference</t>
  </si>
  <si>
    <t>/ubl:Invoice/cac:ProjectReference</t>
  </si>
  <si>
    <t>cac:Party</t>
  </si>
  <si>
    <t>ubl:Invoice/cac:AccountingSupplierParty/cac:Party</t>
  </si>
  <si>
    <t>/ubl:Invoice/cac:AccountingSupplierParty/cac:Party</t>
  </si>
  <si>
    <t>cac:PartyIdentification</t>
  </si>
  <si>
    <t>cac:PartyIdentificationType</t>
  </si>
  <si>
    <t>ubl:Invoice/cac:AccountingSupplierParty/cac:Party/cac:PartyIdentification</t>
  </si>
  <si>
    <t>[cbc:ID/@schemeID="SEPA"]</t>
  </si>
  <si>
    <t>/ubl:Invoice/cac:AccountingSupplierParty/cac:Party/cac:PartyIdentification[cbc:ID/@schemeID="SEPA"]</t>
  </si>
  <si>
    <t>/ubl:Invoice/cac:AccountingSupplierParty/cac:Party/cac:PartyIdentification/cbc:ID[@schemeID="SEPA"]/@schemeID</t>
  </si>
  <si>
    <t>[not(cbc:ID/@schemeID="SEPA")]</t>
  </si>
  <si>
    <t>/ubl:Invoice/cac:AccountingSupplierParty/cac:Party/cac:PartyIdentification[not(cbc:ID/@schemeID="SEPA")]</t>
  </si>
  <si>
    <t>cac:PartyName</t>
  </si>
  <si>
    <t>cac:PartyNameType</t>
  </si>
  <si>
    <t>ubl:Invoice/cac:AccountingSupplierParty/cac:Party/cac:PartyName</t>
  </si>
  <si>
    <t>/ubl:Invoice/cac:AccountingSupplierParty/cac:Party/cac:PartyName</t>
  </si>
  <si>
    <t>cac:AddressLine</t>
  </si>
  <si>
    <t>cac:AddressLineType</t>
  </si>
  <si>
    <t>ubl:Invoice/cac:AccountingSupplierParty/cac:Party/cac:PostalAddress/cac:AddressLine</t>
  </si>
  <si>
    <t>/ubl:Invoice/cac:AccountingSupplierParty/cac:Party/cac:PostalAddress/cac:AddressLine</t>
  </si>
  <si>
    <t>cac:Country</t>
  </si>
  <si>
    <t>cac:CountryType</t>
  </si>
  <si>
    <t>ubl:Invoice/cac:AccountingSupplierParty/cac:Party/cac:PostalAddress/cac:Country</t>
  </si>
  <si>
    <t>/ubl:Invoice/cac:AccountingSupplierParty/cac:Party/cac:PostalAddress/cac:Country</t>
  </si>
  <si>
    <t>cac:PartyTaxScheme</t>
  </si>
  <si>
    <t>cac:PartyTaxSchemeType</t>
  </si>
  <si>
    <t>ubl:Invoice/cac:AccountingSupplierParty/cac:Party/cac:PartyTaxScheme</t>
  </si>
  <si>
    <t>cac:TaxScheme = "VAT"</t>
  </si>
  <si>
    <t>/ubl:Invoice/cac:AccountingSupplierParty/cac:Party/cac:PartyTaxScheme[cac:TaxScheme/cbc:ID='VAT']</t>
  </si>
  <si>
    <t>cac:TaxScheme</t>
  </si>
  <si>
    <t>cac:TaxSchemeType</t>
  </si>
  <si>
    <t>ubl:Invoice/cac:AccountingSupplierParty/cac:Party/cac:PartyTaxScheme/cac:TaxScheme</t>
  </si>
  <si>
    <t>/ubl:Invoice/cac:AccountingSupplierParty/cac:Party/cac:PartyTaxScheme[cac:TaxScheme/cbc:ID='VAT']/cac:TaxScheme</t>
  </si>
  <si>
    <t>ubl:Invoice/cac:AccountingSupplierParty/cac:Party/cac:PartyTaxScheme/cac:TaxScheme/cbc:ID</t>
  </si>
  <si>
    <t>/ubl:Invoice/cac:AccountingSupplierParty/cac:Party/cac:PartyTaxScheme[cac:TaxScheme/cbc:ID='VAT']/cac:TaxScheme/cbc:ID</t>
  </si>
  <si>
    <t>cac:TaxScheme != "VAT"</t>
  </si>
  <si>
    <t>/ubl:Invoice/cac:AccountingSupplierParty/cac:Party/cac:PartyTaxScheme[cac:TaxScheme/cbc:ID!='VAT']</t>
  </si>
  <si>
    <t>/ubl:Invoice/cac:AccountingSupplierParty/cac:Party/cac:PartyTaxScheme[cac:TaxScheme/cbc:ID!='VAT']/cac:TaxScheme</t>
  </si>
  <si>
    <t>/ubl:Invoice/cac:AccountingSupplierParty/cac:Party/cac:PartyTaxScheme[cac:TaxScheme/cbc:ID!='VAT']/cac:TaxScheme/cbc:ID</t>
  </si>
  <si>
    <t>cac:PartyLegalEntity</t>
  </si>
  <si>
    <t>cac:PartyLegalEntityType</t>
  </si>
  <si>
    <t>ubl:Invoice/cac:AccountingSupplierParty/cac:Party/cac:PartyLegalEntity</t>
  </si>
  <si>
    <t>/ubl:Invoice/cac:AccountingSupplierParty/cac:Party/cac:PartyLegalEntity</t>
  </si>
  <si>
    <t>ubl:Invoice/cac:AccountingCustomerParty/cac:Party</t>
  </si>
  <si>
    <t>/ubl:Invoice/cac:AccountingCustomerParty/cac:Party</t>
  </si>
  <si>
    <t>ubl:Invoice/cac:AccountingCustomerParty/cac:Party/cac:PartyIdentification</t>
  </si>
  <si>
    <t>/ubl:Invoice/cac:AccountingCustomerParty/cac:Party/cac:PartyIdentification</t>
  </si>
  <si>
    <t>ubl:Invoice/cac:AccountingCustomerParty/cac:Party/cac:PartyName</t>
  </si>
  <si>
    <t>/ubl:Invoice/cac:AccountingCustomerParty/cac:Party/cac:PartyName</t>
  </si>
  <si>
    <t>ubl:Invoice/cac:AccountingCustomerParty/cac:Party/cac:PostalAddress/cac:AddressLine</t>
  </si>
  <si>
    <t>/ubl:Invoice/cac:AccountingCustomerParty/cac:Party/cac:PostalAddress/cac:AddressLine</t>
  </si>
  <si>
    <t>ubl:Invoice/cac:AccountingCustomerParty/cac:Party/cac:PostalAddress/cac:Country</t>
  </si>
  <si>
    <t>/ubl:Invoice/cac:AccountingCustomerParty/cac:Party/cac:PostalAddress/cac:Country</t>
  </si>
  <si>
    <t>ubl:Invoice/cac:AccountingCustomerParty/cac:Party/cac:PartyTaxScheme</t>
  </si>
  <si>
    <t>/ubl:Invoice/cac:AccountingCustomerParty/cac:Party/cac:PartyTaxScheme</t>
  </si>
  <si>
    <t>ubl:Invoice/cac:AccountingCustomerParty/cac:Party/cac:PartyTaxScheme/cbc:CompanyID/@schemeID</t>
  </si>
  <si>
    <t>/ubl:Invoice/cac:AccountingCustomerParty/cac:Party/cac:PartyTaxScheme/cbc:CompanyID/@schemeID</t>
  </si>
  <si>
    <t>ubl:Invoice/cac:AccountingCustomerParty/cac:Party/cac:PartyTaxScheme/cac:TaxScheme</t>
  </si>
  <si>
    <t>/ubl:Invoice/cac:AccountingCustomerParty/cac:Party/cac:PartyTaxScheme/cac:TaxScheme</t>
  </si>
  <si>
    <t>ubl:Invoice/cac:AccountingCustomerParty/cac:Party/cac:PartyTaxScheme/cac:TaxScheme/cbc:ID</t>
  </si>
  <si>
    <t>/ubl:Invoice/cac:AccountingCustomerParty/cac:Party/cac:PartyTaxScheme/cac:TaxScheme/cbc:ID</t>
  </si>
  <si>
    <t>ubl:Invoice/cac:AccountingCustomerParty/cac:Party/cac:PartyLegalEntity</t>
  </si>
  <si>
    <t>/ubl:Invoice/cac:AccountingCustomerParty/cac:Party/cac:PartyLegalEntity</t>
  </si>
  <si>
    <t>ubl:Invoice/cac:PayeeParty/cac:PartyIdentification</t>
  </si>
  <si>
    <t>/ubl:Invoice/cac:PayeeParty/cac:PartyIdentification</t>
  </si>
  <si>
    <t>ubl:Invoice/cac:PayeeParty/cac:PartyName</t>
  </si>
  <si>
    <t>/ubl:Invoice/cac:PayeeParty/cac:PartyName</t>
  </si>
  <si>
    <t>ubl:Invoice/cac:PayeeParty/cac:PartyLegalEntity</t>
  </si>
  <si>
    <t>/ubl:Invoice/cac:PayeeParty/cac:PartyLegalEntity</t>
  </si>
  <si>
    <t>ubl:Invoice/cac:TaxRepresentativeParty/cac:PartyName</t>
  </si>
  <si>
    <t>/ubl:Invoice/cac:TaxRepresentativeParty/cac:PartyName</t>
  </si>
  <si>
    <t>ubl:Invoice/cac:TaxRepresentativeParty/cac:PostalAddress/cac:AddressLine</t>
  </si>
  <si>
    <t>/ubl:Invoice/cac:TaxRepresentativeParty/cac:PostalAddress/cac:AddressLine</t>
  </si>
  <si>
    <t>ubl:Invoice/cac:TaxRepresentativeParty/cac:PostalAddress/cac:Country</t>
  </si>
  <si>
    <t>/ubl:Invoice/cac:TaxRepresentativeParty/cac:PostalAddress/cac:Country</t>
  </si>
  <si>
    <t>ubl:Invoice/cac:TaxRepresentativeParty/cac:PartyTaxScheme</t>
  </si>
  <si>
    <t>/ubl:Invoice/cac:TaxRepresentativeParty/cac:PartyTaxScheme</t>
  </si>
  <si>
    <t>ubl:Invoice/cac:TaxRepresentativeParty/cac:PartyTaxScheme/cac:TaxScheme</t>
  </si>
  <si>
    <t>/ubl:Invoice/cac:TaxRepresentativeParty/cac:PartyTaxScheme/cac:TaxScheme</t>
  </si>
  <si>
    <t>ubl:Invoice/cac:TaxRepresentativeParty/cac:PartyTaxScheme/cac:TaxScheme/cbc:ID</t>
  </si>
  <si>
    <t>/ubl:Invoice/cac:TaxRepresentativeParty/cac:PartyTaxScheme/cac:TaxScheme/cbc:ID</t>
  </si>
  <si>
    <t>cac:DeliveryLocation</t>
  </si>
  <si>
    <t>cac:LocationType</t>
  </si>
  <si>
    <t>ubl:Invoice/cac:Delivery/cac:DeliveryLocation</t>
  </si>
  <si>
    <t>/ubl:Invoice/cac:Delivery/cac:DeliveryLocation</t>
  </si>
  <si>
    <t>ubl:Invoice/cac:Delivery/cac:DeliveryLocation/cac:Address/cac:AddressLine</t>
  </si>
  <si>
    <t>/ubl:Invoice/cac:Delivery/cac:DeliveryLocation/cac:Address/cac:AddressLine</t>
  </si>
  <si>
    <t>ubl:Invoice/cac:Delivery/cac:DeliveryLocation/cac:Address/cac:Country</t>
  </si>
  <si>
    <t>/ubl:Invoice/cac:Delivery/cac:DeliveryLocation/cac:Address/cac:Country</t>
  </si>
  <si>
    <t>cac:DeliveryParty</t>
  </si>
  <si>
    <t>ubl:Invoice/cac:Delivery/cac:DeliveryParty</t>
  </si>
  <si>
    <t>/ubl:Invoice/cac:Delivery/cac:DeliveryParty</t>
  </si>
  <si>
    <t>ubl:Invoice/cac:Delivery/cac:DeliveryParty/cac:PartyName</t>
  </si>
  <si>
    <t>/ubl:Invoice/cac:Delivery/cac:DeliveryParty/cac:PartyName</t>
  </si>
  <si>
    <t>cbc:NetworkID</t>
  </si>
  <si>
    <t>ubl:Invoice/cac:PaymentMeans/cac:CardAccount/cbc:NetworkID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</si>
  <si>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</si>
  <si>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</si>
  <si>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</si>
  <si>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</si>
  <si>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</si>
  <si>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</si>
  <si>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/ubl:Invoice/cac:PaymentMeans/cac:PayeeFinancialAccount/cac:FinancialInstitutionBranch/cac:Address/cac:AddressLine</t>
  </si>
  <si>
    <t>ubl:Invoice/cac:PaymentMeans/cac:PayeeFinancialAccount/cac:FinancialInstitutionBranch/cac:Address/cac:Country</t>
  </si>
  <si>
    <t>/ubl:Invoice/cac:PaymentMeans/cac:PayeeFinancialAccount/cac:FinancialInstitutionBranch/cac:Address/cac:Country</t>
  </si>
  <si>
    <t>cac:PayerFinancialAccount</t>
  </si>
  <si>
    <t>ubl:Invoice/cac:PaymentMeans/cac:PaymentMandate/cac:PayerFinancialAccount</t>
  </si>
  <si>
    <t>/ubl:Invoice/cac:PaymentMeans/cac:PaymentMandate/cac:PayerFinancialAccount</t>
  </si>
  <si>
    <t>cbc:ChargeIndicator</t>
  </si>
  <si>
    <t>udt:IndicatorType</t>
  </si>
  <si>
    <t>ubl:Invoice/cac:AllowanceCharge/cbc:ChargeIndicator</t>
  </si>
  <si>
    <t>/ubl:Invoice/cac:AllowanceCharge[cbc:ChargeIndicator=false()]/cbc:ChargeIndicator</t>
  </si>
  <si>
    <t>@currencyID</t>
  </si>
  <si>
    <t>ubl:Invoice/cac:AllowanceCharge/cbc:Amount/@currencyID</t>
  </si>
  <si>
    <t>/ubl:Invoice/cac:AllowanceCharge[cbc:ChargeIndicator=false()]/cbc:Amount/@currencyID</t>
  </si>
  <si>
    <t>ubl:Invoice/cac:AllowanceCharge/cbc:BaseAmount/@currencyID</t>
  </si>
  <si>
    <t>/ubl:Invoice/cac:AllowanceCharge[cbc:ChargeIndicator=false()]/cbc:BaseAmount/@currencyID</t>
  </si>
  <si>
    <t>cac:TaxCategory</t>
  </si>
  <si>
    <t>ubl:Invoice/cac:AllowanceCharge/cac:TaxCategory</t>
  </si>
  <si>
    <t>/ubl:Invoice/cac:AllowanceCharge[cbc:ChargeIndicator=false()]/cac:TaxCategory</t>
  </si>
  <si>
    <t>ubl:Invoice/cac:AllowanceCharge/cac:TaxCategory/cac:TaxScheme</t>
  </si>
  <si>
    <t>/ubl:Invoice/cac:AllowanceCharge[cbc:ChargeIndicator=false()]/cac:TaxCategory/cac:TaxScheme</t>
  </si>
  <si>
    <t>ubl:Invoice/cac:AllowanceCharge/cbc:AllowanceChargeReasonCode/cbc:ChargeIndicator</t>
  </si>
  <si>
    <t>/ubl:Invoice/cac:AllowanceCharge[cbc:ChargeIndicator=true()]/cbc:AllowanceChargeReasonCode/cbc:ChargeIndicator</t>
  </si>
  <si>
    <t>/ubl:Invoice/cac:AllowanceCharge[cbc:ChargeIndicator=true()]/cbc:Amount/@currencyID</t>
  </si>
  <si>
    <t>/ubl:Invoice/cac:AllowanceCharge[cbc:ChargeIndicator=true()]/cbc:BaseAmount/@currencyID</t>
  </si>
  <si>
    <t>cac:TaxTotal/TaxAmount/@currency = cbc:DocumentCurrencyCode</t>
  </si>
  <si>
    <t>/ubl:Invoice/cac:TaxTotal[cbc:TaxAmount/@currencyID=/ubl:Invoice/cbc:DocumentCurrencyCode]</t>
  </si>
  <si>
    <t>ubl:Invoice/cac:TaxTotal/cbc:TaxAmount/@currencyID</t>
  </si>
  <si>
    <t>/ubl:Invoice/cac:TaxTotal[cbc:TaxAmount/@currencyID=/ubl:Invoice/cbc:DocumentCurrencyCode]/cbc:TaxAmount/@currencyID</t>
  </si>
  <si>
    <t>ubl:Invoice/cac:TaxTotal/cac:TaxSubtotal/cbc:TaxableAmount/@currencyID</t>
  </si>
  <si>
    <t>/ubl:Invoice/cac:TaxTotal[cbc:TaxAmount/@currencyID=/ubl:Invoice/cbc:DocumentCurrencyCode]/cac:TaxSubtotal/cbc:TaxableAmount/@currencyID</t>
  </si>
  <si>
    <t>ubl:Invoice/cac:TaxTotal/cac:TaxSubtotal/cbc:TaxAmount/@currencyID</t>
  </si>
  <si>
    <t>/ubl:Invoice/cac:TaxTotal[cbc:TaxAmount/@currencyID=/ubl:Invoice/cbc:DocumentCurrencyCode]/cac:TaxSubtotal/cbc:TaxAmount/@currencyID</t>
  </si>
  <si>
    <t>ubl:Invoice/cac:TaxTotal/cac:TaxSubtotal/cac:TaxCategory</t>
  </si>
  <si>
    <t>/ubl:Invoice/cac:TaxTotal[cbc:TaxAmount/@currencyID=/ubl:Invoice/cbc:DocumentCurrencyCode]/cac:TaxSubtotal/cac:TaxCategory</t>
  </si>
  <si>
    <t>ubl:Invoice/cac:TaxTotal/cac:TaxSubtotal/cac:TaxCategory/cac:TaxScheme</t>
  </si>
  <si>
    <t>/ubl:Invoice/cac:TaxTotal[cbc:TaxAmount/@currencyID=/ubl:Invoice/cbc:DocumentCurrencyCode]/cac:TaxSubtotal/cac:TaxCategory/cac:TaxScheme</t>
  </si>
  <si>
    <t>ubl:Invoice/cac:TaxTotal/cac:TaxSubtotal/cac:TaxCategory/cac:TaxScheme/cbc:ID</t>
  </si>
  <si>
    <t>/ubl:Invoice/cac:TaxTotal[cbc:TaxAmount/@currencyID=/ubl:Invoice/cbc:DocumentCurrencyCode]/cac:TaxSubtotal/cac:TaxCategory/cac:TaxScheme/cbc:ID</t>
  </si>
  <si>
    <t>/ubl:Invoice/cac:TaxTotal[cbc:TaxAmount/@currencyID=/ubl:Invoice/cbc:TaxCurrencyCode]/cbc:TaxAmount/@currencyID</t>
  </si>
  <si>
    <t>/ubl:Invoice/cac:TaxTotal[cbc:TaxAmount/@currencyID=/ubl:Invoice/cbc:TaxCurrencyCode]/cac:TaxSubtotal/cbc:TaxAmount/@currencyID</t>
  </si>
  <si>
    <t>/ubl:Invoice/cac:TaxTotal[cbc:TaxAmount/@currencyID=/ubl:Invoice/cbc:TaxCurrencyCode]/cac:TaxSubtotal/cac:TaxCategory</t>
  </si>
  <si>
    <t>ubl:Invoice/cac:LegalMonetaryTotal/cbc:LineExtensionAmount/@currencyID</t>
  </si>
  <si>
    <t>/ubl:Invoice/cac:LegalMonetaryTotal/cbc:LineExtensionAmount/@currencyID</t>
  </si>
  <si>
    <t>ubl:Invoice/cac:LegalMonetaryTotal/cbc:TaxExclusiveAmount/@currencyID</t>
  </si>
  <si>
    <t>/ubl:Invoice/cac:LegalMonetaryTotal/cbc:TaxExclusiveAmount/@currencyID</t>
  </si>
  <si>
    <t>ubl:Invoice/cac:LegalMonetaryTotal/cbc:TaxInclusiveAmount/@currencyID</t>
  </si>
  <si>
    <t>/ubl:Invoice/cac:LegalMonetaryTotal/cbc:TaxInclusiveAmount/@currencyID</t>
  </si>
  <si>
    <t>ubl:Invoice/cac:LegalMonetaryTotal/cbc:AllowanceTotalAmount/@currencyID</t>
  </si>
  <si>
    <t>/ubl:Invoice/cac:LegalMonetaryTotal/cbc:AllowanceTotalAmount/@currencyID</t>
  </si>
  <si>
    <t>ubl:Invoice/cac:LegalMonetaryTotal/cbc:ChargeTotalAmount/@currencyID</t>
  </si>
  <si>
    <t>/ubl:Invoice/cac:LegalMonetaryTotal/cbc:ChargeTotalAmount/@currencyID</t>
  </si>
  <si>
    <t>ubl:Invoice/cac:LegalMonetaryTotal/cbc:PrepaidAmount/@currencyID</t>
  </si>
  <si>
    <t>/ubl:Invoice/cac:LegalMonetaryTotal/cbc:PrepaidAmount/@currencyID</t>
  </si>
  <si>
    <t>ubl:Invoice/cac:LegalMonetaryTotal/cbc:PayableRoundingAmount/@currencyID</t>
  </si>
  <si>
    <t>/ubl:Invoice/cac:LegalMonetaryTotal/cbc:PayableRoundingAmount/@currencyID</t>
  </si>
  <si>
    <t>ubl:Invoice/cac:LegalMonetaryTotal/cbc:PayableAmount/@currencyID</t>
  </si>
  <si>
    <t>/ubl:Invoice/cac:LegalMonetaryTotal/cbc:PayableAmount/@currencyID</t>
  </si>
  <si>
    <t>ubl:Invoice/cac:InvoiceLine/cbc:LineExtensionAmount/@currencyID</t>
  </si>
  <si>
    <t>/ubl:Invoice/cac:InvoiceLine/cbc:LineExtensionAmount/@currencyID</t>
  </si>
  <si>
    <t>cac:OrderLineReference</t>
  </si>
  <si>
    <t>cac:OrderLineReferenceType</t>
  </si>
  <si>
    <t>ubl:Invoice/cac:InvoiceLine/cac:OrderLineReference</t>
  </si>
  <si>
    <t>/ubl:Invoice/cac:InvoiceLine/cac:OrderLineReference</t>
  </si>
  <si>
    <t>ubl:Invoice/cac:InvoiceLine/cac:OrderLineReference/cac:OrderReference</t>
  </si>
  <si>
    <t>/ubl:Invoice/cac:InvoiceLine/cac:OrderLineReference/cac:OrderReference</t>
  </si>
  <si>
    <t>cac:DespatchLineReference</t>
  </si>
  <si>
    <t>cac:LineReferenceType</t>
  </si>
  <si>
    <t>ubl:Invoice/cac:InvoiceLine/cac:DespatchLineReference</t>
  </si>
  <si>
    <t>/ubl:Invoice/cac:InvoiceLine/cac:DespatchLineReference</t>
  </si>
  <si>
    <t>ubl:Invoice/cac:InvoiceLine/cac:DespatchLineReference/cbc:LineID</t>
  </si>
  <si>
    <t>/ubl:Invoice/cac:InvoiceLine/cac:DespatchLineReference/cbc:LineID</t>
  </si>
  <si>
    <t>ubl:Invoice/cac:InvoiceLine/cac:DespatchLineReference/cac:DocumentReference</t>
  </si>
  <si>
    <t>/ubl:Invoice/cac:InvoiceLine/cac:DespatchLineReference/cac:DocumentReference</t>
  </si>
  <si>
    <t>/ubl:Invoice/cac:InvoiceLine/cac:DocumentReference[cbc:DocumentTypeCode='130']</t>
  </si>
  <si>
    <t>ubl:Invoice/cac:InvoiceLine/cac:AllowanceCharge/cbc:ChargeIndicator</t>
  </si>
  <si>
    <t>/ubl:Invoice/cac:InvoiceLine/cac:AllowanceCharge[cbc:ChargeIndicator=false()]/cbc:ChargeIndicator</t>
  </si>
  <si>
    <t>ubl:Invoice/cac:InvoiceLine/cac:AllowanceCharge/cbc:Amount/@currencyID</t>
  </si>
  <si>
    <t>/ubl:Invoice/cac:InvoiceLine/cac:AllowanceCharge[cbc:ChargeIndicator=false()]/cbc:Amount/@currencyID</t>
  </si>
  <si>
    <t>ubl:Invoice/cac:InvoiceLine/cac:AllowanceCharge/cbc:BaseAmount/@currencyID</t>
  </si>
  <si>
    <t>/ubl:Invoice/cac:InvoiceLine/cac:AllowanceCharge[cbc:ChargeIndicator=false()]/cbc:BaseAmount/@currencyID</t>
  </si>
  <si>
    <t>/ubl:Invoice/cac:InvoiceLine/cac:AllowanceCharge[cbc:ChargeIndicator=true()]/cbc:ChargeIndicator</t>
  </si>
  <si>
    <t>/ubl:Invoice/cac:InvoiceLine/cac:AllowanceCharge[cbc:ChargeIndicator=true()]/cbc:Amount/@currencyID</t>
  </si>
  <si>
    <t>/ubl:Invoice/cac:InvoiceLine/cac:AllowanceCharge[cbc:ChargeIndicator=true()]/cbc:BaseAmount/@currencyID</t>
  </si>
  <si>
    <t>cac:BuyersItemIdentification</t>
  </si>
  <si>
    <t>cac:ItemIdentificationType</t>
  </si>
  <si>
    <t>ubl:Invoice/cac:InvoiceLine/cac:Item/cac:BuyersItemIdentification</t>
  </si>
  <si>
    <t>/ubl:Invoice/cac:InvoiceLine/cac:Item/cac:BuyersItemIdentification</t>
  </si>
  <si>
    <t>cac:SellersItemIdentification</t>
  </si>
  <si>
    <t>ubl:Invoice/cac:InvoiceLine/cac:Item/cac:SellersItemIdentification</t>
  </si>
  <si>
    <t>/ubl:Invoice/cac:InvoiceLine/cac:Item/cac:SellersItemIdentification</t>
  </si>
  <si>
    <t>cac:StandardItemIdentification</t>
  </si>
  <si>
    <t>ubl:Invoice/cac:InvoiceLine/cac:Item/cac:StandardItemIdentification</t>
  </si>
  <si>
    <t>/ubl:Invoice/cac:InvoiceLine/cac:Item/cac:StandardItemIdentification</t>
  </si>
  <si>
    <t>cac:OriginCountry</t>
  </si>
  <si>
    <t>ubl:Invoice/cac:InvoiceLine/cac:Item/cac:OriginCountry</t>
  </si>
  <si>
    <t>/ubl:Invoice/cac:InvoiceLine/cac:Item/cac:OriginCountry</t>
  </si>
  <si>
    <t>cac:CommodityClassification</t>
  </si>
  <si>
    <t>cac:CommodityClassificationType</t>
  </si>
  <si>
    <t>ubl:Invoice/cac:InvoiceLine/cac:Item/cac:CommodityClassification</t>
  </si>
  <si>
    <t>/ubl:Invoice/cac:InvoiceLine/cac:Item/cac:CommodityClassification</t>
  </si>
  <si>
    <t>ubl:Invoice/cac:InvoiceLine/cac:Item/cac:ClassifiedTaxCategory/cac:TaxScheme</t>
  </si>
  <si>
    <t>/ubl:Invoice/cac:InvoiceLine/cac:Item/cac:ClassifiedTaxCategory/cac:TaxScheme</t>
  </si>
  <si>
    <t>ubl:Invoice/cac:InvoiceLine/cac:Price/cbc:PriceAmount/@currencyID</t>
  </si>
  <si>
    <t>/ubl:Invoice/cac:InvoiceLine/cac:Price/cbc:PriceAmount/@currencyID</t>
  </si>
  <si>
    <t>/ubl:Invoice/cac:AllowanceCharge[cbc:ChargeIndicator=true()]/cac:TaxCategory</t>
  </si>
  <si>
    <t>/ubl:Invoice/cac:AllowanceCharge[cbc:ChargeIndicator=true()]/cac:TaxCategory/cac:TaxScheme</t>
  </si>
  <si>
    <t>ubl:Invoice/cac:InvoiceLine/cac:Price/cac:AllowanceCharge</t>
  </si>
  <si>
    <t>/ubl:Invoice/cac:InvoiceLine/cac:Price/cac:AllowanceCharge[cbc:ChargeIndicator=false()]</t>
  </si>
  <si>
    <t>ubl:Invoice/cac:InvoiceLine/cac:Price/cac:AllowanceCharge/cbc:ChargeIndicator</t>
  </si>
  <si>
    <t>/ubl:Invoice/cac:InvoiceLine/cac:Price/cac:AllowanceCharge[cbc:ChargeIndicator=false()]/cbc:ChargeIndicator</t>
  </si>
  <si>
    <t>ubl:Invoice/cac:InvoiceLine/cac:Price/cac:AllowanceCharge/cbc:Amount/@currencyID</t>
  </si>
  <si>
    <t>/ubl:Invoice/cac:InvoiceLine/cac:Price/cac:AllowanceCharge[cbc:ChargeIndicator=false()]/cbc:Amount/@currencyID</t>
  </si>
  <si>
    <t>ubl:Invoice/cac:InvoiceLine/cac:Price/cac:AllowanceCharge/cbc:BaseAmount/@currencyID</t>
  </si>
  <si>
    <t>/ubl:Invoice/cac:InvoiceLine/cac:Price/cac:AllowanceCharge[cbc:ChargeIndicator=false()]/cbc:BaseAmount/@currencyID</t>
  </si>
  <si>
    <t>0..1</t>
    <phoneticPr fontId="18"/>
  </si>
  <si>
    <t>rsm:CIIHExchangedDocument/ram:ID</t>
  </si>
  <si>
    <t>rsm:CIIHExchangedDocument/ram:IssueDateTime</t>
  </si>
  <si>
    <t/>
  </si>
  <si>
    <t>rsm:CIIHExchangedDocument/ram:TypeCode</t>
  </si>
  <si>
    <t>rsm:CIIHSupplyChainTradeTransaction/ram:ApplicableCIIHSupplyChainTradeSettlement/ram:InvoiceCurrencyCode</t>
  </si>
  <si>
    <t>rsm:CIIHSupplyChainTradeTransaction/ram:ApplicableCIIHSupplyChainTradeSettlement/ram:TaxCurrencyCode</t>
  </si>
  <si>
    <t>rsm:CIIHSupplyChainTradeTransaction/ram:ApplicableCIIHSupplyChainTradeAgreement/ram:SpecifiedProcuringProject/ram:ID</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</si>
  <si>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</si>
  <si>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</si>
  <si>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rsm:CIIHSupplyChainTradeTransaction/ram:IncludedCIILSupplyChainTradeLineItem/ram:SpecifiedCIILSupplyChainTradeAgreement/ram:SellerOrderReferencedCIReferencedDocument/ram:IssuerAssignedID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</si>
  <si>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</si>
  <si>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</si>
  <si>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rsm:CIIHExchangedDocument/ram:IncludedCINote/ram:Content</t>
  </si>
  <si>
    <t>rsm:CIExchangedDocumentContext/ram:BusinessProcessSpecifiedCIDocumentContextParameter/ram:ID</t>
  </si>
  <si>
    <t>rsm:CIExchangedDocumentContext/ram:SubsetSpecifiedCIDocumentContextParameter/ram:ID</t>
  </si>
  <si>
    <t>rsm:CIIHExchangedDocument/ram:ReferenceCIReferencedDocument/ram:IssueDateTime</t>
  </si>
  <si>
    <t>rsm:CIIHSupplyChainTradeTransaction/ram:ApplicableCIIHSupplyChainTradeAgreement/ram:SellerCITradeParty/ram:Name</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</si>
  <si>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</si>
  <si>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</si>
  <si>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rsm:CIIHSupplyChainTradeTransaction/ram:ApplicableCIIHSupplyChainTradeAgreement/ram:SellerCITradeParty/ram:RegisteredID</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</si>
  <si>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</si>
  <si>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</si>
  <si>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</si>
  <si>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rsm:CIIHSupplyChainTradeTransaction/ram:ApplicableCIIHSupplyChainTradeAgreement/ram:SellerCITradeParty/ram:PostalCITradeAddress/ram:PostcodeCode</t>
  </si>
  <si>
    <t>rsm:CIIHSupplyChainTradeTransaction/ram:ApplicableCIIHSupplyChainTradeAgreement/ram:SellerCITradeParty/ram:PostalCITradeAddress/ram:CountryID</t>
  </si>
  <si>
    <t>rsm:CIIHSupplyChainTradeTransaction/ram:ApplicableCIIHSupplyChainTradeAgreement/ram:SellerCITradeParty/ram:DefinedCITradeContact/ram:PersonName</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</si>
  <si>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</si>
  <si>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rsm:CIIHSupplyChainTradeTransaction/ram:ApplicableCIIHSupplyChainTradeAgreement/ram:SellerCITradeParty/ram:DefinedCITradeContact/ram:EmailURICIUniversalCommunication/ram:URIID</t>
  </si>
  <si>
    <t>rsm:CIIHSupplyChainTradeTransaction/ram:ApplicableCIIHSupplyChainTradeAgreement/ram:BuyerCITradeParty/ram:Name</t>
  </si>
  <si>
    <t>rsm:CIIHSupplyChainTradeTransaction/ram:ApplicableCIIHSupplyChainTradeAgreement/ram:BuyerCITradeParty/ram:GlobalID</t>
  </si>
  <si>
    <t>rsm:CIIHSupplyChainTradeTransaction/ram:ApplicableCIIHSupplyChainTradeAgreement/ram:BuyerCITradeParty/ram:RegisteredID</t>
  </si>
  <si>
    <t>rsm:CIIHSupplyChainTradeTransaction/ram:ApplicableCIIHSupplyChainTradeAgreement/ram:BuyerCITradeParty/ram:ID</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</si>
  <si>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</si>
  <si>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</si>
  <si>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</si>
  <si>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rsm:CIIHSupplyChainTradeTransaction/ram:ApplicableCIIHSupplyChainTradeAgreement/ram:BuyerCITradeParty/ram:PostalCITradeAddress/ram:PostcodeCode</t>
  </si>
  <si>
    <t>rsm:CIIHSupplyChainTradeTransaction/ram:ApplicableCIIHSupplyChainTradeAgreement/ram:BuyerCITradeParty/ram:PostalCITradeAddress/ram:CountryID</t>
  </si>
  <si>
    <t>rsm:CIIHSupplyChainTradeTransaction/ram:ApplicableCIIHSupplyChainTradeAgreement/ram:BuyerCITradeParty/ram:DefinedCITradeContact/ram:PersonName</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</si>
  <si>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</si>
  <si>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rsm:CIIHSupplyChainTradeTransaction/ram:ApplicableCIIHSupplyChainTradeAgreement/ram:BuyerCITradeParty/ram:DefinedCITradeContact/ram:EmailURICIUniversalCommunication/ram:URIID</t>
  </si>
  <si>
    <t>rsm:CIIHSupplyChainTradeTransaction/ram:ApplicableCIIHSupplyChainTradeSettlement/ram:InvoicerCITradeParty/ram:Name</t>
  </si>
  <si>
    <t>rsm:CIIHSupplyChainTradeTransaction/ram:ApplicableCIIHSupplyChainTradeSettlement/ram:InvoicerCITradeParty/ram:ID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</si>
  <si>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</si>
  <si>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rsm:CIIHSupplyChainTradeTransaction/ram:IncludedCIILSupplyChainTradeLineItem/ram:SpecifiedCIILSupplyChainTradeDelivery/ram:ShipToCITradeParty/ram:ID</t>
  </si>
  <si>
    <t>rsm:CIIHSupplyChainTradeTransaction/ram:IncludedCIILSupplyChainTradeLineItem/ram:SpecifiedCIILSupplyChainTradeDelivery/ram:ActualDeliveryCISupplyChainEvent/ram:OccurrenceDateTime</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</si>
  <si>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</si>
  <si>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</si>
  <si>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</si>
  <si>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</si>
  <si>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</si>
  <si>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</si>
  <si>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rsm:CIIHSupplyChainTradeTransaction/ram:IncludedCIILSupplyChainTradeLineItem/ram:SpecifiedCIILSupplyChainTradeDelivery/ram:ShipToCITradeParty/ram:PostalCITradeAddress/ram:CountryID</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</si>
  <si>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</si>
  <si>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</si>
  <si>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</si>
  <si>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</si>
  <si>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</si>
  <si>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</si>
  <si>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</si>
  <si>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</si>
  <si>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</si>
  <si>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rsm:CIIHSupplyChainTradeTransaction/ram:ApplicableCIIHSupplyChainTradeSettlement/ram:SpecifiedCIIHTradeSettlementMonetarySummation/ram:AllowanceTotalAmount</t>
  </si>
  <si>
    <t>rsm:CIIHSupplyChainTradeTransaction/ram:ApplicableCIIHSupplyChainTradeSettlement/ram:SpecifiedCIIHTradeSettlementMonetarySummation/ram:ChargeTotalAmount</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</si>
  <si>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</si>
  <si>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</si>
  <si>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</si>
  <si>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</si>
  <si>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</si>
  <si>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rsm:CIIHSupplyChainTradeTransaction/ram:ApplicableCIIHSupplyChainTradeSettlement/ram:ApplicableCITradeTax/ram:BasisAmount</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</si>
  <si>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</si>
  <si>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</si>
  <si>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rsm:CIIHSupplyChainTradeTransaction/ram:ApplicableCIIHSupplyChainTradeSettlement/ram:ApplicableCITradeTax/ram:RateApplicablePercent</t>
  </si>
  <si>
    <t>rsm:CIIHExchangedDocument/ram:ReferenceCIReferencedDocument/ram:IssuerAssignedID</t>
  </si>
  <si>
    <t>rsm:CIIHExchangedDocument/ram:ReferenceCIReferencedDocument/ram:Information</t>
  </si>
  <si>
    <t>rsm:CIIHExchangedDocument/ram:AttachedSpecifiedBinaryFile/ram:MIMECode</t>
  </si>
  <si>
    <t>rsm:CIIHExchangedDocument/ram:AttachedSpecifiedBinaryFile/ram:FileName</t>
  </si>
  <si>
    <t>rsm:CIIHExchangedDocument/ram:AttachedSpecifiedBinaryFile/ram:URIID</t>
  </si>
  <si>
    <t>rsm:CIIHSupplyChainTradeTransaction/ram:IncludedCIILSupplyChainTradeLineItem/ram:SubordinateCIILBSubordinateTradeLineItem/ram:ID</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</si>
  <si>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</si>
  <si>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</si>
  <si>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</si>
  <si>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</si>
  <si>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</si>
  <si>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</si>
  <si>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</si>
  <si>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</si>
  <si>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</si>
  <si>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</si>
  <si>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</si>
  <si>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</si>
  <si>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SemSort</t>
  </si>
  <si>
    <t>Card</t>
  </si>
  <si>
    <t>BT</t>
  </si>
  <si>
    <t>Desc.</t>
  </si>
  <si>
    <t>DT</t>
  </si>
  <si>
    <t>SyntSort</t>
  </si>
  <si>
    <t>Path</t>
  </si>
  <si>
    <t>Typ</t>
  </si>
  <si>
    <t>Match</t>
  </si>
  <si>
    <t>Rules</t>
  </si>
  <si>
    <t>A group of business terms providing information on the business process and rules applicable to the</t>
  </si>
  <si>
    <t>Element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</si>
  <si>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</si>
  <si>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</si>
  <si>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CAR-2,CAR-3</t>
  </si>
  <si>
    <t>A unique identification of the Invoice. I</t>
  </si>
  <si>
    <t>CAR-2</t>
  </si>
  <si>
    <t>@format=”102”</t>
  </si>
  <si>
    <t>IBG-01</t>
  </si>
  <si>
    <t>INVOICE NOTE</t>
  </si>
  <si>
    <t>A group of business terms providing textual notes that are relevant for the invoice, together with an indication of the note subject.</t>
  </si>
  <si>
    <t>CAR-3</t>
  </si>
  <si>
    <t>UN01008552</t>
  </si>
  <si>
    <t>SYN-1,CAR-3</t>
  </si>
  <si>
    <t>GloablID, if global identifier exists and can be stated in @schemeID, ID else</t>
  </si>
  <si>
    <t>IBT-29–1</t>
  </si>
  <si>
    <t>Seller identifier identification scheme identifier</t>
  </si>
  <si>
    <t>The identification scheme identifier of the Seller identifier.</t>
  </si>
  <si>
    <t>String</t>
  </si>
  <si>
    <t>Attribute</t>
  </si>
  <si>
    <t>UN01011453</t>
  </si>
  <si>
    <t>UN01005760</t>
  </si>
  <si>
    <t>IBT-30–1</t>
  </si>
  <si>
    <t>Seller legal registration identifier identification scheme identifier</t>
  </si>
  <si>
    <t>The identification scheme identifier of the Seller legal registration identifier.</t>
  </si>
  <si>
    <t>A name by which the Seller is known, other than Seller name (also known as Business name).</t>
  </si>
  <si>
    <t>UN01011454</t>
  </si>
  <si>
    <t>A group of business terms providing contact information about the Seller.s</t>
  </si>
  <si>
    <t>STR-5</t>
  </si>
  <si>
    <t>The common name of the city, town or village, where the Seller address is located.</t>
  </si>
  <si>
    <t>Identifies the Seller's electronic address to which a business document may be delivered.</t>
  </si>
  <si>
    <t>IBT-34–1</t>
  </si>
  <si>
    <t>Seller electronic address identification scheme identifier</t>
  </si>
  <si>
    <t>The identification scheme identifier of the Seller electronic address</t>
  </si>
  <si>
    <t>Seller VAT identifier</t>
  </si>
  <si>
    <t>The Seller's VAT identifier (also known as Seller VAT identification number).</t>
  </si>
  <si>
    <t>@schemeID=”VA”</t>
  </si>
  <si>
    <t>Seller tax registration identifier</t>
  </si>
  <si>
    <t>@schemeID=”FC”</t>
  </si>
  <si>
    <t>GlobalID, if global identifier exists and can be stated in @schemeID, ID else</t>
  </si>
  <si>
    <t>GlobalID, if global identifier exists and can be stated in @scheme ID, ID else</t>
  </si>
  <si>
    <t>IBT-46–1</t>
  </si>
  <si>
    <t>Buyer identifier identification scheme identifier</t>
  </si>
  <si>
    <t>The identification scheme identifier of the Buyer identifier.</t>
  </si>
  <si>
    <t>IBT-47–1</t>
  </si>
  <si>
    <t>Buyer legal registration identifier identification scheme identifier</t>
  </si>
  <si>
    <t>The identification scheme identifier of the Buyer legal registration identifier.</t>
  </si>
  <si>
    <t>A name by which the Buyer is known, other than Buyer name (also known as Business name).</t>
  </si>
  <si>
    <t>The common name of the city, town or village, where the Buyer's address is located.</t>
  </si>
  <si>
    <t>Identifies the Buyer's electronic address to which a business document should be delivered.</t>
  </si>
  <si>
    <t>IBT-49–1</t>
  </si>
  <si>
    <t>Buyer electronic address identification scheme identifier</t>
  </si>
  <si>
    <t>The identification scheme identifier of the Buyer electronic address.</t>
  </si>
  <si>
    <t>Buyer VAT identifier</t>
  </si>
  <si>
    <t>The Buyer's VAT identifier (also known as Buyer VAT identification number).</t>
  </si>
  <si>
    <t>A group of business terms providing information about the Seller's tax representative.</t>
  </si>
  <si>
    <t>The full name of the Seller's tax representative party.</t>
  </si>
  <si>
    <t>The common name of the city, town or village, where the tax representative address is located.</t>
  </si>
  <si>
    <t>Seller tax representative VAT identifier</t>
  </si>
  <si>
    <t>The VAT identifier of the Seller's tax representative party.</t>
  </si>
  <si>
    <t>An identifier of a referenced purchase order, issued by the Buyer.</t>
  </si>
  <si>
    <t>Document reference</t>
  </si>
  <si>
    <t>An identifier of a referenced sales order, issued by the Seller.</t>
  </si>
  <si>
    <t>Use for “Tender or lot reference” with TypeCode “50”</t>
  </si>
  <si>
    <t>Use for “Invoiced object identifier” with TypeCode “130” and Reference TypeCode</t>
  </si>
  <si>
    <t>Use for “ADDITIONAL SUPPORTING DOCUMENTS” with TypeCode “916”</t>
  </si>
  <si>
    <t>IBT-125–1</t>
  </si>
  <si>
    <t>The mime code of the attached document.</t>
  </si>
  <si>
    <t>IBT-125–2</t>
  </si>
  <si>
    <t>The file name of the attached document</t>
  </si>
  <si>
    <t>IBT-18–1</t>
  </si>
  <si>
    <t>Scheme identifier</t>
  </si>
  <si>
    <t>The identification of the project the invoice refers to.</t>
  </si>
  <si>
    <t>Use “Project reference” as default value for Name.</t>
  </si>
  <si>
    <t>STR-3</t>
  </si>
  <si>
    <t>IBT-71–1</t>
  </si>
  <si>
    <t>Deliver to location identifier identification scheme identifier</t>
  </si>
  <si>
    <t>The identification scheme identifier of the Deliver to location identifier.</t>
  </si>
  <si>
    <t>The common name of the city, town or village, where the deliver to address is located.</t>
  </si>
  <si>
    <t>The date on which the delivery is made.</t>
  </si>
  <si>
    <t>UN01005905</t>
  </si>
  <si>
    <t>UN01005906</t>
  </si>
  <si>
    <t>A textual value used to establish a link between the payment and the Invoice, issued by the Seller.</t>
  </si>
  <si>
    <t>VAT accounting currency code</t>
  </si>
  <si>
    <t>The currency used for VAT accounting and reporting purposes as accepted or required in the country of the Seller.</t>
  </si>
  <si>
    <t>The currency in which all Invoice amounts are given, except for the Total VAT amount in accounting currency.</t>
  </si>
  <si>
    <t>A group of business terms providing information about the Payee, i.e. the role that receives the payment.</t>
  </si>
  <si>
    <t>IBT-60–1</t>
  </si>
  <si>
    <t>Payee identifier identification scheme identifier</t>
  </si>
  <si>
    <t>The identification scheme identifier of the Payee identifier.</t>
  </si>
  <si>
    <t>IBT-61–1</t>
  </si>
  <si>
    <t>Payee legal registration identifier identification scheme identifier</t>
  </si>
  <si>
    <t>The identification scheme identifier of the Payee legal registration identifier.</t>
  </si>
  <si>
    <t>The means, expressed as code, for how a payment is expected to be or has been settled.</t>
  </si>
  <si>
    <t>The means, expressed as text, for how a payment is expected to be or has been settled.</t>
  </si>
  <si>
    <t>STR-3,CAR-4</t>
  </si>
  <si>
    <t>The name of the payment account, at a payment service provider, to which payment should be made.</t>
  </si>
  <si>
    <t>A unique identifier of the financial payment account, at a payment service provider, to which payment should be made.</t>
  </si>
  <si>
    <t>CAR-2,SEM-2</t>
  </si>
  <si>
    <t>Use IBANID if applicable, ProprietaryID else</t>
  </si>
  <si>
    <t>Use for direct debit</t>
  </si>
  <si>
    <t>Use for credit transfer</t>
  </si>
  <si>
    <t>VAT BREAKDOWN</t>
  </si>
  <si>
    <t>A group of business terms providing information about VAT breakdown by different categories, rates and exemption reasons</t>
  </si>
  <si>
    <t>VAT category tax amount</t>
  </si>
  <si>
    <t>The total VAT amount for a given VAT category.</t>
  </si>
  <si>
    <t>VAT exemption reason text</t>
  </si>
  <si>
    <t>A textual statement of the reason why the amount is exempted from VAT or why no VAT is being charged</t>
  </si>
  <si>
    <t>VAT category taxable amount</t>
  </si>
  <si>
    <t>Sum of all taxable amounts subject to a specific VAT category code and VAT category rate (if the VAT category rate is applicable).</t>
  </si>
  <si>
    <t>VAT category code</t>
  </si>
  <si>
    <t>Coded identification of a VAT category.</t>
  </si>
  <si>
    <t>VAT exemption reason code</t>
  </si>
  <si>
    <t>A coded statement of the reason for why the amount is exempted from VAT.</t>
  </si>
  <si>
    <t>Value added tax point date</t>
  </si>
  <si>
    <t>The date when the VAT becomes accountable for the Seller and for the Buyer in so far as that date can be determined and differs from the date of issue of the invoice, according to the VAT directive.</t>
  </si>
  <si>
    <t>STR-2</t>
  </si>
  <si>
    <t>Only value “102”</t>
  </si>
  <si>
    <t>Value added tax point date code</t>
  </si>
  <si>
    <t>The code of the date when the VAT becomes accountable for the Seller and for the Buyer.</t>
  </si>
  <si>
    <t>VAT category rate</t>
  </si>
  <si>
    <t>The VAT rate, represented as percentage that applies for the relevant VAT category.</t>
  </si>
  <si>
    <t>DELIVERY OR INVOICE PERIOD</t>
  </si>
  <si>
    <t>SYN-2,CAR-2</t>
  </si>
  <si>
    <t>STR-4</t>
  </si>
  <si>
    <t>ChargeIndicator=false</t>
  </si>
  <si>
    <t>The percentage that may be used, in conjunction with the document level allowance base amount, to calculate the document level allowance amount.</t>
  </si>
  <si>
    <t>The base amount that may be used, in conjunction with the document level allowance percentage, to calculate the document level allowance amount.</t>
  </si>
  <si>
    <t>The amount of an allowance, without VAT.</t>
  </si>
  <si>
    <t>The reason for the document level allowance, expressed as a code.</t>
  </si>
  <si>
    <t>The reason for the document level allowance, expressed as text.</t>
  </si>
  <si>
    <t>Document level allowance VAT category code</t>
  </si>
  <si>
    <t>A coded identification of what VAT category applies to the document level allowance.</t>
  </si>
  <si>
    <t>Fixed value “VAT”</t>
  </si>
  <si>
    <t>Document level allowance VAT rate</t>
  </si>
  <si>
    <t>The VAT rate, represented as percentage that applies to the document level allowance.</t>
  </si>
  <si>
    <t>A group of business terms providing information about charges and taxes other than VAT, applicable to the Invoice as a whole.</t>
  </si>
  <si>
    <t>ChargeIndicator=true</t>
  </si>
  <si>
    <t>The percentage that may be used, in conjunction with the document level charge base amount, to calculate the document level charge amount.</t>
  </si>
  <si>
    <t>The base amount that may be used, in conjunction with the document level charge percentage, to calculate the document level charge amount.</t>
  </si>
  <si>
    <t>The amount of a charge, without VAT.</t>
  </si>
  <si>
    <t>The reason for the document level charge, expressed as a code.</t>
  </si>
  <si>
    <t>The reason for the document level charge, expressed as text.</t>
  </si>
  <si>
    <t>Document level charge VAT category code</t>
  </si>
  <si>
    <t>A coded identification of what VAT category applies to the document level charge.</t>
  </si>
  <si>
    <t>Document level charge VAT rate</t>
  </si>
  <si>
    <t>The VAT rate, represented as percentage that applies to the document level charge.</t>
  </si>
  <si>
    <t>Invoice total amount without VAT</t>
  </si>
  <si>
    <t>The total amount of the Invoice without VAT.</t>
  </si>
  <si>
    <t>Invoice total VAT amount</t>
  </si>
  <si>
    <t>The total VAT amount for the Invoice.</t>
  </si>
  <si>
    <t>STR-4,CAR-3</t>
  </si>
  <si>
    <t>@currencyID is mandatory to differentiate between VAT amount and VAT amount in accounting currency.</t>
  </si>
  <si>
    <t>Invoice total VAT amount in accounting currency</t>
  </si>
  <si>
    <t>The VAT total amount expressed in the accounting currency accepted or required in the country of the Seller.</t>
  </si>
  <si>
    <t>Invoice total amount with VAT</t>
  </si>
  <si>
    <t>The total amount of the Invoice with VAT.</t>
  </si>
  <si>
    <t>Preceding Invoice number</t>
  </si>
  <si>
    <t>UN01005680</t>
  </si>
  <si>
    <t>A textual value that specifies where to book the relevant data into the Buyer's financial accounts.</t>
  </si>
  <si>
    <t>UN01005681</t>
  </si>
  <si>
    <t>An identifier for a referenced line within a purchase order, issued by the Buyer.</t>
  </si>
  <si>
    <t>The unit price, exclusive of VAT, before subtracting Item price discount.</t>
  </si>
  <si>
    <t>Unit price amount</t>
  </si>
  <si>
    <t>Qyantity</t>
  </si>
  <si>
    <t>Unit price</t>
  </si>
  <si>
    <t>The price of an item, exclusive of VAT, after subtracting item price discount.</t>
  </si>
  <si>
    <t>Invoiced quantity unit of measure</t>
  </si>
  <si>
    <t>LINE VAT INFORMATION</t>
  </si>
  <si>
    <t>A group of business terms providing information about the VAT applicable for the goods and services invoiced on the Invoice line.</t>
  </si>
  <si>
    <t>Invoiced item VAT category code</t>
  </si>
  <si>
    <t>The VAT category code for the invoiced item.</t>
  </si>
  <si>
    <t>Invoiced item VAT rate</t>
  </si>
  <si>
    <t>The VAT rate, represented as percentage that applies to the invoiced item.</t>
  </si>
  <si>
    <t>The percentage that may be used, in conjunction with the Invoice line allowance base amount, to calculate the Invoice line allowance amount.</t>
  </si>
  <si>
    <t>The base amount that may be used, in conjunction with the Invoice line allowance percentage, to calculate the Invoice line allowance amount.</t>
  </si>
  <si>
    <t>The reason for the Invoice line allowance, expressed as a code.</t>
  </si>
  <si>
    <t>The reason for the Invoice line allowance, expressed as text.</t>
  </si>
  <si>
    <t>A group of business terms providing information about charges and taxes other than VAT applicable to the individual Invoice line.</t>
  </si>
  <si>
    <t>The percentage that may be used, in conjunction with the Invoice line charge base amount, to calculate the Invoice line charge amount.</t>
  </si>
  <si>
    <t>The base amount that may be used, in conjunction with the Invoice line charge percentage, to calculate the Invoice line charge amount.</t>
  </si>
  <si>
    <t>The reason for the Invoice line charge, expressed as a code.</t>
  </si>
  <si>
    <t>The reason for the Invoice line charge, expressed as text.</t>
  </si>
  <si>
    <t>The total amount of the Invoice line.</t>
  </si>
  <si>
    <t>An identifier for an object on which the invoice line is based, given by the Seller.</t>
  </si>
  <si>
    <t>Use with TypeCode “130”</t>
  </si>
  <si>
    <t>TypeCode “130”</t>
  </si>
  <si>
    <t>IBT-128–1</t>
  </si>
  <si>
    <t>Invoice line object identifier identification scheme identifier</t>
  </si>
  <si>
    <t>The identification scheme identifier of the Invoice line object identifier.</t>
  </si>
  <si>
    <t>IBT-157–1</t>
  </si>
  <si>
    <t>Item standard identifier identification scheme identifier</t>
  </si>
  <si>
    <t>The identification scheme identifier of the Item standard identifier</t>
  </si>
  <si>
    <t>An identifier, assigned by the Seller, for the item.</t>
  </si>
  <si>
    <t>An identifier, assigned by the Buyer, for the item.</t>
  </si>
  <si>
    <t>SYN-2,CAR-2,CAR-3</t>
  </si>
  <si>
    <t>IBT-158–1</t>
  </si>
  <si>
    <t>Item classification identifier identification scheme identifier</t>
  </si>
  <si>
    <t>The identification scheme identifier of the Item classification identifier</t>
  </si>
  <si>
    <t>IBT-158–2</t>
  </si>
  <si>
    <t>Scheme version identifer</t>
  </si>
  <si>
    <t>JP PINT ID</t>
  </si>
  <si>
    <t>ibt-064</t>
  </si>
  <si>
    <t>ibg-11</t>
  </si>
  <si>
    <t>ibt-062</t>
  </si>
  <si>
    <t>ibt-063</t>
  </si>
  <si>
    <t>ibg-12</t>
  </si>
  <si>
    <t>ibt-065</t>
  </si>
  <si>
    <t>ibt-164</t>
  </si>
  <si>
    <t>ibt-067</t>
  </si>
  <si>
    <t>ibt-069</t>
  </si>
  <si>
    <t>ibt-015</t>
  </si>
  <si>
    <t>ibt-016</t>
  </si>
  <si>
    <t>ibt-017</t>
  </si>
  <si>
    <t>ibt-018</t>
  </si>
  <si>
    <t>ibt-018-1</t>
  </si>
  <si>
    <t>CIReferencedDocumentType</t>
  </si>
  <si>
    <t>ram:ReceivingAdviceReferencedCIReferencedDocument</t>
  </si>
  <si>
    <t>ram:DespatchAdviceReferencedCIReferencedDocument</t>
  </si>
  <si>
    <t>ram:SpecifiedAdvancePayment</t>
  </si>
  <si>
    <t>ibg-35</t>
  </si>
  <si>
    <t>ibt-179</t>
  </si>
  <si>
    <t>ibt-180</t>
  </si>
  <si>
    <t>ibt-181</t>
  </si>
  <si>
    <t>ibt-182</t>
  </si>
  <si>
    <t>ram:PaidAmount</t>
  </si>
  <si>
    <t>UN01001296</t>
  </si>
  <si>
    <t>ram:FormattedReceivedDateTime</t>
  </si>
  <si>
    <t>UN01011523</t>
  </si>
  <si>
    <t>ram:AdvancePaymentType</t>
  </si>
  <si>
    <t>UN01008773</t>
  </si>
  <si>
    <t>UN01001295</t>
  </si>
  <si>
    <t>明細行</t>
  </si>
  <si>
    <t>ram:ApplicableCIProductCharacteristic</t>
  </si>
  <si>
    <t>UN01005821</t>
  </si>
  <si>
    <t>ram:CIProductCharacteristicType</t>
  </si>
  <si>
    <t>UN01005570</t>
  </si>
  <si>
    <t>UN01011457</t>
  </si>
  <si>
    <t>UN01005567</t>
  </si>
  <si>
    <t>@schemeVersionID</t>
  </si>
  <si>
    <t>BT-1</t>
  </si>
  <si>
    <t>/rsm:CrossIndustryInvoice/rsm:ExchangedDocument/ram:ID</t>
  </si>
  <si>
    <t>BT-2</t>
  </si>
  <si>
    <t>/rsm:CrossIndustryInvoice/rsm:ExchangedDocument/ram:IssueDateTime/udt:DateTimeString[@format='102']</t>
  </si>
  <si>
    <t>/rsm:CrossIndustryInvoice/rsm:ExchangedDocument/ram:IssueDateTime/udt:DateTimeString[@format='102']/@format</t>
  </si>
  <si>
    <t>BT-3</t>
  </si>
  <si>
    <t>/rsm:CrossIndustryInvoice/rsm:ExchangedDocument/ram:TypeCode</t>
  </si>
  <si>
    <t>BT-5</t>
  </si>
  <si>
    <t>/rsm:CrossIndustryInvoice/rsm:SupplyChainTradeTransaction/ram:ApplicableHeaderTradeSettlement/ram:InvoiceCurrencyCode</t>
  </si>
  <si>
    <t>BT-6</t>
  </si>
  <si>
    <t>/rsm:CrossIndustryInvoice/rsm:SupplyChainTradeTransaction/ram:ApplicableHeaderTradeSettlement/ram:TaxCurrencyCode</t>
  </si>
  <si>
    <t>BT-7</t>
  </si>
  <si>
    <t>/rsm:CrossIndustryInvoice/rsm:SupplyChainTradeTransaction/ram:ApplicableHeaderTradeSettlement/ram:ApplicableTradeTax/ram:TaxPointDate[@format='102']</t>
  </si>
  <si>
    <t>/rsm:CrossIndustryInvoice/rsm:SupplyChainTradeTransaction/ram:ApplicableHeaderTradeSettlement/ram:ApplicableTradeTax/ram:TaxPointDate[@format='102']/@format</t>
  </si>
  <si>
    <t>BT-8</t>
  </si>
  <si>
    <t>/rsm:CrossIndustryInvoice/rsm:SupplyChainTradeTransaction/ram:ApplicableHeaderTradeSettlement/ram:ApplicableTradeTax/ram:DueDateTypeCode</t>
  </si>
  <si>
    <t>BT-9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</si>
  <si>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</si>
  <si>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</si>
  <si>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</si>
  <si>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/rsm:CrossIndustryInvoice/rsm:SupplyChainTradeTransaction/ram:ApplicableHeaderTradeAgreement/ram:BuyerReference</t>
  </si>
  <si>
    <t>BT-11</t>
  </si>
  <si>
    <t>/rsm:CrossIndustryInvoice/rsm:SupplyChainTradeTransaction/ram:ApplicableHeaderTradeAgreement/ram:SpecifiedProcuringProject/ram:ID</t>
  </si>
  <si>
    <t>/rsm:CrossIndustryInvoice/rsm:SupplyChainTradeTransaction/ram:ApplicableHeaderTradeAgreement/ram:SpecifiedProcuringProject/ram:Name</t>
  </si>
  <si>
    <t>BT-12</t>
  </si>
  <si>
    <t>/rsm:CrossIndustryInvoice/rsm:SupplyChainTradeTransaction/ram:ApplicableHeaderTradeAgreement/ram:ContractReferencedDocument/ram:IssuerAssignedID</t>
  </si>
  <si>
    <t>BT-13</t>
  </si>
  <si>
    <t>/rsm:CrossIndustryInvoice/rsm:SupplyChainTradeTransaction/ram:ApplicableHeaderTradeAgreement/ram:BuyerOrderReferencedDocument/ram:IssuerAssignedID</t>
  </si>
  <si>
    <t>BT-14</t>
  </si>
  <si>
    <t>/rsm:CrossIndustryInvoice/rsm:SupplyChainTradeTransaction/ram:ApplicableHeaderTradeAgreement/ram:SellerOrderReferencedDocument/ram:IssuerAssignedID</t>
  </si>
  <si>
    <t>BT-15</t>
  </si>
  <si>
    <t>/rsm:CrossIndustryInvoice/rsm:SupplyChainTradeTransaction/ram:ApplicableHeaderTradeDelivery/ram:ReceivingAdviceReferencedDocument/ram:IssuerAssignedID</t>
  </si>
  <si>
    <t>BT-16</t>
  </si>
  <si>
    <t>/rsm:CrossIndustryInvoice/rsm:SupplyChainTradeTransaction/ram:ApplicableHeaderTradeDelivery/ram:DespatchAdviceReferencedDocument/ram:IssuerAssignedID</t>
  </si>
  <si>
    <t>BT-17</t>
  </si>
  <si>
    <t>/rsm:CrossIndustryInvoice/rsm:SupplyChainTradeTransaction/ram:ApplicableHeaderTradeAgreement/ram:AdditionalReferencedDocument/ram:IssuerAssignedID</t>
  </si>
  <si>
    <t>/rsm:CrossIndustryInvoice/rsm:SupplyChainTradeTransaction/ram:ApplicableHeaderTradeAgreement/ram:AdditionalReferencedDocument/ram:TypeCode</t>
  </si>
  <si>
    <t>BT-18</t>
  </si>
  <si>
    <t>BT-18–1</t>
  </si>
  <si>
    <t>/rsm:CrossIndustryInvoice/rsm:SupplyChainTradeTransaction/ram:ApplicableHeaderTradeAgreement/ram:AdditionalReferencedDocument/ram:ReferenceTypeCode</t>
  </si>
  <si>
    <t>BT-19</t>
  </si>
  <si>
    <t>/rsm:CrossIndustryInvoice/rsm:SupplyChainTradeTransaction/ram:ApplicableHeaderTradeSettlement/ram:ReceivableSpecifiedTradeAccountingAccount/ram:ID</t>
  </si>
  <si>
    <t>BT-20</t>
  </si>
  <si>
    <t>/rsm:CrossIndustryInvoice/rsm:SupplyChainTradeTransaction/ram:ApplicableHeaderTradeSettlement/ram:SpecifiedTradePaymentTerms/ram:Description</t>
  </si>
  <si>
    <t>BG-1</t>
  </si>
  <si>
    <t>/rsm:CrossIndustryInvoice/rsm:ExchangedDocument/ram:IncludedNote</t>
  </si>
  <si>
    <t>BT-21</t>
  </si>
  <si>
    <t>IBT-021</t>
  </si>
  <si>
    <t>Invoice note subject code</t>
  </si>
  <si>
    <t>The subject of the following textual note.</t>
  </si>
  <si>
    <t>/rsm:CrossIndustryInvoice/rsm:ExchangedDocument/ram:IncludedNote/ram:SubjectCode</t>
  </si>
  <si>
    <t>BT-22</t>
  </si>
  <si>
    <t>/rsm:CrossIndustryInvoice/rsm:ExchangedDocument/ram:IncludedNote/ram:Content</t>
  </si>
  <si>
    <t>BG-2</t>
  </si>
  <si>
    <t>/rsm:CrossIndustryInvoice/rsm:ExchangedDocumentContext</t>
  </si>
  <si>
    <t>BT-23</t>
  </si>
  <si>
    <t>/rsm:CrossIndustryInvoice/rsm:ExchangedDocumentContext/ram:BusinessProcessSpecifiedDocumentContextParameter/ram:ID</t>
  </si>
  <si>
    <t>BT-24</t>
  </si>
  <si>
    <t>/rsm:CrossIndustryInvoice/rsm:ExchangedDocumentContext/ram:GuidelineSpecifiedDocumentContextParameter/ram:ID</t>
  </si>
  <si>
    <t>BG-3</t>
  </si>
  <si>
    <t>/rsm:CrossIndustryInvoice/rsm:SupplyChainTradeTransaction/ram:ApplicableHeaderTradeSettlement/ram:InvoiceReferencedDocument</t>
  </si>
  <si>
    <t>BT-25</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</si>
  <si>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</si>
  <si>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</si>
  <si>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t>
  </si>
  <si>
    <t>/rsm:CrossIndustryInvoice/rsm:SupplyChainTradeTransaction/ram:ApplicableHeaderTradeSettlement/ram:InvoiceReferencedDocument/ram:FormattedIssueDateTime/qdt:DateTimeString[@format='102']/@format</t>
  </si>
  <si>
    <t>Fixed value “102”</t>
  </si>
  <si>
    <t>BG-5</t>
  </si>
  <si>
    <t>/rsm:CrossIndustryInvoice/rsm:SupplyChainTradeTransaction/ram:ApplicableHeaderTradeAgreement/ram:SellerTradeParty</t>
  </si>
  <si>
    <t>BT-27</t>
  </si>
  <si>
    <t>/rsm:CrossIndustryInvoice/rsm:SupplyChainTradeTransaction/ram:ApplicableHeaderTradeAgreement/ram:SellerTradeParty/ram:Name</t>
  </si>
  <si>
    <t>BT-28</t>
  </si>
  <si>
    <t>/rsm:CrossIndustryInvoice/rsm:SupplyChainTradeTransaction/ram:ApplicableHeaderTradeAgreement/ram:SellerTradeParty/ram:SpecifiedLegalOrganization/ram:TradingBusinessName</t>
  </si>
  <si>
    <t>BT-29</t>
  </si>
  <si>
    <t>/rsm:CrossIndustryInvoice/rsm:SupplyChainTradeTransaction/ram:ApplicableHeaderTradeAgreement/ram:SellerTradeParty/ram:ID</t>
  </si>
  <si>
    <t>/rsm:CrossIndustryInvoice/rsm:SupplyChainTradeTransaction/ram:ApplicableHeaderTradeAgreement/ram:SellerTradeParty/ram:GlobalID</t>
  </si>
  <si>
    <t>BT-29–1</t>
  </si>
  <si>
    <t>/rsm:CrossIndustryInvoice/rsm:SupplyChainTradeTransaction/ram:ApplicableHeaderTradeAgreement/ram:SellerTradeParty/ram:GlobalID/@schemeID</t>
  </si>
  <si>
    <t>BT-30</t>
  </si>
  <si>
    <t>/rsm:CrossIndustryInvoice/rsm:SupplyChainTradeTransaction/ram:ApplicableHeaderTradeAgreement/ram:SellerTradeParty/ram:SpecifiedLegalOrganization/ram:ID</t>
  </si>
  <si>
    <t>BT-30–1</t>
  </si>
  <si>
    <t>/rsm:CrossIndustryInvoice/rsm:SupplyChainTradeTransaction/ram:ApplicableHeaderTradeAgreement/ram:SellerTradeParty/ram:SpecifiedLegalOrganization/ram:ID/@schemeID</t>
  </si>
  <si>
    <t>BT-31</t>
  </si>
  <si>
    <t>/rsm:CrossIndustryInvoice/rsm:SupplyChainTradeTransaction/ram:ApplicableHeaderTradeAgreement/ram:SellerTradeParty/ram:SpecifiedTaxRegistration/ram:ID[@schemeID='VA']</t>
  </si>
  <si>
    <t>BT-32</t>
  </si>
  <si>
    <t>/rsm:CrossIndustryInvoice/rsm:SupplyChainTradeTransaction/ram:ApplicableHeaderTradeAgreement/ram:SellerTradeParty/ram:SpecifiedTaxRegistration/ram:ID[@schemeID='TC']</t>
  </si>
  <si>
    <t>BT-33</t>
  </si>
  <si>
    <t>/rsm:CrossIndustryInvoice/rsm:SupplyChainTradeTransaction/ram:ApplicableHeaderTradeAgreement/ram:SellerTradeParty/ram:Description</t>
  </si>
  <si>
    <t>BT-34</t>
  </si>
  <si>
    <t>/rsm:CrossIndustryInvoice/rsm:SupplyChainTradeTransaction/ram:ApplicableHeaderTradeAgreement/ram:SellerTradeParty/ram:URIUniversalCommunication/ram:URIID</t>
  </si>
  <si>
    <t>BT-34–1</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</si>
  <si>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</si>
  <si>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</si>
  <si>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</si>
  <si>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/rsm:CrossIndustryInvoice/rsm:SupplyChainTradeTransaction/ram:ApplicableHeaderTradeAgreement/ram:SellerTradeParty/ram:PostalTradeAddress/ram:LineOne</t>
  </si>
  <si>
    <t>BT-36</t>
  </si>
  <si>
    <t>/rsm:CrossIndustryInvoice/rsm:SupplyChainTradeTransaction/ram:ApplicableHeaderTradeAgreement/ram:SellerTradeParty/ram:PostalTradeAddress/ram:LineTwo</t>
  </si>
  <si>
    <t>BT-162</t>
  </si>
  <si>
    <t>/rsm:CrossIndustryInvoice/rsm:SupplyChainTradeTransaction/ram:ApplicableHeaderTradeAgreement/ram:SellerTradeParty/ram:PostalTradeAddress/ram:LineThree</t>
  </si>
  <si>
    <t>BT-37</t>
  </si>
  <si>
    <t>/rsm:CrossIndustryInvoice/rsm:SupplyChainTradeTransaction/ram:ApplicableHeaderTradeAgreement/ram:SellerTradeParty/ram:PostalTradeAddress/ram:CityName</t>
  </si>
  <si>
    <t>BT-38</t>
  </si>
  <si>
    <t>/rsm:CrossIndustryInvoice/rsm:SupplyChainTradeTransaction/ram:ApplicableHeaderTradeAgreement/ram:SellerTradeParty/ram:PostalTradeAddress/ram:PostcodeCode</t>
  </si>
  <si>
    <t>BT-39</t>
  </si>
  <si>
    <t>/rsm:CrossIndustryInvoice/rsm:SupplyChainTradeTransaction/ram:ApplicableHeaderTradeAgreement/ram:SellerTradeParty/ram:PostalTradeAddress/ram:CountrySubDivisionName</t>
  </si>
  <si>
    <t>BT-40</t>
  </si>
  <si>
    <t>/rsm:CrossIndustryInvoice/rsm:SupplyChainTradeTransaction/ram:ApplicableHeaderTradeAgreement/ram:SellerTradeParty/ram:PostalTradeAddress/ram:CountryID</t>
  </si>
  <si>
    <t>BG-6</t>
  </si>
  <si>
    <t>/rsm:CrossIndustryInvoice/rsm:SupplyChainTradeTransaction/ram:ApplicableHeaderTradeAgreement/ram:SellerTradeParty/ram:DefinedTradeContact</t>
  </si>
  <si>
    <t>BT-41</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</si>
  <si>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</si>
  <si>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/rsm:CrossIndustryInvoice/rsm:SupplyChainTradeTransaction/ram:ApplicableHeaderTradeAgreement/ram:SellerTradeParty/ram:DefinedTradeContact/ram:DepartmentName</t>
  </si>
  <si>
    <t>BT-42</t>
  </si>
  <si>
    <t>/rsm:CrossIndustryInvoice/rsm:SupplyChainTradeTransaction/ram:ApplicableHeaderTradeAgreement/ram:SellerTradeParty/ram:DefinedTradeContact/ram:TelephoneUniversalCommunication/ram:CompleteNumber</t>
  </si>
  <si>
    <t>BT-43</t>
  </si>
  <si>
    <t>/rsm:CrossIndustryInvoice/rsm:SupplyChainTradeTransaction/ram:ApplicableHeaderTradeAgreement/ram:SellerTradeParty/ram:DefinedTradeContact/ram:EmailURIUniversalCommunication/ram:URIID</t>
  </si>
  <si>
    <t>BG-7</t>
  </si>
  <si>
    <t>/rsm:CrossIndustryInvoice/rsm:SupplyChainTradeTransaction/ram:ApplicableHeaderTradeAgreement/ram:BuyerTradeParty</t>
  </si>
  <si>
    <t>BT-44</t>
  </si>
  <si>
    <t>/rsm:CrossIndustryInvoice/rsm:SupplyChainTradeTransaction/ram:ApplicableHeaderTradeAgreement/ram:BuyerTradeParty/ram:Name</t>
  </si>
  <si>
    <t>BT-45</t>
  </si>
  <si>
    <t>/rsm:CrossIndustryInvoice/rsm:SupplyChainTradeTransaction/ram:ApplicableHeaderTradeAgreement/ram:BuyerTradeParty/ram:SpecifiedLegalOrganization/ram:TradingBusinessName</t>
  </si>
  <si>
    <t>BT-46</t>
  </si>
  <si>
    <t>/rsm:CrossIndustryInvoice/rsm:SupplyChainTradeTransaction/ram:ApplicableHeaderTradeAgreement/ram:BuyerTradeParty/ram:ID</t>
  </si>
  <si>
    <t>/rsm:CrossIndustryInvoice/rsm:SupplyChainTradeTransaction/ram:ApplicableHeaderTradeAgreement/ram:BuyerTradeParty/ram:GlobalID</t>
  </si>
  <si>
    <t>BT-46–1</t>
  </si>
  <si>
    <t>/rsm:CrossIndustryInvoice/rsm:SupplyChainTradeTransaction/ram:ApplicableHeaderTradeAgreement/ram:BuyerTradeParty/ram:GlobalID/@schemeID</t>
  </si>
  <si>
    <t>BT-47</t>
  </si>
  <si>
    <t>/rsm:CrossIndustryInvoice/rsm:SupplyChainTradeTransaction/ram:ApplicableHeaderTradeAgreement/ram:BuyerTradeParty/ram:SpecifiedLegalOrganization/ram:ID</t>
  </si>
  <si>
    <t>BT-47–1</t>
  </si>
  <si>
    <t>/rsm:CrossIndustryInvoice/rsm:SupplyChainTradeTransaction/ram:ApplicableHeaderTradeAgreement/ram:BuyerTradeParty/ram:SpecifiedLegalOrganization/ram:ID/@schemeID</t>
  </si>
  <si>
    <t>BT-48</t>
  </si>
  <si>
    <t>/rsm:CrossIndustryInvoice/rsm:SupplyChainTradeTransaction/ram:ApplicableHeaderTradeAgreement/ram:BuyerTradeParty/ram:SpecifiedTaxRegistration/ram:ID[@schemeID='VA']</t>
  </si>
  <si>
    <t>BT-49</t>
  </si>
  <si>
    <t>/rsm:CrossIndustryInvoice/rsm:SupplyChainTradeTransaction/ram:ApplicableHeaderTradeAgreement/ram:BuyerTradeParty/ram:URIUniversalCommunication/ram:URIID</t>
  </si>
  <si>
    <t>BT-49–1</t>
  </si>
  <si>
    <t>/rsm:CrossIndustryInvoice/rsm:SupplyChainTradeTransaction/ram:ApplicableHeaderTradeAgreement/ram:BuyerTradeParty/ram:URIUniversalCommunication/ram:URIID/@schemeID</t>
  </si>
  <si>
    <t>BG-8</t>
  </si>
  <si>
    <t>/rsm:CrossIndustryInvoice/rsm:SupplyChainTradeTransaction/ram:ApplicableHeaderTradeAgreement/ram:BuyerTradeParty/ram:PostalTradeAddress</t>
  </si>
  <si>
    <t>BT-50</t>
  </si>
  <si>
    <t>/rsm:CrossIndustryInvoice/rsm:SupplyChainTradeTransaction/ram:ApplicableHeaderTradeAgreement/ram:BuyerTradeParty/ram:PostalTradeAddress/ram:LineOne</t>
  </si>
  <si>
    <t>BT-51</t>
  </si>
  <si>
    <t>/rsm:CrossIndustryInvoice/rsm:SupplyChainTradeTransaction/ram:ApplicableHeaderTradeAgreement/ram:BuyerTradeParty/ram:PostalTradeAddress/ram:LineTwo</t>
  </si>
  <si>
    <t>BT-163</t>
  </si>
  <si>
    <t>/rsm:CrossIndustryInvoice/rsm:SupplyChainTradeTransaction/ram:ApplicableHeaderTradeAgreement/ram:BuyerTradeParty/ram:PostalTradeAddress/ram:LineThree</t>
  </si>
  <si>
    <t>BT-52</t>
  </si>
  <si>
    <t>/rsm:CrossIndustryInvoice/rsm:SupplyChainTradeTransaction/ram:ApplicableHeaderTradeAgreement/ram:BuyerTradeParty/ram:PostalTradeAddress/ram:CityName</t>
  </si>
  <si>
    <t>BT-53</t>
  </si>
  <si>
    <t>/rsm:CrossIndustryInvoice/rsm:SupplyChainTradeTransaction/ram:ApplicableHeaderTradeAgreement/ram:BuyerTradeParty/ram:PostalTradeAddress/ram:PostcodeCode</t>
  </si>
  <si>
    <t>BT-54</t>
  </si>
  <si>
    <t>/rsm:CrossIndustryInvoice/rsm:SupplyChainTradeTransaction/ram:ApplicableHeaderTradeAgreement/ram:BuyerTradeParty/ram:PostalTradeAddress/ram:CountrySubDivisionName</t>
  </si>
  <si>
    <t>BT-55</t>
  </si>
  <si>
    <t>/rsm:CrossIndustryInvoice/rsm:SupplyChainTradeTransaction/ram:ApplicableHeaderTradeAgreement/ram:BuyerTradeParty/ram:PostalTradeAddress/ram:CountryID</t>
  </si>
  <si>
    <t>BG-9</t>
  </si>
  <si>
    <t>/rsm:CrossIndustryInvoice/rsm:SupplyChainTradeTransaction/ram:ApplicableHeaderTradeAgreement/ram:BuyerTradeParty/ram:DefinedTradeContact</t>
  </si>
  <si>
    <t>BT-56</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</si>
  <si>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</si>
  <si>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/rsm:CrossIndustryInvoice/rsm:SupplyChainTradeTransaction/ram:ApplicableHeaderTradeAgreement/ram:BuyerTradeParty/ram:DefinedTradeContact/ram:DepartmentName</t>
  </si>
  <si>
    <t>BT-57</t>
  </si>
  <si>
    <t>/rsm:CrossIndustryInvoice/rsm:SupplyChainTradeTransaction/ram:ApplicableHeaderTradeAgreement/ram:BuyerTradeParty/ram:DefinedTradeContact/ram:TelephoneUniversalCommunication/ram:CompleteNumber</t>
  </si>
  <si>
    <t>BT-58</t>
  </si>
  <si>
    <t>/rsm:CrossIndustryInvoice/rsm:SupplyChainTradeTransaction/ram:ApplicableHeaderTradeAgreement/ram:BuyerTradeParty/ram:DefinedTradeContact/ram:EmailURIUniversalCommunication/ram:URIID</t>
  </si>
  <si>
    <t>BG-10</t>
  </si>
  <si>
    <t>/rsm:CrossIndustryInvoice/rsm:SupplyChainTradeTransaction/ram:ApplicableHeaderTradeSettlement/ram:PostalCITradeAddress</t>
  </si>
  <si>
    <t>BT-59</t>
  </si>
  <si>
    <t>/rsm:CrossIndustryInvoice/rsm:SupplyChainTradeTransaction/ram:ApplicableHeaderTradeSettlement/ram:PostalCITradeAddress/ram:Name</t>
  </si>
  <si>
    <t>BT-60</t>
  </si>
  <si>
    <t>/rsm:CrossIndustryInvoice/rsm:SupplyChainTradeTransaction/ram:ApplicableHeaderTradeSettlement/ram:PostalCITradeAddress/ram:ID</t>
  </si>
  <si>
    <t>/rsm:CrossIndustryInvoice/rsm:SupplyChainTradeTransaction/ram:ApplicableHeaderTradeSettlement/ram:PostalCITradeAddress/ram:GlobalID</t>
  </si>
  <si>
    <t>BT-60–1</t>
  </si>
  <si>
    <t>/rsm:CrossIndustryInvoice/rsm:SupplyChainTradeTransaction/ram:ApplicableHeaderTradeSettlement/ram:PostalCITradeAddress/ram:GlobalID/@schemeID</t>
  </si>
  <si>
    <t>BT-61</t>
  </si>
  <si>
    <t>/rsm:CrossIndustryInvoice/rsm:SupplyChainTradeTransaction/ram:ApplicableHeaderTradeSettlement/ram:PostalCITradeAddress/ram:SpecifiedLegalOrganization/ram:ID</t>
  </si>
  <si>
    <t>BT-61–1</t>
  </si>
  <si>
    <t>/rsm:CrossIndustryInvoice/rsm:SupplyChainTradeTransaction/ram:ApplicableHeaderTradeSettlement/ram:PostalCITradeAddress/ram:SpecifiedLegalOrganization/ram:ID/@schemeID</t>
  </si>
  <si>
    <t>BG-11</t>
  </si>
  <si>
    <t>/rsm:CrossIndustryInvoice/rsm:SupplyChainTradeTransaction/ram:ApplicableHeaderTradeAgreement/ram:SellerTaxRepresentativeTradeParty</t>
  </si>
  <si>
    <t>BT-62</t>
  </si>
  <si>
    <t>/rsm:CrossIndustryInvoice/rsm:SupplyChainTradeTransaction/ram:ApplicableHeaderTradeAgreement/ram:SellerTaxRepresentativeTradeParty/ram:Name</t>
  </si>
  <si>
    <t>BT-63</t>
  </si>
  <si>
    <t>/rsm:CrossIndustryInvoice/rsm:SupplyChainTradeTransaction/ram:ApplicableHeaderTradeAgreement/ram:SellerTaxRepresentativeTradeParty/ram:SpecifiedTaxRegistration/ram:ID[@schemeID='VA']</t>
  </si>
  <si>
    <t>BG-12</t>
  </si>
  <si>
    <t>/rsm:CrossIndustryInvoice/rsm:SupplyChainTradeTransaction/ram:ApplicableHeaderTradeAgreement/ram:SellerTaxRepresentativeTradeParty/ram:PostalTradeAddress</t>
  </si>
  <si>
    <t>BT-64</t>
  </si>
  <si>
    <t>/rsm:CrossIndustryInvoice/rsm:SupplyChainTradeTransaction/ram:ApplicableHeaderTradeAgreement/ram:SellerTaxRepresentativeTradeParty/ram:PostalTradeAddress/ram:LineOne</t>
  </si>
  <si>
    <t>BT-65</t>
  </si>
  <si>
    <t>/rsm:CrossIndustryInvoice/rsm:SupplyChainTradeTransaction/ram:ApplicableHeaderTradeAgreement/ram:SellerTaxRepresentativeTradeParty/ram:PostalTradeAddress/ram:LineTwo</t>
  </si>
  <si>
    <t>BT-164</t>
  </si>
  <si>
    <t>/rsm:CrossIndustryInvoice/rsm:SupplyChainTradeTransaction/ram:ApplicableHeaderTradeAgreement/ram:SellerTaxRepresentativeTradeParty/ram:PostalTradeAddress/ram:LineThree</t>
  </si>
  <si>
    <t>BT-66</t>
  </si>
  <si>
    <t>/rsm:CrossIndustryInvoice/rsm:SupplyChainTradeTransaction/ram:ApplicableHeaderTradeAgreement/ram:SellerTaxRepresentativeTradeParty/ram:PostalTradeAddress/ram:CityName</t>
  </si>
  <si>
    <t>BT-67</t>
  </si>
  <si>
    <t>/rsm:CrossIndustryInvoice/rsm:SupplyChainTradeTransaction/ram:ApplicableHeaderTradeAgreement/ram:SellerTaxRepresentativeTradeParty/ram:PostalTradeAddress/ram:PostcodeCode</t>
  </si>
  <si>
    <t>BT-68</t>
  </si>
  <si>
    <t>/rsm:CrossIndustryInvoice/rsm:SupplyChainTradeTransaction/ram:ApplicableHeaderTradeAgreement/ram:SellerTaxRepresentativeTradeParty/ram:PostalTradeAddress/ram:CountrySubDivisionName</t>
  </si>
  <si>
    <t>BT-69</t>
  </si>
  <si>
    <t>/rsm:CrossIndustryInvoice/rsm:SupplyChainTradeTransaction/ram:ApplicableHeaderTradeAgreement/ram:SellerTaxRepresentativeTradeParty/ram:PostalTradeAddress/ram:CountryID</t>
  </si>
  <si>
    <t>BG-13</t>
  </si>
  <si>
    <t>/rsm:CrossIndustryInvoice/rsm:SupplyChainTradeTransaction/ram:ApplicableHeaderTradeDelivery/ram:ShipToTradeParty</t>
  </si>
  <si>
    <t>BT-70</t>
  </si>
  <si>
    <t>/rsm:CrossIndustryInvoice/rsm:SupplyChainTradeTransaction/ram:ApplicableHeaderTradeDelivery/ram:ShipToTradeParty/ram:Name</t>
  </si>
  <si>
    <t>BT-71</t>
  </si>
  <si>
    <t>/rsm:CrossIndustryInvoice/rsm:SupplyChainTradeTransaction/ram:ApplicableHeaderTradeDelivery/ram:ShipToTradeParty/ram:ID</t>
  </si>
  <si>
    <t>/rsm:CrossIndustryInvoice/rsm:SupplyChainTradeTransaction/ram:ApplicableHeaderTradeDelivery/ram:ShipToTradeParty/ram:GlobalID</t>
  </si>
  <si>
    <t>BT-71–1</t>
  </si>
  <si>
    <t>/rsm:CrossIndustryInvoice/rsm:SupplyChainTradeTransaction/ram:ApplicableHeaderTradeDelivery/ram:ShipToTradeParty/ram:GlobalID/@schemeID</t>
  </si>
  <si>
    <t>BT-72</t>
  </si>
  <si>
    <t>/rsm:CrossIndustryInvoice/rsm:SupplyChainTradeTransaction/ram:ApplicableHeaderTradeDelivery/ram:ActualDeliverySupplyChainEvent/ram:OccurrenceDateTime/udt:DateTimeString[@format='102']</t>
  </si>
  <si>
    <t>BG-14</t>
  </si>
  <si>
    <t>/rsm:CrossIndustryInvoice/rsm:SupplyChainTradeTransaction/ram:ApplicableHeaderTradeSettlement/ram:BillingSpecifiedPeriod</t>
  </si>
  <si>
    <t>BT-73</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</si>
  <si>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</si>
  <si>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</si>
  <si>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</si>
  <si>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t>
  </si>
  <si>
    <t>/rsm:CrossIndustryInvoice/rsm:SupplyChainTradeTransaction/ram:ApplicableHeaderTradeSettlement/ram:BillingSpecifiedPeriod/ram:EndDateTime/udt:DateTimeString[@format='102']/@format</t>
  </si>
  <si>
    <t>BG-15</t>
  </si>
  <si>
    <t>/rsm:CrossIndustryInvoice/rsm:SupplyChainTradeTransaction/ram:ApplicableHeaderTradeDelivery/ram:ShipToTradeParty/ram:PostalTradeAddress</t>
  </si>
  <si>
    <t>BT-75</t>
  </si>
  <si>
    <t>/rsm:CrossIndustryInvoice/rsm:SupplyChainTradeTransaction/ram:ApplicableHeaderTradeDelivery/ram:ShipToTradeParty/ram:PostalTradeAddress/ram:LineOne</t>
  </si>
  <si>
    <t>BT-76</t>
  </si>
  <si>
    <t>/rsm:CrossIndustryInvoice/rsm:SupplyChainTradeTransaction/ram:ApplicableHeaderTradeDelivery/ram:ShipToTradeParty/ram:PostalTradeAddress/ram:LineTwo</t>
  </si>
  <si>
    <t>BT-165</t>
  </si>
  <si>
    <t>/rsm:CrossIndustryInvoice/rsm:SupplyChainTradeTransaction/ram:ApplicableHeaderTradeDelivery/ram:ShipToTradeParty/ram:PostalTradeAddress/ram:LineThree</t>
  </si>
  <si>
    <t>BT-77</t>
  </si>
  <si>
    <t>/rsm:CrossIndustryInvoice/rsm:SupplyChainTradeTransaction/ram:ApplicableHeaderTradeDelivery/ram:ShipToTradeParty/ram:PostalTradeAddress/ram:CityName</t>
  </si>
  <si>
    <t>BT-78</t>
  </si>
  <si>
    <t>/rsm:CrossIndustryInvoice/rsm:SupplyChainTradeTransaction/ram:ApplicableHeaderTradeDelivery/ram:ShipToTradeParty/ram:PostalTradeAddress/ram:PostcodeCode</t>
  </si>
  <si>
    <t>BT-79</t>
  </si>
  <si>
    <t>/rsm:CrossIndustryInvoice/rsm:SupplyChainTradeTransaction/ram:ApplicableHeaderTradeDelivery/ram:ShipToTradeParty/ram:PostalTradeAddress/ram:CountrySubDivisionName</t>
  </si>
  <si>
    <t>BT-80</t>
  </si>
  <si>
    <t>/rsm:CrossIndustryInvoice/rsm:SupplyChainTradeTransaction/ram:ApplicableHeaderTradeDelivery/ram:ShipToTradeParty/ram:PostalTradeAddress/ram:CountryID</t>
  </si>
  <si>
    <t>BG-16</t>
  </si>
  <si>
    <t>/rsm:CrossIndustryInvoice/rsm:SupplyChainTradeTransaction/ram:ApplicableHeaderTradeSettlement/ram:SpecifiedTradeSettlementPaymentMeans</t>
  </si>
  <si>
    <t>BT-81</t>
  </si>
  <si>
    <t>/rsm:CrossIndustryInvoice/rsm:SupplyChainTradeTransaction/ram:ApplicableHeaderTradeSettlement/ram:SpecifiedTradeSettlementPaymentMeans/ram:TypeCode</t>
  </si>
  <si>
    <t>BT-82</t>
  </si>
  <si>
    <t>/rsm:CrossIndustryInvoice/rsm:SupplyChainTradeTransaction/ram:ApplicableHeaderTradeSettlement/ram:SpecifiedTradeSettlementPaymentMeans/ram:Information</t>
  </si>
  <si>
    <t>BT-83</t>
  </si>
  <si>
    <t>/rsm:CrossIndustryInvoice/rsm:SupplyChainTradeTransaction/ram:ApplicableHeaderTradeSettlement/ram:PaymentReference</t>
  </si>
  <si>
    <t>BG-17</t>
  </si>
  <si>
    <t>/rsm:CrossIndustryInvoice/rsm:SupplyChainTradeTransaction/ram:ApplicableHeaderTradeSettlement/ram:SpecifiedTradeSettlementPaymentMeans/ram:PayeePartyCreditorFinancialAccount</t>
  </si>
  <si>
    <t>BT-84</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</si>
  <si>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</si>
  <si>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/rsm:CrossIndustryInvoice/rsm:SupplyChainTradeTransaction/ram:ApplicableHeaderTradeSettlement/ram:SpecifiedTradeSettlementPaymentMeans/ram:PayeePartyCreditorFinancialAccount/ram:ProprietaryID</t>
  </si>
  <si>
    <t>BT-85</t>
  </si>
  <si>
    <t>/rsm:CrossIndustryInvoice/rsm:SupplyChainTradeTransaction/ram:ApplicableHeaderTradeSettlement/ram:SpecifiedTradeSettlementPaymentMeans/ram:PayeePartyCreditorFinancialAccount/ram:AccountName</t>
  </si>
  <si>
    <t>BT-86</t>
  </si>
  <si>
    <t>/rsm:CrossIndustryInvoice/rsm:SupplyChainTradeTransaction/ram:ApplicableHeaderTradeSettlement/ram:SpecifiedTradeSettlementPaymentMeans/ram:PayeeSpecifiedCreditorFinancialInstitution/ram:BICID</t>
  </si>
  <si>
    <t>BG-18</t>
  </si>
  <si>
    <t>/rsm:CrossIndustryInvoice/rsm:SupplyChainTradeTransaction/ram:ApplicableHeaderTradeSettlement/ram:SpecifiedTradeSettlementPaymentMeans/ram:ApplicableTradeSettlementFinancialCard</t>
  </si>
  <si>
    <t>BT-87</t>
  </si>
  <si>
    <t>/rsm:CrossIndustryInvoice/rsm:SupplyChainTradeTransaction/ram:ApplicableHeaderTradeSettlement/ram:SpecifiedTradeSettlementPaymentMeans/ram:ApplicableTradeSettlementFinancialCard/ram:ID</t>
  </si>
  <si>
    <t>BT-88</t>
  </si>
  <si>
    <t>/rsm:CrossIndustryInvoice/rsm:SupplyChainTradeTransaction/ram:ApplicableHeaderTradeSettlement/ram:SpecifiedTradeSettlementPaymentMeans/ram:ApplicableTradeSettlementFinancialCard/ram:CardholderName</t>
  </si>
  <si>
    <t>BG-19</t>
  </si>
  <si>
    <t>/rsm:CrossIndustryInvoice/rsm:SupplyChainTradeTransaction/ram:ApplicableHeaderTradeSettlement</t>
  </si>
  <si>
    <t>BT-89</t>
  </si>
  <si>
    <t>/rsm:CrossIndustryInvoice/rsm:SupplyChainTradeTransaction/ram:ApplicableHeaderTradeSettlement/ram:SpecifiedTradePaymentTerms/ram:DirectDebitMandateID</t>
  </si>
  <si>
    <t>BT-90</t>
  </si>
  <si>
    <t>/rsm:CrossIndustryInvoice/rsm:SupplyChainTradeTransaction/ram:ApplicableHeaderTradeSettlement/ram:CreditorReferenceID</t>
  </si>
  <si>
    <t>BT-91</t>
  </si>
  <si>
    <t>/rsm:CrossIndustryInvoice/rsm:SupplyChainTradeTransaction/ram:ApplicableHeaderTradeSettlement/ram:SpecifiedTradeSettlementPaymentMeans/ram:PayerPartyDebtorFinancialAccount/ram:IBANID</t>
  </si>
  <si>
    <t>BG-20</t>
  </si>
  <si>
    <t>/rsm:CrossIndustryInvoice/rsm:SupplyChainTradeTransaction/ram:ApplicableHeaderTradeSettlement/ram:SpecifiedTradeAllowanceCharge[ram:ChargeIndicator/udt:Indicator=false()]</t>
  </si>
  <si>
    <t>BT-92</t>
  </si>
  <si>
    <t>/rsm:CrossIndustryInvoice/rsm:SupplyChainTradeTransaction/ram:ApplicableHeaderTradeSettlement/ram:SpecifiedTradeAllowanceCharge[ram:ChargeIndicator/udt:Indicator=false()]/ram:ActualAmount</t>
  </si>
  <si>
    <t>BT-93</t>
  </si>
  <si>
    <t>/rsm:CrossIndustryInvoice/rsm:SupplyChainTradeTransaction/ram:ApplicableHeaderTradeSettlement/ram:SpecifiedTradeAllowanceCharge[ram:ChargeIndicator/udt:Indicator=false()]/ram:BasisAmount</t>
  </si>
  <si>
    <t>BT-94</t>
  </si>
  <si>
    <t>/rsm:CrossIndustryInvoice/rsm:SupplyChainTradeTransaction/ram:ApplicableHeaderTradeSettlement/ram:SpecifiedTradeAllowanceCharge[ram:ChargeIndicator/udt:Indicator=false()]/ram:CalculationPercent</t>
  </si>
  <si>
    <t>BT-95</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</si>
  <si>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</si>
  <si>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/rsm:CrossIndustryInvoice/rsm:SupplyChainTradeTransaction/ram:ApplicableHeaderTradeSettlement/ram:SpecifiedTradeAllowanceCharge[ram:ChargeIndicator/udt:Indicator=false()]/ram:CategoryTradeTax/ram:CategoryCode</t>
  </si>
  <si>
    <t>BT-96</t>
  </si>
  <si>
    <t>/rsm:CrossIndustryInvoice/rsm:SupplyChainTradeTransaction/ram:ApplicableHeaderTradeSettlement/ram:SpecifiedTradeAllowanceCharge[ram:ChargeIndicator/udt:Indicator=false()]/ram:CategoryTradeTax/ram:RateApplicablePercent</t>
  </si>
  <si>
    <t>BT-97</t>
  </si>
  <si>
    <t>/rsm:CrossIndustryInvoice/rsm:SupplyChainTradeTransaction/ram:ApplicableHeaderTradeSettlement/ram:SpecifiedTradeAllowanceCharge[ram:ChargeIndicator/udt:Indicator=false()]/ram:Reason</t>
  </si>
  <si>
    <t>BT-98</t>
  </si>
  <si>
    <t>/rsm:CrossIndustryInvoice/rsm:SupplyChainTradeTransaction/ram:ApplicableHeaderTradeSettlement/ram:SpecifiedTradeAllowanceCharge[ram:ChargeIndicator/udt:Indicator=false()]/ram:ReasonCode</t>
  </si>
  <si>
    <t>BG-21</t>
  </si>
  <si>
    <t>/rsm:CrossIndustryInvoice/rsm:SupplyChainTradeTransaction/ram:ApplicableHeaderTradeSettlement/ram:SpecifiedTradeAllowanceCharge[ram:ChargeIndicator/udt:Indicator=true()]</t>
  </si>
  <si>
    <t>BT-99</t>
  </si>
  <si>
    <t>/rsm:CrossIndustryInvoice/rsm:SupplyChainTradeTransaction/ram:ApplicableHeaderTradeSettlement/ram:SpecifiedTradeAllowanceCharge[ram:ChargeIndicator/udt:Indicator=true()]/ram:ActualAmount</t>
  </si>
  <si>
    <t>BT-100</t>
  </si>
  <si>
    <t>/rsm:CrossIndustryInvoice/rsm:SupplyChainTradeTransaction/ram:ApplicableHeaderTradeSettlement/ram:SpecifiedTradeAllowanceCharge[ram:ChargeIndicator/udt:Indicator=true()]/ram:BasisAmount</t>
  </si>
  <si>
    <t>BT-101</t>
  </si>
  <si>
    <t>/rsm:CrossIndustryInvoice/rsm:SupplyChainTradeTransaction/ram:ApplicableHeaderTradeSettlement/ram:SpecifiedTradeAllowanceCharge[ram:ChargeIndicator/udt:Indicator=true()]/ram:CalculationPercent</t>
  </si>
  <si>
    <t>BT-102</t>
  </si>
  <si>
    <t>/rsm:CrossIndustryInvoice/rsm:SupplyChainTradeTransaction/ram:ApplicableHeaderTradeSettlement/ram:SpecifiedTradeAllowanceCharge[ram:ChargeIndicator/udt:Indicator=true()]/ram:CategoryTradeTax/ram:TypeCode</t>
  </si>
  <si>
    <t>/rsm:CrossIndustryInvoice/rsm:SupplyChainTradeTransaction/ram:ApplicableHeaderTradeSettlement/ram:SpecifiedTradeAllowanceCharge[ram:ChargeIndicator/udt:Indicator=true()]/ram:CategoryTradeTax/ram:CategoryCode</t>
  </si>
  <si>
    <t>BT-103</t>
  </si>
  <si>
    <t>/rsm:CrossIndustryInvoice/rsm:SupplyChainTradeTransaction/ram:ApplicableHeaderTradeSettlement/ram:SpecifiedTradeAllowanceCharge[ram:ChargeIndicator/udt:Indicator=true()]/ram:CategoryTradeTax/ram:RateApplicablePercent</t>
  </si>
  <si>
    <t>BT-104</t>
  </si>
  <si>
    <t>/rsm:CrossIndustryInvoice/rsm:SupplyChainTradeTransaction/ram:ApplicableHeaderTradeSettlement/ram:SpecifiedTradeAllowanceCharge[ram:ChargeIndicator/udt:Indicator=true()]/ram:Reason</t>
  </si>
  <si>
    <t>BT-105</t>
  </si>
  <si>
    <t>/rsm:CrossIndustryInvoice/rsm:SupplyChainTradeTransaction/ram:ApplicableHeaderTradeSettlement/ram:SpecifiedTradeAllowanceCharge[ram:ChargeIndicator/udt:Indicator=true()]/ram:ReasonCode</t>
  </si>
  <si>
    <t>BG-22</t>
  </si>
  <si>
    <t>/rsm:CrossIndustryInvoice/rsm:SupplyChainTradeTransaction/ram:ApplicableHeaderTradeSettlement/ram:SpecifiedTradeSettlementHeaderMonetarySummation</t>
  </si>
  <si>
    <t>BT-106</t>
  </si>
  <si>
    <t>/rsm:CrossIndustryInvoice/rsm:SupplyChainTradeTransaction/ram:ApplicableHeaderTradeSettlement/ram:SpecifiedTradeSettlementHeaderMonetarySummation/ram:LineTotalAmount</t>
  </si>
  <si>
    <t>BT-107</t>
  </si>
  <si>
    <t>/rsm:CrossIndustryInvoice/rsm:SupplyChainTradeTransaction/ram:ApplicableHeaderTradeSettlement/ram:SpecifiedTradeSettlementHeaderMonetarySummation/ram:AllowanceTotalAmount</t>
  </si>
  <si>
    <t>BT-108</t>
  </si>
  <si>
    <t>/rsm:CrossIndustryInvoice/rsm:SupplyChainTradeTransaction/ram:ApplicableHeaderTradeSettlement/ram:SpecifiedTradeSettlementHeaderMonetarySummation/ram:ChargeTotalAmount</t>
  </si>
  <si>
    <t>BT-109</t>
  </si>
  <si>
    <t>/rsm:CrossIndustryInvoice/rsm:SupplyChainTradeTransaction/ram:ApplicableHeaderTradeSettlement/ram:SpecifiedTradeSettlementHeaderMonetarySummation/ram:TaxBasisTotalAmount</t>
  </si>
  <si>
    <t>BT-110</t>
  </si>
  <si>
    <t>/rsm:CrossIndustryInvoice/rsm:SupplyChainTradeTransaction/ram:ApplicableHeaderTradeSettlement/ram:SpecifiedTradeSettlementHeaderMonetarySummation/ram:TaxTotalAmount</t>
  </si>
  <si>
    <t>BT-111</t>
  </si>
  <si>
    <t>BT-112</t>
  </si>
  <si>
    <t>/rsm:CrossIndustryInvoice/rsm:SupplyChainTradeTransaction/ram:ApplicableHeaderTradeSettlement/ram:SpecifiedTradeSettlementHeaderMonetarySummation/ram:GrandTotalAmount</t>
  </si>
  <si>
    <t>BT-113</t>
  </si>
  <si>
    <t>/rsm:CrossIndustryInvoice/rsm:SupplyChainTradeTransaction/ram:ApplicableHeaderTradeSettlement/ram:SpecifiedTradeSettlementHeaderMonetarySummation/ram:TotalPrepaidAmount</t>
  </si>
  <si>
    <t>BT-114</t>
  </si>
  <si>
    <t>/rsm:CrossIndustryInvoice/rsm:SupplyChainTradeTransaction/ram:ApplicableHeaderTradeSettlement/ram:SpecifiedTradeSettlementHeaderMonetarySummation/ram:RoundingAmount</t>
  </si>
  <si>
    <t>BT-115</t>
  </si>
  <si>
    <t>/rsm:CrossIndustryInvoice/rsm:SupplyChainTradeTransaction/ram:ApplicableHeaderTradeSettlement/ram:SpecifiedTradeSettlementHeaderMonetarySummation/ram:DuePayableAmount</t>
  </si>
  <si>
    <t>BG-23</t>
  </si>
  <si>
    <t>/rsm:CrossIndustryInvoice/rsm:SupplyChainTradeTransaction/ram:ApplicableHeaderTradeSettlement/ram:ApplicableTradeTax</t>
  </si>
  <si>
    <t>BT-116</t>
  </si>
  <si>
    <t>/rsm:CrossIndustryInvoice/rsm:SupplyChainTradeTransaction/ram:ApplicableHeaderTradeSettlement/ram:ApplicableTradeTax/ram:BasisAmount</t>
  </si>
  <si>
    <t>BT-117</t>
  </si>
  <si>
    <t>/rsm:CrossIndustryInvoice/rsm:SupplyChainTradeTransaction/ram:ApplicableHeaderTradeSettlement/ram:ApplicableTradeTax/ram:CalculatedAmount</t>
  </si>
  <si>
    <t>BT-118</t>
  </si>
  <si>
    <t>/rsm:CrossIndustryInvoice/rsm:SupplyChainTradeTransaction/ram:ApplicableHeaderTradeSettlement/ram:ApplicableTradeTax/ram:TypeCode</t>
  </si>
  <si>
    <t>/rsm:CrossIndustryInvoice/rsm:SupplyChainTradeTransaction/ram:ApplicableHeaderTradeSettlement/ram:ApplicableTradeTax/ram:CategoryCode</t>
  </si>
  <si>
    <t>BT-119</t>
  </si>
  <si>
    <t>/rsm:CrossIndustryInvoice/rsm:SupplyChainTradeTransaction/ram:ApplicableHeaderTradeSettlement/ram:ApplicableTradeTax/ram:RateApplicablePercent</t>
  </si>
  <si>
    <t>BT-120</t>
  </si>
  <si>
    <t>/rsm:CrossIndustryInvoice/rsm:SupplyChainTradeTransaction/ram:ApplicableHeaderTradeSettlement/ram:ApplicableTradeTax/ram:ExemptionReason</t>
  </si>
  <si>
    <t>BT-121</t>
  </si>
  <si>
    <t>/rsm:CrossIndustryInvoice/rsm:SupplyChainTradeTransaction/ram:ApplicableHeaderTradeSettlement/ram:ApplicableTradeTax/ram:ExemptionReasonCode</t>
  </si>
  <si>
    <t>BG-24</t>
  </si>
  <si>
    <t>/rsm:CrossIndustryInvoice/rsm:SupplyChainTradeTransaction/ram:ApplicableHeaderTradeAgreement/ram:AdditionalReferencedDocument</t>
  </si>
  <si>
    <t>BT-122</t>
  </si>
  <si>
    <t>BT-123</t>
  </si>
  <si>
    <t>/rsm:CrossIndustryInvoice/rsm:SupplyChainTradeTransaction/ram:ApplicableHeaderTradeAgreement/ram:AdditionalReferencedDocument/ram:Name</t>
  </si>
  <si>
    <t>BT-124</t>
  </si>
  <si>
    <t>/rsm:CrossIndustryInvoice/rsm:SupplyChainTradeTransaction/ram:ApplicableHeaderTradeAgreement/ram:AdditionalReferencedDocument/ram:URIID</t>
  </si>
  <si>
    <t>BT-125</t>
  </si>
  <si>
    <t>/rsm:CrossIndustryInvoice/rsm:SupplyChainTradeTransaction/ram:ApplicableHeaderTradeAgreement/ram:AdditionalReferencedDocument/ram:AttachmentBinaryObject</t>
  </si>
  <si>
    <t>BT-125–1</t>
  </si>
  <si>
    <t>/rsm:CrossIndustryInvoice/rsm:SupplyChainTradeTransaction/ram:ApplicableHeaderTradeAgreement/ram:AdditionalReferencedDocument/ram:AttachmentBinaryObject/@mimeCode</t>
  </si>
  <si>
    <t>BT-125–2</t>
  </si>
  <si>
    <t>/rsm:CrossIndustryInvoice/rsm:SupplyChainTradeTransaction/ram:ApplicableHeaderTradeAgreement/ram:AdditionalReferencedDocument/ram:AttachmentBinaryObject/@filename</t>
  </si>
  <si>
    <t>BG-25</t>
  </si>
  <si>
    <t>/rsm:CrossIndustryInvoice/rsm:SupplyChainTradeTransaction/ram:IncludedSupplyChainTradeLineItem</t>
  </si>
  <si>
    <t>BT-126</t>
  </si>
  <si>
    <t>/rsm:CrossIndustryInvoice/rsm:SupplyChainTradeTransaction/ram:IncludedSupplyChainTradeLineItem/ram:AssociatedDocumentLineDocument/ram:LineID</t>
  </si>
  <si>
    <t>BT-127</t>
  </si>
  <si>
    <t>/rsm:CrossIndustryInvoice/rsm:SupplyChainTradeTransaction/ram:IncludedSupplyChainTradeLineItem/ram:AssociatedDocumentLineDocument/ram:IncludedNote/ram:Content</t>
  </si>
  <si>
    <t>BT-128</t>
  </si>
  <si>
    <t>/rsm:CrossIndustryInvoice/rsm:SupplyChainTradeTransaction/ram:IncludedSupplyChainTradeLineItem/ram:SpecifiedLineTradeSettlement/ram:AdditionalReferencedDocument[ram:TypeCode='130']/ram:IssuerAssignedID</t>
  </si>
  <si>
    <t>/rsm:CrossIndustryInvoice/rsm:SupplyChainTradeTransaction/ram:IncludedSupplyChainTradeLineItem/ram:SpecifiedLineTradeSettlement/ram:AdditionalReferencedDocument[ram:TypeCode='130']/ram:TypeCode</t>
  </si>
  <si>
    <t>BT-128–1</t>
  </si>
  <si>
    <t>/rsm:CrossIndustryInvoice/rsm:SupplyChainTradeTransaction/ram:IncludedSupplyChainTradeLineItem/ram:SpecifiedLineTradeSettlement/ram:AdditionalReferencedDocument/ram:ReferenceTypeCode</t>
  </si>
  <si>
    <t>BT-129</t>
  </si>
  <si>
    <t>/rsm:CrossIndustryInvoice/rsm:SupplyChainTradeTransaction/ram:IncludedSupplyChainTradeLineItem/ram:SpecifiedLineTradeDelivery/ram:BilledQuantity</t>
  </si>
  <si>
    <t>BT-130</t>
  </si>
  <si>
    <t>/rsm:CrossIndustryInvoice/rsm:SupplyChainTradeTransaction/ram:IncludedSupplyChainTradeLineItem/ram:SpecifiedLineTradeDelivery/ram:BilledQuantity/@unitCode</t>
  </si>
  <si>
    <t>BT-131</t>
  </si>
  <si>
    <t>/rsm:CrossIndustryInvoice/rsm:SupplyChainTradeTransaction/ram:IncludedSupplyChainTradeLineItem/ram:SpecifiedLineTradeSettlement/ram:SpecifiedTradeSettlementLineMonetarySummation/ram:LineTotalAmount</t>
  </si>
  <si>
    <t>BT-132</t>
  </si>
  <si>
    <t>/rsm:CrossIndustryInvoice/rsm:SupplyChainTradeTransaction/ram:IncludedSupplyChainTradeLineItem/ram:SpecifiedLineTradeAgreement/ram:BuyerOrderReferencedDocument/ram:LineID</t>
  </si>
  <si>
    <t>BT-133</t>
  </si>
  <si>
    <t>/rsm:CrossIndustryInvoice/rsm:SupplyChainTradeTransaction/ram:IncludedSupplyChainTradeLineItem/ram:SpecifiedLineTradeSettlement/ram:ReceivableSpecifiedTradeAccountingAccount/ram:ID</t>
  </si>
  <si>
    <t>BG-26</t>
  </si>
  <si>
    <t>/rsm:CrossIndustryInvoice/rsm:SupplyChainTradeTransaction/ram:IncludedSupplyChainTradeLineItem/ram:SpecifiedLineTradeSettlement/ram:BillingSpecifiedPeriod</t>
  </si>
  <si>
    <t>BT-134</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</si>
  <si>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</si>
  <si>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</si>
  <si>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</si>
  <si>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</si>
  <si>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/rsm:CrossIndustryInvoice/rsm:SupplyChainTradeTransaction/ram:IncludedSupplyChainTradeLineItem/ram:SpecifiedLineTradeSettlement/ram:BillingSpecifiedPeriod/ram:EndDateTime/udt:DateTimeString[@format='102']/@format</t>
  </si>
  <si>
    <t>BG-27</t>
  </si>
  <si>
    <t>/rsm:CrossIndustryInvoice/rsm:SupplyChainTradeTransaction/ram:IncludedSupplyChainTradeLineItem/ram:SpecifiedLineTradeSettlement/ram:SpecifiedTradeAllowanceCharge[ram:ChargeIndicator/udt:Indicator=false()]</t>
  </si>
  <si>
    <t>BT-136</t>
  </si>
  <si>
    <t>/rsm:CrossIndustryInvoice/rsm:SupplyChainTradeTransaction/ram:IncludedSupplyChainTradeLineItem/ram:SpecifiedLineTradeSettlement/ram:SpecifiedTradeAllowanceCharge[ram:ChargeIndicator/udt:Indicator=false()]/ram:ActualAmount</t>
  </si>
  <si>
    <t>BT-137</t>
  </si>
  <si>
    <t>/rsm:CrossIndustryInvoice/rsm:SupplyChainTradeTransaction/ram:IncludedSupplyChainTradeLineItem/ram:SpecifiedLineTradeSettlement/ram:SpecifiedTradeAllowanceCharge[ram:ChargeIndicator/udt:Indicator=false()]/ram:BasisAmount</t>
  </si>
  <si>
    <t>BT-138</t>
  </si>
  <si>
    <t>/rsm:CrossIndustryInvoice/rsm:SupplyChainTradeTransaction/ram:IncludedSupplyChainTradeLineItem/ram:SpecifiedLineTradeSettlement/ram:SpecifiedTradeAllowanceCharge[ram:ChargeIndicator/udt:Indicator=false()]/ram:CalculationPercent</t>
  </si>
  <si>
    <t>BT-139</t>
  </si>
  <si>
    <t>/rsm:CrossIndustryInvoice/rsm:SupplyChainTradeTransaction/ram:IncludedSupplyChainTradeLineItem/ram:SpecifiedLineTradeSettlement/ram:SpecifiedTradeAllowanceCharge[ram:ChargeIndicator/udt:Indicator=false()]/ram:Reason</t>
  </si>
  <si>
    <t>BT-140</t>
  </si>
  <si>
    <t>/rsm:CrossIndustryInvoice/rsm:SupplyChainTradeTransaction/ram:IncludedSupplyChainTradeLineItem/ram:SpecifiedLineTradeSettlement/ram:SpecifiedTradeAllowanceCharge[ram:ChargeIndicator/udt:Indicator=false()]/ram:ReasonCode</t>
  </si>
  <si>
    <t>BG-28</t>
  </si>
  <si>
    <t>/rsm:CrossIndustryInvoice/rsm:SupplyChainTradeTransaction/ram:IncludedSupplyChainTradeLineItem/ram:SpecifiedLineTradeSettlement/ram:SpecifiedTradeAllowanceCharge[ram:ChargeIndicator/udt:Indicator=true()]</t>
  </si>
  <si>
    <t>BT-141</t>
  </si>
  <si>
    <t>/rsm:CrossIndustryInvoice/rsm:SupplyChainTradeTransaction/ram:IncludedSupplyChainTradeLineItem/ram:SpecifiedLineTradeSettlement/ram:SpecifiedTradeAllowanceCharge[ram:ChargeIndicator/udt:Indicator=true()]/ram:ActualAmount</t>
  </si>
  <si>
    <t>BT-142</t>
  </si>
  <si>
    <t>/rsm:CrossIndustryInvoice/rsm:SupplyChainTradeTransaction/ram:IncludedSupplyChainTradeLineItem/ram:SpecifiedLineTradeSettlement/ram:SpecifiedTradeAllowanceCharge[ram:ChargeIndicator/udt:Indicator=true()]/ram:BasisAmount</t>
  </si>
  <si>
    <t>BT-143</t>
  </si>
  <si>
    <t>/rsm:CrossIndustryInvoice/rsm:SupplyChainTradeTransaction/ram:IncludedSupplyChainTradeLineItem/ram:SpecifiedLineTradeSettlement/ram:SpecifiedTradeAllowanceCharge[ram:ChargeIndicator/udt:Indicator=true()]/ram:CalculationPercent</t>
  </si>
  <si>
    <t>BT-144</t>
  </si>
  <si>
    <t>/rsm:CrossIndustryInvoice/rsm:SupplyChainTradeTransaction/ram:IncludedSupplyChainTradeLineItem/ram:SpecifiedLineTradeSettlement/ram:SpecifiedTradeAllowanceCharge[ram:ChargeIndicator/udt:Indicator=true()]/ram:Reason</t>
  </si>
  <si>
    <t>BT-145</t>
  </si>
  <si>
    <t>/rsm:CrossIndustryInvoice/rsm:SupplyChainTradeTransaction/ram:IncludedSupplyChainTradeLineItem/ram:SpecifiedLineTradeSettlement/ram:SpecifiedTradeAllowanceCharge[ram:ChargeIndicator/udt:Indicator=true()]/ram:ReasonCode</t>
  </si>
  <si>
    <t>BG-29</t>
  </si>
  <si>
    <t>/rsm:CrossIndustryInvoice/rsm:SupplyChainTradeTransaction/ram:IncludedSupplyChainTradeLineItem/ram:SpecifiedLineTradeAgreement</t>
  </si>
  <si>
    <t>BT-146</t>
  </si>
  <si>
    <t>/rsm:CrossIndustryInvoice/rsm:SupplyChainTradeTransaction/ram:IncludedSupplyChainTradeLineItem/ram:SpecifiedLineTradeAgreement/ram:NetPriceProductTradePrice/ram:ChargeAmount</t>
  </si>
  <si>
    <t>BT-147</t>
  </si>
  <si>
    <t>/rsm:CrossIndustryInvoice/rsm:SupplyChainTradeTransaction/ram:IncludedSupplyChainTradeLineItem/ram:SpecifiedLineTradeAgreement/ram:GrossPriceProductTradePrice/ram:AppliedTradeAllowanceCharge[ram:ChargeIndicator/udt:Indicator=false()]/ram:ActualAmount</t>
  </si>
  <si>
    <t>BT-148</t>
  </si>
  <si>
    <t>/rsm:CrossIndustryInvoice/rsm:SupplyChainTradeTransaction/ram:IncludedSupplyChainTradeLineItem/ram:SpecifiedLineTradeAgreement/ram:GrossPriceProductTradePrice/ram:ChargeAmount</t>
  </si>
  <si>
    <t>BT-149</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</si>
  <si>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</si>
  <si>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/rsm:CrossIndustryInvoice/rsm:SupplyChainTradeTransaction/ram:IncludedSupplyChainTradeLineItem/ram:SpecifiedLineTradeAgreement/ram:NetPriceProductTradePrice/ram:BasisQuantity</t>
  </si>
  <si>
    <t>BT-150</t>
  </si>
  <si>
    <t>/rsm:CrossIndustryInvoice/rsm:SupplyChainTradeTransaction/ram:IncludedSupplyChainTradeLineItem/ram:SpecifiedLineTradeAgreement/ram:GrossPriceProductTradePrice/ram:BasisQuantity/@unitCode</t>
  </si>
  <si>
    <t>BG-30</t>
  </si>
  <si>
    <t>/rsm:CrossIndustryInvoice/rsm:SupplyChainTradeTransaction/ram:IncludedSupplyChainTradeLineItem/ram:SpecifiedLineTradeSettlement/ram:ApplicableTradeTax</t>
  </si>
  <si>
    <t>BT-151</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</si>
  <si>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</si>
  <si>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/rsm:CrossIndustryInvoice/rsm:SupplyChainTradeTransaction/ram:IncludedSupplyChainTradeLineItem/ram:SpecifiedLineTradeSettlement/ram:ApplicableTradeTax/ram:CategoryCode</t>
  </si>
  <si>
    <t>BT-152</t>
  </si>
  <si>
    <t>/rsm:CrossIndustryInvoice/rsm:SupplyChainTradeTransaction/ram:IncludedSupplyChainTradeLineItem/ram:SpecifiedLineTradeSettlement/ram:ApplicableTradeTax/ram:RateApplicablePercent</t>
  </si>
  <si>
    <t>BG-31</t>
  </si>
  <si>
    <t>/rsm:CrossIndustryInvoice/rsm:SupplyChainTradeTransaction/ram:IncludedSupplyChainTradeLineItem/ram:SpecifiedTradeProduct</t>
  </si>
  <si>
    <t>BT-153</t>
  </si>
  <si>
    <t>/rsm:CrossIndustryInvoice/rsm:SupplyChainTradeTransaction/ram:IncludedSupplyChainTradeLineItem/ram:SpecifiedTradeProduct/ram:Name</t>
  </si>
  <si>
    <t>BT-154</t>
  </si>
  <si>
    <t>/rsm:CrossIndustryInvoice/rsm:SupplyChainTradeTransaction/ram:IncludedSupplyChainTradeLineItem/ram:SpecifiedTradeProduct/ram:Description</t>
  </si>
  <si>
    <t>BT-155</t>
  </si>
  <si>
    <t>/rsm:CrossIndustryInvoice/rsm:SupplyChainTradeTransaction/ram:IncludedSupplyChainTradeLineItem/ram:SpecifiedTradeProduct/ram:SellerAssignedID</t>
  </si>
  <si>
    <t>BT-156</t>
  </si>
  <si>
    <t>/rsm:CrossIndustryInvoice/rsm:SupplyChainTradeTransaction/ram:IncludedSupplyChainTradeLineItem/ram:SpecifiedTradeProduct/ram:BuyerAssignedID</t>
  </si>
  <si>
    <t>BT-157</t>
  </si>
  <si>
    <t>/rsm:CrossIndustryInvoice/rsm:SupplyChainTradeTransaction/ram:IncludedSupplyChainTradeLineItem/ram:SpecifiedTradeProduct/ram:GlobalID</t>
  </si>
  <si>
    <t>BT-157–1</t>
  </si>
  <si>
    <t>/rsm:CrossIndustryInvoice/rsm:SupplyChainTradeTransaction/ram:IncludedSupplyChainTradeLineItem/ram:SpecifiedTradeProduct/ram:GlobalID/@schemeID</t>
  </si>
  <si>
    <t>BT-158</t>
  </si>
  <si>
    <t>/rsm:CrossIndustryInvoice/rsm:SupplyChainTradeTransaction/ram:IncludedSupplyChainTradeLineItem/ram:SpecifiedTradeProduct/ram:DesignatedProductClassification/ram:ClassCode</t>
  </si>
  <si>
    <t>BT-158–1</t>
  </si>
  <si>
    <t>/rsm:CrossIndustryInvoice/rsm:SupplyChainTradeTransaction/ram:IncludedSupplyChainTradeLineItem/ram:SpecifiedTradeProduct/ram:DesignatedProductClassification/ram:ClassCode/@listID</t>
  </si>
  <si>
    <t>BT-158–2</t>
  </si>
  <si>
    <t>/rsm:CrossIndustryInvoice/rsm:SupplyChainTradeTransaction/ram:IncludedSupplyChainTradeLineItem/ram:SpecifiedTradeProduct/ram:DesignatedProductClassification/ram:ClassCode/@listVersionID</t>
  </si>
  <si>
    <t>BT-159</t>
  </si>
  <si>
    <t>/rsm:CrossIndustryInvoice/rsm:SupplyChainTradeTransaction/ram:IncludedSupplyChainTradeLineItem/ram:SpecifiedTradeProduct/ram:OriginTradeCountry/ram:ID</t>
  </si>
  <si>
    <t>BG-32</t>
  </si>
  <si>
    <t>/rsm:CrossIndustryInvoice/rsm:SupplyChainTradeTransaction/ram:IncludedSupplyChainTradeLineItem/ram:SpecifiedTradeProduct/ram:ApplicableProductCharacteristic</t>
  </si>
  <si>
    <t>BT-160</t>
  </si>
  <si>
    <t>/rsm:CrossIndustryInvoice/rsm:SupplyChainTradeTransaction/ram:IncludedSupplyChainTradeLineItem/ram:SpecifiedTradeProduct/ram:ApplicableProductCharacteristic/ram:Description</t>
  </si>
  <si>
    <t>BT-161</t>
  </si>
  <si>
    <t>/rsm:CrossIndustryInvoice/rsm:SupplyChainTradeTransaction/ram:IncludedSupplyChainTradeLineItem/ram:SpecifiedTradeProduct/ram:ApplicableProductCharacteristic/ram:Value</t>
  </si>
  <si>
    <t>/rsm:CrossIndustryInvoice/rsm:SupplyChainTradeTransaction/ram:IncludedSupplyChainTradeLineItem/ram:SpecifiedLineTradeSettlement/ram:AdditionalReferencedDocument[ram:TypeCode='130']</t>
  </si>
  <si>
    <t>請求者／国際EDIアドレスグループ</t>
  </si>
  <si>
    <t>請求先／国際EDIアドレスグループ</t>
  </si>
  <si>
    <t>請求者の国際EDIアドレスグループ</t>
  </si>
  <si>
    <t>請求先の国際EDIアドレスグループ</t>
  </si>
  <si>
    <t>発注者／国際EDIアドレスグループ</t>
  </si>
  <si>
    <t>発注者の国際EDIアドレスグループ</t>
  </si>
  <si>
    <t>受注者／国際EDIアドレスグループ</t>
  </si>
  <si>
    <t>受注者の国際EDIアドレスグループ</t>
  </si>
  <si>
    <t>/rsm:SMEInvoice</t>
  </si>
  <si>
    <t>/rsm:SMEInvoice/rsm:CIExchangedDocumentContext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</si>
  <si>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</si>
  <si>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</si>
  <si>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</si>
  <si>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/rsm:SMEInvoice/rsm:CIExchangedDocumentContext/ram:BusinessProcessSpecifiedCIDocumentContextParameter/ram:ID</t>
  </si>
  <si>
    <t>/rsm:SMEInvoice/rsm:CIExchangedDocumentContext/ram:BusinessProcessSpecifiedCIDocumentContextParameter/ram:Value</t>
  </si>
  <si>
    <t>/rsm:SMEInvoice/rsm:CIExchangedDocumentContext/ram:BusinessProcessSpecifiedCIDocumentContextParameter/ram:SpecifiedCIDocumentVersion</t>
  </si>
  <si>
    <t>/rsm:SMEInvoice/rsm:CIExchangedDocumentContext/ram:BusinessProcessSpecifiedCIDocumentContextParameter/ram:SpecifiedCIDocumentVersion/ram:ID</t>
  </si>
  <si>
    <t>/rsm:SMEInvoice/rsm:CIExchangedDocumentContext/ram:BusinessProcessSpecifiedCIDocumentContextParameter/ram:SpecifiedCIDocumentVersion/ram:IssueDateTime</t>
  </si>
  <si>
    <t>/rsm:SMEInvoice/rsm:CIExchangedDocumentContext/ram:ScenarioSpecifiedCIDocumentContextParameter</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</si>
  <si>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</si>
  <si>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</si>
  <si>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</si>
  <si>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</si>
  <si>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</si>
  <si>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t>
  </si>
  <si>
    <t>/rsm:SMEInvoice/rsm:CIExchangedDocumentContext/ram:SubsetSpecifiedCIDocumentContextParameter/ram:ID</t>
  </si>
  <si>
    <t>/rsm:SMEInvoice/rsm:CIExchangedDocumentContext/ram:SubsetSpecifiedCIDocumentContextParameter/ram:Value</t>
  </si>
  <si>
    <t>/rsm:SMEInvoice/rsm:CIExchangedDocumentContext/ram:SubsetSpecifiedCIDocumentContextParameter/ram:SpecifiedCIDocumentVersion</t>
  </si>
  <si>
    <t>/rsm:SMEInvoice/rsm:CIExchangedDocumentContext/ram:SubsetSpecifiedCIDocumentContextParameter/ram:SpecifiedCIDocumentVersion/ram:ID</t>
  </si>
  <si>
    <t>/rsm:SMEInvoice/rsm:CIExchangedDocumentContext/ram:SubsetSpecifiedCIDocumentContextParameter/ram:SpecifiedCIDocumentVersion/ram:IssueDateTime</t>
  </si>
  <si>
    <t>/rsm:SMEInvoice/rsm:CIIHExchangedDocument</t>
  </si>
  <si>
    <t>/rsm:SMEInvoice/rsm:CIIHExchangedDocument/ram:ID</t>
  </si>
  <si>
    <t>/rsm:SMEInvoice/rsm:CIIHExchangedDocument/ram:Name</t>
  </si>
  <si>
    <t>/rsm:SMEInvoice/rsm:CIIHExchangedDocument/ram:TypeCode</t>
  </si>
  <si>
    <t>/rsm:SMEInvoice/rsm:CIIHExchangedDocument/ram:IssueDateTime</t>
  </si>
  <si>
    <t>/rsm:SMEInvoice/rsm:CIIHExchangedDocument/ram:PreviousRevisionID</t>
  </si>
  <si>
    <t>/rsm:SMEInvoice/rsm:CIIHExchangedDocument/ram:CategoryCode</t>
  </si>
  <si>
    <t>/rsm:SMEInvoice/rsm:CIIHExchangedDocument/ram:SubtypeCode</t>
  </si>
  <si>
    <t>/rsm:SMEInvoice/rsm:CIIHExchangedDocument/ram:IncludedCINote</t>
  </si>
  <si>
    <t>/rsm:SMEInvoice/rsm:CIIHExchangedDocument/ram:IncludedCINote/ram:Subject</t>
  </si>
  <si>
    <t>/rsm:SMEInvoice/rsm:CIIHExchangedDocument/ram:IncludedCINote/ram:Content</t>
  </si>
  <si>
    <t>/rsm:SMEInvoice/rsm:CIIHExchangedDocument/ram:IncludedCINote/ram:ID</t>
  </si>
  <si>
    <t>/rsm:SMEInvoice/rsm:CIIHExchangedDocument/ram:ReferenceCIReferencedDocument</t>
  </si>
  <si>
    <t>/rsm:SMEInvoice/rsm:CIIHExchangedDocument/ram:ReferenceCIReferencedDocument/ram:IssuerAssignedID</t>
  </si>
  <si>
    <t>/rsm:SMEInvoice/rsm:CIIHExchangedDocument/ram:ReferenceCIReferencedDocument/ram:IssueDateTime</t>
  </si>
  <si>
    <t>/rsm:SMEInvoice/rsm:CIIHExchangedDocument/ram:ReferenceCIReferencedDocument/ram:RevisionID</t>
  </si>
  <si>
    <t>/rsm:SMEInvoice/rsm:CIIHExchangedDocument/ram:ReferenceCIReferencedDocument/ram:Information</t>
  </si>
  <si>
    <t>/rsm:SMEInvoice/rsm:CIIHExchangedDocument/ram:ReferenceCIReferencedDocument/ram:TypeCode</t>
  </si>
  <si>
    <t>/rsm:SMEInvoice/rsm:CIIHExchangedDocument/ram:ReferenceCIReferencedDocument/ram:AttachmentBinaryObject</t>
  </si>
  <si>
    <t>/rsm:SMEInvoice/rsm:CIIHExchangedDocument/ram:ReferenceCIReferencedDocument/ram:SubtypeCode</t>
  </si>
  <si>
    <t>/rsm:SMEInvoice/rsm:CIIHExchangedDocument/ram:AttachedSpecifiedBinaryFile</t>
  </si>
  <si>
    <t>/rsm:SMEInvoice/rsm:CIIHExchangedDocument/ram:AttachedSpecifiedBinaryFile/ram:ID</t>
  </si>
  <si>
    <t>/rsm:SMEInvoice/rsm:CIIHExchangedDocument/ram:AttachedSpecifiedBinaryFile/ram:FileName</t>
  </si>
  <si>
    <t>/rsm:SMEInvoice/rsm:CIIHExchangedDocument/ram:AttachedSpecifiedBinaryFile/ram:URIID</t>
  </si>
  <si>
    <t>/rsm:SMEInvoice/rsm:CIIHExchangedDocument/ram:AttachedSpecifiedBinaryFile/ram:MIMECode</t>
  </si>
  <si>
    <t>/rsm:SMEInvoice/rsm:CIIHExchangedDocument/ram:AttachedSpecifiedBinaryFile/ram:Description</t>
  </si>
  <si>
    <t>/rsm:SMEInvoice/rsm:CIIHSupplyChainTradeTransaction</t>
  </si>
  <si>
    <t>/rsm:SMEInvoice/rsm:CIIHSupplyChainTradeTransaction/ram:ApplicableCIIHSupplyChainTradeAgreement</t>
  </si>
  <si>
    <t>/rsm:SMEInvoice/rsm:CIIHSupplyChainTradeTransaction/ram:ApplicableCIIHSupplyChainTradeAgreement/ram:SellerCITradeParty</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</si>
  <si>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</si>
  <si>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</si>
  <si>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/rsm:SMEInvoice/rsm:CIIHSupplyChainTradeTransaction/ram:ApplicableCIIHSupplyChainTradeAgreement/ram:SellerCITradeParty/ram:Name</t>
  </si>
  <si>
    <t>/rsm:SMEInvoice/rsm:CIIHSupplyChainTradeTransaction/ram:ApplicableCIIHSupplyChainTradeAgreement/ram:SellerCITradeParty/ram:DefinedCITradeContact</t>
  </si>
  <si>
    <t>/rsm:SMEInvoice/rsm:CIIHSupplyChainTradeTransaction/ram:ApplicableCIIHSupplyChainTradeAgreement/ram:SellerCITradeParty/ram:DefinedCITradeContact/ram:ID</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</si>
  <si>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</si>
  <si>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</si>
  <si>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</si>
  <si>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</si>
  <si>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</si>
  <si>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</si>
  <si>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</si>
  <si>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</si>
  <si>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</si>
  <si>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/rsm:SMEInvoice/rsm:CIIHSupplyChainTradeTransaction/ram:ApplicableCIIHSupplyChainTradeAgreement/ram:SellerCITradeParty/ram:PostalCITradeAddress</t>
  </si>
  <si>
    <t>/rsm:SMEInvoice/rsm:CIIHSupplyChainTradeTransaction/ram:ApplicableCIIHSupplyChainTradeAgreement/ram:SellerCITradeParty/ram:PostalCITradeAddress/ram:PostcodeCode</t>
  </si>
  <si>
    <t>/rsm:SMEInvoice/rsm:CIIHSupplyChainTradeTransaction/ram:ApplicableCIIHSupplyChainTradeAgreement/ram:SellerCITradeParty/ram:PostalCITradeAddress/ram:LineOne</t>
  </si>
  <si>
    <t>/rsm:SMEInvoice/rsm:CIIHSupplyChainTradeTransaction/ram:ApplicableCIIHSupplyChainTradeAgreement/ram:SellerCITradeParty/ram:PostalCITradeAddress/ram:LineTwo</t>
  </si>
  <si>
    <t>/rsm:SMEInvoice/rsm:CIIHSupplyChainTradeTransaction/ram:ApplicableCIIHSupplyChainTradeAgreement/ram:SellerCITradeParty/ram:PostalCITradeAddress/ram:LineThree</t>
  </si>
  <si>
    <t>/rsm:SMEInvoice/rsm:CIIHSupplyChainTradeTransaction/ram:ApplicableCIIHSupplyChainTradeAgreement/ram:SellerCITradeParty/ram:PostalCITradeAddress/ram:CountryID</t>
  </si>
  <si>
    <t>/rsm:SMEInvoice/rsm:CIIHSupplyChainTradeTransaction/ram:ApplicableCIIHSupplyChainTradeAgreement/ram:SellerCITradeParty/ram:EndPointURICIUniversalCommunication</t>
  </si>
  <si>
    <t>/rsm:SMEInvoice/rsm:CIIHSupplyChainTradeTransaction/ram:ApplicableCIIHSupplyChainTradeAgreement/ram:SellerCITradeParty/ram:EndPointURICIUniversalCommunication/ram:ChannelCode</t>
  </si>
  <si>
    <t>/rsm:SMEInvoice/rsm:CIIHSupplyChainTradeTransaction/ram:ApplicableCIIHSupplyChainTradeAgreement/ram:SellerCITradeParty/ram:EndPointURICIUniversalCommunication/ram:CompleteNumber</t>
  </si>
  <si>
    <t>/rsm:SMEInvoice/rsm:CIIHSupplyChainTradeTransaction/ram:ApplicableCIIHSupplyChainTradeAgreement/ram:BuyerCITradeParty</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</si>
  <si>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</si>
  <si>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</si>
  <si>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/rsm:SMEInvoice/rsm:CIIHSupplyChainTradeTransaction/ram:ApplicableCIIHSupplyChainTradeAgreement/ram:BuyerCITradeParty/ram:Name</t>
  </si>
  <si>
    <t>/rsm:SMEInvoice/rsm:CIIHSupplyChainTradeTransaction/ram:ApplicableCIIHSupplyChainTradeAgreement/ram:BuyerCITradeParty/ram:RegisteredID</t>
  </si>
  <si>
    <t>/rsm:SMEInvoice/rsm:CIIHSupplyChainTradeTransaction/ram:ApplicableCIIHSupplyChainTradeAgreement/ram:BuyerCITradeParty/ram:DefinedCITradeContact</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</si>
  <si>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</si>
  <si>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</si>
  <si>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</si>
  <si>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</si>
  <si>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</si>
  <si>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</si>
  <si>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</si>
  <si>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</si>
  <si>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</si>
  <si>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</si>
  <si>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</si>
  <si>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</si>
  <si>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</si>
  <si>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</si>
  <si>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</si>
  <si>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/rsm:SMEInvoice/rsm:CIIHSupplyChainTradeTransaction/ram:ApplicableCIIHSupplyChainTradeAgreement/ram:BuyerCITradeParty/ram:PostalCITradeAddress/ram:CountryID</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</si>
  <si>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</si>
  <si>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</si>
  <si>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</si>
  <si>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/rsm:SMEInvoice/rsm:CIIHSupplyChainTradeTransaction/ram:ApplicableCIIHSupplyChainTradeAgreement/ram:SpecifiedProcuringProject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</si>
  <si>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</si>
  <si>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</si>
  <si>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/rsm:SMEInvoice/rsm:CIIHSupplyChainTradeTransaction/ram:ApplicableCIIHSupplyChainTradeSettlement</t>
  </si>
  <si>
    <t>/rsm:SMEInvoice/rsm:CIIHSupplyChainTradeTransaction/ram:ApplicableCIIHSupplyChainTradeSettlement/ram:TaxCurrencyCode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</si>
  <si>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</si>
  <si>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</si>
  <si>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</si>
  <si>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</si>
  <si>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</si>
  <si>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</si>
  <si>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</si>
  <si>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/rsm:SMEInvoice/rsm:CIIHSupplyChainTradeTransaction/ram:ApplicableCIIHSupplyChainTradeSettlement/ram:InvoicerCITradeParty/ram:DefinedCITradeContact</t>
  </si>
  <si>
    <t>/rsm:SMEInvoice/rsm:CIIHSupplyChainTradeTransaction/ram:ApplicableCIIHSupplyChainTradeSettlement/ram:InvoicerCITradeParty/ram:DefinedCITradeContact/ram:ID</t>
  </si>
  <si>
    <t>/rsm:SMEInvoice/rsm:CIIHSupplyChainTradeTransaction/ram:ApplicableCIIHSupplyChainTradeSettlement/ram:InvoicerCITradeParty/ram:DefinedCITradeContact/ram:PersonName</t>
  </si>
  <si>
    <t>/rsm:SMEInvoice/rsm:CIIHSupplyChainTradeTransaction/ram:ApplicableCIIHSupplyChainTradeSettlement/ram:InvoicerCITradeParty/ram:DefinedCITradeContact/ram:DepartmentName</t>
  </si>
  <si>
    <t>/rsm:SMEInvoice/rsm:CIIHSupplyChainTradeTransaction/ram:ApplicableCIIHSupplyChainTradeSettlement/ram:InvoicerCITradeParty/ram:DefinedCITradeContact/ram:PersonID</t>
  </si>
  <si>
    <t>/rsm:SMEInvoice/rsm:CIIHSupplyChainTradeTransaction/ram:ApplicableCIIHSupplyChainTradeSettlement/ram:InvoicerCITradeParty/ram:DefinedCITradeContact/ram:TelephoneCIUniversalCommunication</t>
  </si>
  <si>
    <t>/rsm:SMEInvoice/rsm:CIIHSupplyChainTradeTransaction/ram:ApplicableCIIHSupplyChainTradeSettlement/ram:InvoicerCITradeParty/ram:DefinedCITradeContact/ram:TelephoneCIUniversalCommunication/ram:CompleteNumber</t>
  </si>
  <si>
    <t>/rsm:SMEInvoice/rsm:CIIHSupplyChainTradeTransaction/ram:ApplicableCIIHSupplyChainTradeSettlement/ram:InvoicerCITradeParty/ram:DefinedCITradeContact/ram:FaxCIUniversalCommunication</t>
  </si>
  <si>
    <t>/rsm:SMEInvoice/rsm:CIIHSupplyChainTradeTransaction/ram:ApplicableCIIHSupplyChainTradeSettlement/ram:InvoicerCITradeParty/ram:DefinedCITradeContact/ram:FaxCIUniversalCommunication/ram:CompleteNumber</t>
  </si>
  <si>
    <t>/rsm:SMEInvoice/rsm:CIIHSupplyChainTradeTransaction/ram:ApplicableCIIHSupplyChainTradeSettlement/ram:InvoicerCITradeParty/ram:DefinedCITradeContact/ram:EmailURICIUniversalCommunication</t>
  </si>
  <si>
    <t>/rsm:SMEInvoice/rsm:CIIHSupplyChainTradeTransaction/ram:ApplicableCIIHSupplyChainTradeSettlement/ram:InvoicerCITradeParty/ram:DefinedCITradeContact/ram:EmailURICIUniversalCommunication/ram:URIID</t>
  </si>
  <si>
    <t>/rsm:SMEInvoice/rsm:CIIHSupplyChainTradeTransaction/ram:ApplicableCIIHSupplyChainTradeSettlement/ram:InvoicerCITradeParty/ram:PostalCITradeAddress</t>
  </si>
  <si>
    <t>/rsm:SMEInvoice/rsm:CIIHSupplyChainTradeTransaction/ram:ApplicableCIIHSupplyChainTradeSettlement/ram:InvoicerCITradeParty/ram:PostalCITradeAddress/ram:PostcodeCode</t>
  </si>
  <si>
    <t>/rsm:SMEInvoice/rsm:CIIHSupplyChainTradeTransaction/ram:ApplicableCIIHSupplyChainTradeSettlement/ram:InvoicerCITradeParty/ram:PostalCITradeAddress/ram:LineOne</t>
  </si>
  <si>
    <t>/rsm:SMEInvoice/rsm:CIIHSupplyChainTradeTransaction/ram:ApplicableCIIHSupplyChainTradeSettlement/ram:InvoicerCITradeParty/ram:PostalCITradeAddress/ram:LineTwo</t>
  </si>
  <si>
    <t>/rsm:SMEInvoice/rsm:CIIHSupplyChainTradeTransaction/ram:ApplicableCIIHSupplyChainTradeSettlement/ram:InvoicerCITradeParty/ram:PostalCITradeAddress/ram:LineThree</t>
  </si>
  <si>
    <t>/rsm:SMEInvoice/rsm:CIIHSupplyChainTradeTransaction/ram:ApplicableCIIHSupplyChainTradeSettlement/ram:InvoicerCITradeParty/ram:PostalCITradeAddress/ram:CountryID</t>
  </si>
  <si>
    <t>/rsm:SMEInvoice/rsm:CIIHSupplyChainTradeTransaction/ram:ApplicableCIIHSupplyChainTradeSettlement/ram:InvoicerCITradeParty/ram:EndPointURICIUniversalCommunication</t>
  </si>
  <si>
    <t>/rsm:SMEInvoice/rsm:CIIHSupplyChainTradeTransaction/ram:ApplicableCIIHSupplyChainTradeSettlement/ram:InvoicerCITradeParty/ram:EndPointURICIUniversalCommunication/ram:ChannelCode</t>
  </si>
  <si>
    <t>/rsm:SMEInvoice/rsm:CIIHSupplyChainTradeTransaction/ram:ApplicableCIIHSupplyChainTradeSettlement/ram:InvoicerCITradeParty/ram:EndPointURICIUniversalCommunication/ram:CompleteNumber</t>
  </si>
  <si>
    <t>/rsm:SMEInvoice/rsm:CIIHSupplyChainTradeTransaction/ram:ApplicableCIIHSupplyChainTradeSettlement/ram:InvoiceeCITradeParty</t>
  </si>
  <si>
    <t>/rsm:SMEInvoice/rsm:CIIHSupplyChainTradeTransaction/ram:ApplicableCIIHSupplyChainTradeSettlement/ram:InvoiceeCITradeParty/ram:ID</t>
  </si>
  <si>
    <t>/rsm:SMEInvoice/rsm:CIIHSupplyChainTradeTransaction/ram:ApplicableCIIHSupplyChainTradeSettlement/ram:InvoiceeCITradeParty/ram:GlobalID</t>
  </si>
  <si>
    <t>/rsm:SMEInvoice/rsm:CIIHSupplyChainTradeTransaction/ram:ApplicableCIIHSupplyChainTradeSettlement/ram:InvoiceeCITradeParty/ram:Name</t>
  </si>
  <si>
    <t>/rsm:SMEInvoice/rsm:CIIHSupplyChainTradeTransaction/ram:ApplicableCIIHSupplyChainTradeSettlement/ram:InvoiceeCITradeParty/ram:DefinedCITradeContact</t>
  </si>
  <si>
    <t>/rsm:SMEInvoice/rsm:CIIHSupplyChainTradeTransaction/ram:ApplicableCIIHSupplyChainTradeSettlement/ram:InvoiceeCITradeParty/ram:DefinedCITradeContact/ram:ID</t>
  </si>
  <si>
    <t>/rsm:SMEInvoice/rsm:CIIHSupplyChainTradeTransaction/ram:ApplicableCIIHSupplyChainTradeSettlement/ram:InvoiceeCITradeParty/ram:DefinedCITradeContact/ram:PersonName</t>
  </si>
  <si>
    <t>/rsm:SMEInvoice/rsm:CIIHSupplyChainTradeTransaction/ram:ApplicableCIIHSupplyChainTradeSettlement/ram:InvoiceeCITradeParty/ram:DefinedCITradeContact/ram:DepartmentName</t>
  </si>
  <si>
    <t>/rsm:SMEInvoice/rsm:CIIHSupplyChainTradeTransaction/ram:ApplicableCIIHSupplyChainTradeSettlement/ram:InvoiceeCITradeParty/ram:DefinedCITradeContact/ram:PersonID</t>
  </si>
  <si>
    <t>/rsm:SMEInvoice/rsm:CIIHSupplyChainTradeTransaction/ram:ApplicableCIIHSupplyChainTradeSettlement/ram:InvoiceeCITradeParty/ram:DefinedCITradeContact/ram:TelephoneCIUniversalCommunication</t>
  </si>
  <si>
    <t>/rsm:SMEInvoice/rsm:CIIHSupplyChainTradeTransaction/ram:ApplicableCIIHSupplyChainTradeSettlement/ram:InvoiceeCITradeParty/ram:DefinedCITradeContact/ram:TelephoneCIUniversalCommunication/ram:CompleteNumber</t>
  </si>
  <si>
    <t>/rsm:SMEInvoice/rsm:CIIHSupplyChainTradeTransaction/ram:ApplicableCIIHSupplyChainTradeSettlement/ram:InvoiceeCITradeParty/ram:DefinedCITradeContact/ram:FaxCIUniversalCommunication</t>
  </si>
  <si>
    <t>/rsm:SMEInvoice/rsm:CIIHSupplyChainTradeTransaction/ram:ApplicableCIIHSupplyChainTradeSettlement/ram:InvoiceeCITradeParty/ram:DefinedCITradeContact/ram:FaxCIUniversalCommunication/ram:CompleteNumber</t>
  </si>
  <si>
    <t>/rsm:SMEInvoice/rsm:CIIHSupplyChainTradeTransaction/ram:ApplicableCIIHSupplyChainTradeSettlement/ram:InvoiceeCITradeParty/ram:DefinedCITradeContact/ram:EmailURICIUniversalCommunication</t>
  </si>
  <si>
    <t>/rsm:SMEInvoice/rsm:CIIHSupplyChainTradeTransaction/ram:ApplicableCIIHSupplyChainTradeSettlement/ram:InvoiceeCITradeParty/ram:DefinedCITradeContact/ram:EmailURICIUniversalCommunication/ram:URIID</t>
  </si>
  <si>
    <t>/rsm:SMEInvoice/rsm:CIIHSupplyChainTradeTransaction/ram:ApplicableCIIHSupplyChainTradeSettlement/ram:InvoiceeCITradeParty/ram:PostalCITradeAddress</t>
  </si>
  <si>
    <t>/rsm:SMEInvoice/rsm:CIIHSupplyChainTradeTransaction/ram:ApplicableCIIHSupplyChainTradeSettlement/ram:InvoiceeCITradeParty/ram:PostalCITradeAddress/ram:PostcodeCode</t>
  </si>
  <si>
    <t>/rsm:SMEInvoice/rsm:CIIHSupplyChainTradeTransaction/ram:ApplicableCIIHSupplyChainTradeSettlement/ram:InvoiceeCITradeParty/ram:PostalCITradeAddress/ram:LineOne</t>
  </si>
  <si>
    <t>/rsm:SMEInvoice/rsm:CIIHSupplyChainTradeTransaction/ram:ApplicableCIIHSupplyChainTradeSettlement/ram:InvoiceeCITradeParty/ram:PostalCITradeAddress/ram:LineTwo</t>
  </si>
  <si>
    <t>/rsm:SMEInvoice/rsm:CIIHSupplyChainTradeTransaction/ram:ApplicableCIIHSupplyChainTradeSettlement/ram:InvoiceeCITradeParty/ram:PostalCITradeAddress/ram:LineThree</t>
  </si>
  <si>
    <t>/rsm:SMEInvoice/rsm:CIIHSupplyChainTradeTransaction/ram:ApplicableCIIHSupplyChainTradeSettlement/ram:InvoiceeCITradeParty/ram:PostalCITradeAddress/ram:CountryID</t>
  </si>
  <si>
    <t>/rsm:SMEInvoice/rsm:CIIHSupplyChainTradeTransaction/ram:ApplicableCIIHSupplyChainTradeSettlement/ram:InvoiceeCITradeParty/ram:EndPointURICIUniversalCommunication</t>
  </si>
  <si>
    <t>/rsm:SMEInvoice/rsm:CIIHSupplyChainTradeTransaction/ram:ApplicableCIIHSupplyChainTradeSettlement/ram:InvoiceeCITradeParty/ram:EndPointURICIUniversalCommunication/ram:ChannelCode</t>
  </si>
  <si>
    <t>/rsm:SMEInvoice/rsm:CIIHSupplyChainTradeTransaction/ram:ApplicableCIIHSupplyChainTradeSettlement/ram:InvoiceeCITradeParty/ram:EndPointURICIUniversalCommunication/ram:CompleteNumber</t>
  </si>
  <si>
    <t>/rsm:SMEInvoice/rsm:CIIHSupplyChainTradeTransaction/ram:ApplicableCIIHSupplyChainTradeSettlement/ram:PayeeCITradeParty</t>
  </si>
  <si>
    <t>/rsm:SMEInvoice/rsm:CIIHSupplyChainTradeTransaction/ram:ApplicableCIIHSupplyChainTradeSettlement/ram:PayeeCITradeParty/ram:ID</t>
  </si>
  <si>
    <t>/rsm:SMEInvoice/rsm:CIIHSupplyChainTradeTransaction/ram:ApplicableCIIHSupplyChainTradeSettlement/ram:PayeeCITradeParty/ram:ID/@schemeID</t>
  </si>
  <si>
    <t>/rsm:SMEInvoice/rsm:CIIHSupplyChainTradeTransaction/ram:ApplicableCIIHSupplyChainTradeSettlement/ram:PayeeCITradeParty/ram:GlobalID</t>
  </si>
  <si>
    <t>/rsm:SMEInvoice/rsm:CIIHSupplyChainTradeTransaction/ram:ApplicableCIIHSupplyChainTradeSettlement/ram:PayeeCITradeParty/ram:GlobalID/@schemeID</t>
  </si>
  <si>
    <t>/rsm:SMEInvoice/rsm:CIIHSupplyChainTradeTransaction/ram:ApplicableCIIHSupplyChainTradeSettlement/ram:PayeeCITradeParty/ram:Name</t>
  </si>
  <si>
    <t>/rsm:SMEInvoice/rsm:CIIHSupplyChainTradeTransaction/ram:ApplicableCIIHSupplyChainTradeSettlement/ram:PayeeCITradeParty/ram:DefinedCITradeContact</t>
  </si>
  <si>
    <t>/rsm:SMEInvoice/rsm:CIIHSupplyChainTradeTransaction/ram:ApplicableCIIHSupplyChainTradeSettlement/ram:PayeeCITradeParty/ram:DefinedCITradeContact/ram:ID</t>
  </si>
  <si>
    <t>/rsm:SMEInvoice/rsm:CIIHSupplyChainTradeTransaction/ram:ApplicableCIIHSupplyChainTradeSettlement/ram:PayeeCITradeParty/ram:DefinedCITradeContact/ram:PersonName</t>
  </si>
  <si>
    <t>/rsm:SMEInvoice/rsm:CIIHSupplyChainTradeTransaction/ram:ApplicableCIIHSupplyChainTradeSettlement/ram:PayeeCITradeParty/ram:DefinedCITradeContact/ram:DepartmentName</t>
  </si>
  <si>
    <t>/rsm:SMEInvoice/rsm:CIIHSupplyChainTradeTransaction/ram:ApplicableCIIHSupplyChainTradeSettlement/ram:PayeeCITradeParty/ram:DefinedCITradeContact/ram:PersonID</t>
  </si>
  <si>
    <t>/rsm:SMEInvoice/rsm:CIIHSupplyChainTradeTransaction/ram:ApplicableCIIHSupplyChainTradeSettlement/ram:PayeeCITradeParty/ram:DefinedCITradeContact/ram:TelephoneCIUniversalCommunication</t>
  </si>
  <si>
    <t>/rsm:SMEInvoice/rsm:CIIHSupplyChainTradeTransaction/ram:ApplicableCIIHSupplyChainTradeSettlement/ram:PayeeCITradeParty/ram:DefinedCITradeContact/ram:TelephoneCIUniversalCommunication/ram:CompleteNumber</t>
  </si>
  <si>
    <t>/rsm:SMEInvoice/rsm:CIIHSupplyChainTradeTransaction/ram:ApplicableCIIHSupplyChainTradeSettlement/ram:PayeeCITradeParty/ram:DefinedCITradeContact/ram:FaxCIUniversalCommunication</t>
  </si>
  <si>
    <t>/rsm:SMEInvoice/rsm:CIIHSupplyChainTradeTransaction/ram:ApplicableCIIHSupplyChainTradeSettlement/ram:PayeeCITradeParty/ram:DefinedCITradeContact/ram:FaxCIUniversalCommunication/ram:CompleteNumber</t>
  </si>
  <si>
    <t>/rsm:SMEInvoice/rsm:CIIHSupplyChainTradeTransaction/ram:ApplicableCIIHSupplyChainTradeSettlement/ram:PayeeCITradeParty/ram:DefinedCITradeContact/ram:EmailURICIUniversalCommunication</t>
  </si>
  <si>
    <t>/rsm:SMEInvoice/rsm:CIIHSupplyChainTradeTransaction/ram:ApplicableCIIHSupplyChainTradeSettlement/ram:PayeeCITradeParty/ram:DefinedCITradeContact/ram:EmailURICIUniversalCommunication/ram:URIID</t>
  </si>
  <si>
    <t>/rsm:SMEInvoice/rsm:CIIHSupplyChainTradeTransaction/ram:ApplicableCIIHSupplyChainTradeSettlement/ram:PayeeCITradeParty/ram:PostalCITradeAddress</t>
  </si>
  <si>
    <t>/rsm:SMEInvoice/rsm:CIIHSupplyChainTradeTransaction/ram:ApplicableCIIHSupplyChainTradeSettlement/ram:PayeeCITradeParty/ram:PostalCITradeAddress/ram:PostcodeCode</t>
  </si>
  <si>
    <t>/rsm:SMEInvoice/rsm:CIIHSupplyChainTradeTransaction/ram:ApplicableCIIHSupplyChainTradeSettlement/ram:PayeeCITradeParty/ram:PostalCITradeAddress/ram:LineOne</t>
  </si>
  <si>
    <t>/rsm:SMEInvoice/rsm:CIIHSupplyChainTradeTransaction/ram:ApplicableCIIHSupplyChainTradeSettlement/ram:PayeeCITradeParty/ram:PostalCITradeAddress/ram:LineTwo</t>
  </si>
  <si>
    <t>/rsm:SMEInvoice/rsm:CIIHSupplyChainTradeTransaction/ram:ApplicableCIIHSupplyChainTradeSettlement/ram:PayeeCITradeParty/ram:PostalCITradeAddress/ram:LineThree</t>
  </si>
  <si>
    <t>/rsm:SMEInvoice/rsm:CIIHSupplyChainTradeTransaction/ram:ApplicableCIIHSupplyChainTradeSettlement/ram:PayeeCITradeParty/ram:PostalCITradeAddress/ram:CountryID</t>
  </si>
  <si>
    <t>/rsm:SMEInvoice/rsm:CIIHSupplyChainTradeTransaction/ram:ApplicableCIIHSupplyChainTradeSettlement/ram:PayerCITradeParty</t>
  </si>
  <si>
    <t>/rsm:SMEInvoice/rsm:CIIHSupplyChainTradeTransaction/ram:ApplicableCIIHSupplyChainTradeSettlement/ram:PayerCITradeParty/ram:ID</t>
  </si>
  <si>
    <t>/rsm:SMEInvoice/rsm:CIIHSupplyChainTradeTransaction/ram:ApplicableCIIHSupplyChainTradeSettlement/ram:PayerCITradeParty/ram:GlobalID</t>
  </si>
  <si>
    <t>/rsm:SMEInvoice/rsm:CIIHSupplyChainTradeTransaction/ram:ApplicableCIIHSupplyChainTradeSettlement/ram:PayerCITradeParty/ram:Name</t>
  </si>
  <si>
    <t>/rsm:SMEInvoice/rsm:CIIHSupplyChainTradeTransaction/ram:ApplicableCIIHSupplyChainTradeSettlement/ram:PayerCITradeParty/ram:DefinedCITradeContact</t>
  </si>
  <si>
    <t>/rsm:SMEInvoice/rsm:CIIHSupplyChainTradeTransaction/ram:ApplicableCIIHSupplyChainTradeSettlement/ram:PayerCITradeParty/ram:DefinedCITradeContact/ram:ID</t>
  </si>
  <si>
    <t>/rsm:SMEInvoice/rsm:CIIHSupplyChainTradeTransaction/ram:ApplicableCIIHSupplyChainTradeSettlement/ram:PayerCITradeParty/ram:DefinedCITradeContact/ram:PersonName</t>
  </si>
  <si>
    <t>/rsm:SMEInvoice/rsm:CIIHSupplyChainTradeTransaction/ram:ApplicableCIIHSupplyChainTradeSettlement/ram:PayerCITradeParty/ram:DefinedCITradeContact/ram:DepartmentName</t>
  </si>
  <si>
    <t>/rsm:SMEInvoice/rsm:CIIHSupplyChainTradeTransaction/ram:ApplicableCIIHSupplyChainTradeSettlement/ram:PayerCITradeParty/ram:DefinedCITradeContact/ram:PersonID</t>
  </si>
  <si>
    <t>/rsm:SMEInvoice/rsm:CIIHSupplyChainTradeTransaction/ram:ApplicableCIIHSupplyChainTradeSettlement/ram:PayerCITradeParty/ram:DefinedCITradeContact/ram:TelephoneCIUniversalCommunication</t>
  </si>
  <si>
    <t>/rsm:SMEInvoice/rsm:CIIHSupplyChainTradeTransaction/ram:ApplicableCIIHSupplyChainTradeSettlement/ram:PayerCITradeParty/ram:DefinedCITradeContact/ram:TelephoneCIUniversalCommunication/ram:CompleteNumber</t>
  </si>
  <si>
    <t>/rsm:SMEInvoice/rsm:CIIHSupplyChainTradeTransaction/ram:ApplicableCIIHSupplyChainTradeSettlement/ram:PayerCITradeParty/ram:DefinedCITradeContact/ram:FaxCIUniversalCommunication</t>
  </si>
  <si>
    <t>/rsm:SMEInvoice/rsm:CIIHSupplyChainTradeTransaction/ram:ApplicableCIIHSupplyChainTradeSettlement/ram:PayerCITradeParty/ram:DefinedCITradeContact/ram:FaxCIUniversalCommunication/ram:CompleteNumber</t>
  </si>
  <si>
    <t>/rsm:SMEInvoice/rsm:CIIHSupplyChainTradeTransaction/ram:ApplicableCIIHSupplyChainTradeSettlement/ram:PayerCITradeParty/ram:DefinedCITradeContact/ram:EmailURICIUniversalCommunication</t>
  </si>
  <si>
    <t>/rsm:SMEInvoice/rsm:CIIHSupplyChainTradeTransaction/ram:ApplicableCIIHSupplyChainTradeSettlement/ram:PayerCITradeParty/ram:DefinedCITradeContact/ram:EmailURICIUniversalCommunication/ram:URIID</t>
  </si>
  <si>
    <t>/rsm:SMEInvoice/rsm:CIIHSupplyChainTradeTransaction/ram:ApplicableCIIHSupplyChainTradeSettlement/ram:PayerCITradeParty/ram:PostalCITradeAddress</t>
  </si>
  <si>
    <t>/rsm:SMEInvoice/rsm:CIIHSupplyChainTradeTransaction/ram:ApplicableCIIHSupplyChainTradeSettlement/ram:PayerCITradeParty/ram:PostalCITradeAddress/ram:PostcodeCode</t>
  </si>
  <si>
    <t>/rsm:SMEInvoice/rsm:CIIHSupplyChainTradeTransaction/ram:ApplicableCIIHSupplyChainTradeSettlement/ram:PayerCITradeParty/ram:PostalCITradeAddress/ram:LineOne</t>
  </si>
  <si>
    <t>/rsm:SMEInvoice/rsm:CIIHSupplyChainTradeTransaction/ram:ApplicableCIIHSupplyChainTradeSettlement/ram:PayerCITradeParty/ram:PostalCITradeAddress/ram:LineTwo</t>
  </si>
  <si>
    <t>/rsm:SMEInvoice/rsm:CIIHSupplyChainTradeTransaction/ram:ApplicableCIIHSupplyChainTradeSettlement/ram:PayerCITradeParty/ram:PostalCITradeAddress/ram:LineThree</t>
  </si>
  <si>
    <t>/rsm:SMEInvoice/rsm:CIIHSupplyChainTradeTransaction/ram:ApplicableCIIHSupplyChainTradeSettlement/ram:PayerCITradeParty/ram:PostalCITradeAddress/ram:CountryID</t>
  </si>
  <si>
    <t>/rsm:SMEInvoice/rsm:CIIHSupplyChainTradeTransaction/ram:ApplicableCIIHSupplyChainTradeSettlement/ram:InvoiceApplicableCITradeCurrencyExchange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</si>
  <si>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</si>
  <si>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</si>
  <si>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</si>
  <si>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</si>
  <si>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/rsm:SMEInvoice/rsm:CIIHSupplyChainTradeTransaction/ram:ApplicableCIIHSupplyChainTradeSettlement/ram:PaymentApplicableCITradeCurrencyExchange</t>
  </si>
  <si>
    <t>/rsm:SMEInvoice/rsm:CIIHSupplyChainTradeTransaction/ram:ApplicableCIIHSupplyChainTradeSettlement/ram:PaymentApplicableCITradeCurrencyExchange/ram:SourceCurrencyCode</t>
  </si>
  <si>
    <t>/rsm:SMEInvoice/rsm:CIIHSupplyChainTradeTransaction/ram:ApplicableCIIHSupplyChainTradeSettlement/ram:PaymentApplicableCITradeCurrencyExchange/ram:TargetCurrencyCode</t>
  </si>
  <si>
    <t>/rsm:SMEInvoice/rsm:CIIHSupplyChainTradeTransaction/ram:ApplicableCIIHSupplyChainTradeSettlement/ram:PaymentApplicableCITradeCurrencyExchange/ram:ConversionRate</t>
  </si>
  <si>
    <t>/rsm:SMEInvoice/rsm:CIIHSupplyChainTradeTransaction/ram:ApplicableCIIHSupplyChainTradeSettlement/ram:PaymentApplicableCITradeCurrencyExchange/ram:ConversionRateDateTime</t>
  </si>
  <si>
    <t>/rsm:SMEInvoice/rsm:CIIHSupplyChainTradeTransaction/ram:ApplicableCIIHSupplyChainTradeSettlement/ram:SpecifiedCITradeSettlementPaymentMeans</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</si>
  <si>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</si>
  <si>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</si>
  <si>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/rsm:SMEInvoice/rsm:CIIHSupplyChainTradeTransaction/ram:ApplicableCIIHSupplyChainTradeSettlement/ram:SpecifiedCITradeSettlementPaymentMeans/ram:aidAmount</t>
  </si>
  <si>
    <t>/rsm:SMEInvoice/rsm:CIIHSupplyChainTradeTransaction/ram:ApplicableCIIHSupplyChainTradeSettlement/ram:SpecifiedCITradeSettlementPaymentMeans/ram:PayeePartyCICreditorFinancialAccount</t>
  </si>
  <si>
    <t>/rsm:SMEInvoice/rsm:CIIHSupplyChainTradeTransaction/ram:ApplicableCIIHSupplyChainTradeSettlement/ram:SpecifiedCITradeSettlementPaymentMeans/ram:PayeePartyCICreditorFinancialAccount/ram:AccountName</t>
  </si>
  <si>
    <t>/rsm:SMEInvoice/rsm:CIIHSupplyChainTradeTransaction/ram:ApplicableCIIHSupplyChainTradeSettlement/ram:SpecifiedCITradeSettlementPaymentMeans/ram:PayeePartyCICreditorFinancialAccount/ram:ProprietaryID</t>
  </si>
  <si>
    <t>/rsm:SMEInvoice/rsm:CIIHSupplyChainTradeTransaction/ram:ApplicableCIIHSupplyChainTradeSettlement/ram:SpecifiedCITradeSettlementPaymentMeans/ram:PayeePartyCICreditorFinancialAccount/ram:TypeCode</t>
  </si>
  <si>
    <t>/rsm:SMEInvoice/rsm:CIIHSupplyChainTradeTransaction/ram:ApplicableCIIHSupplyChainTradeSettlement/ram:SpecifiedCITradeSettlementPaymentMeans/ram:PayeeSpecifiedCICreditorFinancialInstitution</t>
  </si>
  <si>
    <t>/rsm:SMEInvoice/rsm:CIIHSupplyChainTradeTransaction/ram:ApplicableCIIHSupplyChainTradeSettlement/ram:SpecifiedCITradeSettlementPaymentMeans/ram:PayeeSpecifiedCICreditorFinancialInstitution/ram:Name</t>
  </si>
  <si>
    <t>/rsm:SMEInvoice/rsm:CIIHSupplyChainTradeTransaction/ram:ApplicableCIIHSupplyChainTradeSettlement/ram:SpecifiedCITradeSettlementPaymentMeans/ram:PayeeSpecifiedCICreditorFinancialInstitution/ram:JapanFinancialInstitutionCommonID</t>
  </si>
  <si>
    <t>/rsm:SMEInvoice/rsm:CIIHSupplyChainTradeTransaction/ram:ApplicableCIIHSupplyChainTradeSettlement/ram:SpecifiedCITradeSettlementPaymentMeans/ram:PayeeSpecifiedCICreditorFinancialInstitution/ram:Sub-DivisionBranchFinancialInstitution</t>
  </si>
  <si>
    <t>/rsm:SMEInvoice/rsm:CIIHSupplyChainTradeTransaction/ram:ApplicableCIIHSupplyChainTradeSettlement/ram:SpecifiedCITradeSettlementPaymentMeans/ram:PayeeSpecifiedCICreditorFinancialInstitution/ram:Sub-DivisionBranchFinancialInstitution/ram:ID</t>
  </si>
  <si>
    <t>/rsm:SMEInvoice/rsm:CIIHSupplyChainTradeTransaction/ram:ApplicableCIIHSupplyChainTradeSettlement/ram:SpecifiedCITradeSettlementPaymentMeans/ram:PayeeSpecifiedCICreditorFinancialInstitution/ram:Sub-DivisionBranchFinancialInstitution/ram:Name</t>
  </si>
  <si>
    <t>/rsm:SMEInvoice/rsm:CIIHSupplyChainTradeTransaction/ram:ApplicableCIIHSupplyChainTradeSettlement/ram:SpecifiedCITradeSettlementPaymentMeans/ram:ApplicableTradeSettlementFinancialCard</t>
  </si>
  <si>
    <t>/rsm:SMEInvoice/rsm:CIIHSupplyChainTradeTransaction/ram:ApplicableCIIHSupplyChainTradeSettlement/ram:SpecifiedCITradeSettlementPaymentMeans/ram:ApplicableTradeSettlementFinancialCard/ram:ID</t>
  </si>
  <si>
    <t>/rsm:SMEInvoice/rsm:CIIHSupplyChainTradeTransaction/ram:ApplicableCIIHSupplyChainTradeSettlement/ram:SpecifiedCITradeSettlementPaymentMeans/ram:ApplicableTradeSettlementFinancialCard/ram:TypeCode</t>
  </si>
  <si>
    <t>/rsm:SMEInvoice/rsm:CIIHSupplyChainTradeTransaction/ram:ApplicableCIIHSupplyChainTradeSettlement/ram:SpecifiedCITradeSettlementPaymentMeans/ram:ApplicableTradeSettlementFinancialCard/ram:CardholderName</t>
  </si>
  <si>
    <t>/rsm:SMEInvoice/rsm:CIIHSupplyChainTradeTransaction/ram:ApplicableCIIHSupplyChainTradeSettlement/ram:SpecifiedCITradeSettlementPaymentMeans/ram:ApplicableTradeSettlementFinancialCard/ram:IssuingCompanyName</t>
  </si>
  <si>
    <t>/rsm:SMEInvoice/rsm:CIIHSupplyChainTradeTransaction/ram:ApplicableCIIHSupplyChainTradeSettlement/ram:BillingCISpecifiedPeriod</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</si>
  <si>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</si>
  <si>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</si>
  <si>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/rsm:SMEInvoice/rsm:CIIHSupplyChainTradeTransaction/ram:ApplicableCIIHSupplyChainTradeSettlement/ram:SpecifiedCITradePaymentTerms</t>
  </si>
  <si>
    <t>/rsm:SMEInvoice/rsm:CIIHSupplyChainTradeTransaction/ram:ApplicableCIIHSupplyChainTradeSettlement/ram:SpecifiedCITradePaymentTerms/ram:Description</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</si>
  <si>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</si>
  <si>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</si>
  <si>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/rsm:SMEInvoice/rsm:CIIHSupplyChainTradeTransaction/ram:ApplicableCIIHSupplyChainTradeSettlement/ram:SpecifiedCIIHTradeSettlementMonetarySummation</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</si>
  <si>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</si>
  <si>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</si>
  <si>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</si>
  <si>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</si>
  <si>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</si>
  <si>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</si>
  <si>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</si>
  <si>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/rsm:SMEInvoice/rsm:CIIHSupplyChainTradeTransaction/ram:ApplicableCIIHSupplyChainTradeSettlement/ram:SpecifiedCIIHTradeSettlementMonetarySummation/ram:NetLineTotalAmount</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</si>
  <si>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</si>
  <si>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</si>
  <si>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</si>
  <si>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</si>
  <si>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</si>
  <si>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</si>
  <si>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</si>
  <si>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</si>
  <si>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</si>
  <si>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</si>
  <si>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</si>
  <si>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</si>
  <si>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</si>
  <si>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</si>
  <si>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</si>
  <si>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</si>
  <si>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</si>
  <si>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</si>
  <si>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</si>
  <si>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</si>
  <si>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</si>
  <si>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</si>
  <si>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</si>
  <si>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</si>
  <si>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</si>
  <si>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</si>
  <si>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</si>
  <si>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</si>
  <si>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</si>
  <si>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</si>
  <si>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/rsm:SMEInvoice/rsm:CIIHSupplyChainTradeTransaction/ram:ApplicableCIIHSupplyChainTradeSettlement/ram:SpecifiedAdvancePayment</t>
  </si>
  <si>
    <t>/rsm:SMEInvoice/rsm:CIIHSupplyChainTradeTransaction/ram:ApplicableCIIHSupplyChainTradeSettlement/ram:SpecifiedAdvancePayment/ram:PaidAmount</t>
  </si>
  <si>
    <t>/rsm:SMEInvoice/rsm:CIIHSupplyChainTradeTransaction/ram:ApplicableCIIHSupplyChainTradeSettlement/ram:SpecifiedAdvancePayment/ram:FormattedReceivedDateTime</t>
  </si>
  <si>
    <t>/rsm:SMEInvoice/rsm:CIIHSupplyChainTradeTransaction/ram:IncludedCIILSupplyChainTradeLineItem</t>
  </si>
  <si>
    <t>/rsm:SMEInvoice/rsm:CIIHSupplyChainTradeTransaction/ram:IncludedCIILSupplyChainTradeLineItem/ram:AssociatedCIILDocumentLineDocument</t>
  </si>
  <si>
    <t>/rsm:SMEInvoice/rsm:CIIHSupplyChainTradeTransaction/ram:IncludedCIILSupplyChainTradeLineItem/ram:AssociatedCIILDocumentLineDocument/ram:LineID</t>
  </si>
  <si>
    <t>/rsm:SMEInvoice/rsm:CIIHSupplyChainTradeTransaction/ram:IncludedCIILSupplyChainTradeLineItem/ram:AssociatedCIILDocumentLineDocument/ram:CategoryCode</t>
  </si>
  <si>
    <t>/rsm:SMEInvoice/rsm:CIIHSupplyChainTradeTransaction/ram:IncludedCIILSupplyChainTradeLineItem/ram:AssociatedCIILDocumentLineDocument/ram:IncludedCINote</t>
  </si>
  <si>
    <t>/rsm:SMEInvoice/rsm:CIIHSupplyChainTradeTransaction/ram:IncludedCIILSupplyChainTradeLineItem/ram:AssociatedCIILDocumentLineDocument/ram:IncludedCINote/ram:Subject</t>
  </si>
  <si>
    <t>/rsm:SMEInvoice/rsm:CIIHSupplyChainTradeTransaction/ram:IncludedCIILSupplyChainTradeLineItem/ram:AssociatedCIILDocumentLineDocument/ram:IncludedCINote/ram:Content</t>
  </si>
  <si>
    <t>/rsm:SMEInvoice/rsm:CIIHSupplyChainTradeTransaction/ram:IncludedCIILSupplyChainTradeLineItem/ram:AssociatedCIILDocumentLineDocument/ram:IncludedCINote/ram:ID</t>
  </si>
  <si>
    <t>/rsm:SMEInvoice/rsm:CIIHSupplyChainTradeTransaction/ram:IncludedCIILSupplyChainTradeLineItem/ram:AssociatedCIILDocumentLineDocument/ram:ReferenceCIReferencedDocument</t>
  </si>
  <si>
    <t>/rsm:SMEInvoice/rsm:CIIHSupplyChainTradeTransaction/ram:IncludedCIILSupplyChainTradeLineItem/ram:AssociatedCIILDocumentLineDocument/ram:ReferenceCIReferencedDocument/ram:IssuerAssignedID</t>
  </si>
  <si>
    <t>/rsm:SMEInvoice/rsm:CIIHSupplyChainTradeTransaction/ram:IncludedCIILSupplyChainTradeLineItem/ram:AssociatedCIILDocumentLineDocument/ram:ReferenceCIReferencedDocument/ram:IssueDateTime</t>
  </si>
  <si>
    <t>/rsm:SMEInvoice/rsm:CIIHSupplyChainTradeTransaction/ram:IncludedCIILSupplyChainTradeLineItem/ram:AssociatedCIILDocumentLineDocument/ram:ReferenceCIReferencedDocument/ram:RevisionID</t>
  </si>
  <si>
    <t>/rsm:SMEInvoice/rsm:CIIHSupplyChainTradeTransaction/ram:IncludedCIILSupplyChainTradeLineItem/ram:AssociatedCIILDocumentLineDocument/ram:ReferenceCIReferencedDocument/ram:TypeCode</t>
  </si>
  <si>
    <t>/rsm:SMEInvoice/rsm:CIIHSupplyChainTradeTransaction/ram:IncludedCIILSupplyChainTradeLineItem/ram:AssociatedCIILDocumentLineDocument/ram:ReferenceCIReferencedDocument/ram:SubtypeCode</t>
  </si>
  <si>
    <t>/rsm:SMEInvoice/rsm:CIIHSupplyChainTradeTransaction/ram:IncludedCIILSupplyChainTradeLineItem/ram:SpecifiedCIILSupplyChainTradeAgreement</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</si>
  <si>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</si>
  <si>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</si>
  <si>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</si>
  <si>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</si>
  <si>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</si>
  <si>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</si>
  <si>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</si>
  <si>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</si>
  <si>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</si>
  <si>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/rsm:SMEInvoice/rsm:CIIHSupplyChainTradeTransaction/ram:IncludedCIILSupplyChainTradeLineItem/ram:ApplicableCIIHSupplyChainTradeAgreement/ram:AdditionalReferencedCIReferencedDocument</t>
  </si>
  <si>
    <t>/rsm:SMEInvoice/rsm:CIIHSupplyChainTradeTransaction/ram:IncludedCIILSupplyChainTradeLineItem/ram:SpecifiedCIILSupplyChainTradeDelivery</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</si>
  <si>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</si>
  <si>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</si>
  <si>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</si>
  <si>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</si>
  <si>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</si>
  <si>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</si>
  <si>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</si>
  <si>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</si>
  <si>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</si>
  <si>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</si>
  <si>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</si>
  <si>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</si>
  <si>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</si>
  <si>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</si>
  <si>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</si>
  <si>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</si>
  <si>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</si>
  <si>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</si>
  <si>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/rsm:SMEInvoice/rsm:CIIHSupplyChainTradeTransaction/ram:IncludedCIILSupplyChainTradeLineItem/ram:ApplicableCIIHSupplyChainTradeDelivery/ram:ReceivingAdviceReferencedCIReferencedDocument</t>
  </si>
  <si>
    <t>/rsm:SMEInvoice/rsm:CIIHSupplyChainTradeTransaction/ram:IncludedCIILSupplyChainTradeLineItem/ram:ApplicableCIIHSupplyChainTradeDelivery/ram:ReceivingAdviceReferencedCIReferencedDocument/ram:IssuerAssignedID</t>
  </si>
  <si>
    <t>/rsm:SMEInvoice/rsm:CIIHSupplyChainTradeTransaction/ram:IncludedCIILSupplyChainTradeLineItem/ram:ApplicableCIIHSupplyChainTradeDelivery/ram:DespatchAdviceReferencedCIReferencedDocument</t>
  </si>
  <si>
    <t>/rsm:SMEInvoice/rsm:CIIHSupplyChainTradeTransaction/ram:IncludedCIILSupplyChainTradeLineItem/ram:ApplicableCIIHSupplyChainTradeDelivery/ram:DespatchAdviceReferencedCIReferencedDocument/ram:IssuerAssignedID</t>
  </si>
  <si>
    <t>/rsm:SMEInvoice/rsm:CIIHSupplyChainTradeTransaction/ram:IncludedCIILSupplyChainTradeLineItem/ram:SpecifiedCIILSupplyChainTradeSettlement</t>
  </si>
  <si>
    <t>/rsm:SMEInvoice/rsm:CIIHSupplyChainTradeTransaction/ram:IncludedCIILSupplyChainTradeLineItem/ram:SpecifiedCIILSupplyChainTradeSettlement/ram:DirectionCode</t>
  </si>
  <si>
    <t>/rsm:SMEInvoice/rsm:CIIHSupplyChainTradeTransaction/ram:IncludedCIILSupplyChainTradeLineItem/ram:SpecifiedCIILSupplyChainTradeSettlement/ram:BillingCISpecifiedPeriod</t>
  </si>
  <si>
    <t>/rsm:SMEInvoice/rsm:CIIHSupplyChainTradeTransaction/ram:IncludedCIILSupplyChainTradeLineItem/ram:SpecifiedCIILSupplyChainTradeSettlement/ram:BillingCISpecifiedPeriod/ram:StartDateTime</t>
  </si>
  <si>
    <t>/rsm:SMEInvoice/rsm:CIIHSupplyChainTradeTransaction/ram:IncludedCIILSupplyChainTradeLineItem/ram:SpecifiedCIILSupplyChainTradeSettlement/ram:BillingCISpecifiedPeriod/ram:EndDateTime</t>
  </si>
  <si>
    <t>/rsm:SMEInvoice/rsm:CIIHSupplyChainTradeTransaction/ram:IncludedCIILSupplyChainTradeLineItem/ram:SpecifiedCIILSupplyChainTradeSettlement/ram:SpecifiedCIILTradeSettlementMonetarySummation</t>
  </si>
  <si>
    <t>/rsm:SMEInvoice/rsm:CIIHSupplyChainTradeTransaction/ram:IncludedCIILSupplyChainTradeLineItem/ram:SpecifiedCIILSupplyChainTradeSettlement/ram:SpecifiedCIILTradeSettlementMonetarySummation/ram:TaxTotalAmount</t>
  </si>
  <si>
    <t>/rsm:SMEInvoice/rsm:CIIHSupplyChainTradeTransaction/ram:IncludedCIILSupplyChainTradeLineItem/ram:SpecifiedCIILSupplyChainTradeSettlement/ram:SpecifiedCIILTradeSettlementMonetarySummation/ram:NetLineTotalAmount</t>
  </si>
  <si>
    <t>/rsm:SMEInvoice/rsm:CIIHSupplyChainTradeTransaction/ram:IncludedCIILSupplyChainTradeLineItem/ram:SpecifiedCIILSupplyChainTradeSettlement/ram:SpecifiedCIILTradeSettlementMonetarySummation/ram:NetIncludingTaxesLineTotalAmount</t>
  </si>
  <si>
    <t>/rsm:SMEInvoice/rsm:CIIHSupplyChainTradeTransaction/ram:IncludedCIILSupplyChainTradeLineItem/ram:SpecifiedCIILSupplyChainTradeSettlement/ram:SpecifiedCIILTradeSettlementMonetarySummation/ram:GrandTotalAmount</t>
  </si>
  <si>
    <t>/rsm:SMEInvoice/rsm:CIIHSupplyChainTradeTransaction/ram:IncludedCIILSupplyChainTradeLineItem/ram:SpecifiedCIILSupplyChainTradeSettlement/ram:SpecifiedCIFinancialAdjustment</t>
  </si>
  <si>
    <t>/rsm:SMEInvoice/rsm:CIIHSupplyChainTradeTransaction/ram:IncludedCIILSupplyChainTradeLineItem/ram:SpecifiedCIILSupplyChainTradeSettlement/ram:SpecifiedCIFinancialAdjustment/ram:ReasonCode</t>
  </si>
  <si>
    <t>/rsm:SMEInvoice/rsm:CIIHSupplyChainTradeTransaction/ram:IncludedCIILSupplyChainTradeLineItem/ram:SpecifiedCIILSupplyChainTradeSettlement/ram:SpecifiedCIFinancialAdjustment/ram:Reason</t>
  </si>
  <si>
    <t>/rsm:SMEInvoice/rsm:CIIHSupplyChainTradeTransaction/ram:IncludedCIILSupplyChainTradeLineItem/ram:SpecifiedCIILSupplyChainTradeSettlement/ram:SpecifiedCIFinancialAdjustment/ram:ActualAmount</t>
  </si>
  <si>
    <t>/rsm:SMEInvoice/rsm:CIIHSupplyChainTradeTransaction/ram:IncludedCIILSupplyChainTradeLineItem/ram:SpecifiedCIILSupplyChainTradeSettlement/ram:SpecifiedCIFinancialAdjustment/ram:DirectionCode</t>
  </si>
  <si>
    <t>/rsm:SMEInvoice/rsm:CIIHSupplyChainTradeTransaction/ram:IncludedCIILSupplyChainTradeLineItem/ram:SpecifiedCIILSupplyChainTradeSettlement/ram:SpecifiedCIFinancialAdjustment/ram:InvoiceReferenceCIReferencedDocument</t>
  </si>
  <si>
    <t>/rsm:SMEInvoice/rsm:CIIHSupplyChainTradeTransaction/ram:IncludedCIILSupplyChainTradeLineItem/ram:SpecifiedCIILSupplyChainTradeSettlement/ram:SpecifiedCIFinancialAdjustment/ram:InvoiceReferenceCIReferencedDocument/ram:IssuerAssignedID</t>
  </si>
  <si>
    <t>/rsm:SMEInvoice/rsm:CIIHSupplyChainTradeTransaction/ram:IncludedCIILSupplyChainTradeLineItem/ram:SpecifiedCIILSupplyChainTradeSettlement/ram:SpecifiedCIFinancialAdjustment/ram:InvoiceReferenceCIReferencedDocument/ram:IssueDateTime</t>
  </si>
  <si>
    <t>/rsm:SMEInvoice/rsm:CIIHSupplyChainTradeTransaction/ram:IncludedCIILSupplyChainTradeLineItem/ram:SpecifiedCIILSupplyChainTradeSettlement/ram:SpecifiedCIFinancialAdjustment/ram:InvoiceReferenceCIReferencedDocument/ram:ReferenceTypeCode</t>
  </si>
  <si>
    <t>/rsm:SMEInvoice/rsm:CIIHSupplyChainTradeTransaction/ram:IncludedCIILSupplyChainTradeLineItem/ram:SpecifiedCIILSupplyChainTradeSettlement/ram:SpecifiedCIFinancialAdjustment/ram:InvoiceReferenceCIReferencedDocument/ram:RevisionID</t>
  </si>
  <si>
    <t>/rsm:SMEInvoice/rsm:CIIHSupplyChainTradeTransaction/ram:IncludedCIILSupplyChainTradeLineItem/ram:SpecifiedCIILSupplyChainTradeSettlement/ram:SpecifiedCIFinancialAdjustment/ram:InvoiceReferenceCIReferencedDocument/ram:TypeCode</t>
  </si>
  <si>
    <t>/rsm:SMEInvoice/rsm:CIIHSupplyChainTradeTransaction/ram:IncludedCIILSupplyChainTradeLineItem/ram:SpecifiedCIILSupplyChainTradeSettlement/ram:SpecifiedCIFinancialAdjustment/ram:InvoiceReferenceCIReferencedDocument/ram:SubtypeCode</t>
  </si>
  <si>
    <t>/rsm:SMEInvoice/rsm:CIIHSupplyChainTradeTransaction/ram:IncludedCIILSupplyChainTradeLineItem/ram:SpecifiedCIILSupplyChainTradeSettlement/ram:SpecifiedCIFinancialAdjustment/ram:RelatedCITradeTax</t>
  </si>
  <si>
    <t>/rsm:SMEInvoice/rsm:CIIHSupplyChainTradeTransaction/ram:IncludedCIILSupplyChainTradeLineItem/ram:SpecifiedCIILSupplyChainTradeSettlement/ram:SpecifiedCIFinancialAdjustment/ram:RelatedCITradeTax/ram:CalculatedAmount</t>
  </si>
  <si>
    <t>/rsm:SMEInvoice/rsm:CIIHSupplyChainTradeTransaction/ram:IncludedCIILSupplyChainTradeLineItem/ram:SpecifiedCIILSupplyChainTradeSettlement/ram:SpecifiedCIFinancialAdjustment/ram:RelatedCITradeTax/ram:CalculatedRate</t>
  </si>
  <si>
    <t>/rsm:SMEInvoice/rsm:CIIHSupplyChainTradeTransaction/ram:IncludedCIILSupplyChainTradeLineItem/ram:SpecifiedCIILSupplyChainTradeSettlement/ram:SpecifiedCIFinancialAdjustment/ram:RelatedCITradeTax/ram:CategoryCode</t>
  </si>
  <si>
    <t>/rsm:SMEInvoice/rsm:CIIHSupplyChainTradeTransaction/ram:IncludedCIILSupplyChainTradeLineItem/ram:SpecifiedCIILSupplyChainTradeSettlement/ram:InvoiceReferencedCIReferencedDocument</t>
  </si>
  <si>
    <t>/rsm:SMEInvoice/rsm:CIIHSupplyChainTradeTransaction/ram:IncludedCIILSupplyChainTradeLineItem/ram:SpecifiedCIILSupplyChainTradeSettlement/ram:InvoiceReferencedCIReferencedDocument/ram:IssuerAssignedID</t>
  </si>
  <si>
    <t>/rsm:SMEInvoice/rsm:CIIHSupplyChainTradeTransaction/ram:IncludedCIILSupplyChainTradeLineItem/ram:SpecifiedCIILSupplyChainTradeSettlement/ram:InvoiceReferencedCIReferencedDocument/ram:IssueDateTime</t>
  </si>
  <si>
    <t>/rsm:SMEInvoice/rsm:CIIHSupplyChainTradeTransaction/ram:IncludedCIILSupplyChainTradeLineItem/ram:SpecifiedCIILSupplyChainTradeSettlement/ram:InvoiceReferencedCIReferencedDocument/ram:RevisionID</t>
  </si>
  <si>
    <t>/rsm:SMEInvoice/rsm:CIIHSupplyChainTradeTransaction/ram:IncludedCIILSupplyChainTradeLineItem/ram:SpecifiedCIILSupplyChainTradeSettlement/ram:InvoiceReferencedCIReferencedDocument/ram:TypeCode</t>
  </si>
  <si>
    <t>/rsm:SMEInvoice/rsm:CIIHSupplyChainTradeTransaction/ram:IncludedCIILSupplyChainTradeLineItem/ram:SpecifiedCIILSupplyChainTradeSettlement/ram:InvoiceReferencedCIReferencedDocument/ram:SubtypeCode</t>
  </si>
  <si>
    <t>/rsm:SMEInvoice/rsm:CIIHSupplyChainTradeTransaction/ram:IncludedCIILSupplyChainTradeLineItem/ram:SpecifiedCIILSupplyChainTradeSettlement/ram:AdditionalReferencedCIReferencedDocument</t>
  </si>
  <si>
    <t>/rsm:SMEInvoice/rsm:CIIHSupplyChainTradeTransaction/ram:IncludedCIILSupplyChainTradeLineItem/ram:SpecifiedCIILSupplyChainTradeSettlement/ram:AdditionalReferencedCIReferencedDocument/ram:IssuerAssignedID</t>
  </si>
  <si>
    <t>/rsm:SMEInvoice/rsm:CIIHSupplyChainTradeTransaction/ram:IncludedCIILSupplyChainTradeLineItem/ram:SpecifiedCIILSupplyChainTradeSettlement/ram:AdditionalReferencedCIReferencedDocument/ram:IssueDateTime</t>
  </si>
  <si>
    <t>/rsm:SMEInvoice/rsm:CIIHSupplyChainTradeTransaction/ram:IncludedCIILSupplyChainTradeLineItem/ram:SpecifiedCIILSupplyChainTradeSettlement/ram:AdditionalReferencedCIReferencedDocument/ram:RevisionID</t>
  </si>
  <si>
    <t>/rsm:SMEInvoice/rsm:CIIHSupplyChainTradeTransaction/ram:IncludedCIILSupplyChainTradeLineItem/ram:SpecifiedCIILSupplyChainTradeSettlement/ram:AdditionalReferencedCIReferencedDocument/ram:Information</t>
  </si>
  <si>
    <t>/rsm:SMEInvoice/rsm:CIIHSupplyChainTradeTransaction/ram:IncludedCIILSupplyChainTradeLineItem/ram:SpecifiedCIILSupplyChainTradeSettlement/ram:AdditionalReferencedCIReferencedDocument/ram:TypeCode</t>
  </si>
  <si>
    <t>/rsm:SMEInvoice/rsm:CIIHSupplyChainTradeTransaction/ram:IncludedCIILSupplyChainTradeLineItem/ram:SpecifiedCIILSupplyChainTradeSettlement/ram:AdditionalReferencedCIReferencedDocument/ram:AttachmentBinaryObject</t>
  </si>
  <si>
    <t>/rsm:SMEInvoice/rsm:CIIHSupplyChainTradeTransaction/ram:IncludedCIILSupplyChainTradeLineItem/ram:SpecifiedCIILSupplyChainTradeSettlement/ram:AdditionalReferencedCIReferencedDocument/ram:SubtypeCode</t>
  </si>
  <si>
    <t>/rsm:SMEInvoice/rsm:CIIHSupplyChainTradeTransaction/ram:IncludedCIILSupplyChainTradeLineItem/ram:SubordinateCIILBSubordinateTradeLineItem</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</si>
  <si>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</si>
  <si>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</si>
  <si>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</si>
  <si>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</si>
  <si>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</si>
  <si>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</si>
  <si>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</si>
  <si>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</si>
  <si>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</si>
  <si>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</si>
  <si>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</si>
  <si>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</si>
  <si>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</si>
  <si>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</si>
  <si>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</si>
  <si>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</si>
  <si>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</si>
  <si>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</si>
  <si>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</si>
  <si>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</si>
  <si>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</si>
  <si>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</si>
  <si>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</si>
  <si>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</si>
  <si>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</si>
  <si>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</si>
  <si>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</si>
  <si>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</si>
  <si>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</si>
  <si>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</si>
  <si>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</si>
  <si>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</si>
  <si>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</si>
  <si>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</si>
  <si>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</si>
  <si>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</si>
  <si>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</si>
  <si>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</si>
  <si>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/rsm:SMEInvoice/rsm:CIIHSupplyChainTradeTransaction/ram:IncludedCIILSupplyChainTradeLineItem/ram:SubordinateCIILBSubordinateTradeLineItem/ram:SpecifiedCIILBSupplyChainTradeSettlement/ram:InvoiceReferencedCIReferencedDocument</t>
  </si>
  <si>
    <t>/rsm:SMEInvoice/rsm:CIIHSupplyChainTradeTransaction/ram:IncludedCIILSupplyChainTradeLineItem/ram:SubordinateCIILBSubordinateTradeLineItem/ram:SpecifiedCIILBSupplyChainTradeSettlement/ram:InvoiceReferencedCIReferencedDocument/ram:IssuerAssignedID</t>
  </si>
  <si>
    <t>/rsm:SMEInvoice/rsm:CIIHSupplyChainTradeTransaction/ram:IncludedCIILSupplyChainTradeLineItem/ram:SubordinateCIILBSubordinateTradeLineItem/ram:SpecifiedCIILBSupplyChainTradeSettlement/ram:InvoiceReferencedCIReferencedDocument/ram:IssueDateTime</t>
  </si>
  <si>
    <t>/rsm:SMEInvoice/rsm:CIIHSupplyChainTradeTransaction/ram:IncludedCIILSupplyChainTradeLineItem/ram:SubordinateCIILBSubordinateTradeLineItem/ram:SpecifiedCIILBSupplyChainTradeSettlement/ram:InvoiceReferencedCIReferencedDocument/ram:LineID</t>
  </si>
  <si>
    <t>/rsm:SMEInvoice/rsm:CIIHSupplyChainTradeTransaction/ram:IncludedCIILSupplyChainTradeLineItem/ram:SubordinateCIILBSubordinateTradeLineItem/ram:SpecifiedCIILBSupplyChainTradeSettlement/ram:InvoiceReferencedCIReferencedDocument/ram:RevisionID</t>
  </si>
  <si>
    <t>/rsm:SMEInvoice/rsm:CIIHSupplyChainTradeTransaction/ram:IncludedCIILSupplyChainTradeLineItem/ram:SubordinateCIILBSubordinateTradeLineItem/ram:SpecifiedCIILBSupplyChainTradeSettlement/ram:InvoiceReferencedCIReferencedDocument/ram:Information</t>
  </si>
  <si>
    <t>/rsm:SMEInvoice/rsm:CIIHSupplyChainTradeTransaction/ram:IncludedCIILSupplyChainTradeLineItem/ram:SubordinateCIILBSubordinateTradeLineItem/ram:SpecifiedCIILBSupplyChainTradeSettlement/ram:InvoiceReferencedCIReferencedDocument/ram:SubordinateLineID</t>
  </si>
  <si>
    <t>/rsm:SMEInvoice/rsm:CIIHSupplyChainTradeTransaction/ram:IncludedCIILSupplyChainTradeLineItem/ram:SubordinateCIILBSubordinateTradeLineItem/ram:SpecifiedCIILBSupplyChainTradeSettlement/ram:InvoiceReferencedCIReferencedDocument/ram:SubtypeCode</t>
  </si>
  <si>
    <t>/rsm:SMEInvoice/rsm:CIIHSupplyChainTradeTransaction/ram:IncludedCIILSupplyChainTradeLineItem/ram:SubordinateCIILBSubordinateTradeLineItem/ram:SpecifiedCIILBSupplyChainTradeSettlement/ram:SpecifiedCIFinancialAdjustment</t>
  </si>
  <si>
    <t>/rsm:SMEInvoice/rsm:CIIHSupplyChainTradeTransaction/ram:IncludedCIILSupplyChainTradeLineItem/ram:SubordinateCIILBSubordinateTradeLineItem/ram:SpecifiedCIILBSupplyChainTradeSettlement/ram:SpecifiedCIFinancialAdjustment/ram:ReasonCode</t>
  </si>
  <si>
    <t>/rsm:SMEInvoice/rsm:CIIHSupplyChainTradeTransaction/ram:IncludedCIILSupplyChainTradeLineItem/ram:SubordinateCIILBSubordinateTradeLineItem/ram:SpecifiedCIILBSupplyChainTradeSettlement/ram:SpecifiedCIFinancialAdjustment/ram:Reason</t>
  </si>
  <si>
    <t>/rsm:SMEInvoice/rsm:CIIHSupplyChainTradeTransaction/ram:IncludedCIILSupplyChainTradeLineItem/ram:SubordinateCIILBSubordinateTradeLineItem/ram:SpecifiedCIILBSupplyChainTradeSettlement/ram:SpecifiedCIFinancialAdjustment/ram:ActualAmount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</si>
  <si>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</si>
  <si>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</si>
  <si>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</si>
  <si>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</si>
  <si>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</si>
  <si>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</si>
  <si>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/rsm:SMEInvoice/rsm:CIIHSupplyChainTradeTransaction/ram:IncludedCIILSupplyChainTradeLineItem/ram:SubordinateCIILBSubordinateTradeLineItem/ram:ApplicableCITradeProduct/ram:GlobalID/@schemeID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</si>
  <si>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</si>
  <si>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</si>
  <si>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</si>
  <si>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</si>
  <si>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</si>
  <si>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</si>
  <si>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</si>
  <si>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/rsm:SMEInvoice/rsm:CIIHSupplyChainTradeTransaction/ram:IncludedCIILSupplyChainTradeLineItem/ram:SubordinateCIILBSubordinateTradeLineItem/ram:ApplicableCITradeProduct/ram:ProductGroupID/@schemeID</t>
  </si>
  <si>
    <t>/rsm:SMEInvoice/rsm:CIIHSupplyChainTradeTransaction/ram:IncludedCIILSupplyChainTradeLineItem/ram:SubordinateCIILBSubordinateTradeLineItem/ram:ApplicableCITradeProduct/ram:ProductGroupID/@schemeVersionID</t>
  </si>
  <si>
    <t>/rsm:SMEInvoice/rsm:CIIHSupplyChainTradeTransaction/ram:IncludedCIILSupplyChainTradeLineItem/ram:SubordinateCIILBSubordinateTradeLineItem/ram:ApplicableCITradeProduct/ram:ApplicableCIProductCharacteristic</t>
  </si>
  <si>
    <t>/rsm:SMEInvoice/rsm:CIIHSupplyChainTradeTransaction/ram:IncludedCIILSupplyChainTradeLineItem/ram:SubordinateCIILBSubordinateTradeLineItem/ram:ApplicableCITradeProduct/ram:ApplicableCIProductCharacteristic/ram:Description</t>
  </si>
  <si>
    <t>/rsm:SMEInvoice/rsm:CIIHSupplyChainTradeTransaction/ram:IncludedCIILSupplyChainTradeLineItem/ram:SubordinateCIILBSubordinateTradeLineItem/ram:ApplicableCITradeProduct/ram:ApplicableCIProductCharacteristic/ram:Value</t>
  </si>
  <si>
    <t>/rsm:SMEInvoice/rsm:CIIHSupplyChainTradeTransaction/ram:ApplicableCIIHSupplyChainTradeAgreement/ram:BuyerReference</t>
  </si>
  <si>
    <t>/rsm:SMEInvoice/rsm:CIIHSupplyChainTradeTransaction/ram:ApplicableCIIHSupplyChainTradeAgreement/ram:SellerCITradeParty/ram:Description</t>
  </si>
  <si>
    <t>/rsm:SMEInvoice/rsm:CIIHSupplyChainTradeTransaction/ram:ApplicableCIIHSupplyChainTradeAgreement/ram:SellerCITradeParty/ram:SpecifiedCILegalOrganization</t>
  </si>
  <si>
    <t>/rsm:SMEInvoice/rsm:CIIHSupplyChainTradeTransaction/ram:ApplicableCIIHSupplyChainTradeAgreement/ram:SellerCITradeParty/ram:SpecifiedCILegalOrganization/ram:TradingBusinessName</t>
  </si>
  <si>
    <t>/rsm:SMEInvoice/rsm:CIIHSupplyChainTradeTransaction/ram:ApplicableCIIHSupplyChainTradeAgreement/ram:BuyerCITradeParty/ram:SpecifiedCILegalOrganization</t>
  </si>
  <si>
    <t>/rsm:SMEInvoice/rsm:CIIHSupplyChainTradeTransaction/ram:ApplicableCIIHSupplyChainTradeAgreement/ram:BuyerCITradeParty/ram:SpecifiedCILegalOrganization/ram:TradingBusinessName</t>
  </si>
  <si>
    <t>ram:BuyerReference</t>
  </si>
  <si>
    <t>ibt-010</t>
  </si>
  <si>
    <t>ibt-019</t>
  </si>
  <si>
    <t>ram:PurchaseSpecifiedCITradeAccountingAccount</t>
  </si>
  <si>
    <t>/rsm:SMEInvoice/rsm:CIIHSupplyChainTradeTransaction/ram:ApplicableCIIHSupplyChainTradeSettlement/ram:PurchaseSpecifiedCITradeAccountingAccount</t>
  </si>
  <si>
    <t>ram:CITradeAccountingAccountType</t>
  </si>
  <si>
    <t>/rsm:SMEInvoice/rsm:CIIHSupplyChainTradeTransaction/ram:ApplicableCIIHSupplyChainTradeSettlement/ram:PurchaseSpecifiedCITradeAccountingAccount/ram:ID</t>
  </si>
  <si>
    <t>１．次の３階層と対応付ける</t>
  </si>
  <si>
    <t>JP PINTの文書レベルの情報項目は2.の条件でⅠヘッダとⅡ明細文書に対応先を分ける</t>
  </si>
  <si>
    <t>JP PINTの明細行レベルの情報項目はIII明細行と対応付ける。</t>
  </si>
  <si>
    <t>Ⅰ　ヘッダ</t>
  </si>
  <si>
    <t>/rsm:SMEInvoice/</t>
  </si>
  <si>
    <t>Ⅱ　明細文書</t>
  </si>
  <si>
    <t>III　明細行</t>
  </si>
  <si>
    <t>2.ヘッダには次の情報を対応させる</t>
  </si>
  <si>
    <t>a) デジタルインボイス全体の管理情報　請求書番号や請求書タイプコードなど</t>
  </si>
  <si>
    <t>b) 売り手、買い手などのCITradeParty</t>
  </si>
  <si>
    <t>c) 請求書全体に関する金額情報</t>
  </si>
  <si>
    <t>返金／追加請求、請求書総合計金額、課税分類ごとの消費税額合計</t>
  </si>
  <si>
    <t>　お金に関係する情報をまとめてヘッダに定義しています。</t>
  </si>
  <si>
    <t>　下記c)d)とも関係あるので一緒のほうが良いと思います。</t>
  </si>
  <si>
    <t>c) 支払条件</t>
  </si>
  <si>
    <t>d) 支払指示</t>
  </si>
  <si>
    <t>3. 明細文書には次の情報を対応させる</t>
  </si>
  <si>
    <t>a) 注文書　受注書他の請求書と関連した文書</t>
  </si>
  <si>
    <t>b) 納入場所や日付などの情報</t>
  </si>
  <si>
    <t>c) 返金／追加請求、請求書総合計金額、課税分類ごとの消費税額合計 などお金に関係する情報は含まない</t>
  </si>
  <si>
    <t>4. 明細行には次の情報を対応させる</t>
  </si>
  <si>
    <t>5.対応できないものの表記</t>
  </si>
  <si>
    <t>背景色　グレイ　共通EDIで定義されているがJP PINTに対応する項目がないもの</t>
  </si>
  <si>
    <t>背景色　黄色　JP PINTで定義されているが共通EDIに対応する項目がないもの</t>
  </si>
  <si>
    <t>背景色がなくて対応が記入されていないものについては対応方法の詳細検討が必要です。明細行の数量や金額の扱い。</t>
  </si>
  <si>
    <t>CEN/TS 16931-3-3の対応定義及び22Aの定義内容から、共通EDIの対応先を埋めてみました。E欄にidを記入しておりますのでご確認ください。</t>
  </si>
  <si>
    <t>・EndpintIDの対応項目をEndPointURICIUniversalCommunicationに統一しました。一部にURICIUniversalCommunicationがありましたが統一しました。</t>
  </si>
  <si>
    <t>・次の項目は、CEN/TS 16931-3-3の対応定義を参考に定義しています。</t>
  </si>
  <si>
    <t>IBG-19 自動口座引落</t>
  </si>
  <si>
    <t>IBT-089 マンデーション参照ID</t>
  </si>
  <si>
    <t>IBT-090 銀行が採番した債権者の識別子</t>
  </si>
  <si>
    <t>IBT-091 自動引落口座ID</t>
  </si>
  <si>
    <t>・IBG-33 支払条件　に含まれている　IBT-176 支払条件金額　は、対応先が見当たりませんでした。</t>
  </si>
  <si>
    <t>ibg-35 支払済金額</t>
  </si>
  <si>
    <t>ibt-179 支払ID</t>
  </si>
  <si>
    <t>ibt-180 支払済金額</t>
  </si>
  <si>
    <t>ibt-181 支払済金額が請求書に差引記載される日</t>
  </si>
  <si>
    <t>ibt-182 支払タイプ</t>
  </si>
  <si>
    <t>・明細文書の次の項目は、項目は不明です。</t>
  </si>
  <si>
    <t>ibt-017 入札又はロット参照</t>
  </si>
  <si>
    <t>ibt-018 請求するオブジェクトID</t>
  </si>
  <si>
    <t>ibt-018-1請求するオブジェクトIDのスキーマID</t>
  </si>
  <si>
    <t>ここに電話料金や公共料金などの情報が定義されます。</t>
  </si>
  <si>
    <t>・明細文書の次の項目は、CEN/TS 16931-3-3の対応定義を参考に定義しています。</t>
  </si>
  <si>
    <t>ibt-015受取通知書参照</t>
  </si>
  <si>
    <t>ibt-016出荷案内書参照</t>
  </si>
  <si>
    <t>IBT-160 1..1 品目属性名 ram:Description</t>
  </si>
  <si>
    <t>IBT-161 1..1 品目属性値 ram:Value</t>
  </si>
  <si>
    <t>IBT-128-1 スキーマID</t>
  </si>
  <si>
    <t>・IBG-32品目属性　はグループ項目なのでram:CIProductCharacteristicTypeと対応付けてみました。</t>
  </si>
  <si>
    <t>IBT-128 請求書明細行オブジェクトID</t>
  </si>
  <si>
    <t>・次の項目はCIIでは、明細文書レベル(ram:IncludedCIILSupplyChainTradeLineItem)で定義されており明細行レベル(ram:SubordinateCIILBSubordinateTradeLineItem)には定義されていない。</t>
  </si>
  <si>
    <t>/rsm:SMEInvoice/rsm:CIIHSupplyChainTradeTransaction/ram:IncludedCIILSupplyChainTradeLineItem/ram:SubordinateCIILBSubordinateTradeLineItem/ram:SpecifiedCIILBSupplyChainTradeAgreement/ram:GrossPriceProductCITradePrice/ram:ChargeAmount</t>
  </si>
  <si>
    <t>UN01009657</t>
  </si>
  <si>
    <t>?</t>
  </si>
  <si>
    <t>/rsm:SMEInvoice/rsm:CIIHSupplyChainTradeTransaction/ram:IncludedCIILSupplyChainTradeLineItem/ram:SubordinateCIILBSubordinateTradeLineItem/ram:SpecifiedCIILBSupplyChainTradeDelivery/ram:BilledQuantity/@unitCode</t>
  </si>
  <si>
    <t>/rsm:SMEInvoice/rsm:CIIHSupplyChainTradeTransaction/ram:IncludedCIILSupplyChainTradeLineItem/ram:SubordinateCIILBSubordinateTradeLineItem/ram:SpecifiedCIILBSupplyChainTradeAgreement/ram:NetPriceProductCITradePrice/ram:BasisQuantity/@unitCode</t>
  </si>
  <si>
    <t>ram:SellerTaxRepresentativeCITradeParty</t>
  </si>
  <si>
    <t>/rsm:SMEInvoice/rsm:CIIHSupplyChainTradeTransaction/ram:ApplicableCIIHSupplyChainTradeAgreement/ram:SellerTaxRepresentativeCITradeParty</t>
  </si>
  <si>
    <t>UN01005884</t>
  </si>
  <si>
    <t>/rsm:SMEInvoice/rsm:CIIHSupplyChainTradeTransaction/ram:ApplicableCIIHSupplyChainTradeAgreement/ram:SellerTaxRepresentativeCITradeParty/ram:Name</t>
  </si>
  <si>
    <t>/rsm:SMEInvoice/rsm:CIIHSupplyChainTradeTransaction/ram:ApplicableCIIHSupplyChainTradeAgreement/ram:SellerTaxRepresentativeCITradeParty/ram:PostalCITradeAddress</t>
  </si>
  <si>
    <t>/rsm:SMEInvoice/rsm:CIIHSupplyChainTradeTransaction/ram:ApplicableCIIHSupplyChainTradeAgreement/ram:SellerTaxRepresentativeCITradeParty/ram:RegisteredID</t>
  </si>
  <si>
    <t>・ibg-11売り手税務代理人 UN01005884と対応</t>
  </si>
  <si>
    <t>IBT-133 請求書明細行買い手会計参照　UN01006080</t>
  </si>
  <si>
    <t>DEN CIIL_ Supply Chain_ Trade Settlement. Purchase_ Specified. CI_ Trade_ Accounting Account</t>
  </si>
  <si>
    <t>IBT-184 出荷案内書参照　UN01006005</t>
  </si>
  <si>
    <t>DEN CIIL_ Supply Chain_ Trade Settlement. Additional_ Referenced. CI_ Referenced_ Document</t>
  </si>
  <si>
    <t>ram:TradingBusinessName</t>
  </si>
  <si>
    <t>ram:CILegalOrganizationType</t>
  </si>
  <si>
    <t>UN01005503</t>
  </si>
  <si>
    <t>ram:SpecifiedCILegalOrganization</t>
  </si>
  <si>
    <t>UN01009656</t>
  </si>
  <si>
    <t>/rsm:SMEInvoice/rsm:CIIHSupplyChainTradeTransaction/ram:IncludedCIILSupplyChainTradeLineItem/ram:SubordinateCIILBSubordinateTradeLineItem/ram:SpecifiedCIILBSupplyChainTradeAgreement/ram:AdditionalReferencedCIReferencedDocument[ram:TypeCode='130']/ram:IssuerAssignedID</t>
  </si>
  <si>
    <t>ram:AdditionalReferencedCIReferencedDocument[ram:TypeCode='130']</t>
  </si>
  <si>
    <t>/rsm:SMEInvoice/rsm:CIIHSupplyChainTradeTransaction/ram:IncludedCIILSupplyChainTradeLineItem/ram:SubordinateCIILBSubordinateTradeLineItem/ram:SpecifiedCIILBSupplyChainTradeAgreement/ram:AdditionalReferencedCIReferencedDocument[ram:TypeCode='130']/ram:IssuerAssignedID/@schemeID</t>
  </si>
  <si>
    <t>/rsm:SMEInvoice/rsm:CIIHSupplyChainTradeTransaction/ram:IncludedCIILSupplyChainTradeLineItem/ram:SubordinateCIILBSubordinateTradeLineItem/ram:SpecifiedCIILBSupplyChainTradeAgreement/ram:AdditionalReferencedCIReferencedDocument[ram:TypeCode='130']</t>
  </si>
  <si>
    <t>・ibt-018 請求するオブジェクトID　は、次と対応</t>
  </si>
  <si>
    <t>ibt-017 入札又はロット参照　UN01005884と対応</t>
  </si>
  <si>
    <t>UN01005965</t>
  </si>
  <si>
    <t>/rsm:SMEInvoice/rsm:CIIHSupplyChainTradeTransaction/ram:IncludedCIILSupplyChainTradeLineItem/ram:ApplicableCIIHSupplyChainTradeAgreement/ram:AdditionalReferencedCIReferencedDocument[ram:TypeCode='130']/ram:IssuerAssignedID</t>
  </si>
  <si>
    <t>ram:AdditionalReferencedCIReferencedDocument[ram:TypeCode='50']</t>
  </si>
  <si>
    <t>/rsm:SMEInvoice/rsm:CIIHSupplyChainTradeTransaction/ram:IncludedCIILSupplyChainTradeLineItem/ram:ApplicableCIIHSupplyChainTradeAgreement/ram:AdditionalReferencedCIReferencedDocument[ram:TypeCode='50']</t>
  </si>
  <si>
    <t>/rsm:SMEInvoice/rsm:CIIHSupplyChainTradeTransaction/ram:IncludedCIILSupplyChainTradeLineItem/ram:ApplicableCIIHSupplyChainTradeAgreement/ram:AdditionalReferencedCIReferencedDocument[ram:TypeCode='50']/ram:IssuerAssignedID</t>
  </si>
  <si>
    <t>/rsm:SMEInvoice/rsm:CIIHSupplyChainTradeTransaction/ram:IncludedCIILSupplyChainTradeLineItem/ram:SpecifiedCIILSupplyChainTradeDelivery/ram:ShipToCITradeParty/ram:ID/@schemeID</t>
  </si>
  <si>
    <t>/rsm:SMEInvoice/rsm:CIIHSupplyChainTradeTransaction/ram:IncludedCIILSupplyChainTradeLineItem/ram:ApplicableCIIHSupplyChainTradeAgreement/ram:AdditionalReferencedCIReferencedDocument[ram:TypeCode='130']/ram:IssuerAssignedID/@schemeID</t>
  </si>
  <si>
    <t>/rsm:SMEInvoice/rsm:CIIHSupplyChainTradeTransaction/ram:IncludedCIILSupplyChainTradeLineItem/ram:SubordinateCIILBSubordinateTradeLineItem/ram:SpecifiedCIILBSupplyChainTradeAgreement/ram:AdditionalReferencedCIReferencedDocument[ram:TypeCode='50']</t>
  </si>
  <si>
    <t>・ibg-11 売り手税務代理人の対応先が不明ですが、日本で使用するケースは少ないと思いますので、現時点では未定義のままとしてもよいのではないかと思いました。</t>
  </si>
  <si>
    <t>ram:AdditionalReferencedCIReferencedDocument[not(ram:TypeCode='130')]</t>
  </si>
  <si>
    <t>/rsm:SMEInvoice/rsm:CIIHSupplyChainTradeTransaction/ram:IncludedCIILSupplyChainTradeLineItem/ram:SubordinateCIILBSubordinateTradeLineItem/ram:SpecifiedCIILBSupplyChainTradeAgreement/ram:AdditionalReferencedCIReferencedDocument[not(ram:TypeCode='130')]</t>
  </si>
  <si>
    <t>ram:SpecifiedCITradeAllowanceCharge[ram:ChargeIndicator=false()]</t>
  </si>
  <si>
    <t>/rsm:SMEInvoice/rsm:CIIHSupplyChainTradeTransaction/ram:ApplicableCIIHSupplyChainTradeSettlement/ram:SpecifiedCITradeAllowanceCharge[ram:ChargeIndicator=false()]</t>
  </si>
  <si>
    <t>/rsm:SMEInvoice/rsm:CIIHSupplyChainTradeTransaction/ram:ApplicableCIIHSupplyChainTradeSettlement/ram:SpecifiedCITradeAllowanceCharge[ram:ChargeIndicator=false()]/ram:ChargeIndicator</t>
  </si>
  <si>
    <t>/rsm:SMEInvoice/rsm:CIIHSupplyChainTradeTransaction/ram:ApplicableCIIHSupplyChainTradeSettlement/ram:SpecifiedCITradeAllowanceCharge[ram:ChargeIndicator=false()]/ram:CalculationPercent</t>
  </si>
  <si>
    <t>/rsm:SMEInvoice/rsm:CIIHSupplyChainTradeTransaction/ram:ApplicableCIIHSupplyChainTradeSettlement/ram:SpecifiedCITradeAllowanceCharge[ram:ChargeIndicator=false()]/ram:ActualAmount</t>
  </si>
  <si>
    <t>/rsm:SMEInvoice/rsm:CIIHSupplyChainTradeTransaction/ram:ApplicableCIIHSupplyChainTradeSettlement/ram:SpecifiedCITradeAllowanceCharge[ram:ChargeIndicator=false()]/ram:ReasonCode</t>
  </si>
  <si>
    <t>/rsm:SMEInvoice/rsm:CIIHSupplyChainTradeTransaction/ram:ApplicableCIIHSupplyChainTradeSettlement/ram:SpecifiedCITradeAllowanceCharge[ram:ChargeIndicator=false()]/ram:Reason</t>
  </si>
  <si>
    <t>/rsm:SMEInvoice/rsm:CIIHSupplyChainTradeTransaction/ram:ApplicableCIIHSupplyChainTradeSettlement/ram:SpecifiedCITradeAllowanceCharge[ram:ChargeIndicator=false()]/ram:BasisAmount</t>
  </si>
  <si>
    <t>/rsm:SMEInvoice/rsm:CIIHSupplyChainTradeTransaction/ram:ApplicableCIIHSupplyChainTradeSettlement/ram:SpecifiedCITradeAllowanceCharge[ram:ChargeIndicator=false()]/ram:CategoryCITradeTax</t>
  </si>
  <si>
    <t>/rsm:SMEInvoice/rsm:CIIHSupplyChainTradeTransaction/ram:ApplicableCIIHSupplyChainTradeSettlement/ram:SpecifiedCITradeAllowanceCharge[ram:ChargeIndicator=false()]/ram:CategoryCITradeTax/ram:CalculatedRate</t>
  </si>
  <si>
    <t>/rsm:SMEInvoice/rsm:CIIHSupplyChainTradeTransaction/ram:ApplicableCIIHSupplyChainTradeSettlement/ram:SpecifiedCITradeAllowanceCharge[ram:ChargeIndicator=false()]/ram:CategoryCITradeTax/ram:CategoryCode</t>
  </si>
  <si>
    <t>/rsm:SMEInvoice/rsm:CIIHSupplyChainTradeTransaction/ram:ApplicableCIIHSupplyChainTradeSettlement/ram:SpecifiedCITradeAllowanceCharge[ram:ChargeIndicator=true()]</t>
  </si>
  <si>
    <t>/rsm:SMEInvoice/rsm:CIIHSupplyChainTradeTransaction/ram:ApplicableCIIHSupplyChainTradeSettlement/ram:SpecifiedCITradeAllowanceCharge[ram:ChargeIndicator=true()]/ram:ChargeIndicator</t>
  </si>
  <si>
    <t>/rsm:SMEInvoice/rsm:CIIHSupplyChainTradeTransaction/ram:ApplicableCIIHSupplyChainTradeSettlement/ram:SpecifiedCITradeAllowanceCharge[ram:ChargeIndicator=true()]/ram:CalculationPercent</t>
  </si>
  <si>
    <t>/rsm:SMEInvoice/rsm:CIIHSupplyChainTradeTransaction/ram:ApplicableCIIHSupplyChainTradeSettlement/ram:SpecifiedCITradeAllowanceCharge[ram:ChargeIndicator=true()]/ram:ActualAmount</t>
  </si>
  <si>
    <t>/rsm:SMEInvoice/rsm:CIIHSupplyChainTradeTransaction/ram:ApplicableCIIHSupplyChainTradeSettlement/ram:SpecifiedCITradeAllowanceCharge[ram:ChargeIndicator=true()]/ram:ReasonCode</t>
  </si>
  <si>
    <t>/rsm:SMEInvoice/rsm:CIIHSupplyChainTradeTransaction/ram:ApplicableCIIHSupplyChainTradeSettlement/ram:SpecifiedCITradeAllowanceCharge[ram:ChargeIndicator=true()]/ram:Reason</t>
  </si>
  <si>
    <t>/rsm:SMEInvoice/rsm:CIIHSupplyChainTradeTransaction/ram:ApplicableCIIHSupplyChainTradeSettlement/ram:SpecifiedCITradeAllowanceCharge[ram:ChargeIndicator=true()]/ram:BasisAmount</t>
  </si>
  <si>
    <t>/rsm:SMEInvoice/rsm:CIIHSupplyChainTradeTransaction/ram:ApplicableCIIHSupplyChainTradeSettlement/ram:SpecifiedCITradeAllowanceCharge[ram:ChargeIndicator=true()]/ram:CategoryCITradeTax</t>
  </si>
  <si>
    <t>/rsm:SMEInvoice/rsm:CIIHSupplyChainTradeTransaction/ram:ApplicableCIIHSupplyChainTradeSettlement/ram:SpecifiedCITradeAllowanceCharge[ram:ChargeIndicator=true()]/ram:CategoryCITradeTax/ram:CalculatedRate</t>
  </si>
  <si>
    <t>/rsm:SMEInvoice/rsm:CIIHSupplyChainTradeTransaction/ram:ApplicableCIIHSupplyChainTradeSettlement/ram:SpecifiedCITradeAllowanceCharge[ram:ChargeIndicator=true()]/ram:CategoryCITradeTax/ram:CategoryCode</t>
  </si>
  <si>
    <t>/rsm:SMEInvoice/rsm:CIIHSupplyChainTradeTransaction/ram:IncludedCIILSupplyChainTradeLineItem/ram:SpecifiedCIILSupplyChainTradeSettlement/ram:SpecifiedCITradeAllowanceCharge[ram:ChargeIndicator=false()]</t>
  </si>
  <si>
    <t>/rsm:SMEInvoice/rsm:CIIHSupplyChainTradeTransaction/ram:IncludedCIILSupplyChainTradeLineItem/ram:SpecifiedCIILSupplyChainTradeSettlement/ram:SpecifiedCITradeAllowanceCharge[ram:ChargeIndicator=false()]/ram:ChargeIndicator</t>
  </si>
  <si>
    <t>/rsm:SMEInvoice/rsm:CIIHSupplyChainTradeTransaction/ram:IncludedCIILSupplyChainTradeLineItem/ram:SpecifiedCIILSupplyChainTradeSettlement/ram:SpecifiedCITradeAllowanceCharge[ram:ChargeIndicator=false()]/ram:CalculationPercent</t>
  </si>
  <si>
    <t>/rsm:SMEInvoice/rsm:CIIHSupplyChainTradeTransaction/ram:IncludedCIILSupplyChainTradeLineItem/ram:SpecifiedCIILSupplyChainTradeSettlement/ram:SpecifiedCITradeAllowanceCharge[ram:ChargeIndicator=false()]/ram:ActualAmount</t>
  </si>
  <si>
    <t>/rsm:SMEInvoice/rsm:CIIHSupplyChainTradeTransaction/ram:IncludedCIILSupplyChainTradeLineItem/ram:SpecifiedCIILSupplyChainTradeSettlement/ram:SpecifiedCITradeAllowanceCharge[ram:ChargeIndicator=false()]/ram:ReasonCode</t>
  </si>
  <si>
    <t>/rsm:SMEInvoice/rsm:CIIHSupplyChainTradeTransaction/ram:IncludedCIILSupplyChainTradeLineItem/ram:SpecifiedCIILSupplyChainTradeSettlement/ram:SpecifiedCITradeAllowanceCharge[ram:ChargeIndicator=false()]/ram:Reason</t>
  </si>
  <si>
    <t>/rsm:SMEInvoice/rsm:CIIHSupplyChainTradeTransaction/ram:IncludedCIILSupplyChainTradeLineItem/ram:SpecifiedCIILSupplyChainTradeSettlement/ram:SpecifiedCITradeAllowanceCharge[ram:ChargeIndicator=false()]/ram:BasisAmount</t>
  </si>
  <si>
    <t>/rsm:SMEInvoice/rsm:CIIHSupplyChainTradeTransaction/ram:IncludedCIILSupplyChainTradeLineItem/ram:SpecifiedCIILSupplyChainTradeSettlement/ram:SpecifiedCITradeAllowanceCharge[ram:ChargeIndicator=false()]/ram:CategoryCITradeTax</t>
  </si>
  <si>
    <t>/rsm:SMEInvoice/rsm:CIIHSupplyChainTradeTransaction/ram:IncludedCIILSupplyChainTradeLineItem/ram:SpecifiedCIILSupplyChainTradeSettlement/ram:SpecifiedCITradeAllowanceCharge[ram:ChargeIndicator=false()]/ram:CategoryCITradeTax/ram:CalculatedAmount</t>
  </si>
  <si>
    <t>/rsm:SMEInvoice/rsm:CIIHSupplyChainTradeTransaction/ram:IncludedCIILSupplyChainTradeLineItem/ram:SpecifiedCIILSupplyChainTradeSettlement/ram:SpecifiedCITradeAllowanceCharge[ram:ChargeIndicator=false()]/ram:CategoryCITradeTax/ram:CalculatedRate</t>
  </si>
  <si>
    <t>/rsm:SMEInvoice/rsm:CIIHSupplyChainTradeTransaction/ram:IncludedCIILSupplyChainTradeLineItem/ram:SpecifiedCIILSupplyChainTradeSettlement/ram:SpecifiedCITradeAllowanceCharge[ram:ChargeIndicator=false()]/ram:CategoryCITradeTax/ram:BasisAmount</t>
  </si>
  <si>
    <t>/rsm:SMEInvoice/rsm:CIIHSupplyChainTradeTransaction/ram:IncludedCIILSupplyChainTradeLineItem/ram:SpecifiedCIILSupplyChainTradeSettlement/ram:SpecifiedCITradeAllowanceCharge[ram:ChargeIndicator=false()]/ram:CategoryCITradeTax/ram:CategoryCode</t>
  </si>
  <si>
    <t>/rsm:SMEInvoice/rsm:CIIHSupplyChainTradeTransaction/ram:IncludedCIILSupplyChainTradeLineItem/ram:SpecifiedCIILSupplyChainTradeSettlement/ram:SpecifiedCITradeAllowanceCharge[ram:ChargeIndicator=true()]</t>
  </si>
  <si>
    <t>/rsm:SMEInvoice/rsm:CIIHSupplyChainTradeTransaction/ram:IncludedCIILSupplyChainTradeLineItem/ram:SpecifiedCIILSupplyChainTradeSettlement/ram:SpecifiedCITradeAllowanceCharge[ram:ChargeIndicator=true()]/ram:ChargeIndicator</t>
  </si>
  <si>
    <t>/rsm:SMEInvoice/rsm:CIIHSupplyChainTradeTransaction/ram:IncludedCIILSupplyChainTradeLineItem/ram:SpecifiedCIILSupplyChainTradeSettlement/ram:SpecifiedCITradeAllowanceCharge[ram:ChargeIndicator=true()]/ram:CalculationPercent</t>
  </si>
  <si>
    <t>/rsm:SMEInvoice/rsm:CIIHSupplyChainTradeTransaction/ram:IncludedCIILSupplyChainTradeLineItem/ram:SpecifiedCIILSupplyChainTradeSettlement/ram:SpecifiedCITradeAllowanceCharge[ram:ChargeIndicator=true()]/ram:ActualAmount</t>
  </si>
  <si>
    <t>/rsm:SMEInvoice/rsm:CIIHSupplyChainTradeTransaction/ram:IncludedCIILSupplyChainTradeLineItem/ram:SpecifiedCIILSupplyChainTradeSettlement/ram:SpecifiedCITradeAllowanceCharge[ram:ChargeIndicator=true()]/ram:ReasonCode</t>
  </si>
  <si>
    <t>/rsm:SMEInvoice/rsm:CIIHSupplyChainTradeTransaction/ram:IncludedCIILSupplyChainTradeLineItem/ram:SpecifiedCIILSupplyChainTradeSettlement/ram:SpecifiedCITradeAllowanceCharge[ram:ChargeIndicator=true()]/ram:Reason</t>
  </si>
  <si>
    <t>/rsm:SMEInvoice/rsm:CIIHSupplyChainTradeTransaction/ram:IncludedCIILSupplyChainTradeLineItem/ram:SpecifiedCIILSupplyChainTradeSettlement/ram:SpecifiedCITradeAllowanceCharge[ram:ChargeIndicator=true()]/ram:BasisAmount</t>
  </si>
  <si>
    <t>/rsm:SMEInvoice/rsm:CIIHSupplyChainTradeTransaction/ram:IncludedCIILSupplyChainTradeLineItem/ram:SpecifiedCIILSupplyChainTradeSettlement/ram:SpecifiedCITradeAllowanceCharge[ram:ChargeIndicator=true()]/ram:CategoryCITradeTax</t>
  </si>
  <si>
    <t>/rsm:SMEInvoice/rsm:CIIHSupplyChainTradeTransaction/ram:IncludedCIILSupplyChainTradeLineItem/ram:SpecifiedCIILSupplyChainTradeSettlement/ram:SpecifiedCITradeAllowanceCharge[ram:ChargeIndicator=true()]/ram:CategoryCITradeTax/ram:CalculatedAmount</t>
  </si>
  <si>
    <t>/rsm:SMEInvoice/rsm:CIIHSupplyChainTradeTransaction/ram:IncludedCIILSupplyChainTradeLineItem/ram:SpecifiedCIILSupplyChainTradeSettlement/ram:SpecifiedCITradeAllowanceCharge[ram:ChargeIndicator=true()]/ram:CategoryCITradeTax/ram:CalculatedRate</t>
  </si>
  <si>
    <t>/rsm:SMEInvoice/rsm:CIIHSupplyChainTradeTransaction/ram:IncludedCIILSupplyChainTradeLineItem/ram:SpecifiedCIILSupplyChainTradeSettlement/ram:SpecifiedCITradeAllowanceCharge[ram:ChargeIndicator=true()]/ram:CategoryCITradeTax/ram:BasisAmount</t>
  </si>
  <si>
    <t>/rsm:SMEInvoice/rsm:CIIHSupplyChainTradeTransaction/ram:IncludedCIILSupplyChainTradeLineItem/ram:SpecifiedCIILSupplyChainTradeSettlement/ram:SpecifiedCITradeAllowanceCharge[ram:ChargeIndicator=true()]/ram:CategoryCITradeTax/ram:CategoryCode</t>
  </si>
  <si>
    <t>/rsm:SMEInvoice/rsm:CIIHSupplyChainTradeTransaction/ram:IncludedCIILSupplyChainTradeLineItem/ram:SubordinateCIILBSubordinateTradeLineItem/ram:SpecifiedCIILBSupplyChainTradeSettlement/ram:SpecifiedCITradeAllowanceCharge[ram:ChargeIndicator=false()]</t>
  </si>
  <si>
    <t>/rsm:SMEInvoice/rsm:CIIHSupplyChainTradeTransaction/ram:IncludedCIILSupplyChainTradeLineItem/ram:SubordinateCIILBSubordinateTradeLineItem/ram:SpecifiedCIILBSupplyChainTradeSettlement/ram:SpecifiedCITradeAllowanceCharge[ram:ChargeIndicator=false()]/ram:ChargeIndicator</t>
  </si>
  <si>
    <t>/rsm:SMEInvoice/rsm:CIIHSupplyChainTradeTransaction/ram:IncludedCIILSupplyChainTradeLineItem/ram:SubordinateCIILBSubordinateTradeLineItem/ram:SpecifiedCIILBSupplyChainTradeSettlement/ram:SpecifiedCITradeAllowanceCharge[ram:ChargeIndicator=false()]/ram:CalculationPercent</t>
  </si>
  <si>
    <t>/rsm:SMEInvoice/rsm:CIIHSupplyChainTradeTransaction/ram:IncludedCIILSupplyChainTradeLineItem/ram:SubordinateCIILBSubordinateTradeLineItem/ram:SpecifiedCIILBSupplyChainTradeSettlement/ram:SpecifiedCITradeAllowanceCharge[ram:ChargeIndicator=false()]/ram:ActualAmount</t>
  </si>
  <si>
    <t>/rsm:SMEInvoice/rsm:CIIHSupplyChainTradeTransaction/ram:IncludedCIILSupplyChainTradeLineItem/ram:SubordinateCIILBSubordinateTradeLineItem/ram:SpecifiedCIILBSupplyChainTradeSettlement/ram:SpecifiedCITradeAllowanceCharge[ram:ChargeIndicator=false()]/ram:ReasonCode</t>
  </si>
  <si>
    <t>/rsm:SMEInvoice/rsm:CIIHSupplyChainTradeTransaction/ram:IncludedCIILSupplyChainTradeLineItem/ram:SubordinateCIILBSubordinateTradeLineItem/ram:SpecifiedCIILBSupplyChainTradeSettlement/ram:SpecifiedCITradeAllowanceCharge[ram:ChargeIndicator=false()]/ram:Reason</t>
  </si>
  <si>
    <t>/rsm:SMEInvoice/rsm:CIIHSupplyChainTradeTransaction/ram:IncludedCIILSupplyChainTradeLineItem/ram:SubordinateCIILBSubordinateTradeLineItem/ram:SpecifiedCIILBSupplyChainTradeSettlement/ram:SpecifiedCITradeAllowanceCharge[ram:ChargeIndicator=false()]/ram:BasisAmount</t>
  </si>
  <si>
    <t>ram:SpecifiedCITradeAllowanceCharge[ram:ChargeIndicator=true()]</t>
  </si>
  <si>
    <t>ram:SpecifiedCITradeAllowanceCharge[ram:ChargeIndicator=ture()]</t>
  </si>
  <si>
    <t>/rsm:SMEInvoice/rsm:CIIHSupplyChainTradeTransaction/ram:IncludedCIILSupplyChainTradeLineItem/ram:SubordinateCIILBSubordinateTradeLineItem/ram:SpecifiedCIILBSupplyChainTradeSettlement/ram:SpecifiedCITradeAllowanceCharge[ram:ChargeIndicator=true()]/ram:ChargeIndicator</t>
  </si>
  <si>
    <t>/rsm:SMEInvoice/rsm:CIIHSupplyChainTradeTransaction/ram:IncludedCIILSupplyChainTradeLineItem/ram:SubordinateCIILBSubordinateTradeLineItem/ram:SpecifiedCIILBSupplyChainTradeSettlement/ram:SpecifiedCITradeAllowanceCharge[ram:ChargeIndicator=true()]/ram:CalculationPercent</t>
  </si>
  <si>
    <t>/rsm:SMEInvoice/rsm:CIIHSupplyChainTradeTransaction/ram:IncludedCIILSupplyChainTradeLineItem/ram:SubordinateCIILBSubordinateTradeLineItem/ram:SpecifiedCIILBSupplyChainTradeSettlement/ram:SpecifiedCITradeAllowanceCharge[ram:ChargeIndicator=true()]/ram:ActualAmount</t>
  </si>
  <si>
    <t>/rsm:SMEInvoice/rsm:CIIHSupplyChainTradeTransaction/ram:IncludedCIILSupplyChainTradeLineItem/ram:SubordinateCIILBSubordinateTradeLineItem/ram:SpecifiedCIILBSupplyChainTradeSettlement/ram:SpecifiedCITradeAllowanceCharge[ram:ChargeIndicator=true()]/ram:ReasonCode</t>
  </si>
  <si>
    <t>/rsm:SMEInvoice/rsm:CIIHSupplyChainTradeTransaction/ram:IncludedCIILSupplyChainTradeLineItem/ram:SubordinateCIILBSubordinateTradeLineItem/ram:SpecifiedCIILBSupplyChainTradeSettlement/ram:SpecifiedCITradeAllowanceCharge[ram:ChargeIndicator=true()]/ram:Reason</t>
  </si>
  <si>
    <t>/rsm:SMEInvoice/rsm:CIIHSupplyChainTradeTransaction/ram:IncludedCIILSupplyChainTradeLineItem/ram:SubordinateCIILBSubordinateTradeLineItem/ram:SpecifiedCIILBSupplyChainTradeSettlement/ram:SpecifiedCITradeAllowanceCharge[ram:ChargeIndicator=true()]/ram:BasisAmount</t>
  </si>
  <si>
    <t>/rsm:SMEInvoice/rsm:CIIHSupplyChainTradeTransaction/ram:IncludedCIILSupplyChainTradeLineItem/ram:SubordinateCIILBSubordinateTradeLineItem/ram:SpecifiedCIILBSupplyChainTradeSettlement/ram:SpecifiedCITradeAllowanceCharge[ram:ChargeIndicator=true()]</t>
  </si>
  <si>
    <t>ram:ApplicableCITradeTax[ram:CurrencyCode=../ram:TaxCurrencyCode]</t>
  </si>
  <si>
    <t>ram:ApplicableCITradeTax[ram:CurrencyCode=../ram:InvoiceCurrencyCode]</t>
  </si>
  <si>
    <t>/rsm:SMEInvoice/rsm:CIIHSupplyChainTradeTransaction/ram:ApplicableCIIHSupplyChainTradeSettlement/ram:ApplicableCITradeTax[ram:CurrencyCode=../ram:InvoiceCurrencyCode]/ram:CalculatedAmount</t>
  </si>
  <si>
    <t>/rsm:SMEInvoice/rsm:CIIHSupplyChainTradeTransaction/ram:ApplicableCIIHSupplyChainTradeSettlement/ram:ApplicableCITradeTax[ram:CurrencyCode=../ram:InvoiceCurrencyCode]/ram:TypeCode</t>
  </si>
  <si>
    <t>/rsm:SMEInvoice/rsm:CIIHSupplyChainTradeTransaction/ram:ApplicableCIIHSupplyChainTradeSettlement/ram:ApplicableCITradeTax[ram:CurrencyCode=../ram:InvoiceCurrencyCode]/ram:BasisAmount</t>
  </si>
  <si>
    <t>/rsm:SMEInvoice/rsm:CIIHSupplyChainTradeTransaction/ram:ApplicableCIIHSupplyChainTradeSettlement/ram:ApplicableCITradeTax[ram:CurrencyCode=../ram:InvoiceCurrencyCode]/ram:CategoryCode</t>
  </si>
  <si>
    <t>/rsm:SMEInvoice/rsm:CIIHSupplyChainTradeTransaction/ram:ApplicableCIIHSupplyChainTradeSettlement/ram:ApplicableCITradeTax[ram:CurrencyCode=../ram:InvoiceCurrencyCode]/ram:CurrencyCode</t>
  </si>
  <si>
    <t>/rsm:SMEInvoice/rsm:CIIHSupplyChainTradeTransaction/ram:ApplicableCIIHSupplyChainTradeSettlement/ram:ApplicableCITradeTax[ram:CurrencyCode=../ram:InvoiceCurrencyCode]/ram:CategoryName</t>
  </si>
  <si>
    <t>/rsm:SMEInvoice/rsm:CIIHSupplyChainTradeTransaction/ram:ApplicableCIIHSupplyChainTradeSettlement/ram:ApplicableCITradeTax[ram:CurrencyCode=../ram:InvoiceCurrencyCode]/ram:RateApplicablePercent</t>
  </si>
  <si>
    <t>/rsm:SMEInvoice/rsm:CIIHSupplyChainTradeTransaction/ram:ApplicableCIIHSupplyChainTradeSettlement/ram:ApplicableCITradeTax[ram:CurrencyCode=../ram:InvoiceCurrencyCode]/ram:GrandTotalAmount</t>
  </si>
  <si>
    <t>/rsm:SMEInvoice/rsm:CIIHSupplyChainTradeTransaction/ram:ApplicableCIIHSupplyChainTradeSettlement/ram:ApplicableCITradeTax[ram:CurrencyCode=../ram:InvoiceCurrencyCode]/ram:CalculationMethodCode</t>
  </si>
  <si>
    <t>/rsm:SMEInvoice/rsm:CIIHSupplyChainTradeTransaction/ram:ApplicableCIIHSupplyChainTradeSettlement/ram:ApplicableCITradeTax[ram:CurrencyCode=../ram:InvoiceCurrencyCode]/ram:LocalTaxSystemID</t>
  </si>
  <si>
    <t>/rsm:SMEInvoice/rsm:CIIHSupplyChainTradeTransaction/ram:ApplicableCIIHSupplyChainTradeSettlement/ram:ApplicableCITradeTax[ram:CurrencyCode=../ram:InvoiceCurrencyCode][ram:CurrencyCode=../ram:InvoiceCurrencyCode]</t>
  </si>
  <si>
    <t>/rsm:SMEInvoice/rsm:CIIHSupplyChainTradeTransaction/ram:ApplicableCIIHSupplyChainTradeSettlement/ram:ApplicableCITradeTax[ram:CurrencyCode=../ramTaxCurrencyCode][ram:CurrencyCode=../ram:TaxCurrencyCode]</t>
  </si>
  <si>
    <t>/rsm:SMEInvoice/rsm:CIIHSupplyChainTradeTransaction/ram:ApplicableCIIHSupplyChainTradeSettlement/ram:ApplicableCITradeTax[ram:CurrencyCode=../ramTaxCurrencyCode]/ram:CalculatedAmount</t>
  </si>
  <si>
    <t>/rsm:SMEInvoice/rsm:CIIHSupplyChainTradeTransaction/ram:ApplicableCIIHSupplyChainTradeSettlement/ram:ApplicableCITradeTax[ram:CurrencyCode=../ramTaxCurrencyCode]/ram:TypeCode</t>
  </si>
  <si>
    <t>/rsm:SMEInvoice/rsm:CIIHSupplyChainTradeTransaction/ram:ApplicableCIIHSupplyChainTradeSettlement/ram:ApplicableCITradeTax[ram:CurrencyCode=../ramTaxCurrencyCode]/ram:BasisAmount</t>
  </si>
  <si>
    <t>/rsm:SMEInvoice/rsm:CIIHSupplyChainTradeTransaction/ram:ApplicableCIIHSupplyChainTradeSettlement/ram:ApplicableCITradeTax[ram:CurrencyCode=../ramTaxCurrencyCode]/ram:CategoryCode</t>
  </si>
  <si>
    <t>/rsm:SMEInvoice/rsm:CIIHSupplyChainTradeTransaction/ram:ApplicableCIIHSupplyChainTradeSettlement/ram:ApplicableCITradeTax[ram:CurrencyCode=../ramTaxCurrencyCode]/ram:CurrencyCode</t>
  </si>
  <si>
    <t>/rsm:SMEInvoice/rsm:CIIHSupplyChainTradeTransaction/ram:ApplicableCIIHSupplyChainTradeSettlement/ram:ApplicableCITradeTax[ram:CurrencyCode=../ramTaxCurrencyCode]/ram:CategoryName</t>
  </si>
  <si>
    <t>/rsm:SMEInvoice/rsm:CIIHSupplyChainTradeTransaction/ram:ApplicableCIIHSupplyChainTradeSettlement/ram:ApplicableCITradeTax[ram:CurrencyCode=../ramTaxCurrencyCode]/ram:RateApplicablePercent</t>
  </si>
  <si>
    <t>/rsm:SMEInvoice/rsm:CIIHSupplyChainTradeTransaction/ram:ApplicableCIIHSupplyChainTradeSettlement/ram:ApplicableCITradeTax[ram:CurrencyCode=../ramTaxCurrencyCode]/ram:GrandTotalAmount</t>
  </si>
  <si>
    <t>/rsm:SMEInvoice/rsm:CIIHSupplyChainTradeTransaction/ram:ApplicableCIIHSupplyChainTradeSettlement/ram:ApplicableCITradeTax[ram:CurrencyCode=../ramTaxCurrencyCode]/ram:CalculationMethodCode</t>
  </si>
  <si>
    <t>/rsm:SMEInvoice/rsm:CIIHSupplyChainTradeTransaction/ram:ApplicableCIIHSupplyChainTradeSettlement/ram:ApplicableCITradeTax[ram:CurrencyCode=../ramTaxCurrencyCode]/ram:LocalTaxSystemID</t>
  </si>
  <si>
    <t>JP-PINT _v0.9 Semantic model</t>
    <phoneticPr fontId="1"/>
  </si>
  <si>
    <t>【凡例】（A列の色分け）</t>
    <rPh sb="0" eb="4">
      <t>(ハンレイ)</t>
    </rPh>
    <rPh sb="6" eb="7">
      <t>レツ</t>
    </rPh>
    <rPh sb="8" eb="10">
      <t>イロワ</t>
    </rPh>
    <phoneticPr fontId="1"/>
  </si>
  <si>
    <t>中小企業共通EDIとマッピング</t>
    <rPh sb="0" eb="4">
      <t>チュウショウキギョウ</t>
    </rPh>
    <rPh sb="4" eb="6">
      <t>キョウツウ</t>
    </rPh>
    <phoneticPr fontId="1"/>
  </si>
  <si>
    <t>識別キーコードの指定によりマッピング可能</t>
    <rPh sb="0" eb="2">
      <t>シキベツ</t>
    </rPh>
    <rPh sb="8" eb="10">
      <t>シテイ</t>
    </rPh>
    <rPh sb="18" eb="20">
      <t>カノウ</t>
    </rPh>
    <phoneticPr fontId="1"/>
  </si>
  <si>
    <t>中小企業共通EDIには対応する情報項目はない</t>
    <rPh sb="0" eb="4">
      <t>チュウショウキギョウ</t>
    </rPh>
    <rPh sb="4" eb="6">
      <t>キョウツウ</t>
    </rPh>
    <rPh sb="11" eb="13">
      <t>タイオウ</t>
    </rPh>
    <rPh sb="15" eb="19">
      <t>ジョウホウコウモク</t>
    </rPh>
    <phoneticPr fontId="1"/>
  </si>
  <si>
    <t>JP PINT対応要望項目（三分一）</t>
  </si>
  <si>
    <t>中小企業共通EDIマッピング検討中</t>
    <rPh sb="0" eb="4">
      <t>チュウショウキギョウ</t>
    </rPh>
    <rPh sb="4" eb="6">
      <t>キョウツウ</t>
    </rPh>
    <rPh sb="14" eb="17">
      <t>ケントウチュウ</t>
    </rPh>
    <phoneticPr fontId="1"/>
  </si>
  <si>
    <t>Id</t>
  </si>
  <si>
    <t>Card.</t>
  </si>
  <si>
    <t>Definition</t>
  </si>
  <si>
    <t>The currency in which all Invoice amounts are given, except for the Total TAX amount in accounting currency.</t>
  </si>
  <si>
    <t>An identifier for an object on which the invoice is based, given by the Seller.</t>
  </si>
  <si>
    <t>If it may be not clear for the receiver what scheme is used for the identifier, a conditional scheme identifier should be used that shall be chosen from the UNTDID 1153 code list [6] entries.</t>
  </si>
  <si>
    <t>ibt-029-1</t>
  </si>
  <si>
    <t>ibt-030-1</t>
  </si>
  <si>
    <t>ibt-034-1</t>
  </si>
  <si>
    <t>ibt-046-1</t>
  </si>
  <si>
    <t>ibt-047-1</t>
  </si>
  <si>
    <t>ibt-049-1</t>
  </si>
  <si>
    <t>IBT-053</t>
    <phoneticPr fontId="1"/>
  </si>
  <si>
    <t>ibt-061-1</t>
  </si>
  <si>
    <t>ibt-083-1</t>
  </si>
  <si>
    <t>The amount of an allowance, without TAX.</t>
  </si>
  <si>
    <t>The TAX rate, represented as percentage that applies to the document level allowance.</t>
  </si>
  <si>
    <t>A group of business terms providing information about charges and taxes other than TAX, applicable to the Invoice as a whole.</t>
  </si>
  <si>
    <t>The amount of a charge, without TAX.</t>
  </si>
  <si>
    <t>The TAX rate, represented as percentage that applies to the document level charge.</t>
  </si>
  <si>
    <t>A group of business terms providing information about TAX breakdown by different categories, rates and exemption reasons</t>
  </si>
  <si>
    <t>The TAX rate, represented as percentage that applies for the relevant TAX category.</t>
  </si>
  <si>
    <t>TAX IN NATIONAL CURRENCY</t>
  </si>
  <si>
    <t>A group of tax terms to provide tax amounts in national currency when different from invoice currency.</t>
  </si>
  <si>
    <t>ibt-125-1</t>
  </si>
  <si>
    <t>Allowed mime codes:</t>
  </si>
  <si>
    <t>ibt-125-2</t>
  </si>
  <si>
    <t>ibt-128-1</t>
  </si>
  <si>
    <t>An identifier for a referenced purchase order, issued by the Buyer.</t>
  </si>
  <si>
    <t>The price of an item, exclusive of TAX, after subtracting item price discount.</t>
  </si>
  <si>
    <t>The TAX rate, represented as percentage that applies to the invoiced item.</t>
  </si>
  <si>
    <t>ibt-157-1</t>
  </si>
  <si>
    <t>ibt-158-1</t>
  </si>
  <si>
    <t>ibt-158-2</t>
  </si>
  <si>
    <t>UN01005763</t>
  </si>
  <si>
    <t>ヘッダ</t>
  </si>
  <si>
    <t>明細文書</t>
  </si>
  <si>
    <t>中小企業共通EDI相互連携性情報項目表＜統合請求情報モデル＞</t>
    <rPh sb="9" eb="14">
      <t>ソウゴレンケイセイ</t>
    </rPh>
    <rPh sb="14" eb="19">
      <t>ジョウホウコウモクヒョウ</t>
    </rPh>
    <rPh sb="22" eb="24">
      <t>セイキュウ</t>
    </rPh>
    <rPh sb="24" eb="26">
      <t>ジョウホウ</t>
    </rPh>
    <phoneticPr fontId="5"/>
  </si>
  <si>
    <t>ver.4.1_20221114_draft</t>
  </si>
  <si>
    <t>【凡例】</t>
    <rPh sb="1" eb="3">
      <t>ハンレイ</t>
    </rPh>
    <phoneticPr fontId="5"/>
  </si>
  <si>
    <t>中小企業共通EDI
対応</t>
    <rPh sb="0" eb="2">
      <t>チュウショウ</t>
    </rPh>
    <rPh sb="2" eb="4">
      <t>キギョウ</t>
    </rPh>
    <rPh sb="4" eb="6">
      <t>キョウツウ</t>
    </rPh>
    <rPh sb="10" eb="12">
      <t>タイオウ</t>
    </rPh>
    <phoneticPr fontId="5"/>
  </si>
  <si>
    <t>〇</t>
    <phoneticPr fontId="5"/>
  </si>
  <si>
    <t>中小企業共通EDI対応業務アプリの「必須」情報情報項目</t>
    <rPh sb="0" eb="2">
      <t>チュウショウ</t>
    </rPh>
    <rPh sb="2" eb="4">
      <t>キギョウ</t>
    </rPh>
    <rPh sb="4" eb="6">
      <t>キョウツウ</t>
    </rPh>
    <rPh sb="9" eb="11">
      <t>タイオウ</t>
    </rPh>
    <rPh sb="11" eb="13">
      <t>ギョウム</t>
    </rPh>
    <rPh sb="18" eb="20">
      <t>ヒッス</t>
    </rPh>
    <rPh sb="21" eb="23">
      <t>ジョウホウ</t>
    </rPh>
    <rPh sb="23" eb="25">
      <t>ジョウホウ</t>
    </rPh>
    <rPh sb="25" eb="27">
      <t>コウモク</t>
    </rPh>
    <phoneticPr fontId="5"/>
  </si>
  <si>
    <t>（〇）</t>
    <phoneticPr fontId="8"/>
  </si>
  <si>
    <t>同じグループ内のいずれかの情報項目の記載が「必須」</t>
    <rPh sb="0" eb="1">
      <t>オナ</t>
    </rPh>
    <rPh sb="6" eb="7">
      <t>ナイ</t>
    </rPh>
    <rPh sb="13" eb="17">
      <t>ジョウホウコウモク</t>
    </rPh>
    <rPh sb="18" eb="20">
      <t>キサイ</t>
    </rPh>
    <rPh sb="22" eb="24">
      <t>ヒッス</t>
    </rPh>
    <phoneticPr fontId="8"/>
  </si>
  <si>
    <t>●</t>
    <phoneticPr fontId="8"/>
  </si>
  <si>
    <t>「選択必須」情報項目。業務アプリが実装しない場合は共通EDIプロバイダがデータセット（デフォルト、または補完データ）</t>
    <phoneticPr fontId="8"/>
  </si>
  <si>
    <t>△</t>
    <phoneticPr fontId="5"/>
  </si>
  <si>
    <t>ユーザー非公開。共通EDIプロバイダがデータセット（デフォルト、または
データなし）</t>
    <rPh sb="4" eb="7">
      <t>ヒコウカイ</t>
    </rPh>
    <phoneticPr fontId="5"/>
  </si>
  <si>
    <t>＊</t>
    <phoneticPr fontId="5"/>
  </si>
  <si>
    <t>すべての業種に共通して利用する「共通任意」情報項目</t>
    <rPh sb="4" eb="6">
      <t>ギョウシュ</t>
    </rPh>
    <rPh sb="7" eb="9">
      <t>キョウツウ</t>
    </rPh>
    <rPh sb="11" eb="13">
      <t>リヨウ</t>
    </rPh>
    <rPh sb="16" eb="18">
      <t>キョウツウ</t>
    </rPh>
    <rPh sb="18" eb="20">
      <t>ニンイ</t>
    </rPh>
    <rPh sb="21" eb="25">
      <t>ジョウホウコウモク</t>
    </rPh>
    <phoneticPr fontId="5"/>
  </si>
  <si>
    <t>利用しない情報項目</t>
    <rPh sb="0" eb="2">
      <t>リヨウ</t>
    </rPh>
    <rPh sb="5" eb="9">
      <t>ジョウホウコウモク</t>
    </rPh>
    <phoneticPr fontId="5"/>
  </si>
  <si>
    <t>iインボイス制度
対応</t>
    <rPh sb="6" eb="8">
      <t>セイド</t>
    </rPh>
    <rPh sb="9" eb="11">
      <t>タイオウ</t>
    </rPh>
    <phoneticPr fontId="5"/>
  </si>
  <si>
    <t>◎</t>
    <phoneticPr fontId="5"/>
  </si>
  <si>
    <t>適格請求書に記載が必要な「法的必須」情報項目</t>
    <rPh sb="0" eb="2">
      <t>テキカク</t>
    </rPh>
    <rPh sb="2" eb="4">
      <t>セイキュウ</t>
    </rPh>
    <rPh sb="4" eb="5">
      <t>ショ</t>
    </rPh>
    <rPh sb="6" eb="8">
      <t>キサイ</t>
    </rPh>
    <rPh sb="9" eb="11">
      <t>ヒツヨウ</t>
    </rPh>
    <rPh sb="13" eb="15">
      <t>ホウテキ</t>
    </rPh>
    <rPh sb="15" eb="17">
      <t>ヒッス</t>
    </rPh>
    <rPh sb="18" eb="20">
      <t>ジョウホウ</t>
    </rPh>
    <rPh sb="20" eb="22">
      <t>コウモク</t>
    </rPh>
    <phoneticPr fontId="5"/>
  </si>
  <si>
    <t>（◎）</t>
    <phoneticPr fontId="5"/>
  </si>
  <si>
    <t>同じグループ内のいずれかの情報項目の記載が「必須」</t>
    <rPh sb="0" eb="1">
      <t>オナ</t>
    </rPh>
    <rPh sb="6" eb="7">
      <t>ナイ</t>
    </rPh>
    <rPh sb="13" eb="17">
      <t>ジョウホウコウモク</t>
    </rPh>
    <rPh sb="18" eb="20">
      <t>キサイ</t>
    </rPh>
    <rPh sb="22" eb="24">
      <t>ヒッス</t>
    </rPh>
    <phoneticPr fontId="2"/>
  </si>
  <si>
    <t>業種マッピング
対応</t>
    <rPh sb="0" eb="2">
      <t>ギョウシュ</t>
    </rPh>
    <rPh sb="8" eb="10">
      <t>タイオウ</t>
    </rPh>
    <phoneticPr fontId="5"/>
  </si>
  <si>
    <t>◇</t>
    <phoneticPr fontId="5"/>
  </si>
  <si>
    <t>「業種固有必須」情報項目</t>
    <rPh sb="1" eb="3">
      <t>ギョウシュ</t>
    </rPh>
    <rPh sb="3" eb="5">
      <t>コユウ</t>
    </rPh>
    <rPh sb="5" eb="7">
      <t>ヒッス</t>
    </rPh>
    <rPh sb="8" eb="12">
      <t>ジョウホウコウモク</t>
    </rPh>
    <phoneticPr fontId="5"/>
  </si>
  <si>
    <t>◆</t>
    <phoneticPr fontId="5"/>
  </si>
  <si>
    <t>「業種固有任意」情報項目</t>
    <rPh sb="1" eb="5">
      <t>ギョウシュコユウ</t>
    </rPh>
    <rPh sb="5" eb="7">
      <t>ニンイ</t>
    </rPh>
    <rPh sb="8" eb="12">
      <t>ジョウホウコウモク</t>
    </rPh>
    <phoneticPr fontId="5"/>
  </si>
  <si>
    <t>JP-PINT_v0.9
対応（参考）</t>
    <rPh sb="13" eb="15">
      <t>タイオウ</t>
    </rPh>
    <rPh sb="16" eb="18">
      <t>サンコウ</t>
    </rPh>
    <phoneticPr fontId="8"/>
  </si>
  <si>
    <t>☆</t>
    <phoneticPr fontId="5"/>
  </si>
  <si>
    <t>JP-PINT対応業務アプリの「必須」実装情報項目</t>
    <rPh sb="7" eb="9">
      <t>タイオウ</t>
    </rPh>
    <rPh sb="9" eb="11">
      <t>ギョウム</t>
    </rPh>
    <rPh sb="16" eb="18">
      <t>ヒッス</t>
    </rPh>
    <rPh sb="19" eb="21">
      <t>ジッソウ</t>
    </rPh>
    <rPh sb="21" eb="25">
      <t>ジョウホウコウモク</t>
    </rPh>
    <phoneticPr fontId="8"/>
  </si>
  <si>
    <t>★</t>
    <phoneticPr fontId="5"/>
  </si>
  <si>
    <t>JP-PINT対応業務アプリの「任意」実装情報項目</t>
    <rPh sb="7" eb="9">
      <t>タイオウ</t>
    </rPh>
    <rPh sb="9" eb="11">
      <t>ギョウム</t>
    </rPh>
    <rPh sb="16" eb="18">
      <t>ニンイ</t>
    </rPh>
    <rPh sb="19" eb="21">
      <t>ジッソウ</t>
    </rPh>
    <rPh sb="21" eb="25">
      <t>ジョウホウコウモク</t>
    </rPh>
    <phoneticPr fontId="8"/>
  </si>
  <si>
    <t>空白</t>
    <rPh sb="0" eb="2">
      <t>クウハク</t>
    </rPh>
    <phoneticPr fontId="5"/>
  </si>
  <si>
    <t>JP-PINTには該当する情報項目はない</t>
    <rPh sb="9" eb="11">
      <t>ガイトウ</t>
    </rPh>
    <rPh sb="13" eb="17">
      <t>ジョウホウコウモク</t>
    </rPh>
    <phoneticPr fontId="8"/>
  </si>
  <si>
    <t>中小企業共通EDIプロバイダはBIE表記載の全情報項目の実装必須</t>
    <rPh sb="0" eb="2">
      <t>チュウショウ</t>
    </rPh>
    <rPh sb="2" eb="4">
      <t>キギョウ</t>
    </rPh>
    <rPh sb="4" eb="6">
      <t>キョウツウ</t>
    </rPh>
    <rPh sb="18" eb="19">
      <t>ヒョウ</t>
    </rPh>
    <rPh sb="19" eb="21">
      <t>キサイ</t>
    </rPh>
    <rPh sb="22" eb="23">
      <t>ゼン</t>
    </rPh>
    <rPh sb="23" eb="25">
      <t>ジョウホウ</t>
    </rPh>
    <rPh sb="25" eb="27">
      <t>コウモク</t>
    </rPh>
    <rPh sb="28" eb="30">
      <t>ジッソウ</t>
    </rPh>
    <rPh sb="30" eb="32">
      <t>ヒッス</t>
    </rPh>
    <phoneticPr fontId="5"/>
  </si>
  <si>
    <t>中小企業共通EDIメッセージ辞書・BIE表</t>
    <rPh sb="0" eb="4">
      <t>チュウショウキギョウ</t>
    </rPh>
    <rPh sb="4" eb="6">
      <t>キョウツウ</t>
    </rPh>
    <rPh sb="14" eb="16">
      <t>ジショ</t>
    </rPh>
    <rPh sb="20" eb="21">
      <t>ヒョウ</t>
    </rPh>
    <phoneticPr fontId="5"/>
  </si>
  <si>
    <t>共通EDI
マッピング</t>
    <rPh sb="0" eb="2">
      <t>キョウツウ</t>
    </rPh>
    <phoneticPr fontId="5"/>
  </si>
  <si>
    <r>
      <t>JP-PINT</t>
    </r>
    <r>
      <rPr>
        <sz val="11"/>
        <color theme="1"/>
        <rFont val="游ゴシック"/>
        <family val="2"/>
        <charset val="128"/>
        <scheme val="minor"/>
      </rPr>
      <t xml:space="preserve">
マッピング</t>
    </r>
  </si>
  <si>
    <t>国連CEFACT／BIE辞書</t>
    <rPh sb="0" eb="2">
      <t>コクレン</t>
    </rPh>
    <rPh sb="12" eb="14">
      <t>ジショ</t>
    </rPh>
    <phoneticPr fontId="11"/>
  </si>
  <si>
    <t>JP-PINT_v1 Semantic modelマッピング</t>
  </si>
  <si>
    <t>行番号</t>
    <rPh sb="0" eb="1">
      <t>ギョウ</t>
    </rPh>
    <rPh sb="1" eb="3">
      <t>バンゴウ</t>
    </rPh>
    <phoneticPr fontId="11"/>
  </si>
  <si>
    <t>ヘッダ
明細文書
明細行</t>
    <rPh sb="4" eb="8">
      <t>メイサイブンショ</t>
    </rPh>
    <rPh sb="9" eb="12">
      <t>メイサイギョウ</t>
    </rPh>
    <phoneticPr fontId="5"/>
  </si>
  <si>
    <t>項目名</t>
    <rPh sb="0" eb="2">
      <t>コウモク</t>
    </rPh>
    <rPh sb="2" eb="3">
      <t>メイ</t>
    </rPh>
    <phoneticPr fontId="12"/>
  </si>
  <si>
    <t>項目定義</t>
    <rPh sb="0" eb="2">
      <t>コウモク</t>
    </rPh>
    <rPh sb="2" eb="4">
      <t>テイギ</t>
    </rPh>
    <phoneticPr fontId="12"/>
  </si>
  <si>
    <t>繰返し</t>
    <phoneticPr fontId="11"/>
  </si>
  <si>
    <t>制定/
改定</t>
    <rPh sb="0" eb="2">
      <t>セイテイ</t>
    </rPh>
    <rPh sb="4" eb="6">
      <t>カイテイ</t>
    </rPh>
    <phoneticPr fontId="5"/>
  </si>
  <si>
    <t>区分２
単一請求</t>
    <rPh sb="0" eb="2">
      <t>クブン</t>
    </rPh>
    <rPh sb="4" eb="6">
      <t>タンイツ</t>
    </rPh>
    <rPh sb="6" eb="8">
      <t>セイキュウ</t>
    </rPh>
    <phoneticPr fontId="5"/>
  </si>
  <si>
    <t>区分1
共通コア
請求</t>
    <rPh sb="0" eb="2">
      <t>クブン</t>
    </rPh>
    <rPh sb="4" eb="6">
      <t>キョウツウ</t>
    </rPh>
    <rPh sb="9" eb="11">
      <t>セイキュウ</t>
    </rPh>
    <phoneticPr fontId="5"/>
  </si>
  <si>
    <t>v1.0
（参考）</t>
    <rPh sb="6" eb="8">
      <t>サンコウ</t>
    </rPh>
    <phoneticPr fontId="5"/>
  </si>
  <si>
    <t>統合請求
行番号</t>
    <rPh sb="0" eb="4">
      <t>トウゴウセイキュウ</t>
    </rPh>
    <rPh sb="5" eb="8">
      <t>ギョウバンゴウ</t>
    </rPh>
    <phoneticPr fontId="8"/>
  </si>
  <si>
    <t>ヘッダ部/明細部</t>
    <rPh sb="3" eb="4">
      <t>ブ</t>
    </rPh>
    <rPh sb="5" eb="7">
      <t>メイサイ</t>
    </rPh>
    <rPh sb="7" eb="8">
      <t>ブ</t>
    </rPh>
    <phoneticPr fontId="11"/>
  </si>
  <si>
    <t>UN _CCL_ID</t>
    <phoneticPr fontId="11"/>
  </si>
  <si>
    <t>項目種</t>
    <rPh sb="0" eb="2">
      <t>コウモク</t>
    </rPh>
    <rPh sb="2" eb="3">
      <t>シュ</t>
    </rPh>
    <phoneticPr fontId="11"/>
  </si>
  <si>
    <t>必須／任意</t>
    <rPh sb="0" eb="2">
      <t>ヒッス</t>
    </rPh>
    <rPh sb="3" eb="5">
      <t>ニンイ</t>
    </rPh>
    <phoneticPr fontId="5"/>
  </si>
  <si>
    <t>鑑ヘッダ</t>
    <rPh sb="0" eb="1">
      <t>カガミ</t>
    </rPh>
    <phoneticPr fontId="5"/>
  </si>
  <si>
    <t xml:space="preserve">  </t>
    <phoneticPr fontId="5"/>
  </si>
  <si>
    <t xml:space="preserve">  </t>
  </si>
  <si>
    <t>CL1</t>
    <phoneticPr fontId="5"/>
  </si>
  <si>
    <t>　</t>
  </si>
  <si>
    <t xml:space="preserve">   </t>
  </si>
  <si>
    <t>ID1</t>
    <phoneticPr fontId="5"/>
  </si>
  <si>
    <t>△</t>
  </si>
  <si>
    <t>ID2</t>
  </si>
  <si>
    <t>CL2</t>
    <phoneticPr fontId="5"/>
  </si>
  <si>
    <t xml:space="preserve">　  </t>
  </si>
  <si>
    <t>☆</t>
  </si>
  <si>
    <t>ID3</t>
  </si>
  <si>
    <t>取引プロセスの識別子(ID)
共通EDIプロバイダがプロセスをセットする</t>
  </si>
  <si>
    <t>ID4</t>
  </si>
  <si>
    <t>ID5</t>
  </si>
  <si>
    <t>ID6</t>
  </si>
  <si>
    <t>CL3</t>
    <phoneticPr fontId="5"/>
  </si>
  <si>
    <t>ID7</t>
  </si>
  <si>
    <t>ID8</t>
  </si>
  <si>
    <t>CL4</t>
    <phoneticPr fontId="5"/>
  </si>
  <si>
    <t>ID9</t>
  </si>
  <si>
    <t>ID10</t>
  </si>
  <si>
    <t>CL5</t>
    <phoneticPr fontId="5"/>
  </si>
  <si>
    <t>ID11</t>
  </si>
  <si>
    <t xml:space="preserve">☆   </t>
  </si>
  <si>
    <t>ID12</t>
  </si>
  <si>
    <t>ID13</t>
  </si>
  <si>
    <t>ID14</t>
  </si>
  <si>
    <t>ICL1</t>
  </si>
  <si>
    <t>IID1</t>
  </si>
  <si>
    <t>〇</t>
  </si>
  <si>
    <t>IID2</t>
  </si>
  <si>
    <t>＊</t>
  </si>
  <si>
    <t>IID3</t>
  </si>
  <si>
    <t>インボイス文書のタイプを識別するコード
デフォルトは「合算請求書パターン１」</t>
  </si>
  <si>
    <t>●</t>
  </si>
  <si>
    <t>IID4</t>
  </si>
  <si>
    <t>IID5</t>
  </si>
  <si>
    <t>インボイス文書目的コード</t>
  </si>
  <si>
    <t>請求者が請求書の目的（新規、変更、取消、打切り）を管理するために付番したコード</t>
  </si>
  <si>
    <t>UN01005869</t>
  </si>
  <si>
    <t>IID6</t>
  </si>
  <si>
    <r>
      <t xml:space="preserve"> </t>
    </r>
    <r>
      <rPr>
        <sz val="11"/>
        <color theme="1"/>
        <rFont val="游ゴシック"/>
        <family val="2"/>
        <charset val="128"/>
        <scheme val="minor"/>
      </rPr>
      <t xml:space="preserve">  </t>
    </r>
  </si>
  <si>
    <t>IID7</t>
  </si>
  <si>
    <t>インボイス文書の類型（単一文書日本円取引、単一文書外貨建て取引、統合文書日本円取引等）を識別するコード
デフォルトは「単一文書日本円取引」</t>
  </si>
  <si>
    <t>IID8</t>
  </si>
  <si>
    <t>地域固有の文書のタイプを識別するコード
デフォルトは「合算請求書パターン１」</t>
  </si>
  <si>
    <t>ICL3</t>
  </si>
  <si>
    <t>★</t>
  </si>
  <si>
    <t>★</t>
    <phoneticPr fontId="8"/>
  </si>
  <si>
    <t>IID12</t>
  </si>
  <si>
    <t>IID13</t>
  </si>
  <si>
    <t>IID14</t>
  </si>
  <si>
    <t>IID15</t>
  </si>
  <si>
    <t>IID16</t>
  </si>
  <si>
    <t>IID17</t>
  </si>
  <si>
    <t>インボイス文書の添付バイナリファイルの有無を識別するコード
なしの場合はNULL（デファクト）
ありの場合はヘッダの添付バイナリファイル識別子（UN01006015）を指定する。</t>
  </si>
  <si>
    <t>IID18</t>
  </si>
  <si>
    <t>ICL4</t>
  </si>
  <si>
    <t>IID19</t>
  </si>
  <si>
    <t>IID20</t>
  </si>
  <si>
    <t>IID21</t>
  </si>
  <si>
    <t>添付バイナリファイルの保管URI識別子</t>
  </si>
  <si>
    <t>IID22</t>
  </si>
  <si>
    <t>IID23</t>
  </si>
  <si>
    <t>ICL5</t>
  </si>
  <si>
    <t>☆</t>
    <phoneticPr fontId="8"/>
  </si>
  <si>
    <t>IID24</t>
  </si>
  <si>
    <t>○</t>
  </si>
  <si>
    <t xml:space="preserve">  ＊</t>
  </si>
  <si>
    <t>IID25</t>
  </si>
  <si>
    <t>IID26</t>
  </si>
  <si>
    <t>◎</t>
  </si>
  <si>
    <t>IID27</t>
  </si>
  <si>
    <t>国税庁へ登録された適格請求書発行事業者登録番号（区分記載請求書発行者についてはなし）
T1234567890123</t>
  </si>
  <si>
    <t>ICL6</t>
  </si>
  <si>
    <t>IID28</t>
  </si>
  <si>
    <t>IID29</t>
  </si>
  <si>
    <t>（★）</t>
  </si>
  <si>
    <t>（★）</t>
    <phoneticPr fontId="8"/>
  </si>
  <si>
    <t>IID30</t>
  </si>
  <si>
    <t>IID31</t>
  </si>
  <si>
    <t>IID32</t>
  </si>
  <si>
    <t>IID33</t>
  </si>
  <si>
    <t>IID34</t>
  </si>
  <si>
    <t>ICL7</t>
  </si>
  <si>
    <t>IID35</t>
  </si>
  <si>
    <t>IID36</t>
  </si>
  <si>
    <t>IID37</t>
  </si>
  <si>
    <t>IID38</t>
  </si>
  <si>
    <t>IID39</t>
  </si>
  <si>
    <t>ICL8</t>
  </si>
  <si>
    <t>IID40</t>
  </si>
  <si>
    <t>IID41</t>
  </si>
  <si>
    <t>ICL9</t>
  </si>
  <si>
    <t>IID42</t>
  </si>
  <si>
    <t xml:space="preserve"> ＊ </t>
  </si>
  <si>
    <t>IID43</t>
  </si>
  <si>
    <t>IID44</t>
  </si>
  <si>
    <t>IID45</t>
  </si>
  <si>
    <t>登録された発注者の適格請求書発行事業者登録番号
（免税事業者についてはなし）</t>
  </si>
  <si>
    <t>ICL10</t>
  </si>
  <si>
    <t>IID46</t>
  </si>
  <si>
    <t>IID47</t>
  </si>
  <si>
    <t>（★）</t>
    <phoneticPr fontId="5"/>
  </si>
  <si>
    <t>IID48</t>
  </si>
  <si>
    <t>IID49</t>
  </si>
  <si>
    <t>IID50</t>
  </si>
  <si>
    <t>IID51</t>
  </si>
  <si>
    <t>IID52</t>
  </si>
  <si>
    <t>ICL11</t>
  </si>
  <si>
    <t>IID53</t>
  </si>
  <si>
    <t>IID54</t>
  </si>
  <si>
    <t>IID55</t>
  </si>
  <si>
    <t>IID56</t>
  </si>
  <si>
    <t>IID57</t>
  </si>
  <si>
    <t>ICL12</t>
  </si>
  <si>
    <t>IID58</t>
  </si>
  <si>
    <t>IID59</t>
  </si>
  <si>
    <t>ICL13</t>
  </si>
  <si>
    <t>IID60</t>
  </si>
  <si>
    <t>IID61</t>
  </si>
  <si>
    <t>ICL14</t>
  </si>
  <si>
    <t>IID62</t>
  </si>
  <si>
    <t>IID63</t>
  </si>
  <si>
    <t>IID64</t>
  </si>
  <si>
    <t>ICL15</t>
  </si>
  <si>
    <t>IID65</t>
  </si>
  <si>
    <t xml:space="preserve">★ </t>
  </si>
  <si>
    <t>IID66</t>
  </si>
  <si>
    <t>IID67</t>
  </si>
  <si>
    <t>IID68</t>
  </si>
  <si>
    <t>ICL16</t>
  </si>
  <si>
    <t>IID69</t>
  </si>
  <si>
    <t>IID70</t>
  </si>
  <si>
    <t>IID71</t>
  </si>
  <si>
    <t>IID72</t>
  </si>
  <si>
    <t>IID73</t>
  </si>
  <si>
    <t>IID74</t>
  </si>
  <si>
    <t>IID75</t>
  </si>
  <si>
    <t>ICL17</t>
  </si>
  <si>
    <t xml:space="preserve">    </t>
  </si>
  <si>
    <t>IID76</t>
  </si>
  <si>
    <t>IID77</t>
  </si>
  <si>
    <t>IID78</t>
  </si>
  <si>
    <t>IID79</t>
  </si>
  <si>
    <t>IID80</t>
  </si>
  <si>
    <t>ICL18</t>
  </si>
  <si>
    <t>IID81</t>
  </si>
  <si>
    <t>IID82</t>
  </si>
  <si>
    <t>ICL29</t>
  </si>
  <si>
    <t>IID130</t>
  </si>
  <si>
    <t>為替における交換元通貨を表すコード
デフォルト＝「JPY」</t>
  </si>
  <si>
    <t xml:space="preserve">    </t>
    <phoneticPr fontId="5"/>
  </si>
  <si>
    <t>IID131</t>
  </si>
  <si>
    <t>為替における交換先通貨を表すコード
デフォルト＝「JPY」</t>
  </si>
  <si>
    <t>IID132</t>
  </si>
  <si>
    <t>IID133</t>
  </si>
  <si>
    <t>ICL31</t>
  </si>
  <si>
    <t>IID138</t>
  </si>
  <si>
    <t>IID139</t>
  </si>
  <si>
    <t>IID140</t>
  </si>
  <si>
    <t>ICL32</t>
  </si>
  <si>
    <t>IID141</t>
  </si>
  <si>
    <t>債権者金融口座の、文字で表現された口座名。
半角カナ（日本の場合）</t>
  </si>
  <si>
    <t>IID142</t>
  </si>
  <si>
    <t>＜★＞</t>
  </si>
  <si>
    <t>IID143</t>
  </si>
  <si>
    <t>ICL33</t>
  </si>
  <si>
    <t>IID144</t>
  </si>
  <si>
    <t>IID145</t>
  </si>
  <si>
    <t>ICL34</t>
  </si>
  <si>
    <t>IID146</t>
  </si>
  <si>
    <t>IID147</t>
  </si>
  <si>
    <t>ICL35</t>
  </si>
  <si>
    <t>IID148</t>
  </si>
  <si>
    <t>IID149</t>
  </si>
  <si>
    <t>IID150</t>
  </si>
  <si>
    <t>IID151</t>
  </si>
  <si>
    <t>ICL38</t>
  </si>
  <si>
    <t>IID162</t>
  </si>
  <si>
    <t>IID163</t>
  </si>
  <si>
    <t>IID164</t>
  </si>
  <si>
    <t>ICL39</t>
  </si>
  <si>
    <t xml:space="preserve">☆ </t>
  </si>
  <si>
    <t>IID165</t>
  </si>
  <si>
    <t>インボイス文書の総合計金額（税抜き）＝
ヘッダ譲渡資産合計金額（税抜き）＋未決済総合計金額</t>
  </si>
  <si>
    <t>IID166</t>
  </si>
  <si>
    <t>IID167</t>
  </si>
  <si>
    <t>合計金額（税込み）＝
インボイス文書総合計金額（税抜き）＋ヘッダ総合計税額
+未決済総合計金額</t>
  </si>
  <si>
    <t>IID168</t>
  </si>
  <si>
    <t>インボイス文書総合計金額のうち、すでに前払いで支払済合計金額
前払いユースケースでは必須</t>
  </si>
  <si>
    <t xml:space="preserve"> ★</t>
  </si>
  <si>
    <t>IID169</t>
  </si>
  <si>
    <t xml:space="preserve">前払いユースケースの支払責務金額＝
</t>
  </si>
  <si>
    <t>IID170</t>
  </si>
  <si>
    <t>IID171</t>
  </si>
  <si>
    <t>ICL43</t>
  </si>
  <si>
    <t>IID185</t>
  </si>
  <si>
    <t>消費税が関係しない追加請求合計金額。立替金等。
（課税分類コード＝Ｏの取引）</t>
  </si>
  <si>
    <t>IID186</t>
  </si>
  <si>
    <t>消費税が関係しない返金合計金額。立替返金等。
（課税分類コード＝Ｏの取引）</t>
  </si>
  <si>
    <t>IID187</t>
  </si>
  <si>
    <t>IID188</t>
  </si>
  <si>
    <t>IID189</t>
  </si>
  <si>
    <t>未決済総合計金額＝
前回インボイス文書総合計金額（税込み）ー入金済金額(課税対象外)＋追加請求合計額（消費税対象外）ー返金合計額（消費税対象外）</t>
  </si>
  <si>
    <t>ICL44</t>
  </si>
  <si>
    <t>IID190</t>
  </si>
  <si>
    <t>IID191</t>
  </si>
  <si>
    <t>IID192</t>
  </si>
  <si>
    <t>IID193</t>
  </si>
  <si>
    <t>IID194</t>
  </si>
  <si>
    <t>IID195</t>
  </si>
  <si>
    <t>未決済合計金額の添付バイナリファイルの有無を識別するコード
なしの場合はNULL（デファクト）
ありの場合はヘッダの添付バイナリファイル識別子（UN01006015）を指定する。</t>
  </si>
  <si>
    <t>IID196</t>
  </si>
  <si>
    <t>明細文書</t>
    <rPh sb="0" eb="2">
      <t>メイサイ</t>
    </rPh>
    <rPh sb="2" eb="4">
      <t>ブンショ</t>
    </rPh>
    <phoneticPr fontId="5"/>
  </si>
  <si>
    <t>ICL45</t>
  </si>
  <si>
    <t>IID197</t>
  </si>
  <si>
    <t>この統合文書に統合する複数の明細文書を特定し、識別するために付与した番号。
デフォルトは「１」
単一文書（区分1請求、区分２請求）の場合は非公開とし、EDIプロバイダが「１」をセットする。</t>
  </si>
  <si>
    <t>IID198</t>
  </si>
  <si>
    <t>この明細文書の取引類型（資産譲渡、補完、返金・追加請求、相殺、調整、参照等）を識別するコード。
デフォルトは資産譲渡</t>
  </si>
  <si>
    <t>ICL46</t>
  </si>
  <si>
    <t>IID199</t>
  </si>
  <si>
    <t>IID200</t>
  </si>
  <si>
    <t>IID201</t>
  </si>
  <si>
    <t>ICL48</t>
  </si>
  <si>
    <t>IID202</t>
  </si>
  <si>
    <t>　　</t>
  </si>
  <si>
    <t>IID208</t>
  </si>
  <si>
    <t>ICL49</t>
  </si>
  <si>
    <t>IID209</t>
  </si>
  <si>
    <t>IID210</t>
  </si>
  <si>
    <t>ICL50</t>
  </si>
  <si>
    <t>IID211</t>
  </si>
  <si>
    <t>IID212</t>
  </si>
  <si>
    <t>ICL51</t>
  </si>
  <si>
    <t>IID213</t>
  </si>
  <si>
    <t>IID214</t>
  </si>
  <si>
    <t>IID215</t>
  </si>
  <si>
    <t>ICL52</t>
  </si>
  <si>
    <t>IID216</t>
  </si>
  <si>
    <t>IID217</t>
  </si>
  <si>
    <t>IID218</t>
  </si>
  <si>
    <t>IID219</t>
  </si>
  <si>
    <t>IID220</t>
  </si>
  <si>
    <t>ICL53</t>
  </si>
  <si>
    <t>IID221</t>
  </si>
  <si>
    <t>ICL54</t>
  </si>
  <si>
    <t>IID222</t>
  </si>
  <si>
    <t>IID223</t>
  </si>
  <si>
    <t>IID224</t>
  </si>
  <si>
    <t>この明細文書が参照する納品書のタイプを識別するコード
デフォルトは「納品書」</t>
  </si>
  <si>
    <t>IID225</t>
  </si>
  <si>
    <t>この明細文書が参照する納品書の類型（適格請求書等対応、適格請求書等部分対応、適格請求書非適合）を識別するコード
デフォルトは「適格請求書非適合」</t>
  </si>
  <si>
    <t>IID226</t>
  </si>
  <si>
    <t>この明細文書が参照する納品書のサブタイプを識別するコード
デフォルトは「納品書」</t>
  </si>
  <si>
    <t>ICL56</t>
  </si>
  <si>
    <t>IID227</t>
  </si>
  <si>
    <t>明細文書返金と明細文書追加請求を識別するコード
属性：Fault=Allowance</t>
  </si>
  <si>
    <t>IID229</t>
  </si>
  <si>
    <t>IID230</t>
  </si>
  <si>
    <t>IID231</t>
  </si>
  <si>
    <t>IID232</t>
  </si>
  <si>
    <t>IID233</t>
  </si>
  <si>
    <t>ICL57</t>
  </si>
  <si>
    <t>IID234</t>
  </si>
  <si>
    <t>IID235</t>
  </si>
  <si>
    <t>ICL58</t>
  </si>
  <si>
    <t>IID236</t>
  </si>
  <si>
    <t>明細文書返金と明細文書追加請求を識別するコード
属性：True＝Charge</t>
  </si>
  <si>
    <t>IID237</t>
  </si>
  <si>
    <t>IID238</t>
  </si>
  <si>
    <t>IID239</t>
  </si>
  <si>
    <t>IID240</t>
  </si>
  <si>
    <t>IID241</t>
  </si>
  <si>
    <t>ICL59</t>
  </si>
  <si>
    <t>IID242</t>
  </si>
  <si>
    <t>IID243</t>
  </si>
  <si>
    <t>ICL60</t>
  </si>
  <si>
    <t>IID244</t>
  </si>
  <si>
    <t>明細文書の課税分類毎に端数処理計算した税額。
明細文書課税分類資産譲渡合計金額×税率
算出した税額は切り上げ、切り捨て、四捨五入のいずれかで処理し、税額は整数とする</t>
  </si>
  <si>
    <t xml:space="preserve"> ☆</t>
  </si>
  <si>
    <t>IID245</t>
  </si>
  <si>
    <t>IID246</t>
  </si>
  <si>
    <t>明細行の課税分類毎の税抜き譲渡資産金額の合計金額
明細文書譲渡資産総合計金額（税抜き）＝∑明細行譲渡資産金額（税抜き）＋Σ明細文書追加請求金額ーΣ明細文書返金金額</t>
  </si>
  <si>
    <t>（◎）</t>
  </si>
  <si>
    <t>IID247</t>
  </si>
  <si>
    <t>IID248</t>
  </si>
  <si>
    <t>IID249</t>
  </si>
  <si>
    <t>IID250</t>
  </si>
  <si>
    <t>IID251</t>
  </si>
  <si>
    <t>IID252</t>
  </si>
  <si>
    <t>明細文書の金額の税込み、税抜きを指定。
デフォルトは「税抜き」</t>
  </si>
  <si>
    <t>IID253</t>
  </si>
  <si>
    <t>取引の税制年度を識別するID
デフォルトは「2019」（2019年度税制）</t>
  </si>
  <si>
    <t>ICL61</t>
  </si>
  <si>
    <t>UN01005996479:4479:490</t>
  </si>
  <si>
    <t>IID254</t>
  </si>
  <si>
    <t>Invoice total TAX amount in accounting currency</t>
  </si>
  <si>
    <t>IID255</t>
  </si>
  <si>
    <t>IID256</t>
  </si>
  <si>
    <t>IID257</t>
  </si>
  <si>
    <t>IID258</t>
  </si>
  <si>
    <t>IID259</t>
  </si>
  <si>
    <t>IID260</t>
  </si>
  <si>
    <t>IID261</t>
  </si>
  <si>
    <t>IID262</t>
  </si>
  <si>
    <t>IID263</t>
  </si>
  <si>
    <t>ICL62</t>
  </si>
  <si>
    <t>IID264</t>
  </si>
  <si>
    <t>IID265</t>
  </si>
  <si>
    <t>ICL63</t>
  </si>
  <si>
    <t>IID266</t>
  </si>
  <si>
    <t>明細文書追加請求合計金額</t>
  </si>
  <si>
    <t>明細文書レベルの追加請求合計金額</t>
  </si>
  <si>
    <t>UN01006008</t>
  </si>
  <si>
    <t>IID267</t>
  </si>
  <si>
    <t>明細文書返金合計金額</t>
  </si>
  <si>
    <t>明細文書レベルの返金合計金額</t>
  </si>
  <si>
    <t>UN01006009</t>
  </si>
  <si>
    <t>IID268</t>
  </si>
  <si>
    <t>明細文書の合計税額</t>
  </si>
  <si>
    <t>IID269</t>
  </si>
  <si>
    <t>明細文書グロス合計金額</t>
  </si>
  <si>
    <t>明細文書レベルの追加請求・返金を除く明細文薗の資産譲渡金額の合計金額（税抜き）</t>
  </si>
  <si>
    <t>UN01008455</t>
  </si>
  <si>
    <t>IID270</t>
  </si>
  <si>
    <t>明細文書明細行の合計金額（税抜き）
明細文書レベルの追加請求・返金を含む</t>
  </si>
  <si>
    <t>IID271</t>
  </si>
  <si>
    <t>明細文書明細行の合計金額（税込み）
明細文書レベルの追加請求・返金を含む</t>
  </si>
  <si>
    <t>IID272</t>
  </si>
  <si>
    <t>明細文書の総合計金額（税込み）
=明細文書合計金額（税抜き）＋明細文書合計税額</t>
  </si>
  <si>
    <t>ICL66</t>
  </si>
  <si>
    <t>インボイス明細文書参照9んボイス文書クラス</t>
  </si>
  <si>
    <t>インボイス明細文書の参照インボイス文書クラス</t>
  </si>
  <si>
    <t>IID273</t>
  </si>
  <si>
    <t>IID281</t>
  </si>
  <si>
    <t>IID282</t>
  </si>
  <si>
    <t>明細文書参照インボイス文書参照タイプコード</t>
  </si>
  <si>
    <t>この明細文書が参照するインボイス文書の参照タイプに関するコード</t>
  </si>
  <si>
    <t>IID283</t>
  </si>
  <si>
    <t>IID284</t>
  </si>
  <si>
    <t>IID285</t>
  </si>
  <si>
    <t>ICL67</t>
  </si>
  <si>
    <t>インボイス明細文書参照前回インボイス文書クラス</t>
  </si>
  <si>
    <t>インボイス明細文書が参照する前回インボイス文書クラス</t>
  </si>
  <si>
    <t>IID286</t>
  </si>
  <si>
    <t>明細文書参照前回インボイス文書発行日</t>
  </si>
  <si>
    <t>この明細文書が参照する前回インボイス文書に記載の発行日付</t>
  </si>
  <si>
    <t>IID287</t>
  </si>
  <si>
    <t>明細文書参照前回インボイス文書参照タイプコード</t>
  </si>
  <si>
    <t>この明細文書が参照する前回インボイス文書の参照タイプに関するコード＝OI  (Previous invoice number)</t>
  </si>
  <si>
    <t>IID288</t>
  </si>
  <si>
    <t>明細文書参照前回インボイス文書履歴番号</t>
  </si>
  <si>
    <t>この明細文書が参照する前回インボイス文書の変更履歴を管理する番号。</t>
  </si>
  <si>
    <t>IID289</t>
  </si>
  <si>
    <t>明細文書参照前回インボイス文書番号</t>
  </si>
  <si>
    <t>この明細文書が参照する前回インボイス文書に記載の文書番号</t>
  </si>
  <si>
    <t>UN01007143</t>
  </si>
  <si>
    <t>IID290</t>
  </si>
  <si>
    <t>IID291</t>
  </si>
  <si>
    <t>ICL68</t>
  </si>
  <si>
    <t>IID292</t>
  </si>
  <si>
    <t>IID293</t>
  </si>
  <si>
    <t>IID294</t>
  </si>
  <si>
    <t>IID295</t>
  </si>
  <si>
    <t>IID296</t>
  </si>
  <si>
    <t>IID297</t>
  </si>
  <si>
    <t>この明細文書付加文書の添付バイナリファイルの有無を識別するコード
なしの場合はNULL（デファクト）
ありの場合はヘッダの添付バイナリファイル識別子（UN01006015）を指定する。</t>
  </si>
  <si>
    <t>IID298</t>
  </si>
  <si>
    <t>明細行</t>
    <rPh sb="0" eb="2">
      <t>メイサイ</t>
    </rPh>
    <rPh sb="2" eb="3">
      <t>ギョウ</t>
    </rPh>
    <phoneticPr fontId="5"/>
  </si>
  <si>
    <t>ICL69</t>
  </si>
  <si>
    <t>IID299</t>
  </si>
  <si>
    <t>IID300</t>
  </si>
  <si>
    <t>この明細行の取引類型（資産譲渡、返金・追加請求、調整等）を識別するコード。
デフォルトは「資産譲渡」</t>
  </si>
  <si>
    <t>ICL70</t>
  </si>
  <si>
    <t>IID301</t>
  </si>
  <si>
    <t>IID302</t>
  </si>
  <si>
    <t>IID303</t>
  </si>
  <si>
    <t>ICL71</t>
  </si>
  <si>
    <t>IID304</t>
  </si>
  <si>
    <t>Order reference</t>
  </si>
  <si>
    <t>IID305</t>
  </si>
  <si>
    <t>IID306</t>
  </si>
  <si>
    <t>ICL73</t>
  </si>
  <si>
    <t>IID315</t>
  </si>
  <si>
    <t>IID318</t>
  </si>
  <si>
    <t>発注者と受注者が合意した明細発注品の単価。単価基準数量と単価基準数量単位の指定に従う。
税込み、税抜きの識別はヘッダ部の「UN01013096：税計算方式」で指定（指定がない場合（デフォルト）は税抜き）。</t>
  </si>
  <si>
    <t>IID319</t>
  </si>
  <si>
    <t>不定貫品目（個数でカウントできない品目）の場合：
　単価基準数量＝単価の基準となる重量・容量
定貫品目（個数でカウントできる品目）の場合：
　単価基準数量＝１（デフォルト）</t>
  </si>
  <si>
    <t>IID311</t>
  </si>
  <si>
    <t>単価基準数量単位コード</t>
    <rPh sb="0" eb="2">
      <t>タンカ</t>
    </rPh>
    <rPh sb="2" eb="4">
      <t>キジュン</t>
    </rPh>
    <rPh sb="4" eb="6">
      <t>スウリョウ</t>
    </rPh>
    <rPh sb="6" eb="8">
      <t>タンイ</t>
    </rPh>
    <phoneticPr fontId="5"/>
  </si>
  <si>
    <t>v4</t>
    <phoneticPr fontId="5"/>
  </si>
  <si>
    <t>▲</t>
  </si>
  <si>
    <t>明細部</t>
    <rPh sb="0" eb="2">
      <t>メイサイ</t>
    </rPh>
    <rPh sb="2" eb="3">
      <t>ブ</t>
    </rPh>
    <phoneticPr fontId="11"/>
  </si>
  <si>
    <t>ICL75</t>
  </si>
  <si>
    <t>IID320</t>
  </si>
  <si>
    <t>この明細行品目がセットで請求された場合のセット数量
流通業の固有仕様</t>
  </si>
  <si>
    <t>IID321</t>
  </si>
  <si>
    <t>この明細行品目が単体（バラ）で請求された場合の数量
流通業の固有仕様</t>
  </si>
  <si>
    <t>IID322</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</si>
  <si>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</si>
  <si>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IID323</t>
  </si>
  <si>
    <t>この明細行品目のバラ請求数量、またはセット請求数量。
バラ、セットの区分は数量単位コードで指定する
流通業取引では利用せず、「セット数量」「バラ数量」情報項目を利用する</t>
  </si>
  <si>
    <t>IID316</t>
  </si>
  <si>
    <t>数量単位コード</t>
    <rPh sb="0" eb="2">
      <t>スウリョウ</t>
    </rPh>
    <rPh sb="2" eb="4">
      <t>タンイ</t>
    </rPh>
    <phoneticPr fontId="5"/>
  </si>
  <si>
    <t>ICL76</t>
  </si>
  <si>
    <t>IID324</t>
  </si>
  <si>
    <t>IID325</t>
  </si>
  <si>
    <t>この明細行の課税分類（明細行課税分類コード／税率）毎の税抜き譲渡資産金額（契約単価×請求数量）
契約単価×数量で指定できない場合は金額</t>
  </si>
  <si>
    <t>（○）</t>
  </si>
  <si>
    <t>IID326</t>
  </si>
  <si>
    <t>IID327</t>
  </si>
  <si>
    <t>IID328</t>
  </si>
  <si>
    <t>IID329</t>
  </si>
  <si>
    <t>IID330</t>
  </si>
  <si>
    <t>この明細行取引の税制年度を識別するID
デフォルトは「2019」（2019年度税制）</t>
  </si>
  <si>
    <t>この明細行が参照するインボイス文書のタイプを識別するコード</t>
  </si>
  <si>
    <t>IID331</t>
  </si>
  <si>
    <t>IID332</t>
  </si>
  <si>
    <t>ICL77</t>
  </si>
  <si>
    <t>明細行返金のクラス
（金額にマイナスを許容する場合は使用しない）</t>
  </si>
  <si>
    <t>この明細行が返金か、追加請求（チャージ）かを識別するコード。
属性：Fault=Allowance</t>
  </si>
  <si>
    <t>IID333</t>
  </si>
  <si>
    <t>この明細行の返金金額。
契約単価×返金数量、または金額。
契約単価×返金数量で指定できない場合には金額</t>
  </si>
  <si>
    <t>IID334</t>
  </si>
  <si>
    <t>IID335</t>
  </si>
  <si>
    <t>IID336</t>
  </si>
  <si>
    <t>明細行の追加請求に関するグループ
（金額にマイナスを許容する場合は使用しない）</t>
  </si>
  <si>
    <t>ICL78</t>
  </si>
  <si>
    <t>明細行追加請求のクラス
（金額にマイナスを許容する場合は使用しない）</t>
  </si>
  <si>
    <t>IID337</t>
  </si>
  <si>
    <t>この明細行が返金か、追加請求（チャージ）かを識別するコード。
属性：True=Charge</t>
  </si>
  <si>
    <t>IID338</t>
  </si>
  <si>
    <t>IID339</t>
  </si>
  <si>
    <t>この明細行の追加請求金額。
契約単価×追加請求数量、または金額。
契約単価×追加請求数量で指定できない場合には金額</t>
  </si>
  <si>
    <t>IID340</t>
  </si>
  <si>
    <t>IID341</t>
  </si>
  <si>
    <t>IID342</t>
  </si>
  <si>
    <t>ICL80</t>
  </si>
  <si>
    <t>IID343</t>
  </si>
  <si>
    <t>IID344</t>
  </si>
  <si>
    <t>ICL81</t>
  </si>
  <si>
    <t>IID348</t>
  </si>
  <si>
    <t>IID349</t>
  </si>
  <si>
    <t>IID350</t>
  </si>
  <si>
    <t>IID351</t>
  </si>
  <si>
    <t>IID352</t>
  </si>
  <si>
    <t>IID353</t>
  </si>
  <si>
    <t>IID354</t>
  </si>
  <si>
    <t>IID355</t>
  </si>
  <si>
    <t>品目のタイプ（定貫品目、不定貫品目、ハイブリッド品目）を識別するコード
デフォルトは定貫品目</t>
  </si>
  <si>
    <t>IID356</t>
  </si>
  <si>
    <t>IID357</t>
  </si>
  <si>
    <t>UN01012942</t>
  </si>
  <si>
    <t>IID358</t>
  </si>
  <si>
    <t>品目属性指定</t>
  </si>
  <si>
    <t>この取引品目の属性などを指定</t>
  </si>
  <si>
    <t>UN01008529</t>
  </si>
  <si>
    <t>/rsm:SMEInvoice/rsm:CIIHSupplyChainTradeTransaction/ram:IncludedCIILSupplyChainTradeLineItem/ram:SpecifiedCIILSupplyChainTradeSettlement/ram:ApplicableCITradeTax[ram:CurrencyCode=../ram:InvoiceCurrencyCode]</t>
  </si>
  <si>
    <t>/rsm:SMEInvoice/rsm:CIIHSupplyChainTradeTransaction/ram:IncludedCIILSupplyChainTradeLineItem/ram:SpecifiedCIILSupplyChainTradeSettlement/ram:ApplicableCITradeTax[ram:CurrencyCode=../ram:InvoiceCurrencyCode]/ram:CalculatedAmount</t>
  </si>
  <si>
    <t>/rsm:SMEInvoice/rsm:CIIHSupplyChainTradeTransaction/ram:IncludedCIILSupplyChainTradeLineItem/ram:SpecifiedCIILSupplyChainTradeSettlement/ram:ApplicableCITradeTax[ram:CurrencyCode=../ram:InvoiceCurrencyCode]/ram:TypeCode</t>
  </si>
  <si>
    <t>/rsm:SMEInvoice/rsm:CIIHSupplyChainTradeTransaction/ram:IncludedCIILSupplyChainTradeLineItem/ram:SpecifiedCIILSupplyChainTradeSettlement/ram:ApplicableCITradeTax[ram:CurrencyCode=../ram:InvoiceCurrencyCode]/ram:BasisAmount</t>
  </si>
  <si>
    <t>/rsm:SMEInvoice/rsm:CIIHSupplyChainTradeTransaction/ram:IncludedCIILSupplyChainTradeLineItem/ram:SpecifiedCIILSupplyChainTradeSettlement/ram:ApplicableCITradeTax[ram:CurrencyCode=../ram:InvoiceCurrencyCode]/ram:CategoryCode</t>
  </si>
  <si>
    <t>/rsm:SMEInvoice/rsm:CIIHSupplyChainTradeTransaction/ram:IncludedCIILSupplyChainTradeLineItem/ram:SpecifiedCIILSupplyChainTradeSettlement/ram:ApplicableCITradeTax[ram:CurrencyCode=../ram:InvoiceCurrencyCode]/ram:CategoryName</t>
  </si>
  <si>
    <t>/rsm:SMEInvoice/rsm:CIIHSupplyChainTradeTransaction/ram:IncludedCIILSupplyChainTradeLineItem/ram:SpecifiedCIILSupplyChainTradeSettlement/ram:ApplicableCITradeTax[ram:CurrencyCode=../ram:InvoiceCurrencyCode]/ram:RateApplicablePercent</t>
  </si>
  <si>
    <t>/rsm:SMEInvoice/rsm:CIIHSupplyChainTradeTransaction/ram:IncludedCIILSupplyChainTradeLineItem/ram:SpecifiedCIILSupplyChainTradeSettlement/ram:ApplicableCITradeTax[ram:CurrencyCode=../ram:InvoiceCurrencyCode]/ram:GrandTotalAmount</t>
  </si>
  <si>
    <t>/rsm:SMEInvoice/rsm:CIIHSupplyChainTradeTransaction/ram:IncludedCIILSupplyChainTradeLineItem/ram:SpecifiedCIILSupplyChainTradeSettlement/ram:ApplicableCITradeTax[ram:CurrencyCode=../ram:InvoiceCurrencyCode]/ram:CalculationMethodCode</t>
  </si>
  <si>
    <t>/rsm:SMEInvoice/rsm:CIIHSupplyChainTradeTransaction/ram:IncludedCIILSupplyChainTradeLineItem/ram:SpecifiedCIILSupplyChainTradeSettlement/ram:ApplicableCITradeTax[ram:CurrencyCode=../ram:InvoiceCurrencyCode]/ram:LocalTaxSystemID</t>
  </si>
  <si>
    <t>/rsm:SMEInvoice/rsm:CIIHSupplyChainTradeTransaction/ram:IncludedCIILSupplyChainTradeLineItem/ram:SpecifiedCIILSupplyChainTradeSettlement/ram:ApplicableCITradeTax[ram:CurrencyCode=../ram:TaxCurrencyCode]</t>
  </si>
  <si>
    <t>/rsm:SMEInvoice/rsm:CIIHSupplyChainTradeTransaction/ram:IncludedCIILSupplyChainTradeLineItem/ram:SpecifiedCIILSupplyChainTradeSettlement/ram:ApplicableCITradeTax[ram:CurrencyCode=../ram:TaxCurrencyCode]/ram:CalculatedAmount</t>
  </si>
  <si>
    <t>/rsm:SMEInvoice/rsm:CIIHSupplyChainTradeTransaction/ram:IncludedCIILSupplyChainTradeLineItem/ram:SpecifiedCIILSupplyChainTradeSettlement/ram:ApplicableCITradeTax[ram:CurrencyCode=../ram:TaxCurrencyCode]/ram:TypeCode</t>
  </si>
  <si>
    <t>/rsm:SMEInvoice/rsm:CIIHSupplyChainTradeTransaction/ram:IncludedCIILSupplyChainTradeLineItem/ram:SpecifiedCIILSupplyChainTradeSettlement/ram:ApplicableCITradeTax[ram:CurrencyCode=../ram:TaxCurrencyCode]/ram:BasisAmount</t>
  </si>
  <si>
    <t>/rsm:SMEInvoice/rsm:CIIHSupplyChainTradeTransaction/ram:IncludedCIILSupplyChainTradeLineItem/ram:SpecifiedCIILSupplyChainTradeSettlement/ram:ApplicableCITradeTax[ram:CurrencyCode=../ram:TaxCurrencyCode]/ram:CategoryCode</t>
  </si>
  <si>
    <t>/rsm:SMEInvoice/rsm:CIIHSupplyChainTradeTransaction/ram:IncludedCIILSupplyChainTradeLineItem/ram:SpecifiedCIILSupplyChainTradeSettlement/ram:ApplicableCITradeTax[ram:CurrencyCode=../ram:TaxCurrencyCode]/ram:CategoryName</t>
  </si>
  <si>
    <t>/rsm:SMEInvoice/rsm:CIIHSupplyChainTradeTransaction/ram:IncludedCIILSupplyChainTradeLineItem/ram:SpecifiedCIILSupplyChainTradeSettlement/ram:ApplicableCITradeTax[ram:CurrencyCode=../ram:TaxCurrencyCode]/ram:RateApplicablePercent</t>
  </si>
  <si>
    <t>/rsm:SMEInvoice/rsm:CIIHSupplyChainTradeTransaction/ram:IncludedCIILSupplyChainTradeLineItem/ram:SpecifiedCIILSupplyChainTradeSettlement/ram:ApplicableCITradeTax[ram:CurrencyCode=../ram:TaxCurrencyCode]/ram:GrandTotalAmount</t>
  </si>
  <si>
    <t>/rsm:SMEInvoice/rsm:CIIHSupplyChainTradeTransaction/ram:IncludedCIILSupplyChainTradeLineItem/ram:SpecifiedCIILSupplyChainTradeSettlement/ram:ApplicableCITradeTax[ram:CurrencyCode=../ram:TaxCurrencyCode]/ram:CalculationMethodCode</t>
  </si>
  <si>
    <t>/rsm:SMEInvoice/rsm:CIIHSupplyChainTradeTransaction/ram:IncludedCIILSupplyChainTradeLineItem/ram:SpecifiedCIILSupplyChainTradeSettlement/ram:ApplicableCITradeTax[ram:CurrencyCode=../ram:TaxCurrencyCode]/ram:LocalTaxSystemID</t>
  </si>
  <si>
    <t>ram:RegisteredID[@schemeID='VAT']</t>
  </si>
  <si>
    <t>/rsm:SMEInvoice/rsm:CIIHSupplyChainTradeTransaction/ram:ApplicableCIIHSupplyChainTradeAgreement/ram:SellerCITradeParty/ram:RegisteredID[@schemeID='VAT']</t>
  </si>
  <si>
    <t>ram:RegisteredID[not(@schemeID='VAT')]</t>
  </si>
  <si>
    <t>/rsm:SMEInvoice/rsm:CIIHSupplyChainTradeTransaction/ram:ApplicableCIIHSupplyChainTradeAgreement/ram:SellerCITradeParty/ram:RegisteredID[not(@schemeID='VAT')]</t>
  </si>
  <si>
    <t>ram:TaxPointDate</t>
  </si>
  <si>
    <t>/rsm:SMEInvoice/rsm:CIIHSupplyChainTradeTransaction/ram:IncludedCIILSupplyChainTradeLineItem/ram:SpecifiedCIILSupplyChainTradeSettlement/ram:ApplicableCITradeTax[ram:CurrencyCode=../ram:InvoiceCurrencyCode]/ram:TaxPointDate</t>
  </si>
  <si>
    <t>UN01005847</t>
  </si>
  <si>
    <t>Tax point date</t>
  </si>
  <si>
    <t>ram:DueDateTypeCode</t>
  </si>
  <si>
    <t>iBT-007</t>
  </si>
  <si>
    <t>Tax point date code</t>
  </si>
  <si>
    <t>UN01006052</t>
  </si>
  <si>
    <t>/rsm:SMEInvoice/rsm:CIIHSupplyChainTradeTransaction/ram:IncludedCIILSupplyChainTradeLineItem/ram:SpecifiedCIILSupplyChainTradeSettlement/ram:ApplicableCITradeTax[ram:CurrencyCode=../ram:InvoiceCurrencyCode]/ram:DueDateTypeCode</t>
  </si>
  <si>
    <t>このBusiness Termは文書全体を代表する値だが、税区分ごとの下位項目では対応が困難</t>
  </si>
  <si>
    <t>同上</t>
  </si>
  <si>
    <t>取引決済の目的で支払が行われる、あるいは行われた手段のクラス</t>
  </si>
  <si>
    <t>外貨建ての請求書ではJPY以外のUSD,EURなどの場合もある。</t>
  </si>
  <si>
    <t>=「JPY」
外貨建ての請求書では、日本円の税額をこのクラスに記載する。</t>
  </si>
  <si>
    <t>明細文書税クラス（外貨建て請求の場合日本円の税額を記載）</t>
  </si>
  <si>
    <t>明細文書の課税分類（標準税率、軽減税率、不課税、非課税、免税等）を識別するコード
課税分類ごとにクラスを設ける
A Lower rate, Tax rate is lower than standard rate.
E Exempt from tax, Code specifying that taxes are not applicable.
G Free export item tax not charged, Code specifying that the item is free export and taxes are not charged.
O Outside scope of tax, Code specifying not subject to tax.
S Standard rate, Code specifying the standard rate.</t>
  </si>
  <si>
    <t>明細文書の課税分類（標準税率、軽減税率、不課税、非課税、免税等）を識別するコード
課税分類コード毎にクラスを設ける
A Lower rate, Tax rate is lower than standard rate.
E Exempt from tax, Code specifying that taxes are not applicable.
G Free export item tax not charged, Code specifying that the item is free export and taxes are not charged.
O Outside scope of tax, Code specifying not subject to tax.
S Standard rate, Code specifying the standard rate.</t>
  </si>
  <si>
    <t>外貨建て請求書の明細文書の税に関する情報からなるクラス(通貨単位は円、円建て請求書の場合は利用しない）</t>
  </si>
  <si>
    <t>Payment account identifier(口座種別)</t>
  </si>
  <si>
    <t>Payment account identifier(金融機関番号)</t>
  </si>
  <si>
    <t>Payment account identifier(支店の一意識別子)</t>
  </si>
  <si>
    <t>Payment account identifier(所有者識別子)</t>
  </si>
  <si>
    <t>廃止IBG-01</t>
  </si>
  <si>
    <t>廃止IBT-021</t>
  </si>
  <si>
    <t>IBT-127</t>
    <phoneticPr fontId="36" type="noConversion"/>
  </si>
  <si>
    <t>業務領域グループ</t>
  </si>
  <si>
    <t>中小企業共通EDI相互連携性情報項目表＜統合請求情報モデル＞</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</si>
  <si>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</si>
  <si>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</si>
  <si>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</si>
  <si>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</si>
  <si>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</si>
  <si>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</si>
  <si>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</si>
  <si>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</si>
  <si>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</si>
  <si>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</si>
  <si>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</si>
  <si>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</si>
  <si>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</si>
  <si>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</si>
  <si>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</si>
  <si>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</si>
  <si>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</si>
  <si>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</si>
  <si>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</si>
  <si>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空白</t>
  </si>
  <si>
    <t>JP-PINTには該当する情報項目はない</t>
  </si>
  <si>
    <t>中小企業共通EDIプロバイダはBIE表記載の全情報項目の実装必須</t>
  </si>
  <si>
    <t>中小企業共通EDIメッセージ辞書・BIE表</t>
  </si>
  <si>
    <t>共通EDI
マッピング</t>
  </si>
  <si>
    <t>JP-PINT
マッピング</t>
  </si>
  <si>
    <t>国連CEFACT／BIE辞書</t>
  </si>
  <si>
    <t>行番号</t>
  </si>
  <si>
    <t>ヘッダ
明細文書
明細行</t>
  </si>
  <si>
    <t>項目名</t>
  </si>
  <si>
    <t>項目定義</t>
  </si>
  <si>
    <t>繰返し</t>
  </si>
  <si>
    <t>制定/
改定</t>
  </si>
  <si>
    <t>区分３
統合請求</t>
  </si>
  <si>
    <t>区分２
単一請求
（参考）</t>
  </si>
  <si>
    <t>v1.0
（参考）</t>
  </si>
  <si>
    <t>ヘッダ部/明細部</t>
  </si>
  <si>
    <t>UN _CCL_ID</t>
  </si>
  <si>
    <t>項目種</t>
  </si>
  <si>
    <t>鑑ヘッダ</t>
  </si>
  <si>
    <t>CL1</t>
  </si>
  <si>
    <t>ID1</t>
  </si>
  <si>
    <t>CL2</t>
  </si>
  <si>
    <t>CL3</t>
  </si>
  <si>
    <t>CL4</t>
  </si>
  <si>
    <t>CL5</t>
  </si>
  <si>
    <t>ICL2</t>
  </si>
  <si>
    <t>IID9</t>
  </si>
  <si>
    <t>IID10</t>
  </si>
  <si>
    <t>IID11</t>
  </si>
  <si>
    <t>ICL19</t>
  </si>
  <si>
    <t>IID83</t>
  </si>
  <si>
    <t>IID84</t>
  </si>
  <si>
    <t>IID85</t>
  </si>
  <si>
    <t>ICL20</t>
  </si>
  <si>
    <t>IID86</t>
  </si>
  <si>
    <t>IID87</t>
  </si>
  <si>
    <t>IID88</t>
  </si>
  <si>
    <t>IID89</t>
  </si>
  <si>
    <t>IID90</t>
  </si>
  <si>
    <t>IID91</t>
  </si>
  <si>
    <t>IID92</t>
  </si>
  <si>
    <t>ICL21</t>
  </si>
  <si>
    <t>IID93</t>
  </si>
  <si>
    <t>IID94</t>
  </si>
  <si>
    <t>IID95</t>
  </si>
  <si>
    <t>IID96</t>
  </si>
  <si>
    <t>IID97</t>
  </si>
  <si>
    <t>ICL22</t>
  </si>
  <si>
    <t>IID98</t>
  </si>
  <si>
    <t>IID99</t>
  </si>
  <si>
    <t>ICL23</t>
  </si>
  <si>
    <t>IID100</t>
  </si>
  <si>
    <t>IID101</t>
  </si>
  <si>
    <t>IID102</t>
  </si>
  <si>
    <t>ICL24</t>
  </si>
  <si>
    <t>IID103</t>
  </si>
  <si>
    <t>IID104</t>
  </si>
  <si>
    <t>IID105</t>
  </si>
  <si>
    <t>IID106</t>
  </si>
  <si>
    <t>IID107</t>
  </si>
  <si>
    <t>IID108</t>
  </si>
  <si>
    <t>IID109</t>
  </si>
  <si>
    <t>ICL25</t>
  </si>
  <si>
    <t>IID110</t>
  </si>
  <si>
    <t>IID111</t>
  </si>
  <si>
    <t>IID112</t>
  </si>
  <si>
    <t>IID113</t>
  </si>
  <si>
    <t>IID114</t>
  </si>
  <si>
    <t>ICL26</t>
  </si>
  <si>
    <t>IID115</t>
  </si>
  <si>
    <t>IID116</t>
  </si>
  <si>
    <t>IID117</t>
  </si>
  <si>
    <t>ICL27</t>
  </si>
  <si>
    <t>IID118</t>
  </si>
  <si>
    <t>IID119</t>
  </si>
  <si>
    <t>IID120</t>
  </si>
  <si>
    <t>IID121</t>
  </si>
  <si>
    <t>IID122</t>
  </si>
  <si>
    <t>IID123</t>
  </si>
  <si>
    <t>IID124</t>
  </si>
  <si>
    <t>ICL28</t>
  </si>
  <si>
    <t>IID125</t>
  </si>
  <si>
    <t>IID126</t>
  </si>
  <si>
    <t>IID127</t>
  </si>
  <si>
    <t>IID128</t>
  </si>
  <si>
    <t>IID129</t>
  </si>
  <si>
    <t>ICL30</t>
  </si>
  <si>
    <t>IID134</t>
  </si>
  <si>
    <t>IID135</t>
  </si>
  <si>
    <t>IID136</t>
  </si>
  <si>
    <t>IID137</t>
  </si>
  <si>
    <t>ICL36</t>
  </si>
  <si>
    <t>鑑ヘッダ税クラス</t>
  </si>
  <si>
    <t>鑑ヘッダの税に関する情報からなるクラス</t>
  </si>
  <si>
    <t>IID152</t>
  </si>
  <si>
    <t>鏡ヘッダの明細文書課税分類別税額の合計金額</t>
  </si>
  <si>
    <t>IID153</t>
  </si>
  <si>
    <t>鏡ヘッダの明細文書課税分類別課税対象金額（税抜き）の合計金額</t>
  </si>
  <si>
    <t>IID154</t>
  </si>
  <si>
    <t>IID155</t>
  </si>
  <si>
    <t>IID156</t>
  </si>
  <si>
    <t>IID157</t>
  </si>
  <si>
    <t>鏡ヘッダの明細文書課税分類別課税対象金額（税込み）の合計金額</t>
  </si>
  <si>
    <t>IID158</t>
  </si>
  <si>
    <t>金額の税込み、税抜きを指定。
デフォルトは「税抜き」</t>
  </si>
  <si>
    <t>IID159</t>
  </si>
  <si>
    <t>ICL37</t>
  </si>
  <si>
    <t>IID160</t>
  </si>
  <si>
    <t>IID161</t>
  </si>
  <si>
    <t>ICL40</t>
  </si>
  <si>
    <t>IID172</t>
  </si>
  <si>
    <t>IID173</t>
  </si>
  <si>
    <t>IID174</t>
  </si>
  <si>
    <t>ヘッダ調整金額
'＝（修正インボイス金額ー誤りインボイス金額）
調整ユースケースでは必須</t>
  </si>
  <si>
    <t>IID175</t>
  </si>
  <si>
    <t>ヘッダ調整額、ヘッダ調整税額の＋ーを識別するコード
調整ユースケースでは必須</t>
  </si>
  <si>
    <t>ICL41</t>
  </si>
  <si>
    <t>インボイス参照文書クラス</t>
  </si>
  <si>
    <t>この調整でインボイス文書が参照する文書のクラス</t>
  </si>
  <si>
    <t>IID176</t>
  </si>
  <si>
    <t>インボイス参照文書番号</t>
  </si>
  <si>
    <t>この調整でインボイス文書が参照する文書に記載の文書番号</t>
  </si>
  <si>
    <t>IID177</t>
  </si>
  <si>
    <t>インボイス参照文書発行日</t>
  </si>
  <si>
    <t>この調整でインボイスが参照する文書に記載の発行日付</t>
  </si>
  <si>
    <t>IID178</t>
  </si>
  <si>
    <t>インボイス文書参照文書参照タイプコード</t>
  </si>
  <si>
    <t>この調整でインボイスが参照する文書の参照タイプに関するコード</t>
  </si>
  <si>
    <t>IID179</t>
  </si>
  <si>
    <t>インボイス参照文書履歴番号</t>
  </si>
  <si>
    <t>この調整でインボイスが参照する文書の変更履歴を管理する番号。</t>
  </si>
  <si>
    <t>IID180</t>
  </si>
  <si>
    <t>インボイス参照文書タイプコード</t>
  </si>
  <si>
    <t>この調整でインボイス文書が参照する文書のタイプを識別するコード</t>
  </si>
  <si>
    <t>IID181</t>
  </si>
  <si>
    <t>インボイス参照文書サブタイプコード</t>
  </si>
  <si>
    <t>ICL42</t>
  </si>
  <si>
    <t>IID182</t>
  </si>
  <si>
    <t>ヘッダの調整税額
＝修正インボイス税額ー誤りインボイス税額</t>
  </si>
  <si>
    <t>IID183</t>
  </si>
  <si>
    <t>IID184</t>
  </si>
  <si>
    <t>未決済参照前回インボイス文書番号</t>
  </si>
  <si>
    <t>未決済合計金額が参照する前回インボイス文書に記載の文書番号</t>
  </si>
  <si>
    <t xml:space="preserve"> ○</t>
  </si>
  <si>
    <t>ICL47</t>
  </si>
  <si>
    <t>IID203</t>
  </si>
  <si>
    <t>IID204</t>
  </si>
  <si>
    <t>IID205</t>
  </si>
  <si>
    <t>IID206</t>
  </si>
  <si>
    <t>IID207</t>
  </si>
  <si>
    <t>ICL55</t>
  </si>
  <si>
    <t>IID228</t>
  </si>
  <si>
    <t>この明細文書の取引方向を識別するコード
デフォルトは「プラス」</t>
  </si>
  <si>
    <t>明細文書の課税分類（標準税率、軽減税率、不課税、非課税、免税等）を識別するコード
課税分類ごとにクラスを設ける</t>
  </si>
  <si>
    <t xml:space="preserve">
'=「JPY」
</t>
  </si>
  <si>
    <t>明細文書税クラス（外貨建て請求）</t>
  </si>
  <si>
    <t>外貨建て請求書の明細文書の税に関する情報からなるクラス
（円建て請求書の場合は利用しない）</t>
  </si>
  <si>
    <t>明細文書の課税分類（標準税率、軽減税率、不課税、非課税、免税等）を識別するコード
課税分類コード毎にクラスを設ける</t>
  </si>
  <si>
    <t>=「外貨」</t>
  </si>
  <si>
    <t>ICL64</t>
  </si>
  <si>
    <t>IID274</t>
  </si>
  <si>
    <t>IID275</t>
  </si>
  <si>
    <t>IID276</t>
  </si>
  <si>
    <t>明細文書の調整金額
'=（修正インボイス明細金額ー前回インボイス明細金額）</t>
  </si>
  <si>
    <t>IID277</t>
  </si>
  <si>
    <t>明細文書調整金額、および税額の＋ーを識別するコード
調整ユースケースでは必須</t>
  </si>
  <si>
    <t>ICL65</t>
  </si>
  <si>
    <t>IID278</t>
  </si>
  <si>
    <t>明細文書の調整税額
＝明細文書課税分類税額ー明細文書調整参照文書課税分類税額</t>
  </si>
  <si>
    <t>IID279</t>
  </si>
  <si>
    <t>IID280</t>
  </si>
  <si>
    <t>IID307</t>
  </si>
  <si>
    <t>ICL72</t>
  </si>
  <si>
    <t>IID308</t>
  </si>
  <si>
    <t>*</t>
  </si>
  <si>
    <t>IID309</t>
  </si>
  <si>
    <t>IID310</t>
  </si>
  <si>
    <t>単価基準数量単位コード</t>
  </si>
  <si>
    <t>IID312</t>
  </si>
  <si>
    <t>IID313</t>
  </si>
  <si>
    <t>IID314</t>
  </si>
  <si>
    <t>数量単位コード</t>
  </si>
  <si>
    <t>ICL74</t>
  </si>
  <si>
    <t>IID317</t>
  </si>
  <si>
    <t>明細行の取引方向を識別するコード
デフォルトは「プラス」
明細行取引類型コードが「調整」を指定場合に利用する。
金額の「プラス」「マイナス」表示を許容する場合は実装しない。</t>
  </si>
  <si>
    <t>ICL79</t>
  </si>
  <si>
    <t>IID345</t>
  </si>
  <si>
    <t>IID346</t>
  </si>
  <si>
    <t>IID347</t>
  </si>
  <si>
    <t>この明細行の調整金額
調整ユースケースの場合は必須</t>
  </si>
  <si>
    <t>IID359</t>
  </si>
  <si>
    <t>IID360</t>
  </si>
  <si>
    <t>取引設定</t>
  </si>
  <si>
    <t>インボイス文書</t>
  </si>
  <si>
    <t>受注者住所</t>
  </si>
  <si>
    <t>受注者連絡先</t>
  </si>
  <si>
    <t>発注者連絡先</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</si>
  <si>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</si>
  <si>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</si>
  <si>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</si>
  <si>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</si>
  <si>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</si>
  <si>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</si>
  <si>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</si>
  <si>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ヘッダ課税分類譲渡資産合計金額税抜き</t>
  </si>
  <si>
    <t>インボイス文書総合計金額税抜き</t>
  </si>
  <si>
    <t>インボイス文書総合計金額税込み</t>
  </si>
  <si>
    <t>追加請求合計金額消費税対象外</t>
  </si>
  <si>
    <t>返金合計金額消費税対象外</t>
  </si>
  <si>
    <t>前回インボイス文書総合計金額税込み</t>
  </si>
  <si>
    <t>入金済金額消費税対象外</t>
  </si>
  <si>
    <t>参照受注書番号</t>
  </si>
  <si>
    <t>参照受注書履歴番号</t>
  </si>
  <si>
    <t>参照注文書番号</t>
  </si>
  <si>
    <t>参照注文書履歴番号</t>
  </si>
  <si>
    <t>参照納品書番号</t>
  </si>
  <si>
    <t>参照納品書履歴番号</t>
  </si>
  <si>
    <t>参照納品書タイプコード</t>
  </si>
  <si>
    <t>参照納品書類型コード</t>
  </si>
  <si>
    <t>参照文書サブタイプコード</t>
  </si>
  <si>
    <t>明細文書課税分類譲渡資産合計金額税抜き</t>
  </si>
  <si>
    <t>明細文書調整修正インボイス参照文書番号</t>
  </si>
  <si>
    <t>明細文書調整修正インボイス参照文書発行日</t>
  </si>
  <si>
    <t xml:space="preserve">明細文書調整修正インボイス参照文書参照タイプコード_x000D_
</t>
  </si>
  <si>
    <t>明細文書調整修正インボイス参照文書履歴番号</t>
  </si>
  <si>
    <t>明細文書調整修正インボイス参照文書タイプコード</t>
  </si>
  <si>
    <t>明細文書調整修正インボイス参照文書サブタイプコード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</si>
  <si>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</si>
  <si>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</si>
  <si>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</si>
  <si>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</si>
  <si>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</si>
  <si>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</si>
  <si>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</si>
  <si>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</si>
  <si>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</si>
  <si>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</si>
  <si>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</si>
  <si>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明細行参照文書類型コード</t>
  </si>
  <si>
    <t>明細行参照文書サブタイプコード</t>
  </si>
  <si>
    <t>セット単位数量(入り数</t>
  </si>
  <si>
    <t>明細行課税分類譲渡資産金額税抜き</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</si>
  <si>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</si>
  <si>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</si>
  <si>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</si>
  <si>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</si>
  <si>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</si>
  <si>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</si>
  <si>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インボイス文書注釈</t>
  </si>
  <si>
    <t>インボイス文書参照文書</t>
  </si>
  <si>
    <t>インボイス文書添付ファイル</t>
  </si>
  <si>
    <t>発注者住所</t>
  </si>
  <si>
    <t>請求者連絡先</t>
  </si>
  <si>
    <t>請求者住所</t>
  </si>
  <si>
    <t>請求先連絡先</t>
  </si>
  <si>
    <t>請求先住所</t>
  </si>
  <si>
    <t>支払先連絡先</t>
  </si>
  <si>
    <t>支払先住所</t>
  </si>
  <si>
    <t>支払人連絡先</t>
  </si>
  <si>
    <t>支払人住所</t>
  </si>
  <si>
    <t>文書調整ヘッダ調整税</t>
  </si>
  <si>
    <t>明細文書注釈</t>
  </si>
  <si>
    <t>明細文書統合明細文書</t>
  </si>
  <si>
    <t>明細文書配送</t>
  </si>
  <si>
    <t>明細文書配送納入先</t>
  </si>
  <si>
    <t>明細文書決済</t>
  </si>
  <si>
    <t>明細文書調整修正インボイス参照文書</t>
  </si>
  <si>
    <t>明細文書調整調整税</t>
  </si>
  <si>
    <t>明細行配送</t>
  </si>
  <si>
    <t>明細行決裁</t>
  </si>
  <si>
    <t>明細行取引期間</t>
  </si>
  <si>
    <t>明細行取引品目</t>
  </si>
  <si>
    <t>明細文書参照受注書</t>
  </si>
  <si>
    <t>明細文書参照注文書</t>
  </si>
  <si>
    <t>明細文書参照書</t>
  </si>
  <si>
    <t>参照文書番号</t>
  </si>
  <si>
    <t>参照書履歴番号</t>
  </si>
  <si>
    <t>インボイス文書ヘッダ取引期間</t>
  </si>
  <si>
    <t>未総合計金額消費税対象外</t>
  </si>
  <si>
    <t>未合計金額参照文書</t>
  </si>
  <si>
    <t>未参照文書番号</t>
  </si>
  <si>
    <t>未参照文書発行日</t>
  </si>
  <si>
    <t>未参照文書履歴番号</t>
  </si>
  <si>
    <t>未参照文書情報</t>
  </si>
  <si>
    <t>未参照文書タイプコード</t>
  </si>
  <si>
    <t>未参照文書添付ファイル</t>
  </si>
  <si>
    <t>未参照文書サブタイプコード</t>
  </si>
  <si>
    <t>明細文書取引期間</t>
  </si>
  <si>
    <t>明細文書合計金額</t>
  </si>
  <si>
    <t>明細文書調整</t>
  </si>
  <si>
    <t>明細文書参照インボイス文書</t>
  </si>
  <si>
    <t>明細文書付加文書</t>
  </si>
  <si>
    <t>明細行参照インボイス文書</t>
  </si>
  <si>
    <t>明細行調整</t>
  </si>
  <si>
    <t>BG-00</t>
  </si>
  <si>
    <t>BT-001</t>
  </si>
  <si>
    <t>BT-002</t>
  </si>
  <si>
    <t>BT-003</t>
  </si>
  <si>
    <t>BT-004</t>
  </si>
  <si>
    <t>BT-005</t>
  </si>
  <si>
    <t>BT-006</t>
  </si>
  <si>
    <t>BT-009</t>
  </si>
  <si>
    <t>BT-007</t>
  </si>
  <si>
    <t>BT-008</t>
  </si>
  <si>
    <t>BT-010</t>
  </si>
  <si>
    <t>受注者</t>
  </si>
  <si>
    <t>発注者</t>
  </si>
  <si>
    <t>請求者</t>
  </si>
  <si>
    <t>請求先</t>
  </si>
  <si>
    <t>支払人</t>
  </si>
  <si>
    <t>請求為替</t>
  </si>
  <si>
    <t>取引内容</t>
  </si>
  <si>
    <t>プロジェクト調達</t>
  </si>
  <si>
    <t>支払為替</t>
  </si>
  <si>
    <t>支払手段</t>
  </si>
  <si>
    <t>金融口座</t>
  </si>
  <si>
    <t>金融カード</t>
  </si>
  <si>
    <t>鑑ヘッダ返金</t>
  </si>
  <si>
    <t>鑑ヘッダ追加請求</t>
  </si>
  <si>
    <t>鑑ヘッダ税</t>
  </si>
  <si>
    <t>インボイス文書合計金額</t>
  </si>
  <si>
    <t>鑑ヘッダ調整</t>
  </si>
  <si>
    <t>修正インボイス参照文書</t>
  </si>
  <si>
    <t>未合計金額</t>
  </si>
  <si>
    <t>明細行参照オブジェクトID</t>
  </si>
  <si>
    <t>明細行参照出荷案内書</t>
  </si>
  <si>
    <t>明細行参照出荷案内書番号</t>
  </si>
  <si>
    <t>明細行買い手会計参照</t>
  </si>
  <si>
    <t>品目単価区分</t>
  </si>
  <si>
    <t>細文書返金</t>
  </si>
  <si>
    <t>明細文書追加請求</t>
  </si>
  <si>
    <t>明細文書税</t>
  </si>
  <si>
    <t>明細行追加請求</t>
  </si>
  <si>
    <t>明細行返金</t>
  </si>
  <si>
    <t>明細行参照受注書</t>
  </si>
  <si>
    <t>明細行税</t>
  </si>
  <si>
    <t>明細行参照注文書</t>
  </si>
  <si>
    <t>明細行参照文書</t>
  </si>
  <si>
    <t>明細行参照オブジェクト</t>
  </si>
  <si>
    <t>明細文書参照納品書</t>
  </si>
  <si>
    <t>明細文書参照入札ロット</t>
  </si>
  <si>
    <t>入札又はロット番号</t>
  </si>
  <si>
    <t>明細文書参照オブジェクト</t>
  </si>
  <si>
    <t>明細文書参照オブジェクトID</t>
  </si>
  <si>
    <t>明細文書参照受取通知書</t>
  </si>
  <si>
    <t>明細文書参照出荷案内書</t>
  </si>
  <si>
    <t>受取通知書番号</t>
  </si>
  <si>
    <t>出荷案内書番号</t>
  </si>
  <si>
    <t>鑑ヘッダ税(会計通貨)</t>
  </si>
  <si>
    <t>明細文書税（会計通貨）</t>
  </si>
  <si>
    <t>明細文書の追加請求税額</t>
  </si>
  <si>
    <t>明細文書追加請求税率</t>
  </si>
  <si>
    <t>明細文書追加請求の税率</t>
  </si>
  <si>
    <t>明細文書課税分類追加請求合計金額</t>
  </si>
  <si>
    <t>明細文書の課税分類追加請求合計金額</t>
  </si>
  <si>
    <t>明細文書追加請求課税分類コード</t>
  </si>
  <si>
    <t>明細文書追加請求の課税分類コード</t>
  </si>
  <si>
    <t>明細文書追加請求税額</t>
  </si>
  <si>
    <t>コアインボイスモデル</t>
  </si>
  <si>
    <t>SME共通インボイスモデル</t>
  </si>
  <si>
    <t>JP PINT セマンティックモデル</t>
  </si>
  <si>
    <t>コード表識別子</t>
  </si>
  <si>
    <t>コード表管理者コード</t>
  </si>
  <si>
    <t>CI_ Exchanged Document_ Context. Details</t>
  </si>
  <si>
    <t xml:space="preserve">     </t>
  </si>
  <si>
    <t>CI_ Exchanged Document_ Context. Specified_ Transaction. Identifier</t>
  </si>
  <si>
    <t>CI_ Exchanged Document_ Context. Processing_ Transaction. Date Time</t>
  </si>
  <si>
    <t>CI_ Exchanged Document_ Context. Business Process_ Specified. CI_ Document Context_ Parameter</t>
  </si>
  <si>
    <t>CI_ Document Context_ Parameter. Details</t>
  </si>
  <si>
    <t>CI_ Document Context_ Parameter. Specified. CI_ Document_ Version</t>
  </si>
  <si>
    <t>CI_ Document_ Version. Details</t>
  </si>
  <si>
    <t>CI_ Document_ Version. Identification. Identifier</t>
  </si>
  <si>
    <t>JECxxxx</t>
  </si>
  <si>
    <t>JEC</t>
  </si>
  <si>
    <t>CI_ Document_ Version. Issue. Date Time</t>
  </si>
  <si>
    <t>CI_ Document Context_ Parameter. Identification. Identifier</t>
  </si>
  <si>
    <t>CI_ Document Context_ Parameter. Value. Text</t>
  </si>
  <si>
    <t>言語コード
ISO639</t>
  </si>
  <si>
    <t>ISO</t>
  </si>
  <si>
    <t>CI_ Exchanged Document_ Context. Application_ Specified. CI_ Document Context_ Parameter</t>
  </si>
  <si>
    <t>CI_ Exchanged Document_ Context. Subset_ Specified. CI_ Document Context_ Parameter</t>
  </si>
  <si>
    <t>CIIH_ Exchanged_ Document. Identification. Identifier</t>
  </si>
  <si>
    <t>CIIH_ Exchanged_ Document. Name. Text</t>
  </si>
  <si>
    <t>CIIH_ Exchanged_ Document. Type. Code</t>
  </si>
  <si>
    <t>UNECE</t>
  </si>
  <si>
    <t>CIIH_ Exchanged_ Document. Issue. Date Time</t>
  </si>
  <si>
    <t>日付様式</t>
  </si>
  <si>
    <t>W3C</t>
  </si>
  <si>
    <t>CIIH_ Exchanged_ Document. Previous Revision_ Identification. Identifier</t>
  </si>
  <si>
    <t>CIIH_ Exchanged_ Document. Included. CI_ Note</t>
  </si>
  <si>
    <t>CI_ Note. Details</t>
  </si>
  <si>
    <t>CI_ Referenced_ Document. Details</t>
  </si>
  <si>
    <t>CI_ Referenced_ Document. Issuer Assigned_ Identification. Identifier</t>
  </si>
  <si>
    <t>CI_ Referenced_ Document. Issue. Date Time</t>
  </si>
  <si>
    <t>日時様式</t>
  </si>
  <si>
    <t>CI_ Referenced_ Document. Revision_ Identification. Identifier</t>
  </si>
  <si>
    <t>CI_ Referenced_ Document. Information. Text</t>
  </si>
  <si>
    <t>CI_ Referenced_ Document. Type. Code</t>
  </si>
  <si>
    <t>UNCL1001</t>
  </si>
  <si>
    <t>CI_ Referenced_ Document. Attachment. Binary Object</t>
  </si>
  <si>
    <t>CI_ Referenced_ Document. Subtype. Code</t>
  </si>
  <si>
    <t>Specified_ Binary File. Details</t>
  </si>
  <si>
    <t>Specified_ Binary File. Identification. Identifier</t>
  </si>
  <si>
    <t>Specified_ Binary File. File Name. Text</t>
  </si>
  <si>
    <t>Specified_ Binary File. URI. Identifier</t>
  </si>
  <si>
    <t>Specified_ Binary File. MIME. Code</t>
  </si>
  <si>
    <t>Specified_ Binary File. Description. Text</t>
  </si>
  <si>
    <t>CIIH_ Supply Chain_ Trade Transaction. Details</t>
  </si>
  <si>
    <t>CIIH_ Supply Chain_ Trade Transaction. Applicable. CIIH_ Supply Chain_ Trade Agreement</t>
  </si>
  <si>
    <t>CIIH_ Supply Chain_ Trade Agreement. Details</t>
  </si>
  <si>
    <t>CIIH_ Supply Chain_ Trade Agreement. Seller. CI_ Trade_ Party</t>
  </si>
  <si>
    <t>CI_ Trade_ Party. Details</t>
  </si>
  <si>
    <t>CI_ Trade_ Party. Identification. Identifier</t>
  </si>
  <si>
    <t>CI_ Trade_ Party. Global_ Identification. Identifier</t>
  </si>
  <si>
    <t>コード発番機関名</t>
  </si>
  <si>
    <t>CI_ Trade_ Party. Defined. CI_ Trade_ Contact</t>
  </si>
  <si>
    <t>CI_ Trade_ Contact. Details</t>
  </si>
  <si>
    <t>CI_ Trade_ Contact. Identification. Identifier</t>
  </si>
  <si>
    <t>CI_ Trade_ Contact. Person Name. Text</t>
  </si>
  <si>
    <t>CI_ Trade_ Contact. Department Name. Text</t>
  </si>
  <si>
    <t>CI_ Trade_ Contact. Person_ Identification. Identifier</t>
  </si>
  <si>
    <t>CI_ Trade_ Address. Line Two. Text</t>
  </si>
  <si>
    <t>CI_ Trade_ Address. Line Three. Text</t>
  </si>
  <si>
    <t>CI_ Trade_ Address. Country. Identifier</t>
  </si>
  <si>
    <t>CIIH_ Supply Chain_ Trade Agreement. Buyer. CI_ Trade_ Party</t>
  </si>
  <si>
    <t>CI_ Trade_ Party. Name. Text</t>
  </si>
  <si>
    <t>ISO3166</t>
  </si>
  <si>
    <t>Procuring_ Project. Identification. Identifier</t>
  </si>
  <si>
    <t>CIIH_ Supply Chain_ Trade Transaction. Applicable. CIIH_ Supply Chain_ Trade Settlement</t>
  </si>
  <si>
    <t>CIIH_ Supply Chain_ Trade Settlement. Details</t>
  </si>
  <si>
    <t>CIIH_ Supply Chain_ Trade Settlement. Tax_ Currency. Code</t>
  </si>
  <si>
    <t>CIIH_ Supply Chain_ Trade Settlement. Invoice_ Currency. Code</t>
  </si>
  <si>
    <t>CIIH_ Supply Chain_ Trade Settlement. Payment_ Currency. Code</t>
  </si>
  <si>
    <t>CIIH_ Supply Chain_ Trade Settlement. Invoicer. CI_ Trade_ Party</t>
  </si>
  <si>
    <t>CIIH_ Supply Chain_ Trade Settlement. Invoicee. CI_ Trade_ Party</t>
  </si>
  <si>
    <t>CIIH_ Supply Chain_ Trade Settlement. Payee. CI_ Trade_ Party</t>
  </si>
  <si>
    <t>CIIH_ Supply Chain_ Trade Settlement. Payer. CI_ Trade_ Party</t>
  </si>
  <si>
    <t>CIIH_ Supply Chain_ Trade Settlement. Invoice_ Applicable. CI_ Trade_ Currency Exchange</t>
  </si>
  <si>
    <t>CI_ Trade_ Currency Exchange. Details</t>
  </si>
  <si>
    <t>CI_ Trade_ Currency Exchange. Conversion. Rate</t>
  </si>
  <si>
    <t>CI_ Trade_ Currency Exchange. Conversion Rate. Date Time</t>
  </si>
  <si>
    <t>CIIH_ Supply Chain_ Trade Settlement. Payment_ Applicable. CI_ Trade_ Currency Exchange</t>
  </si>
  <si>
    <t>CI_ Trade Settlement_ Payment Means. Details</t>
  </si>
  <si>
    <t>CI_ Trade Settlement_ Payment Means. Type. Code</t>
  </si>
  <si>
    <t>CI_ Trade Settlement_ Payment Means. Information. Text</t>
  </si>
  <si>
    <t>CI_ Creditor_ Financial Account. Proprietary_ Identification. Identifier</t>
  </si>
  <si>
    <t>CI_ Creditor_ Financial Institution. Name. Text</t>
  </si>
  <si>
    <t>Branch_ Financial Institution. Identification. Identifier</t>
  </si>
  <si>
    <t>Branch_ Financial Institution. Name. Text</t>
  </si>
  <si>
    <t>Trade Settlement_ Financial Card. Type. Code</t>
  </si>
  <si>
    <t>Trade Settlement_ Financial Card. Issuing Company Name. Text</t>
  </si>
  <si>
    <t>CI_ Trade_ Allowance Charge. Details</t>
  </si>
  <si>
    <t>CI_ Trade_ Allowance Charge. Category. CI_ Trade_ Tax</t>
  </si>
  <si>
    <t>CI_ Trade_ Tax. Details</t>
  </si>
  <si>
    <t>CI_ Trade_ Tax. Calculated. Amount</t>
  </si>
  <si>
    <t>CI_ Trade_ Tax. Calculated. Rate</t>
  </si>
  <si>
    <t>CI_ Trade_ Tax. Basis. Amount</t>
  </si>
  <si>
    <t>CI_ Trade_ Tax. Category. Code</t>
  </si>
  <si>
    <t>UNCL5305</t>
  </si>
  <si>
    <t>CI_ Trade_ Tax. Currency. Code</t>
  </si>
  <si>
    <t>CI_ Trade_ Tax. Category Name. Text</t>
  </si>
  <si>
    <t>CIIH_ Supply Chain_ Trade Settlement. Billing. CI_ Specified_ Period</t>
  </si>
  <si>
    <t>CI_ Specified_ Period. Details</t>
  </si>
  <si>
    <t>CI_ Specified_ Period. Start. Date Time</t>
  </si>
  <si>
    <t>CI_ Specified_ Period. End. Date Time</t>
  </si>
  <si>
    <t>CI_ Trade_ Payment Terms. Description. Text</t>
  </si>
  <si>
    <t>CI_ Trade_ Payment Terms. Due Date. Date Time</t>
  </si>
  <si>
    <t>CIIH_ Trade Settlement_ Monetary Summation. Details</t>
  </si>
  <si>
    <t>通貨コード
ISO4217</t>
  </si>
  <si>
    <t>CIIH_ Trade Settlement_ Monetary Summation. Tax Basis Total. Amount</t>
  </si>
  <si>
    <t>CIIH_ Trade Settlement_ Monetary Summation. Tax Total. Amount</t>
  </si>
  <si>
    <t>CIIH_ Trade Settlement_ Monetary Summation. Grand Total. Amount</t>
  </si>
  <si>
    <t>CIIH_ Trade Settlement_ Monetary Summation. Total Prepaid. Amount</t>
  </si>
  <si>
    <t>CI_ Financial_ Adjustment. Reason. Code</t>
  </si>
  <si>
    <t>CI_ Financial_ Adjustment. Invoice_ Reference. CI_ Referenced_ Document</t>
  </si>
  <si>
    <t>CI_ Financial_ Adjustment. Related. CI_ Trade_ Tax</t>
  </si>
  <si>
    <t>CIIH_ Supply Chain_ Trade Transaction. Included. CIIL_ Supply Chain_ Trade Line Item</t>
  </si>
  <si>
    <t>CIIL_ Supply Chain_ Trade Line Item. Details</t>
  </si>
  <si>
    <t>CIIL_ Supply Chain_ Trade Line Item. Associated. CIIL_ Document Line_ Document</t>
  </si>
  <si>
    <t>CIIL_ Document Line_ Document. Details</t>
  </si>
  <si>
    <t>CIIL_ Document Line_ Document. Line. Identifier</t>
  </si>
  <si>
    <t>CI_ Note. Subject. Text</t>
  </si>
  <si>
    <t>CI_ Note. Content. Text</t>
  </si>
  <si>
    <t>CI_ Note. Identification. Identifier</t>
  </si>
  <si>
    <t>CIIL_ Supply Chain_ Trade Line Item. Specified. CIIL_ Supply Chain_ Trade Agreement</t>
  </si>
  <si>
    <t>CIIL_ Supply Chain_ Trade Agreement. Details</t>
  </si>
  <si>
    <t>CIIL_ Supply Chain_ Trade Agreement. Seller Order_ Referenced. CI_ Referenced_ Document</t>
  </si>
  <si>
    <t>CIIL_ Supply Chain_ Trade Agreement. Buyer Order_ Referenced. CI_ Referenced_ Document</t>
  </si>
  <si>
    <t>CIIL_ Supply Chain_ Trade Agreement. Contract_ Referenced. CI_ Referenced_ Document</t>
  </si>
  <si>
    <t>CIIL_ Supply Chain_ Trade Delivery. Details</t>
  </si>
  <si>
    <t>CIIL_ Supply Chain_ Trade Delivery. Ship To. CI_ Trade_ Party</t>
  </si>
  <si>
    <t>CI_ Trade_ Party. Postal. CI_ Trade_ Address</t>
  </si>
  <si>
    <t>CI_ Trade_ Address. Details</t>
  </si>
  <si>
    <t>CI_ Trade_ Address. Postcode. Code</t>
  </si>
  <si>
    <t>CI_ Trade_ Address. Line One. Text</t>
  </si>
  <si>
    <t>CIIL_ Supply Chain_ Trade Delivery. Actual_ Delivery. CI_ Supply Chain_ Event</t>
  </si>
  <si>
    <t>CI_ Supply Chain_ Event. Details</t>
  </si>
  <si>
    <t>CI_ Supply Chain_ Event. Occurrence. Date Time</t>
  </si>
  <si>
    <t>CIIL_ Supply Chain_ Trade Delivery. Delivery Note_ Referenced. CI_ Referenced_ Document</t>
  </si>
  <si>
    <t>CI_ Referenced_ Document. Category. Code</t>
  </si>
  <si>
    <t>CIIL_ Supply Chain_ Trade Settlement. Specified. CI_ Trade_ Allowance Charge</t>
  </si>
  <si>
    <t>CI_ Trade_ Allowance Charge. Charge. Indicator</t>
  </si>
  <si>
    <t>CI_ Trade_ Tax. Type. Code</t>
  </si>
  <si>
    <t>UNCL5153</t>
  </si>
  <si>
    <t>CI_ Trade_ Tax. Calculation Method. Code</t>
  </si>
  <si>
    <t>CI_ Trade_ Tax. Local Tax System. Identifier</t>
  </si>
  <si>
    <t>CIIL_ Supply Chain_ Trade Settlement. Billing. CI_ Specified_ Period</t>
  </si>
  <si>
    <t>CIIL_ Supply Chain_ Trade Settlement. Specified. CIIL_ Trade Settlement_ Monetary Summation</t>
  </si>
  <si>
    <t>CIIL_ Trade Settlement_ Monetary Summation. Details</t>
  </si>
  <si>
    <t>CIIL_ Trade Settlement_ Monetary Summation. Tax Total. Amount</t>
  </si>
  <si>
    <t>CIIL_ Trade Settlement_ Monetary Summation. Net_ Line Total. Amount</t>
  </si>
  <si>
    <t>CIIL_ Trade Settlement_ Monetary Summation. Net Including Taxes_ Line Total. Amount</t>
  </si>
  <si>
    <t>CIIL_ Supply Chain_ Trade Settlement. Specified. CI_ Financial_ Adjustment</t>
  </si>
  <si>
    <t>CI_ Referenced_ Document. Reference_ Type. Code</t>
  </si>
  <si>
    <t>CIIL_ Supply Chain_ Trade Settlement. Invoice_ Referenced. CI_ Referenced_ Document</t>
  </si>
  <si>
    <t>CIIL_ Supply Chain_ Trade Settlement. Additional_ Referenced. CI_ Referenced_ Document</t>
  </si>
  <si>
    <t>CIILB_ Supply Chain_ Trade Agreement. Details</t>
  </si>
  <si>
    <t>CI_ Referenced_ Document. Line. Identifier</t>
  </si>
  <si>
    <t>CIILB_ Supply Chain_ Trade Agreement. Buyer Order_ Referenced. CI_ Referenced_ Document</t>
  </si>
  <si>
    <t>CI_ Trade_ Price. Details</t>
  </si>
  <si>
    <t>CI_ Trade_ Price. Type. Code</t>
  </si>
  <si>
    <t>CIILB_ Supply Chain_ Trade Settlement. Details</t>
  </si>
  <si>
    <t>CIILB_ Supply Chain_ Trade Settlement. Applicable. CI_ Trade_ Tax</t>
  </si>
  <si>
    <t>CI_ Referenced_ Document. Subordinate Line. Identifier</t>
  </si>
  <si>
    <t>CI_ Trade_ Allowance Charge. Actual. Amount</t>
  </si>
  <si>
    <t>CI_ Trade_ Allowance Charge. Reason. Code</t>
  </si>
  <si>
    <t>CI_ Trade_ Allowance Charge. Reason. Text</t>
  </si>
  <si>
    <t>CI_ Financial_ Adjustment. Actual. Amount</t>
  </si>
  <si>
    <t>CI_ Trade_ Product. Details</t>
  </si>
  <si>
    <t>CI_ Trade_ Product. Identification. Identifier</t>
  </si>
  <si>
    <t>CI_ Trade_ Product. Type. Code</t>
  </si>
  <si>
    <t>中小企業共通EDIメッセージ辞書・BIE表＜統合請求メッセージ＞</t>
  </si>
  <si>
    <t>データ型補足情報</t>
  </si>
  <si>
    <t>JP-PINTv0.9
マッピング</t>
  </si>
  <si>
    <t>DEN（Dictionary Entry Name）</t>
  </si>
  <si>
    <t>コード表管理者名</t>
  </si>
  <si>
    <t>CI_ Exchanged Document_ Context. Scenario_ Specified. CI_ Document Context_ Parameter</t>
  </si>
  <si>
    <t>CIIH_ Exchanged_ Document. Details</t>
  </si>
  <si>
    <t>CIIH_ Exchanged_ Document. Category. Code</t>
  </si>
  <si>
    <t>CIIH_ Exchanged_ Document. Subtype. Code</t>
  </si>
  <si>
    <t>CIIH_ Exchanged_ Document. Reference. CI_ Referenced_ Document</t>
  </si>
  <si>
    <t>CIIH_ Exchanged_ Document. Attached. Specified_ Binary File</t>
  </si>
  <si>
    <t>RFC1341</t>
  </si>
  <si>
    <t>IETF</t>
  </si>
  <si>
    <t>CI_ Trade_ Party. Registered_ Identification. Identifier</t>
  </si>
  <si>
    <t>日本国税庁</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</si>
  <si>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</si>
  <si>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</si>
  <si>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</si>
  <si>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</si>
  <si>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</si>
  <si>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</si>
  <si>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</si>
  <si>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</si>
  <si>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</si>
  <si>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</si>
  <si>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CI_ Trade_ Currency Exchange. Source Currency. Code</t>
  </si>
  <si>
    <t>CI_ Trade_ Currency Exchange. Target Currency. Code</t>
  </si>
  <si>
    <t>CIIH_ Supply Chain_ Trade Settlement. Specified. CI_ Trade Settlement_ Payment Means</t>
  </si>
  <si>
    <t>UNCL4461</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</si>
  <si>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</si>
  <si>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</si>
  <si>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</si>
  <si>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</si>
  <si>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</si>
  <si>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</si>
  <si>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</si>
  <si>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</si>
  <si>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</si>
  <si>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</si>
  <si>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</si>
  <si>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</si>
  <si>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</si>
  <si>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</si>
  <si>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</si>
  <si>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ヘッダ返金とヘッダ追加請求を識別するコード。
デフォルトは返金</t>
  </si>
  <si>
    <t>CIIH_ Supply Chain_ Trade Settlement. Applicable. CI_ Trade_ Tax</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</si>
  <si>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</si>
  <si>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CI_ Trade_ Tax. Basis. Amount  </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</si>
  <si>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</si>
  <si>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インボイス文書通貨コードと税通貨コードが異なる場合に利用する。インボイス文書通貨コード用と税通貨コード用のヘッダ税クラスを作成する。
デフォルトは「JPY」</t>
  </si>
  <si>
    <t>CI_ Trade_ Tax. Rate_ Applicable. Percent</t>
  </si>
  <si>
    <t xml:space="preserve">課税分類毎の税額計算のための率。
</t>
  </si>
  <si>
    <t>CI_ Trade_ Tax. Grand Total. Amount</t>
  </si>
  <si>
    <t>課税分類毎の税額を含む譲渡資産金額の合計金額
=∑明細行課税分類譲渡資産金額（税込み）</t>
  </si>
  <si>
    <t>CIIH_ Supply Chain_ Trade Settlement. Specified. CI_ Trade_ Payment Terms</t>
  </si>
  <si>
    <t>CI_ Trade_ Payment Terms. Details</t>
  </si>
  <si>
    <t>CI_ Trade_ Payment Terms. Type. Code</t>
  </si>
  <si>
    <t>UNCL4279</t>
  </si>
  <si>
    <t>CIIH_ Supply Chain_ Trade Settlement. Specified. CIIH_ Trade Settlement_ Monetary Summation</t>
  </si>
  <si>
    <t>CIIH_ Trade Settlement_ Monetary Summation. Charge Total. Amount</t>
  </si>
  <si>
    <t>ヘッダ追加請求合計金額＝∑ヘッダ課税分類追加請求金額
デフォルトは税抜き</t>
  </si>
  <si>
    <t>CIIH_ Trade Settlement_ Monetary Summation. Allowance Total. Amount</t>
  </si>
  <si>
    <t>ヘッダ返金合計金額＝∑ヘッダ課税分類返金合計金額
適格返還請求書では必須
デフォルトは税抜き</t>
  </si>
  <si>
    <t>インボイス文書の総合計金額（税抜き）
=ヘッダ譲渡資産合計金額（税抜き）ーヘッダ返金合計金額+ヘッダ追加請求合計金額</t>
  </si>
  <si>
    <t>インボイス文書の総合計金額（税込み）＝
インボイス文書総合計金額（税抜き）＋ヘッダ総合計税額
+未決済総合計金額</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</si>
  <si>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</si>
  <si>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</si>
  <si>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</si>
  <si>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</si>
  <si>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</si>
  <si>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UNCL4465</t>
  </si>
  <si>
    <t>CI_ Financial_ Adjustment. Reason. Text</t>
  </si>
  <si>
    <t>CI_ Financial_ Adjustment. Direction. Code</t>
  </si>
  <si>
    <t>CIIH_ Supply Chain_ Trade Settlement. Outstanding. CIIH_ Trade Settlement_ Monetary Summation</t>
  </si>
  <si>
    <t>CIIH_ Trade Settlement_ Monetary Summation. Reference. CI_ Referenced_ Document</t>
  </si>
  <si>
    <t>統合請求（区分３請求）で複数の文書を統合する場合に、統合する複数の文書を明細文書行として識別するグループ。
単一請求（区分」請求、区分2請求）の場合はこのグループは明細文書番号＝１のみを利用する</t>
  </si>
  <si>
    <t xml:space="preserve">　 </t>
  </si>
  <si>
    <t>CIIL_ Document Line_ Document. Category. Code</t>
  </si>
  <si>
    <t>CIIL_ Document Line_ Document. Included. CI_ Note</t>
  </si>
  <si>
    <t>CIIL_ Document Line_ Document. Reference. CI_ Referenced_ Document</t>
  </si>
  <si>
    <t>この統合文書が統合する明細文書に関するグループ。
文書タイプが「統合文書」を指定する場合にこのグループは必須。「単一文書」を指定する場合はこのグループは実装しない。</t>
  </si>
  <si>
    <t>CIIL_ Supply Chain_ Trade Line Item. Specified. CIIL_ Supply Chain_ Trade Delivery</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</si>
  <si>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</si>
  <si>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</si>
  <si>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CIIL_ Supply Chain_ Trade Settlement. Details</t>
  </si>
  <si>
    <t>CIIL_ Supply Chain_ Trade Settlement. Direction. Code</t>
  </si>
  <si>
    <t>CIIL_ Supply Chain_ Trade Settlement. Applicable. CI_ Trade_ Tax</t>
  </si>
  <si>
    <t>明細文書の税に関するグループ。
文書タイプが「統合文書」を指定する場合にこのグループは必須。「単一文書」を指定する場合はこのグループは実装しない。</t>
  </si>
  <si>
    <t>明細行の課税分類毎の税抜き譲渡資産金額の合計金額
明細文書譲渡資産総合計金額（税抜き）＝∑明細行譲渡資産金額（税抜き）</t>
  </si>
  <si>
    <t>明細文書の合計金額に関するグループ。
文書タイプが「統合文書」を指定する場合にこのグループを実装。「単一文書」を指定する場合はこのグループは実装しない。</t>
  </si>
  <si>
    <t>明細文書の合計税額
統合請求書パターン１・パターン2の場合は明細文書の税額計算は行わない</t>
  </si>
  <si>
    <t>CIIL_ Trade Settlement_ Monetary Summation. Grand Total. Amount</t>
  </si>
  <si>
    <t>明細文書の調整に関するグループ
調整ユースケースで文書タイプが「統合文書」を指定する場合にこのグループは必須。「単一文書」を指定する場合はこのグループは実装しない。</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</si>
  <si>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</si>
  <si>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</si>
  <si>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</si>
  <si>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</si>
  <si>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</si>
  <si>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</si>
  <si>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</si>
  <si>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</si>
  <si>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</si>
  <si>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CIILB_ Supply Chain_ Trade Agreement. Additional_ Referenced. CI_ Referenced_ Document</t>
  </si>
  <si>
    <t>明細行契約／明細行参照文書グループ</t>
  </si>
  <si>
    <t>取引契約と明細行参照文書に関するグループ</t>
  </si>
  <si>
    <t>この明細行が参照する文書に記載の文書番号。
補完納品書の場合は必須</t>
  </si>
  <si>
    <t>この明細行が参照する文書の添付バイナリファイルの有無を識別するコード
なしの場合はNULL（デファクト）
ありの場合はヘッダの添付バイナリファイル識別子（UN01006015）を指定する。</t>
  </si>
  <si>
    <t>この明細行が参照する文書の類型（適格請求書対応、適格請求書補完対応、適格請求書非適合）を識別するコード
デフォルトは「適格請求書非適合」</t>
  </si>
  <si>
    <t>CIILB_ Supply Chain_ Trade Agreement. Net Price_ Product. CI_ Trade_ Price</t>
  </si>
  <si>
    <t>UNCL5375</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</si>
  <si>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</si>
  <si>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</si>
  <si>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</si>
  <si>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</si>
  <si>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</si>
  <si>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単位コード
UNECERec20</t>
  </si>
  <si>
    <t>CIILB_ Supply Chain_ Trade Delivery. Product_ Unit. Quantity</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</si>
  <si>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</si>
  <si>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</si>
  <si>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</si>
  <si>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</si>
  <si>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明細行の取引方向を識別するコード
デフォルトは「プラス」
明細行取引類型コードが「返金・追加請求」「調整」を指定場合に利用する。
金額の「プラス」「マイナス」表示を許容する場合は実装しない。</t>
  </si>
  <si>
    <t>CIILB_ Supply Chain_ Trade Settlement. Invoice_ Referenced. CI_ Referenced_ Document</t>
  </si>
  <si>
    <t>CIILB_ Supply Chain_ Trade Settlement. Specified. CI_ Trade_ Allowance Charge</t>
  </si>
  <si>
    <t>UNCL5189</t>
  </si>
  <si>
    <t>CIILB_ Supply Chain_ Trade Settlement. Specified. CI_ Financial_ Adjustment</t>
  </si>
  <si>
    <t>CIILB_ Supply Chain_ Trade Settlement. Billing. CI_ Specified_ Period</t>
  </si>
  <si>
    <t>CIILB_ Subordinate_ Trade Line Item. Applicable. CI_ Trade_ Product</t>
  </si>
  <si>
    <t>CI_ Trade_ Product. Name. Text</t>
  </si>
  <si>
    <t>CI_ Trade_ Product. Description. Text</t>
  </si>
  <si>
    <t>無印</t>
  </si>
  <si>
    <t>CI_ Universal_ Communication. Channel. Code</t>
  </si>
  <si>
    <t>CI_ Trade_ Party. End Point_ URI. CI_ Universal_ Communication</t>
  </si>
  <si>
    <t>ISO6523</t>
  </si>
  <si>
    <t>CI_ Trade_ Allowance Charge. Calculation. Percent</t>
  </si>
  <si>
    <t>CI_ Trade_ Allowance Charge. Basis. Amount</t>
  </si>
  <si>
    <t>明細行の返金に関するグループ
（金額にマイナスを許容する場合は使用しない）</t>
  </si>
  <si>
    <t>CI_ Trade_ Product. Global_ Identification. Identifier</t>
  </si>
  <si>
    <t>品目コード表識別子</t>
  </si>
  <si>
    <t>品目コード発番機関名</t>
  </si>
  <si>
    <t>CI_ Trade_ Product. Seller Assigned_ Identification. Identifier</t>
  </si>
  <si>
    <t>CI_ Trade_ Product. Manufacturer Assigned_ Identification. Identifier</t>
  </si>
  <si>
    <t>CI_ Trade_ Product. Product Group. Identifier</t>
  </si>
  <si>
    <t>CI_ Trade_ Product. Additional_ Description. Text</t>
  </si>
  <si>
    <t>ver.4.1_20221120</t>
  </si>
  <si>
    <t>区分１
共通コア
請求(参考)</t>
  </si>
  <si>
    <t>SME_ Consolidated Invoice</t>
  </si>
  <si>
    <t>CI_ Trade_ Party. URI. CI_ Universal_ Communication</t>
  </si>
  <si>
    <t>送信者／国際EDIアドレスグループ</t>
  </si>
  <si>
    <t>送信者の国際EDIアドレスグループ</t>
  </si>
  <si>
    <t>ヘッダ返金とヘッダ追加請求を識別するコード。
属性：true=Charge</t>
  </si>
  <si>
    <t>品目コード発番機関識別子</t>
  </si>
  <si>
    <t>CI_ Trade_ Product. Buyer Assigned_ Identification. Identifier</t>
  </si>
  <si>
    <t>CIIH_ Supply Chain_ Trade Agreement. Buyer_ Reference. Text</t>
  </si>
  <si>
    <t>CI_ Trade_ Party. Specified. CI_ Legal_ Organization</t>
  </si>
  <si>
    <t>CI_ Legal_ Organization. Details</t>
  </si>
  <si>
    <t>CI_ Legal_ Organization. Trading Business Name. Text</t>
  </si>
  <si>
    <t>CIIH_ Supply Chain_ Trade Agreement. Seller_ Tax Representative. CI_ Trade_ Party</t>
  </si>
  <si>
    <t>UN01006076</t>
  </si>
  <si>
    <t>CIIH_ Supply Chain_ Trade Settlement. Purchase_ Specified. CI_ Trade_ Accounting Account</t>
  </si>
  <si>
    <t>CI_ Trade_ Accounting Account. Details</t>
  </si>
  <si>
    <t>CI_ Trade_ Accounting Account. Identification. Identifier</t>
  </si>
  <si>
    <t>CIIH_ Supply Chain_ Trade Settlement. Specified. Advance_ Payment</t>
  </si>
  <si>
    <t>Advance_ Payment. Details</t>
  </si>
  <si>
    <t>Advance_ Payment. Paid. Amount</t>
  </si>
  <si>
    <t>Advance_ Payment. Formatted_ Received. Date Time</t>
  </si>
  <si>
    <t>CIIL_ Supply Chain_ Trade Agreement. Additional_ Referenced. CI_ Referenced_ Document</t>
  </si>
  <si>
    <t>CIIH_ Supply Chain_ Trade Delivery. Receiving Advice_ Referenced. CI_ Referenced_ Document</t>
  </si>
  <si>
    <t>CIIH_ Supply Chain_ Trade Delivery. Despatch Advice_ Referenced. CI_ Referenced_ Document</t>
  </si>
  <si>
    <t>CI_ Trade_ Tax. Tax Point. Date</t>
  </si>
  <si>
    <t>CI_ Trade_ Tax. Due Date Type. Code</t>
  </si>
  <si>
    <t>CIILB_ Supply Chain_ Trade Agreement. Gross Price_ Product. CI_ Trade_ Price</t>
  </si>
  <si>
    <t>ram:AdditionalDescription</t>
  </si>
  <si>
    <t>/rsm:SMEInvoice/rsm:CIIHSupplyChainTradeTransaction/ram:IncludedCIILSupplyChainTradeLineItem/ram:SubordinateCIILBSubordinateTradeLineItem/ram:ApplicableCITradeProduct/ram:AdditionalDescription</t>
  </si>
  <si>
    <t>/rsm:SMEInvoice/rsm:CIIHSupplyChainTradeTransaction/ram:IncludedCIILSupplyChainTradeLineItem/ram:SubordinateCIILBSubordinateTradeLineItem/ram:ApplicableCITradeProduct/</t>
  </si>
  <si>
    <t>CI_ Product_ Characteristic. Details</t>
  </si>
  <si>
    <t>CI_ Product_ Characteristic. Description. Text</t>
  </si>
  <si>
    <t>CI_ Product_ Characteristic. Value. Text</t>
  </si>
  <si>
    <t>seq</t>
  </si>
  <si>
    <t>SME共通インボイスDEN</t>
  </si>
  <si>
    <t>JP PINT UBL XPath</t>
  </si>
  <si>
    <t>SME共通インボイス シンタクスバインディング</t>
  </si>
  <si>
    <t>JP PINT UBL シンタクスバインディング</t>
  </si>
  <si>
    <t>インボイス</t>
  </si>
  <si>
    <t>IBG-00</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</si>
</sst>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411]\Te\x\t"/>
    <numFmt numFmtId="178" formatCode="000"/>
  </numFmts>
  <fonts count="43">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1"/>
      <name val="游ゴシック"/>
      <family val="2"/>
      <scheme val="minor"/>
    </font>
    <font>
      <sz val="11"/>
      <color theme="1"/>
      <name val="游ゴシック Light"/>
      <family val="2"/>
      <scheme val="major"/>
    </font>
    <font>
      <sz val="11"/>
      <color rgb="FF212529"/>
      <name val="游ゴシック Light"/>
      <family val="2"/>
      <scheme val="major"/>
    </font>
    <font>
      <sz val="11"/>
      <name val="Consolas"/>
      <family val="3"/>
    </font>
    <font>
      <sz val="11"/>
      <color theme="1"/>
      <name val="游ゴシック"/>
      <family val="3"/>
      <charset val="128"/>
      <scheme val="minor"/>
    </font>
    <font>
      <sz val="11"/>
      <color theme="1"/>
      <name val="Calibri"/>
      <family val="2"/>
    </font>
    <font>
      <sz val="11"/>
      <color rgb="FF222222"/>
      <name val="Calibri"/>
      <family val="2"/>
    </font>
    <font>
      <strike/>
      <sz val="11"/>
      <color rgb="FF222222"/>
      <name val="Calibri"/>
      <family val="2"/>
    </font>
    <font>
      <sz val="16"/>
      <color theme="1"/>
      <name val="游ゴシック"/>
      <family val="3"/>
      <charset val="128"/>
      <scheme val="minor"/>
    </font>
    <font>
      <sz val="11"/>
      <name val="游ゴシック"/>
      <family val="3"/>
      <charset val="128"/>
      <scheme val="minor"/>
    </font>
    <font>
      <sz val="11"/>
      <color theme="0"/>
      <name val="游ゴシック"/>
      <family val="3"/>
      <charset val="128"/>
      <scheme val="minor"/>
    </font>
    <font>
      <sz val="11"/>
      <color rgb="FF000000"/>
      <name val="游ゴシック"/>
      <family val="3"/>
      <charset val="128"/>
      <scheme val="minor"/>
    </font>
    <font>
      <sz val="11"/>
      <color theme="1"/>
      <name val="Arial"/>
      <family val="2"/>
    </font>
    <font>
      <b/>
      <sz val="11"/>
      <name val="游ゴシック"/>
      <family val="3"/>
      <charset val="128"/>
      <scheme val="minor"/>
    </font>
    <font>
      <sz val="11"/>
      <name val="游ゴシック"/>
      <family val="2"/>
      <charset val="128"/>
      <scheme val="minor"/>
    </font>
    <font>
      <sz val="11"/>
      <color theme="8" tint="0.59999389629810485"/>
      <name val="游ゴシック"/>
      <family val="3"/>
      <charset val="128"/>
      <scheme val="minor"/>
    </font>
    <font>
      <sz val="11"/>
      <color rgb="FFFF0000"/>
      <name val="游ゴシック"/>
      <family val="3"/>
      <charset val="128"/>
      <scheme val="minor"/>
    </font>
    <font>
      <sz val="8"/>
      <name val="游ゴシック"/>
      <family val="2"/>
      <charset val="128"/>
      <scheme val="minor"/>
    </font>
    <font>
      <sz val="16"/>
      <name val="游ゴシック"/>
      <family val="3"/>
      <charset val="128"/>
      <scheme val="minor"/>
    </font>
    <font>
      <sz val="10"/>
      <name val="游ゴシック"/>
      <family val="3"/>
      <charset val="128"/>
      <scheme val="minor"/>
    </font>
    <font>
      <sz val="11"/>
      <name val="游ゴシック"/>
      <family val="3"/>
      <charset val="128"/>
    </font>
    <font>
      <sz val="11"/>
      <color theme="1"/>
      <name val="游ゴシック"/>
      <family val="3"/>
      <charset val="128"/>
    </font>
    <font>
      <sz val="10"/>
      <name val="Arial"/>
      <family val="2"/>
    </font>
    <font>
      <sz val="11"/>
      <color theme="0"/>
      <name val="游ゴシック"/>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theme="9" tint="0.79998168889431442"/>
        <bgColor indexed="64"/>
      </patternFill>
    </fill>
    <fill>
      <patternFill patternType="solid">
        <fgColor rgb="FFFFCCFF"/>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
      <patternFill patternType="solid">
        <fgColor rgb="FFCCFF99"/>
        <bgColor indexed="64"/>
      </patternFill>
    </fill>
    <fill>
      <patternFill patternType="solid">
        <fgColor indexed="65"/>
        <bgColor indexed="64"/>
      </patternFill>
    </fill>
    <fill>
      <patternFill patternType="solid">
        <fgColor rgb="FF0070C0"/>
        <bgColor indexed="64"/>
      </patternFill>
    </fill>
    <fill>
      <patternFill patternType="solid">
        <fgColor theme="0" tint="-0.49998474074526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EE2E6"/>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auto="1"/>
      </left>
      <right/>
      <top/>
      <bottom style="thin">
        <color indexed="64"/>
      </bottom>
      <diagonal/>
    </border>
    <border>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left style="thin">
        <color indexed="64"/>
      </left>
      <right style="thin">
        <color indexed="64"/>
      </right>
      <top style="thin">
        <color indexed="64"/>
      </top>
      <bottom/>
      <diagonal style="thin">
        <color indexed="64"/>
      </diagonal>
    </border>
  </borders>
  <cellStyleXfs count="6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alignment vertical="center"/>
    </xf>
    <xf numFmtId="0" fontId="19" fillId="0" borderId="0"/>
    <xf numFmtId="177" fontId="23" fillId="0" borderId="0">
      <alignment vertical="center"/>
    </xf>
    <xf numFmtId="0" fontId="1" fillId="0" borderId="0">
      <alignment vertical="center"/>
    </xf>
    <xf numFmtId="177" fontId="23" fillId="0" borderId="0">
      <alignment vertical="center"/>
    </xf>
    <xf numFmtId="177" fontId="1" fillId="0" borderId="0">
      <alignment vertical="center"/>
    </xf>
    <xf numFmtId="0" fontId="31" fillId="0" borderId="0"/>
    <xf numFmtId="0" fontId="1" fillId="0" borderId="0">
      <alignment vertical="center"/>
    </xf>
    <xf numFmtId="0" fontId="1" fillId="0" borderId="0">
      <alignment vertical="center"/>
    </xf>
    <xf numFmtId="38" fontId="23" fillId="0" borderId="0" applyFont="0" applyFill="0" applyBorder="0" applyAlignment="0" applyProtection="0">
      <alignment vertical="center"/>
    </xf>
    <xf numFmtId="38" fontId="23" fillId="0" borderId="0" applyFont="0" applyFill="0" applyBorder="0" applyAlignment="0" applyProtection="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7" fontId="1" fillId="0" borderId="0">
      <alignment vertical="center"/>
    </xf>
    <xf numFmtId="0" fontId="1" fillId="0" borderId="0">
      <alignment vertical="center"/>
    </xf>
    <xf numFmtId="177" fontId="1" fillId="0" borderId="0">
      <alignment vertical="center"/>
    </xf>
    <xf numFmtId="177" fontId="41" fillId="0" borderId="0"/>
  </cellStyleXfs>
  <cellXfs count="433">
    <xf numFmtId="0" fontId="0" fillId="0" borderId="0" xfId="0"/>
    <xf numFmtId="0" fontId="1" fillId="0" borderId="0" xfId="43" applyAlignment="1">
      <alignment horizontal="center" vertical="center" textRotation="90" wrapText="1"/>
    </xf>
    <xf numFmtId="0" fontId="1" fillId="0" borderId="0" xfId="43" applyAlignment="1">
      <alignment horizontal="center" vertical="center"/>
    </xf>
    <xf numFmtId="1" fontId="1" fillId="0" borderId="0" xfId="43" applyNumberFormat="1" applyAlignment="1">
      <alignment horizontal="center" vertical="center" textRotation="90"/>
    </xf>
    <xf numFmtId="0" fontId="1" fillId="0" borderId="0" xfId="43" applyAlignment="1">
      <alignment horizontal="left" vertical="center"/>
    </xf>
    <xf numFmtId="0" fontId="1" fillId="0" borderId="0" xfId="43" applyAlignment="1">
      <alignment horizontal="center" vertical="center" textRotation="90"/>
    </xf>
    <xf numFmtId="0" fontId="1" fillId="0" borderId="0" xfId="43">
      <alignment vertical="center"/>
    </xf>
    <xf numFmtId="1" fontId="1" fillId="0" borderId="0" xfId="43" applyNumberFormat="1" applyAlignment="1">
      <alignment horizontal="center" vertical="center"/>
    </xf>
    <xf numFmtId="0" fontId="1" fillId="0" borderId="0" xfId="43" applyAlignment="1">
      <alignment horizontal="left" vertical="center" indent="1"/>
    </xf>
    <xf numFmtId="0" fontId="1" fillId="0" borderId="0" xfId="43" quotePrefix="1">
      <alignment vertical="center"/>
    </xf>
    <xf numFmtId="176" fontId="1" fillId="0" borderId="0" xfId="43" applyNumberFormat="1">
      <alignment vertical="center"/>
    </xf>
    <xf numFmtId="0" fontId="1" fillId="0" borderId="0" xfId="43" applyAlignment="1">
      <alignment vertical="center" wrapText="1"/>
    </xf>
    <xf numFmtId="0" fontId="1" fillId="0" borderId="0" xfId="43" applyAlignment="1">
      <alignment horizontal="left" vertical="center" indent="2"/>
    </xf>
    <xf numFmtId="0" fontId="20" fillId="0" borderId="0" xfId="44" applyFont="1" applyAlignment="1">
      <alignment vertical="top" wrapText="1"/>
    </xf>
    <xf numFmtId="0" fontId="20" fillId="0" borderId="0" xfId="44" applyFont="1" applyAlignment="1">
      <alignment horizontal="center" vertical="top" wrapText="1"/>
    </xf>
    <xf numFmtId="0" fontId="20" fillId="0" borderId="0" xfId="44" applyFont="1" applyAlignment="1">
      <alignment horizontal="left" vertical="top" wrapText="1" indent="2"/>
    </xf>
    <xf numFmtId="0" fontId="20" fillId="0" borderId="0" xfId="44" applyFont="1" applyAlignment="1">
      <alignment horizontal="left" vertical="top" wrapText="1"/>
    </xf>
    <xf numFmtId="0" fontId="20" fillId="0" borderId="0" xfId="44" applyFont="1" applyAlignment="1">
      <alignment horizontal="left" vertical="top" wrapText="1" indent="3"/>
    </xf>
    <xf numFmtId="1" fontId="1" fillId="0" borderId="0" xfId="43" applyNumberFormat="1">
      <alignment vertical="center"/>
    </xf>
    <xf numFmtId="0" fontId="1" fillId="0" borderId="0" xfId="43" applyAlignment="1">
      <alignment horizontal="left" vertical="center" indent="3"/>
    </xf>
    <xf numFmtId="0" fontId="1" fillId="33" borderId="0" xfId="43" applyFill="1">
      <alignment vertical="center"/>
    </xf>
    <xf numFmtId="0" fontId="1" fillId="33" borderId="0" xfId="43" applyFill="1" applyAlignment="1">
      <alignment horizontal="center" vertical="center"/>
    </xf>
    <xf numFmtId="1" fontId="1" fillId="33" borderId="0" xfId="43" applyNumberFormat="1" applyFill="1" applyAlignment="1">
      <alignment horizontal="center" vertical="center"/>
    </xf>
    <xf numFmtId="0" fontId="1" fillId="33" borderId="0" xfId="43" applyFill="1" applyAlignment="1">
      <alignment horizontal="left" vertical="center" indent="3"/>
    </xf>
    <xf numFmtId="0" fontId="1" fillId="33" borderId="0" xfId="43" applyFill="1" applyAlignment="1">
      <alignment horizontal="left" vertical="center" indent="2"/>
    </xf>
    <xf numFmtId="0" fontId="1" fillId="0" borderId="10" xfId="43" applyBorder="1">
      <alignment vertical="center"/>
    </xf>
    <xf numFmtId="0" fontId="1" fillId="0" borderId="10" xfId="43" applyBorder="1" applyAlignment="1">
      <alignment horizontal="center" vertical="center"/>
    </xf>
    <xf numFmtId="0" fontId="20" fillId="0" borderId="0" xfId="43" applyFont="1" applyAlignment="1">
      <alignment horizontal="left" indent="4"/>
    </xf>
    <xf numFmtId="0" fontId="20" fillId="0" borderId="0" xfId="44" applyFont="1" applyAlignment="1">
      <alignment horizontal="left" vertical="top" wrapText="1" indent="4"/>
    </xf>
    <xf numFmtId="0" fontId="21" fillId="34" borderId="0" xfId="43" applyFont="1" applyFill="1" applyAlignment="1">
      <alignment vertical="top" wrapText="1"/>
    </xf>
    <xf numFmtId="0" fontId="1" fillId="0" borderId="0" xfId="43" applyAlignment="1">
      <alignment horizontal="left" vertical="center" indent="4"/>
    </xf>
    <xf numFmtId="0" fontId="22" fillId="0" borderId="0" xfId="43" applyFont="1">
      <alignment vertical="center"/>
    </xf>
    <xf numFmtId="0" fontId="23" fillId="0" borderId="0" xfId="45" applyNumberFormat="1" applyAlignment="1">
      <alignment horizontal="center" vertical="center"/>
    </xf>
    <xf numFmtId="0" fontId="23" fillId="0" borderId="0" xfId="45" applyNumberFormat="1">
      <alignment vertical="center"/>
    </xf>
    <xf numFmtId="0" fontId="23" fillId="0" borderId="0" xfId="45" applyNumberFormat="1" applyAlignment="1">
      <alignment horizontal="center" vertical="center" textRotation="90"/>
    </xf>
    <xf numFmtId="14" fontId="24" fillId="0" borderId="0" xfId="0" applyNumberFormat="1" applyFont="1" applyAlignment="1">
      <alignment horizontal="center" vertical="center" wrapText="1"/>
    </xf>
    <xf numFmtId="0" fontId="24" fillId="0" borderId="0" xfId="0" applyFont="1" applyAlignment="1">
      <alignment vertical="center"/>
    </xf>
    <xf numFmtId="0" fontId="24" fillId="0" borderId="0" xfId="0" applyFont="1" applyAlignment="1">
      <alignment vertical="center" wrapText="1"/>
    </xf>
    <xf numFmtId="0" fontId="24" fillId="0" borderId="0" xfId="0" applyFont="1" applyAlignment="1">
      <alignment horizontal="left" vertical="center" wrapText="1" indent="1"/>
    </xf>
    <xf numFmtId="0" fontId="25" fillId="0" borderId="0" xfId="0" applyFont="1" applyAlignment="1">
      <alignment vertical="center" wrapText="1"/>
    </xf>
    <xf numFmtId="0" fontId="26" fillId="0" borderId="0" xfId="0" applyFont="1" applyAlignment="1">
      <alignment vertical="center" wrapText="1"/>
    </xf>
    <xf numFmtId="0" fontId="1" fillId="0" borderId="0" xfId="46">
      <alignment vertical="center"/>
    </xf>
    <xf numFmtId="0" fontId="1" fillId="36" borderId="11" xfId="46" applyFill="1" applyBorder="1">
      <alignment vertical="center"/>
    </xf>
    <xf numFmtId="0" fontId="1" fillId="0" borderId="11" xfId="46" applyBorder="1">
      <alignment vertical="center"/>
    </xf>
    <xf numFmtId="0" fontId="1" fillId="37" borderId="11" xfId="46" applyFill="1" applyBorder="1">
      <alignment vertical="center"/>
    </xf>
    <xf numFmtId="0" fontId="1" fillId="38" borderId="11" xfId="46" applyFill="1" applyBorder="1">
      <alignment vertical="center"/>
    </xf>
    <xf numFmtId="0" fontId="1" fillId="39" borderId="11" xfId="46" applyFill="1" applyBorder="1">
      <alignment vertical="center"/>
    </xf>
    <xf numFmtId="0" fontId="1" fillId="33" borderId="11" xfId="46" applyFill="1" applyBorder="1">
      <alignment vertical="center"/>
    </xf>
    <xf numFmtId="0" fontId="1" fillId="40" borderId="11" xfId="46" applyFill="1" applyBorder="1">
      <alignment vertical="center"/>
    </xf>
    <xf numFmtId="0" fontId="1" fillId="35" borderId="11" xfId="46" applyFill="1" applyBorder="1">
      <alignment vertical="center"/>
    </xf>
    <xf numFmtId="0" fontId="1" fillId="41" borderId="11" xfId="46" applyFill="1" applyBorder="1">
      <alignment vertical="center"/>
    </xf>
    <xf numFmtId="0" fontId="27" fillId="42" borderId="0" xfId="45" applyNumberFormat="1" applyFont="1" applyFill="1" applyAlignment="1">
      <alignment horizontal="center" vertical="center"/>
    </xf>
    <xf numFmtId="0" fontId="27" fillId="0" borderId="0" xfId="45" applyNumberFormat="1" applyFont="1" applyAlignment="1">
      <alignment horizontal="center" vertical="center"/>
    </xf>
    <xf numFmtId="0" fontId="23" fillId="42" borderId="0" xfId="45" applyNumberFormat="1" applyFill="1" applyAlignment="1">
      <alignment horizontal="center" vertical="center"/>
    </xf>
    <xf numFmtId="0" fontId="28" fillId="42" borderId="0" xfId="47" applyNumberFormat="1" applyFont="1" applyFill="1" applyAlignment="1">
      <alignment horizontal="left" vertical="center"/>
    </xf>
    <xf numFmtId="0" fontId="28" fillId="42" borderId="0" xfId="47" applyNumberFormat="1" applyFont="1" applyFill="1" applyAlignment="1">
      <alignment horizontal="center" vertical="center"/>
    </xf>
    <xf numFmtId="0" fontId="23" fillId="42" borderId="11" xfId="47" applyNumberFormat="1" applyFill="1" applyBorder="1" applyAlignment="1">
      <alignment horizontal="center" vertical="center"/>
    </xf>
    <xf numFmtId="0" fontId="23" fillId="42" borderId="15" xfId="47" applyNumberFormat="1" applyFill="1" applyBorder="1" applyAlignment="1">
      <alignment horizontal="left" vertical="center"/>
    </xf>
    <xf numFmtId="0" fontId="23" fillId="42" borderId="15" xfId="47" applyNumberFormat="1" applyFill="1" applyBorder="1" applyAlignment="1">
      <alignment horizontal="center" vertical="center"/>
    </xf>
    <xf numFmtId="0" fontId="30" fillId="42" borderId="15" xfId="47" applyNumberFormat="1" applyFont="1" applyFill="1" applyBorder="1" applyAlignment="1">
      <alignment horizontal="left" vertical="center"/>
    </xf>
    <xf numFmtId="0" fontId="30" fillId="42" borderId="15" xfId="47" applyNumberFormat="1" applyFont="1" applyFill="1" applyBorder="1" applyAlignment="1">
      <alignment horizontal="center" vertical="center"/>
    </xf>
    <xf numFmtId="0" fontId="0" fillId="42" borderId="15" xfId="47" applyNumberFormat="1" applyFont="1" applyFill="1" applyBorder="1" applyAlignment="1">
      <alignment horizontal="left" vertical="center"/>
    </xf>
    <xf numFmtId="0" fontId="0" fillId="42" borderId="15" xfId="47" applyNumberFormat="1" applyFont="1" applyFill="1" applyBorder="1" applyAlignment="1">
      <alignment horizontal="center" vertical="center"/>
    </xf>
    <xf numFmtId="0" fontId="23" fillId="0" borderId="11" xfId="45" applyNumberFormat="1" applyBorder="1" applyAlignment="1">
      <alignment horizontal="center" vertical="center"/>
    </xf>
    <xf numFmtId="0" fontId="23" fillId="42" borderId="15" xfId="45" applyNumberFormat="1" applyFill="1" applyBorder="1" applyAlignment="1">
      <alignment horizontal="left" vertical="center"/>
    </xf>
    <xf numFmtId="0" fontId="23" fillId="42" borderId="15" xfId="45" applyNumberFormat="1" applyFill="1" applyBorder="1" applyAlignment="1">
      <alignment horizontal="center" vertical="center"/>
    </xf>
    <xf numFmtId="0" fontId="23" fillId="0" borderId="21" xfId="45" applyNumberFormat="1" applyBorder="1" applyAlignment="1">
      <alignment horizontal="center" vertical="center"/>
    </xf>
    <xf numFmtId="0" fontId="23" fillId="42" borderId="11" xfId="45" applyNumberFormat="1" applyFill="1" applyBorder="1" applyAlignment="1">
      <alignment horizontal="center" vertical="center"/>
    </xf>
    <xf numFmtId="0" fontId="23" fillId="0" borderId="14" xfId="45" applyNumberFormat="1" applyBorder="1" applyAlignment="1">
      <alignment horizontal="center" vertical="center"/>
    </xf>
    <xf numFmtId="0" fontId="23" fillId="42" borderId="22" xfId="47" applyNumberFormat="1" applyFill="1" applyBorder="1" applyAlignment="1">
      <alignment horizontal="left" vertical="center"/>
    </xf>
    <xf numFmtId="0" fontId="23" fillId="42" borderId="22" xfId="47" applyNumberFormat="1" applyFill="1" applyBorder="1" applyAlignment="1">
      <alignment horizontal="center" vertical="center"/>
    </xf>
    <xf numFmtId="0" fontId="28" fillId="42" borderId="22" xfId="47" applyNumberFormat="1" applyFont="1" applyFill="1" applyBorder="1" applyAlignment="1">
      <alignment horizontal="center" vertical="center"/>
    </xf>
    <xf numFmtId="0" fontId="29" fillId="42" borderId="0" xfId="47" applyNumberFormat="1" applyFont="1" applyFill="1" applyAlignment="1">
      <alignment horizontal="center" vertical="center"/>
    </xf>
    <xf numFmtId="0" fontId="23" fillId="0" borderId="0" xfId="47" applyNumberFormat="1" applyAlignment="1">
      <alignment horizontal="center" vertical="center"/>
    </xf>
    <xf numFmtId="0" fontId="23" fillId="42" borderId="0" xfId="47" applyNumberFormat="1" applyFill="1" applyAlignment="1">
      <alignment horizontal="center" vertical="center"/>
    </xf>
    <xf numFmtId="0" fontId="23" fillId="0" borderId="11" xfId="47" applyNumberFormat="1" applyBorder="1" applyAlignment="1">
      <alignment horizontal="center" vertical="center"/>
    </xf>
    <xf numFmtId="0" fontId="28" fillId="0" borderId="11" xfId="47" applyNumberFormat="1" applyFont="1" applyBorder="1" applyAlignment="1">
      <alignment horizontal="center" vertical="center"/>
    </xf>
    <xf numFmtId="0" fontId="28" fillId="0" borderId="21" xfId="52" applyNumberFormat="1" applyFont="1" applyBorder="1" applyAlignment="1">
      <alignment horizontal="center" vertical="center"/>
    </xf>
    <xf numFmtId="0" fontId="28" fillId="0" borderId="11" xfId="52" applyNumberFormat="1" applyFont="1" applyBorder="1" applyAlignment="1">
      <alignment horizontal="center" vertical="center"/>
    </xf>
    <xf numFmtId="0" fontId="28" fillId="0" borderId="21" xfId="53" applyNumberFormat="1" applyFont="1" applyFill="1" applyBorder="1" applyAlignment="1">
      <alignment horizontal="center" vertical="center"/>
    </xf>
    <xf numFmtId="0" fontId="28" fillId="0" borderId="21" xfId="45" applyNumberFormat="1" applyFont="1" applyBorder="1" applyAlignment="1">
      <alignment horizontal="center" vertical="center"/>
    </xf>
    <xf numFmtId="0" fontId="28" fillId="40" borderId="11" xfId="47" applyNumberFormat="1" applyFont="1" applyFill="1" applyBorder="1" applyAlignment="1">
      <alignment horizontal="left" vertical="center"/>
    </xf>
    <xf numFmtId="0" fontId="0" fillId="0" borderId="11" xfId="47" applyNumberFormat="1" applyFont="1" applyBorder="1" applyAlignment="1">
      <alignment horizontal="center" vertical="center"/>
    </xf>
    <xf numFmtId="0" fontId="28" fillId="0" borderId="11" xfId="47" applyNumberFormat="1" applyFont="1" applyBorder="1" applyAlignment="1">
      <alignment horizontal="left" vertical="center"/>
    </xf>
    <xf numFmtId="0" fontId="28" fillId="0" borderId="14" xfId="47" applyNumberFormat="1" applyFont="1" applyBorder="1" applyAlignment="1">
      <alignment horizontal="center" vertical="center"/>
    </xf>
    <xf numFmtId="0" fontId="28" fillId="40" borderId="11" xfId="47" applyNumberFormat="1" applyFont="1" applyFill="1" applyBorder="1" applyAlignment="1">
      <alignment horizontal="center" vertical="center"/>
    </xf>
    <xf numFmtId="0" fontId="23" fillId="40" borderId="21" xfId="45" applyNumberFormat="1" applyFill="1" applyBorder="1" applyAlignment="1">
      <alignment horizontal="center" vertical="center"/>
    </xf>
    <xf numFmtId="0" fontId="28" fillId="0" borderId="21" xfId="47" applyNumberFormat="1" applyFont="1" applyBorder="1" applyAlignment="1">
      <alignment horizontal="center" vertical="center"/>
    </xf>
    <xf numFmtId="0" fontId="23" fillId="40" borderId="11" xfId="45" applyNumberFormat="1" applyFill="1" applyBorder="1" applyAlignment="1">
      <alignment horizontal="center" vertical="center"/>
    </xf>
    <xf numFmtId="0" fontId="23" fillId="40" borderId="14" xfId="45" applyNumberFormat="1" applyFill="1" applyBorder="1" applyAlignment="1">
      <alignment horizontal="center" vertical="center"/>
    </xf>
    <xf numFmtId="0" fontId="28" fillId="0" borderId="21" xfId="52" applyNumberFormat="1" applyFont="1" applyFill="1" applyBorder="1" applyAlignment="1">
      <alignment horizontal="center" vertical="center"/>
    </xf>
    <xf numFmtId="0" fontId="28" fillId="0" borderId="11" xfId="52" applyNumberFormat="1" applyFont="1" applyFill="1" applyBorder="1" applyAlignment="1">
      <alignment horizontal="center" vertical="center"/>
    </xf>
    <xf numFmtId="0" fontId="28" fillId="0" borderId="11" xfId="45" applyNumberFormat="1" applyFont="1" applyBorder="1" applyAlignment="1">
      <alignment horizontal="center" vertical="center"/>
    </xf>
    <xf numFmtId="0" fontId="28" fillId="40" borderId="11" xfId="52" applyNumberFormat="1" applyFont="1" applyFill="1" applyBorder="1" applyAlignment="1">
      <alignment horizontal="center" vertical="center"/>
    </xf>
    <xf numFmtId="0" fontId="28" fillId="40" borderId="24" xfId="47" applyNumberFormat="1" applyFont="1" applyFill="1" applyBorder="1" applyAlignment="1">
      <alignment horizontal="left" vertical="center"/>
    </xf>
    <xf numFmtId="0" fontId="0" fillId="0" borderId="0" xfId="43" applyFont="1">
      <alignment vertical="center"/>
    </xf>
    <xf numFmtId="0" fontId="0" fillId="0" borderId="0" xfId="43" applyFont="1" applyAlignment="1">
      <alignment horizontal="left" vertical="center" indent="2"/>
    </xf>
    <xf numFmtId="0" fontId="23" fillId="0" borderId="23" xfId="45" applyNumberFormat="1" applyBorder="1" applyAlignment="1">
      <alignment horizontal="center" vertical="center"/>
    </xf>
    <xf numFmtId="0" fontId="28" fillId="0" borderId="23" xfId="47" applyNumberFormat="1" applyFont="1" applyBorder="1" applyAlignment="1">
      <alignment horizontal="left" vertical="center"/>
    </xf>
    <xf numFmtId="0" fontId="23" fillId="40" borderId="24" xfId="45" applyNumberFormat="1" applyFill="1" applyBorder="1" applyAlignment="1">
      <alignment horizontal="center" vertical="center"/>
    </xf>
    <xf numFmtId="0" fontId="28" fillId="39" borderId="14" xfId="47" applyNumberFormat="1" applyFont="1" applyFill="1" applyBorder="1" applyAlignment="1">
      <alignment horizontal="center" vertical="center"/>
    </xf>
    <xf numFmtId="0" fontId="28" fillId="39" borderId="11" xfId="47" applyNumberFormat="1" applyFont="1" applyFill="1" applyBorder="1" applyAlignment="1">
      <alignment horizontal="left" vertical="center"/>
    </xf>
    <xf numFmtId="0" fontId="28" fillId="42" borderId="0" xfId="45" applyNumberFormat="1" applyFont="1" applyFill="1" applyAlignment="1">
      <alignment horizontal="center" vertical="center"/>
    </xf>
    <xf numFmtId="0" fontId="29" fillId="42" borderId="0" xfId="45" applyNumberFormat="1" applyFont="1" applyFill="1" applyAlignment="1">
      <alignment horizontal="center" vertical="center"/>
    </xf>
    <xf numFmtId="0" fontId="0" fillId="42" borderId="0" xfId="48" applyNumberFormat="1" applyFont="1" applyFill="1" applyAlignment="1">
      <alignment horizontal="center" vertical="center"/>
    </xf>
    <xf numFmtId="0" fontId="0" fillId="44" borderId="14" xfId="49" applyFont="1" applyFill="1" applyBorder="1" applyAlignment="1">
      <alignment vertical="center"/>
    </xf>
    <xf numFmtId="0" fontId="0" fillId="44" borderId="16" xfId="49" applyFont="1" applyFill="1" applyBorder="1" applyAlignment="1">
      <alignment vertical="center"/>
    </xf>
    <xf numFmtId="0" fontId="0" fillId="0" borderId="11" xfId="49" applyFont="1" applyBorder="1" applyAlignment="1">
      <alignment horizontal="center" vertical="center"/>
    </xf>
    <xf numFmtId="0" fontId="0" fillId="0" borderId="11" xfId="49" applyFont="1" applyBorder="1" applyAlignment="1">
      <alignment vertical="center"/>
    </xf>
    <xf numFmtId="0" fontId="23" fillId="43" borderId="23" xfId="47" applyNumberFormat="1" applyFill="1" applyBorder="1" applyAlignment="1">
      <alignment horizontal="center" vertical="center"/>
    </xf>
    <xf numFmtId="0" fontId="23" fillId="43" borderId="11" xfId="47" applyNumberFormat="1" applyFill="1" applyBorder="1" applyAlignment="1">
      <alignment horizontal="center" vertical="center"/>
    </xf>
    <xf numFmtId="0" fontId="0" fillId="44" borderId="14" xfId="49" applyFont="1" applyFill="1" applyBorder="1" applyAlignment="1">
      <alignment horizontal="center" vertical="center"/>
    </xf>
    <xf numFmtId="0" fontId="28" fillId="0" borderId="14" xfId="49" applyFont="1" applyBorder="1" applyAlignment="1">
      <alignment horizontal="center" vertical="center"/>
    </xf>
    <xf numFmtId="0" fontId="28" fillId="0" borderId="11" xfId="49" applyFont="1" applyBorder="1" applyAlignment="1">
      <alignment horizontal="center" vertical="center"/>
    </xf>
    <xf numFmtId="0" fontId="28" fillId="0" borderId="11" xfId="50" applyFont="1" applyBorder="1" applyAlignment="1">
      <alignment horizontal="center" vertical="center"/>
    </xf>
    <xf numFmtId="0" fontId="28" fillId="40" borderId="14" xfId="49" applyFont="1" applyFill="1" applyBorder="1" applyAlignment="1">
      <alignment horizontal="center" vertical="center"/>
    </xf>
    <xf numFmtId="0" fontId="28" fillId="40" borderId="11" xfId="49" applyFont="1" applyFill="1" applyBorder="1" applyAlignment="1">
      <alignment horizontal="center" vertical="center"/>
    </xf>
    <xf numFmtId="0" fontId="23" fillId="0" borderId="19" xfId="49" applyFont="1" applyBorder="1" applyAlignment="1">
      <alignment horizontal="center" vertical="center"/>
    </xf>
    <xf numFmtId="0" fontId="23" fillId="0" borderId="11" xfId="49" applyFont="1" applyBorder="1" applyAlignment="1">
      <alignment horizontal="center" vertical="center"/>
    </xf>
    <xf numFmtId="0" fontId="0" fillId="40" borderId="14" xfId="49" applyFont="1" applyFill="1" applyBorder="1" applyAlignment="1">
      <alignment horizontal="center" vertical="center"/>
    </xf>
    <xf numFmtId="0" fontId="23" fillId="40" borderId="11" xfId="49" applyFont="1" applyFill="1" applyBorder="1" applyAlignment="1">
      <alignment horizontal="center" vertical="center"/>
    </xf>
    <xf numFmtId="0" fontId="23" fillId="0" borderId="14" xfId="49" applyFont="1" applyBorder="1" applyAlignment="1">
      <alignment horizontal="center" vertical="center"/>
    </xf>
    <xf numFmtId="0" fontId="23" fillId="40" borderId="11" xfId="47" applyNumberFormat="1" applyFill="1" applyBorder="1" applyAlignment="1">
      <alignment horizontal="center" vertical="center"/>
    </xf>
    <xf numFmtId="0" fontId="23" fillId="40" borderId="14" xfId="49" applyFont="1" applyFill="1" applyBorder="1" applyAlignment="1">
      <alignment horizontal="center" vertical="center"/>
    </xf>
    <xf numFmtId="0" fontId="28" fillId="40" borderId="21" xfId="49" applyFont="1" applyFill="1" applyBorder="1" applyAlignment="1">
      <alignment horizontal="center" vertical="center"/>
    </xf>
    <xf numFmtId="0" fontId="28" fillId="0" borderId="21" xfId="49" applyFont="1" applyBorder="1" applyAlignment="1">
      <alignment horizontal="center" vertical="center"/>
    </xf>
    <xf numFmtId="0" fontId="28" fillId="0" borderId="11" xfId="53" applyNumberFormat="1" applyFont="1" applyFill="1" applyBorder="1" applyAlignment="1">
      <alignment horizontal="center" vertical="center"/>
    </xf>
    <xf numFmtId="0" fontId="28" fillId="0" borderId="11" xfId="49" applyFont="1" applyBorder="1" applyAlignment="1">
      <alignment vertical="center"/>
    </xf>
    <xf numFmtId="0" fontId="28" fillId="0" borderId="14" xfId="53" applyNumberFormat="1" applyFont="1" applyFill="1" applyBorder="1" applyAlignment="1">
      <alignment horizontal="center" vertical="center"/>
    </xf>
    <xf numFmtId="0" fontId="28" fillId="0" borderId="11" xfId="54" applyFont="1" applyBorder="1" applyAlignment="1">
      <alignment horizontal="center" vertical="center"/>
    </xf>
    <xf numFmtId="0" fontId="28" fillId="0" borderId="14" xfId="55" applyFont="1" applyBorder="1" applyAlignment="1">
      <alignment horizontal="center" vertical="center"/>
    </xf>
    <xf numFmtId="0" fontId="28" fillId="0" borderId="21" xfId="55" applyFont="1" applyBorder="1" applyAlignment="1">
      <alignment horizontal="center" vertical="center"/>
    </xf>
    <xf numFmtId="0" fontId="28" fillId="0" borderId="11" xfId="55" applyFont="1" applyBorder="1" applyAlignment="1">
      <alignment horizontal="center" vertical="center"/>
    </xf>
    <xf numFmtId="0" fontId="28" fillId="0" borderId="14" xfId="45" applyNumberFormat="1" applyFont="1" applyBorder="1" applyAlignment="1">
      <alignment horizontal="center" vertical="center"/>
    </xf>
    <xf numFmtId="0" fontId="32" fillId="0" borderId="14" xfId="56" applyFont="1" applyBorder="1" applyAlignment="1">
      <alignment horizontal="center" vertical="center"/>
    </xf>
    <xf numFmtId="0" fontId="32" fillId="0" borderId="11" xfId="56" applyFont="1" applyBorder="1" applyAlignment="1">
      <alignment horizontal="center" vertical="center"/>
    </xf>
    <xf numFmtId="0" fontId="28" fillId="0" borderId="11" xfId="56" applyFont="1" applyBorder="1" applyAlignment="1">
      <alignment horizontal="center" vertical="center"/>
    </xf>
    <xf numFmtId="0" fontId="28" fillId="0" borderId="14" xfId="57" applyFont="1" applyBorder="1" applyAlignment="1">
      <alignment horizontal="center" vertical="center"/>
    </xf>
    <xf numFmtId="0" fontId="28" fillId="0" borderId="11" xfId="57" applyFont="1" applyBorder="1" applyAlignment="1">
      <alignment horizontal="center" vertical="center"/>
    </xf>
    <xf numFmtId="0" fontId="28" fillId="0" borderId="11" xfId="58" applyFont="1" applyBorder="1" applyAlignment="1">
      <alignment horizontal="center" vertical="center"/>
    </xf>
    <xf numFmtId="0" fontId="28" fillId="0" borderId="16" xfId="49" applyFont="1" applyBorder="1" applyAlignment="1">
      <alignment horizontal="center" vertical="center"/>
    </xf>
    <xf numFmtId="0" fontId="23" fillId="40" borderId="16" xfId="49" applyFont="1" applyFill="1" applyBorder="1" applyAlignment="1">
      <alignment horizontal="center" vertical="center"/>
    </xf>
    <xf numFmtId="0" fontId="28" fillId="0" borderId="0" xfId="47" applyNumberFormat="1" applyFont="1" applyAlignment="1">
      <alignment horizontal="center" vertical="center"/>
    </xf>
    <xf numFmtId="0" fontId="32" fillId="0" borderId="16" xfId="56" applyFont="1" applyBorder="1" applyAlignment="1">
      <alignment horizontal="center" vertical="center"/>
    </xf>
    <xf numFmtId="0" fontId="28" fillId="0" borderId="21" xfId="57" applyFont="1" applyBorder="1" applyAlignment="1">
      <alignment horizontal="center" vertical="center"/>
    </xf>
    <xf numFmtId="0" fontId="28" fillId="0" borderId="16" xfId="57" applyFont="1" applyBorder="1" applyAlignment="1">
      <alignment horizontal="center" vertical="center"/>
    </xf>
    <xf numFmtId="0" fontId="23" fillId="40" borderId="11" xfId="49" applyFont="1" applyFill="1" applyBorder="1" applyAlignment="1">
      <alignment horizontal="left" vertical="center"/>
    </xf>
    <xf numFmtId="0" fontId="28" fillId="40" borderId="16" xfId="49" applyFont="1" applyFill="1" applyBorder="1" applyAlignment="1">
      <alignment horizontal="center" vertical="center"/>
    </xf>
    <xf numFmtId="0" fontId="34" fillId="0" borderId="11" xfId="49" applyFont="1" applyBorder="1" applyAlignment="1">
      <alignment horizontal="center" vertical="center"/>
    </xf>
    <xf numFmtId="0" fontId="23" fillId="40" borderId="0" xfId="45" applyNumberFormat="1" applyFill="1" applyAlignment="1">
      <alignment horizontal="center" vertical="center"/>
    </xf>
    <xf numFmtId="0" fontId="28" fillId="40" borderId="0" xfId="47" applyNumberFormat="1" applyFont="1" applyFill="1" applyAlignment="1">
      <alignment horizontal="center" vertical="center"/>
    </xf>
    <xf numFmtId="0" fontId="23" fillId="39" borderId="11" xfId="47" applyNumberFormat="1" applyFill="1" applyBorder="1" applyAlignment="1">
      <alignment horizontal="center" vertical="center"/>
    </xf>
    <xf numFmtId="0" fontId="28" fillId="39" borderId="11" xfId="49" applyFont="1" applyFill="1" applyBorder="1" applyAlignment="1">
      <alignment horizontal="center" vertical="center"/>
    </xf>
    <xf numFmtId="0" fontId="28" fillId="0" borderId="14" xfId="56" applyFont="1" applyBorder="1" applyAlignment="1">
      <alignment horizontal="center" vertical="center"/>
    </xf>
    <xf numFmtId="0" fontId="28" fillId="0" borderId="21" xfId="56" applyFont="1" applyBorder="1" applyAlignment="1">
      <alignment horizontal="center" vertical="center"/>
    </xf>
    <xf numFmtId="0" fontId="32" fillId="0" borderId="21" xfId="56" applyFont="1" applyBorder="1" applyAlignment="1">
      <alignment horizontal="center" vertical="center"/>
    </xf>
    <xf numFmtId="0" fontId="28" fillId="40" borderId="11" xfId="53" applyNumberFormat="1" applyFont="1" applyFill="1" applyBorder="1" applyAlignment="1">
      <alignment horizontal="center" vertical="center"/>
    </xf>
    <xf numFmtId="0" fontId="0" fillId="0" borderId="11" xfId="56" applyFont="1" applyBorder="1" applyAlignment="1">
      <alignment horizontal="center" vertical="center"/>
    </xf>
    <xf numFmtId="0" fontId="28" fillId="0" borderId="23" xfId="47" applyNumberFormat="1" applyFont="1" applyBorder="1" applyAlignment="1">
      <alignment horizontal="center" vertical="center"/>
    </xf>
    <xf numFmtId="0" fontId="28" fillId="0" borderId="23" xfId="49" applyFont="1" applyBorder="1" applyAlignment="1">
      <alignment horizontal="center" vertical="center"/>
    </xf>
    <xf numFmtId="0" fontId="28" fillId="40" borderId="24" xfId="47" applyNumberFormat="1" applyFont="1" applyFill="1" applyBorder="1" applyAlignment="1">
      <alignment horizontal="center" vertical="center"/>
    </xf>
    <xf numFmtId="0" fontId="28" fillId="40" borderId="24" xfId="49" applyFont="1" applyFill="1" applyBorder="1" applyAlignment="1">
      <alignment horizontal="center" vertical="center"/>
    </xf>
    <xf numFmtId="0" fontId="28" fillId="0" borderId="24" xfId="47" applyNumberFormat="1" applyFont="1" applyBorder="1" applyAlignment="1">
      <alignment horizontal="center" vertical="center"/>
    </xf>
    <xf numFmtId="0" fontId="28" fillId="0" borderId="24" xfId="49" applyFont="1" applyBorder="1" applyAlignment="1">
      <alignment horizontal="center" vertical="center"/>
    </xf>
    <xf numFmtId="0" fontId="28" fillId="0" borderId="11" xfId="59" applyFont="1" applyBorder="1" applyAlignment="1">
      <alignment horizontal="center" vertical="center"/>
    </xf>
    <xf numFmtId="0" fontId="0" fillId="39" borderId="0" xfId="0" applyFill="1" applyAlignment="1">
      <alignment horizontal="center" vertical="center"/>
    </xf>
    <xf numFmtId="0" fontId="0" fillId="39" borderId="11" xfId="0" applyFill="1" applyBorder="1" applyAlignment="1">
      <alignment vertical="center"/>
    </xf>
    <xf numFmtId="0" fontId="1" fillId="0" borderId="11" xfId="60" applyBorder="1" applyAlignment="1">
      <alignment horizontal="center" vertical="center"/>
    </xf>
    <xf numFmtId="0" fontId="28" fillId="40" borderId="14" xfId="47" applyNumberFormat="1" applyFont="1" applyFill="1" applyBorder="1" applyAlignment="1">
      <alignment horizontal="center" vertical="center"/>
    </xf>
    <xf numFmtId="0" fontId="28" fillId="0" borderId="11" xfId="60" applyFont="1" applyBorder="1" applyAlignment="1">
      <alignment horizontal="center" vertical="center"/>
    </xf>
    <xf numFmtId="0" fontId="0" fillId="0" borderId="11" xfId="61" applyNumberFormat="1" applyFont="1" applyBorder="1" applyAlignment="1">
      <alignment horizontal="center" vertical="center"/>
    </xf>
    <xf numFmtId="0" fontId="0" fillId="0" borderId="11" xfId="62" applyFont="1" applyBorder="1" applyAlignment="1">
      <alignment horizontal="center" vertical="center"/>
    </xf>
    <xf numFmtId="0" fontId="23" fillId="0" borderId="21" xfId="49" applyFont="1" applyBorder="1" applyAlignment="1">
      <alignment horizontal="center" vertical="center"/>
    </xf>
    <xf numFmtId="0" fontId="23" fillId="40" borderId="21" xfId="49" applyFont="1" applyFill="1" applyBorder="1" applyAlignment="1">
      <alignment horizontal="center" vertical="center"/>
    </xf>
    <xf numFmtId="0" fontId="23" fillId="0" borderId="11" xfId="49" applyFont="1" applyBorder="1" applyAlignment="1">
      <alignment vertical="center"/>
    </xf>
    <xf numFmtId="0" fontId="23" fillId="0" borderId="23" xfId="47" applyNumberFormat="1" applyBorder="1" applyAlignment="1">
      <alignment horizontal="center" vertical="center"/>
    </xf>
    <xf numFmtId="0" fontId="23" fillId="0" borderId="23" xfId="49" applyFont="1" applyBorder="1" applyAlignment="1">
      <alignment horizontal="center" vertical="center"/>
    </xf>
    <xf numFmtId="0" fontId="23" fillId="0" borderId="26" xfId="49" applyFont="1" applyBorder="1" applyAlignment="1">
      <alignment horizontal="center" vertical="center"/>
    </xf>
    <xf numFmtId="0" fontId="0" fillId="39" borderId="11" xfId="0" applyFill="1" applyBorder="1" applyAlignment="1">
      <alignment horizontal="center" vertical="center"/>
    </xf>
    <xf numFmtId="0" fontId="0" fillId="39" borderId="11" xfId="47" applyNumberFormat="1" applyFont="1" applyFill="1" applyBorder="1" applyAlignment="1">
      <alignment horizontal="center" vertical="center"/>
    </xf>
    <xf numFmtId="0" fontId="23" fillId="0" borderId="0" xfId="49" applyFont="1" applyAlignment="1">
      <alignment horizontal="center" vertical="center"/>
    </xf>
    <xf numFmtId="0" fontId="23" fillId="0" borderId="0" xfId="49" applyFont="1" applyAlignment="1">
      <alignment vertical="center"/>
    </xf>
    <xf numFmtId="0" fontId="28" fillId="39" borderId="11" xfId="47" applyNumberFormat="1" applyFont="1" applyFill="1" applyBorder="1" applyAlignment="1">
      <alignment horizontal="center" vertical="center"/>
    </xf>
    <xf numFmtId="0" fontId="1" fillId="0" borderId="0" xfId="46" applyAlignment="1">
      <alignment vertical="center" wrapText="1"/>
    </xf>
    <xf numFmtId="0" fontId="1" fillId="33" borderId="11" xfId="46" applyFill="1" applyBorder="1" applyAlignment="1">
      <alignment vertical="center" wrapText="1"/>
    </xf>
    <xf numFmtId="0" fontId="1" fillId="0" borderId="11" xfId="46" applyBorder="1" applyAlignment="1">
      <alignment vertical="center" wrapText="1"/>
    </xf>
    <xf numFmtId="0" fontId="1" fillId="38" borderId="11" xfId="46" applyFill="1" applyBorder="1" applyAlignment="1">
      <alignment vertical="center" wrapText="1"/>
    </xf>
    <xf numFmtId="0" fontId="1" fillId="40" borderId="11" xfId="46" applyFill="1" applyBorder="1" applyAlignment="1">
      <alignment vertical="center" wrapText="1"/>
    </xf>
    <xf numFmtId="0" fontId="0" fillId="36" borderId="11" xfId="46" applyFont="1" applyFill="1" applyBorder="1">
      <alignment vertical="center"/>
    </xf>
    <xf numFmtId="0" fontId="1" fillId="39" borderId="11" xfId="46" applyFill="1" applyBorder="1" applyAlignment="1">
      <alignment vertical="center" wrapText="1"/>
    </xf>
    <xf numFmtId="0" fontId="1" fillId="35" borderId="11" xfId="46" applyFill="1" applyBorder="1" applyAlignment="1">
      <alignment vertical="center" wrapText="1"/>
    </xf>
    <xf numFmtId="0" fontId="1" fillId="41" borderId="11" xfId="46" applyFill="1" applyBorder="1" applyAlignment="1">
      <alignment vertical="center" wrapText="1"/>
    </xf>
    <xf numFmtId="0" fontId="27" fillId="0" borderId="0" xfId="45" applyNumberFormat="1" applyFont="1" applyAlignment="1">
      <alignment vertical="center"/>
    </xf>
    <xf numFmtId="0" fontId="27" fillId="42" borderId="0" xfId="45" applyNumberFormat="1" applyFont="1" applyFill="1" applyAlignment="1">
      <alignment vertical="center"/>
    </xf>
    <xf numFmtId="0" fontId="27" fillId="42" borderId="0" xfId="45" applyNumberFormat="1" applyFont="1" applyFill="1" applyAlignment="1">
      <alignment horizontal="left" vertical="center"/>
    </xf>
    <xf numFmtId="0" fontId="23" fillId="0" borderId="0" xfId="47" applyNumberFormat="1" applyAlignment="1">
      <alignment vertical="center"/>
    </xf>
    <xf numFmtId="0" fontId="28" fillId="42" borderId="0" xfId="47" applyNumberFormat="1" applyFont="1" applyFill="1" applyAlignment="1">
      <alignment vertical="center"/>
    </xf>
    <xf numFmtId="0" fontId="23" fillId="42" borderId="0" xfId="47" applyNumberFormat="1" applyFill="1" applyAlignment="1">
      <alignment vertical="center"/>
    </xf>
    <xf numFmtId="0" fontId="23" fillId="42" borderId="0" xfId="45" applyNumberFormat="1" applyFill="1" applyAlignment="1">
      <alignment horizontal="left" vertical="center"/>
    </xf>
    <xf numFmtId="0" fontId="23" fillId="42" borderId="0" xfId="45" applyNumberFormat="1" applyFill="1" applyAlignment="1">
      <alignment vertical="center"/>
    </xf>
    <xf numFmtId="0" fontId="28" fillId="0" borderId="0" xfId="47" applyNumberFormat="1" applyFont="1" applyAlignment="1">
      <alignment vertical="center"/>
    </xf>
    <xf numFmtId="0" fontId="29" fillId="42" borderId="0" xfId="47" applyNumberFormat="1" applyFont="1" applyFill="1" applyAlignment="1">
      <alignment vertical="center"/>
    </xf>
    <xf numFmtId="0" fontId="28" fillId="42" borderId="12" xfId="47" applyNumberFormat="1" applyFont="1" applyFill="1" applyBorder="1" applyAlignment="1">
      <alignment vertical="center"/>
    </xf>
    <xf numFmtId="0" fontId="28" fillId="42" borderId="13" xfId="47" applyNumberFormat="1" applyFont="1" applyFill="1" applyBorder="1" applyAlignment="1">
      <alignment vertical="center"/>
    </xf>
    <xf numFmtId="0" fontId="23" fillId="42" borderId="14" xfId="47" applyNumberFormat="1" applyFill="1" applyBorder="1" applyAlignment="1">
      <alignment horizontal="left" vertical="center"/>
    </xf>
    <xf numFmtId="0" fontId="23" fillId="42" borderId="16" xfId="47" applyNumberFormat="1" applyFill="1" applyBorder="1" applyAlignment="1">
      <alignment vertical="center"/>
    </xf>
    <xf numFmtId="0" fontId="23" fillId="42" borderId="0" xfId="47" applyNumberFormat="1" applyFill="1" applyAlignment="1">
      <alignment horizontal="left" vertical="center"/>
    </xf>
    <xf numFmtId="0" fontId="28" fillId="42" borderId="17" xfId="47" applyNumberFormat="1" applyFont="1" applyFill="1" applyBorder="1" applyAlignment="1">
      <alignment vertical="center"/>
    </xf>
    <xf numFmtId="0" fontId="28" fillId="42" borderId="18" xfId="47" applyNumberFormat="1" applyFont="1" applyFill="1" applyBorder="1" applyAlignment="1">
      <alignment vertical="center"/>
    </xf>
    <xf numFmtId="0" fontId="30" fillId="42" borderId="14" xfId="47" applyNumberFormat="1" applyFont="1" applyFill="1" applyBorder="1" applyAlignment="1">
      <alignment horizontal="left" vertical="center"/>
    </xf>
    <xf numFmtId="0" fontId="0" fillId="42" borderId="14" xfId="47" applyNumberFormat="1" applyFont="1" applyFill="1" applyBorder="1" applyAlignment="1">
      <alignment horizontal="left" vertical="center"/>
    </xf>
    <xf numFmtId="0" fontId="23" fillId="42" borderId="16" xfId="45" applyNumberFormat="1" applyFill="1" applyBorder="1" applyAlignment="1">
      <alignment vertical="center"/>
    </xf>
    <xf numFmtId="0" fontId="0" fillId="42" borderId="0" xfId="48" applyNumberFormat="1" applyFont="1" applyFill="1" applyAlignment="1">
      <alignment vertical="center"/>
    </xf>
    <xf numFmtId="0" fontId="23" fillId="0" borderId="0" xfId="45" applyNumberFormat="1" applyAlignment="1">
      <alignment vertical="center"/>
    </xf>
    <xf numFmtId="0" fontId="28" fillId="42" borderId="19" xfId="47" applyNumberFormat="1" applyFont="1" applyFill="1" applyBorder="1" applyAlignment="1">
      <alignment vertical="center"/>
    </xf>
    <xf numFmtId="0" fontId="28" fillId="42" borderId="20" xfId="47" applyNumberFormat="1" applyFont="1" applyFill="1" applyBorder="1" applyAlignment="1">
      <alignment vertical="center"/>
    </xf>
    <xf numFmtId="0" fontId="23" fillId="42" borderId="11" xfId="47" applyNumberFormat="1" applyFill="1" applyBorder="1" applyAlignment="1">
      <alignment vertical="center"/>
    </xf>
    <xf numFmtId="0" fontId="23" fillId="42" borderId="14" xfId="45" applyNumberFormat="1" applyFill="1" applyBorder="1" applyAlignment="1">
      <alignment horizontal="left" vertical="center"/>
    </xf>
    <xf numFmtId="0" fontId="0" fillId="42" borderId="12" xfId="47" applyNumberFormat="1" applyFont="1" applyFill="1" applyBorder="1" applyAlignment="1">
      <alignment vertical="center"/>
    </xf>
    <xf numFmtId="0" fontId="0" fillId="42" borderId="13" xfId="47" applyNumberFormat="1" applyFont="1" applyFill="1" applyBorder="1" applyAlignment="1">
      <alignment vertical="center"/>
    </xf>
    <xf numFmtId="0" fontId="0" fillId="42" borderId="19" xfId="47" applyNumberFormat="1" applyFont="1" applyFill="1" applyBorder="1" applyAlignment="1">
      <alignment vertical="center"/>
    </xf>
    <xf numFmtId="0" fontId="0" fillId="42" borderId="20" xfId="47" applyNumberFormat="1" applyFont="1" applyFill="1" applyBorder="1" applyAlignment="1">
      <alignment vertical="center"/>
    </xf>
    <xf numFmtId="0" fontId="23" fillId="0" borderId="11" xfId="45" applyNumberFormat="1" applyBorder="1" applyAlignment="1">
      <alignment vertical="center"/>
    </xf>
    <xf numFmtId="0" fontId="29" fillId="42" borderId="0" xfId="47" applyNumberFormat="1" applyFont="1" applyFill="1" applyAlignment="1">
      <alignment horizontal="left" vertical="center"/>
    </xf>
    <xf numFmtId="0" fontId="23" fillId="42" borderId="0" xfId="49" applyFont="1" applyFill="1" applyAlignment="1">
      <alignment horizontal="center" vertical="center"/>
    </xf>
    <xf numFmtId="0" fontId="23" fillId="0" borderId="0" xfId="47" applyNumberFormat="1" applyAlignment="1">
      <alignment horizontal="left" vertical="center"/>
    </xf>
    <xf numFmtId="0" fontId="0" fillId="43" borderId="14" xfId="47" applyNumberFormat="1" applyFont="1" applyFill="1" applyBorder="1" applyAlignment="1">
      <alignment vertical="center"/>
    </xf>
    <xf numFmtId="0" fontId="0" fillId="43" borderId="15" xfId="47" applyNumberFormat="1" applyFont="1" applyFill="1" applyBorder="1" applyAlignment="1">
      <alignment vertical="center"/>
    </xf>
    <xf numFmtId="0" fontId="0" fillId="43" borderId="16" xfId="47" applyNumberFormat="1" applyFont="1" applyFill="1" applyBorder="1" applyAlignment="1">
      <alignment vertical="center"/>
    </xf>
    <xf numFmtId="0" fontId="23" fillId="0" borderId="11" xfId="47" applyNumberFormat="1" applyBorder="1" applyAlignment="1">
      <alignment vertical="center"/>
    </xf>
    <xf numFmtId="0" fontId="0" fillId="0" borderId="11" xfId="49" applyFont="1" applyBorder="1" applyAlignment="1">
      <alignment horizontal="left" vertical="center"/>
    </xf>
    <xf numFmtId="0" fontId="23" fillId="43" borderId="11" xfId="47" applyNumberFormat="1" applyFill="1" applyBorder="1" applyAlignment="1">
      <alignment vertical="center"/>
    </xf>
    <xf numFmtId="0" fontId="28" fillId="43" borderId="11" xfId="47" applyNumberFormat="1" applyFont="1" applyFill="1" applyBorder="1" applyAlignment="1">
      <alignment vertical="center"/>
    </xf>
    <xf numFmtId="0" fontId="28" fillId="0" borderId="11" xfId="47" applyNumberFormat="1" applyFont="1" applyBorder="1" applyAlignment="1">
      <alignment vertical="center"/>
    </xf>
    <xf numFmtId="0" fontId="28" fillId="0" borderId="14" xfId="47" applyNumberFormat="1" applyFont="1" applyBorder="1" applyAlignment="1">
      <alignment vertical="center"/>
    </xf>
    <xf numFmtId="0" fontId="28" fillId="0" borderId="11" xfId="50" applyFont="1" applyBorder="1" applyAlignment="1">
      <alignment horizontal="left" vertical="center"/>
    </xf>
    <xf numFmtId="0" fontId="28" fillId="40" borderId="11" xfId="47" applyNumberFormat="1" applyFont="1" applyFill="1" applyBorder="1" applyAlignment="1">
      <alignment vertical="center"/>
    </xf>
    <xf numFmtId="0" fontId="28" fillId="40" borderId="14" xfId="47" applyNumberFormat="1" applyFont="1" applyFill="1" applyBorder="1" applyAlignment="1">
      <alignment vertical="center"/>
    </xf>
    <xf numFmtId="0" fontId="23" fillId="40" borderId="11" xfId="47" applyNumberFormat="1" applyFill="1" applyBorder="1" applyAlignment="1">
      <alignment vertical="center"/>
    </xf>
    <xf numFmtId="0" fontId="23" fillId="40" borderId="11" xfId="47" applyNumberFormat="1" applyFill="1" applyBorder="1" applyAlignment="1">
      <alignment horizontal="left" vertical="center"/>
    </xf>
    <xf numFmtId="0" fontId="28" fillId="0" borderId="24" xfId="47" applyNumberFormat="1" applyFont="1" applyBorder="1" applyAlignment="1">
      <alignment vertical="center"/>
    </xf>
    <xf numFmtId="0" fontId="28" fillId="0" borderId="19" xfId="47" applyNumberFormat="1" applyFont="1" applyBorder="1" applyAlignment="1">
      <alignment vertical="center"/>
    </xf>
    <xf numFmtId="0" fontId="28" fillId="40" borderId="24" xfId="47" applyNumberFormat="1" applyFont="1" applyFill="1" applyBorder="1" applyAlignment="1">
      <alignment vertical="center"/>
    </xf>
    <xf numFmtId="0" fontId="28" fillId="40" borderId="19" xfId="47" applyNumberFormat="1" applyFont="1" applyFill="1" applyBorder="1" applyAlignment="1">
      <alignment vertical="center"/>
    </xf>
    <xf numFmtId="0" fontId="0" fillId="0" borderId="11" xfId="47" applyNumberFormat="1" applyFont="1" applyBorder="1" applyAlignment="1">
      <alignment vertical="center"/>
    </xf>
    <xf numFmtId="0" fontId="23" fillId="0" borderId="14" xfId="47" applyNumberFormat="1" applyBorder="1" applyAlignment="1">
      <alignment vertical="center"/>
    </xf>
    <xf numFmtId="0" fontId="23" fillId="0" borderId="24" xfId="47" applyNumberFormat="1" applyBorder="1" applyAlignment="1">
      <alignment vertical="center"/>
    </xf>
    <xf numFmtId="0" fontId="23" fillId="0" borderId="19" xfId="47" applyNumberFormat="1" applyBorder="1" applyAlignment="1">
      <alignment vertical="center"/>
    </xf>
    <xf numFmtId="0" fontId="23" fillId="40" borderId="24" xfId="47" applyNumberFormat="1" applyFill="1" applyBorder="1" applyAlignment="1">
      <alignment vertical="center"/>
    </xf>
    <xf numFmtId="0" fontId="23" fillId="40" borderId="19" xfId="47" applyNumberFormat="1" applyFill="1" applyBorder="1" applyAlignment="1">
      <alignment vertical="center"/>
    </xf>
    <xf numFmtId="0" fontId="28" fillId="0" borderId="11" xfId="50" applyFont="1" applyBorder="1" applyAlignment="1">
      <alignment vertical="center"/>
    </xf>
    <xf numFmtId="0" fontId="0" fillId="40" borderId="11" xfId="47" applyNumberFormat="1" applyFont="1" applyFill="1" applyBorder="1" applyAlignment="1">
      <alignment vertical="center"/>
    </xf>
    <xf numFmtId="0" fontId="0" fillId="40" borderId="24" xfId="47" applyNumberFormat="1" applyFont="1" applyFill="1" applyBorder="1" applyAlignment="1">
      <alignment vertical="center"/>
    </xf>
    <xf numFmtId="0" fontId="28" fillId="45" borderId="11" xfId="47" applyNumberFormat="1" applyFont="1" applyFill="1" applyBorder="1" applyAlignment="1">
      <alignment vertical="center"/>
    </xf>
    <xf numFmtId="0" fontId="28" fillId="45" borderId="14" xfId="47" applyNumberFormat="1" applyFont="1" applyFill="1" applyBorder="1" applyAlignment="1">
      <alignment vertical="center"/>
    </xf>
    <xf numFmtId="0" fontId="23" fillId="0" borderId="11" xfId="49" applyFont="1" applyBorder="1" applyAlignment="1">
      <alignment horizontal="left" vertical="center"/>
    </xf>
    <xf numFmtId="0" fontId="28" fillId="0" borderId="11" xfId="49" applyFont="1" applyBorder="1" applyAlignment="1">
      <alignment horizontal="left" vertical="center"/>
    </xf>
    <xf numFmtId="0" fontId="0" fillId="42" borderId="0" xfId="47" applyNumberFormat="1" applyFont="1" applyFill="1" applyAlignment="1">
      <alignment vertical="center"/>
    </xf>
    <xf numFmtId="0" fontId="1" fillId="42" borderId="0" xfId="51" applyFill="1" applyAlignment="1">
      <alignment vertical="center"/>
    </xf>
    <xf numFmtId="0" fontId="1" fillId="0" borderId="11" xfId="51" applyBorder="1" applyAlignment="1">
      <alignment vertical="center"/>
    </xf>
    <xf numFmtId="0" fontId="1" fillId="0" borderId="0" xfId="51" applyAlignment="1">
      <alignment vertical="center"/>
    </xf>
    <xf numFmtId="0" fontId="28" fillId="0" borderId="11" xfId="45" applyNumberFormat="1" applyFont="1" applyBorder="1" applyAlignment="1">
      <alignment vertical="center"/>
    </xf>
    <xf numFmtId="0" fontId="28" fillId="42" borderId="0" xfId="45" applyNumberFormat="1" applyFont="1" applyFill="1" applyAlignment="1">
      <alignment vertical="center"/>
    </xf>
    <xf numFmtId="0" fontId="28" fillId="0" borderId="14" xfId="45" applyNumberFormat="1" applyFont="1" applyBorder="1" applyAlignment="1">
      <alignment vertical="center"/>
    </xf>
    <xf numFmtId="0" fontId="28" fillId="0" borderId="0" xfId="45" applyNumberFormat="1" applyFont="1" applyAlignment="1">
      <alignment vertical="center"/>
    </xf>
    <xf numFmtId="0" fontId="28" fillId="40" borderId="11" xfId="45" applyNumberFormat="1" applyFont="1" applyFill="1" applyBorder="1" applyAlignment="1">
      <alignment vertical="center"/>
    </xf>
    <xf numFmtId="0" fontId="28" fillId="0" borderId="11" xfId="54" applyFont="1" applyBorder="1" applyAlignment="1">
      <alignment vertical="center"/>
    </xf>
    <xf numFmtId="0" fontId="28" fillId="0" borderId="14" xfId="54" applyFont="1" applyBorder="1" applyAlignment="1">
      <alignment vertical="center"/>
    </xf>
    <xf numFmtId="0" fontId="0" fillId="0" borderId="0" xfId="56" applyFont="1" applyAlignment="1">
      <alignment vertical="center"/>
    </xf>
    <xf numFmtId="0" fontId="32" fillId="0" borderId="11" xfId="56" applyFont="1" applyBorder="1" applyAlignment="1">
      <alignment horizontal="left" vertical="center"/>
    </xf>
    <xf numFmtId="0" fontId="33" fillId="0" borderId="11" xfId="56" applyFont="1" applyBorder="1" applyAlignment="1">
      <alignment vertical="center"/>
    </xf>
    <xf numFmtId="0" fontId="33" fillId="0" borderId="14" xfId="56" applyFont="1" applyBorder="1" applyAlignment="1">
      <alignment vertical="center"/>
    </xf>
    <xf numFmtId="0" fontId="28" fillId="0" borderId="11" xfId="58" applyFont="1" applyBorder="1" applyAlignment="1">
      <alignment horizontal="left" vertical="center"/>
    </xf>
    <xf numFmtId="0" fontId="1" fillId="0" borderId="11" xfId="43" applyBorder="1" applyAlignment="1">
      <alignment horizontal="left" vertical="center"/>
    </xf>
    <xf numFmtId="0" fontId="1" fillId="0" borderId="11" xfId="43" applyBorder="1" applyAlignment="1">
      <alignment vertical="center"/>
    </xf>
    <xf numFmtId="0" fontId="33" fillId="0" borderId="0" xfId="56" applyFont="1" applyAlignment="1">
      <alignment vertical="center"/>
    </xf>
    <xf numFmtId="0" fontId="28" fillId="40" borderId="0" xfId="47" applyNumberFormat="1" applyFont="1" applyFill="1" applyAlignment="1">
      <alignment vertical="center"/>
    </xf>
    <xf numFmtId="0" fontId="28" fillId="0" borderId="0" xfId="47" applyNumberFormat="1" applyFont="1" applyAlignment="1">
      <alignment horizontal="left" vertical="center"/>
    </xf>
    <xf numFmtId="0" fontId="28" fillId="0" borderId="11" xfId="56" applyFont="1" applyBorder="1" applyAlignment="1">
      <alignment horizontal="left" vertical="center"/>
    </xf>
    <xf numFmtId="0" fontId="0" fillId="42" borderId="0" xfId="56" applyFont="1" applyFill="1" applyAlignment="1">
      <alignment vertical="center"/>
    </xf>
    <xf numFmtId="0" fontId="0" fillId="0" borderId="11" xfId="56" applyFont="1" applyBorder="1" applyAlignment="1">
      <alignment vertical="center"/>
    </xf>
    <xf numFmtId="0" fontId="0" fillId="40" borderId="11" xfId="56" applyFont="1" applyFill="1" applyBorder="1" applyAlignment="1">
      <alignment vertical="center"/>
    </xf>
    <xf numFmtId="0" fontId="1" fillId="0" borderId="0" xfId="43" applyAlignment="1">
      <alignment vertical="center"/>
    </xf>
    <xf numFmtId="0" fontId="34" fillId="0" borderId="11" xfId="49" applyFont="1" applyBorder="1" applyAlignment="1">
      <alignment horizontal="left" vertical="center"/>
    </xf>
    <xf numFmtId="0" fontId="28" fillId="0" borderId="16" xfId="47" applyNumberFormat="1" applyFont="1" applyBorder="1" applyAlignment="1">
      <alignment vertical="center"/>
    </xf>
    <xf numFmtId="0" fontId="23" fillId="40" borderId="0" xfId="45" applyNumberFormat="1" applyFill="1" applyAlignment="1">
      <alignment vertical="center"/>
    </xf>
    <xf numFmtId="0" fontId="23" fillId="40" borderId="11" xfId="45" applyNumberFormat="1" applyFill="1" applyBorder="1" applyAlignment="1">
      <alignment vertical="center"/>
    </xf>
    <xf numFmtId="0" fontId="28" fillId="0" borderId="0" xfId="56" applyFont="1" applyAlignment="1">
      <alignment vertical="center"/>
    </xf>
    <xf numFmtId="0" fontId="28" fillId="0" borderId="11" xfId="56" applyFont="1" applyBorder="1" applyAlignment="1">
      <alignment vertical="center"/>
    </xf>
    <xf numFmtId="0" fontId="23" fillId="0" borderId="14" xfId="45" applyNumberFormat="1" applyBorder="1" applyAlignment="1">
      <alignment vertical="center"/>
    </xf>
    <xf numFmtId="0" fontId="35" fillId="0" borderId="11" xfId="49" applyFont="1" applyBorder="1" applyAlignment="1">
      <alignment horizontal="left" vertical="center"/>
    </xf>
    <xf numFmtId="0" fontId="28" fillId="39" borderId="14" xfId="47" applyNumberFormat="1" applyFont="1" applyFill="1" applyBorder="1" applyAlignment="1">
      <alignment vertical="center"/>
    </xf>
    <xf numFmtId="0" fontId="23" fillId="39" borderId="11" xfId="47" applyNumberFormat="1" applyFill="1" applyBorder="1" applyAlignment="1">
      <alignment vertical="center"/>
    </xf>
    <xf numFmtId="0" fontId="28" fillId="39" borderId="11" xfId="49" applyFont="1" applyFill="1" applyBorder="1" applyAlignment="1">
      <alignment horizontal="left" vertical="center"/>
    </xf>
    <xf numFmtId="0" fontId="23" fillId="39" borderId="0" xfId="47" applyNumberFormat="1" applyFill="1" applyAlignment="1">
      <alignment vertical="center"/>
    </xf>
    <xf numFmtId="0" fontId="28" fillId="40" borderId="16" xfId="47" applyNumberFormat="1" applyFont="1" applyFill="1" applyBorder="1" applyAlignment="1">
      <alignment vertical="center"/>
    </xf>
    <xf numFmtId="0" fontId="23" fillId="0" borderId="23" xfId="47" applyNumberFormat="1" applyBorder="1" applyAlignment="1">
      <alignment vertical="center"/>
    </xf>
    <xf numFmtId="0" fontId="28" fillId="0" borderId="23" xfId="47" applyNumberFormat="1" applyFont="1" applyBorder="1" applyAlignment="1">
      <alignment vertical="center"/>
    </xf>
    <xf numFmtId="0" fontId="28" fillId="45" borderId="23" xfId="47" applyNumberFormat="1" applyFont="1" applyFill="1" applyBorder="1" applyAlignment="1">
      <alignment vertical="center"/>
    </xf>
    <xf numFmtId="0" fontId="28" fillId="0" borderId="12" xfId="47" applyNumberFormat="1" applyFont="1" applyBorder="1" applyAlignment="1">
      <alignment vertical="center"/>
    </xf>
    <xf numFmtId="0" fontId="28" fillId="0" borderId="23" xfId="49" applyFont="1" applyBorder="1" applyAlignment="1">
      <alignment horizontal="left" vertical="center"/>
    </xf>
    <xf numFmtId="0" fontId="28" fillId="0" borderId="24" xfId="49" applyFont="1" applyBorder="1" applyAlignment="1">
      <alignment horizontal="left" vertical="center"/>
    </xf>
    <xf numFmtId="0" fontId="28" fillId="0" borderId="11" xfId="47" quotePrefix="1" applyNumberFormat="1" applyFont="1" applyBorder="1" applyAlignment="1">
      <alignment vertical="center"/>
    </xf>
    <xf numFmtId="0" fontId="28" fillId="40" borderId="14" xfId="45" applyNumberFormat="1" applyFont="1" applyFill="1" applyBorder="1" applyAlignment="1">
      <alignment vertical="center"/>
    </xf>
    <xf numFmtId="0" fontId="23" fillId="0" borderId="11" xfId="47" applyNumberFormat="1" applyBorder="1" applyAlignment="1">
      <alignment horizontal="left" vertical="center"/>
    </xf>
    <xf numFmtId="0" fontId="28" fillId="42" borderId="0" xfId="59" applyFont="1" applyFill="1" applyAlignment="1">
      <alignment vertical="center"/>
    </xf>
    <xf numFmtId="0" fontId="28" fillId="0" borderId="0" xfId="59" applyFont="1" applyAlignment="1">
      <alignment vertical="center"/>
    </xf>
    <xf numFmtId="0" fontId="23" fillId="39" borderId="11" xfId="47" applyNumberFormat="1" applyFill="1" applyBorder="1" applyAlignment="1">
      <alignment horizontal="left" vertical="center"/>
    </xf>
    <xf numFmtId="0" fontId="28" fillId="39" borderId="0" xfId="59" applyFont="1" applyFill="1" applyAlignment="1">
      <alignment vertical="center"/>
    </xf>
    <xf numFmtId="0" fontId="33" fillId="40" borderId="11" xfId="56" applyFont="1" applyFill="1" applyBorder="1" applyAlignment="1">
      <alignment vertical="center"/>
    </xf>
    <xf numFmtId="0" fontId="33" fillId="40" borderId="24" xfId="56" applyFont="1" applyFill="1" applyBorder="1" applyAlignment="1">
      <alignment vertical="center"/>
    </xf>
    <xf numFmtId="0" fontId="23" fillId="40" borderId="20" xfId="47" applyNumberFormat="1" applyFill="1" applyBorder="1" applyAlignment="1">
      <alignment vertical="center"/>
    </xf>
    <xf numFmtId="0" fontId="1" fillId="0" borderId="11" xfId="60" applyBorder="1" applyAlignment="1">
      <alignment vertical="center"/>
    </xf>
    <xf numFmtId="0" fontId="28" fillId="0" borderId="11" xfId="60" applyFont="1" applyBorder="1" applyAlignment="1">
      <alignment vertical="center"/>
    </xf>
    <xf numFmtId="0" fontId="23" fillId="42" borderId="25" xfId="47" applyNumberFormat="1" applyFill="1" applyBorder="1" applyAlignment="1">
      <alignment vertical="center"/>
    </xf>
    <xf numFmtId="0" fontId="0" fillId="0" borderId="11" xfId="61" applyNumberFormat="1" applyFont="1" applyBorder="1" applyAlignment="1">
      <alignment vertical="center"/>
    </xf>
    <xf numFmtId="0" fontId="23" fillId="40" borderId="16" xfId="47" applyNumberFormat="1" applyFill="1" applyBorder="1" applyAlignment="1">
      <alignment vertical="center"/>
    </xf>
    <xf numFmtId="0" fontId="23" fillId="40" borderId="14" xfId="47" applyNumberFormat="1" applyFill="1" applyBorder="1" applyAlignment="1">
      <alignment vertical="center"/>
    </xf>
    <xf numFmtId="0" fontId="0" fillId="0" borderId="11" xfId="62" applyFont="1" applyBorder="1" applyAlignment="1">
      <alignment vertical="center"/>
    </xf>
    <xf numFmtId="0" fontId="23" fillId="39" borderId="11" xfId="49" applyFont="1" applyFill="1" applyBorder="1" applyAlignment="1">
      <alignment horizontal="left" vertical="center"/>
    </xf>
    <xf numFmtId="0" fontId="23" fillId="0" borderId="23" xfId="49" applyFont="1" applyBorder="1" applyAlignment="1">
      <alignment horizontal="left" vertical="center"/>
    </xf>
    <xf numFmtId="0" fontId="23" fillId="0" borderId="0" xfId="49" applyFont="1" applyAlignment="1">
      <alignment horizontal="left" vertical="center"/>
    </xf>
    <xf numFmtId="0" fontId="19" fillId="0" borderId="0" xfId="0" applyFont="1" applyFill="1" applyAlignment="1">
      <alignment horizontal="center" vertical="center"/>
    </xf>
    <xf numFmtId="0" fontId="19" fillId="0" borderId="0" xfId="0" applyFont="1" applyFill="1" applyAlignment="1">
      <alignment horizontal="left" vertical="center"/>
    </xf>
    <xf numFmtId="0" fontId="19" fillId="0" borderId="0" xfId="0" applyFont="1" applyFill="1" applyAlignment="1">
      <alignment vertical="center"/>
    </xf>
    <xf numFmtId="0" fontId="19" fillId="0" borderId="0" xfId="0" quotePrefix="1" applyFont="1" applyFill="1" applyAlignment="1">
      <alignment vertical="center"/>
    </xf>
    <xf numFmtId="0" fontId="19" fillId="41" borderId="0" xfId="0" applyFont="1" applyFill="1" applyAlignment="1">
      <alignment horizontal="center" vertical="center"/>
    </xf>
    <xf numFmtId="0" fontId="19" fillId="41" borderId="0" xfId="0" applyFont="1" applyFill="1" applyAlignment="1">
      <alignment horizontal="left" vertical="center"/>
    </xf>
    <xf numFmtId="0" fontId="19" fillId="41" borderId="0" xfId="0" applyFont="1" applyFill="1" applyAlignment="1">
      <alignment vertical="center"/>
    </xf>
    <xf numFmtId="178" fontId="19" fillId="0" borderId="0" xfId="0" applyNumberFormat="1" applyFont="1" applyFill="1" applyAlignment="1">
      <alignment vertical="center"/>
    </xf>
    <xf numFmtId="177" fontId="23" fillId="0" borderId="0" xfId="47" applyFill="1">
      <alignment vertical="center"/>
    </xf>
    <xf numFmtId="177" fontId="27" fillId="0" borderId="0" xfId="47" applyFont="1" applyFill="1" applyBorder="1">
      <alignment vertical="center"/>
    </xf>
    <xf numFmtId="0" fontId="27" fillId="0" borderId="0" xfId="47" applyNumberFormat="1" applyFont="1" applyFill="1" applyBorder="1">
      <alignment vertical="center"/>
    </xf>
    <xf numFmtId="177" fontId="37" fillId="0" borderId="0" xfId="47" applyFont="1" applyFill="1" applyBorder="1">
      <alignment vertical="center"/>
    </xf>
    <xf numFmtId="177" fontId="23" fillId="0" borderId="0" xfId="47" applyFill="1" applyBorder="1">
      <alignment vertical="center"/>
    </xf>
    <xf numFmtId="177" fontId="37" fillId="0" borderId="0" xfId="47" applyFont="1" applyFill="1" applyBorder="1" applyAlignment="1">
      <alignment horizontal="center" vertical="center"/>
    </xf>
    <xf numFmtId="0" fontId="37" fillId="0" borderId="0" xfId="49" applyFont="1" applyFill="1" applyBorder="1" applyAlignment="1">
      <alignment horizontal="center" vertical="center"/>
    </xf>
    <xf numFmtId="177" fontId="23" fillId="0" borderId="0" xfId="47" applyFill="1" applyBorder="1" applyAlignment="1">
      <alignment horizontal="center" vertical="center"/>
    </xf>
    <xf numFmtId="177" fontId="23" fillId="0" borderId="0" xfId="47" applyFill="1" applyBorder="1" applyAlignment="1">
      <alignment vertical="center"/>
    </xf>
    <xf numFmtId="177" fontId="0" fillId="0" borderId="0" xfId="47" applyFont="1" applyFill="1" applyBorder="1" applyAlignment="1">
      <alignment vertical="center"/>
    </xf>
    <xf numFmtId="0" fontId="0" fillId="0" borderId="0" xfId="49" applyFont="1" applyFill="1" applyBorder="1" applyAlignment="1">
      <alignment vertical="center"/>
    </xf>
    <xf numFmtId="0" fontId="0" fillId="0" borderId="0" xfId="49" applyFont="1" applyFill="1" applyBorder="1" applyAlignment="1">
      <alignment horizontal="center" vertical="center"/>
    </xf>
    <xf numFmtId="177" fontId="28" fillId="0" borderId="0" xfId="47" applyFont="1" applyFill="1" applyBorder="1">
      <alignment vertical="center"/>
    </xf>
    <xf numFmtId="0" fontId="23" fillId="0" borderId="0" xfId="47" applyNumberFormat="1" applyFill="1" applyBorder="1">
      <alignment vertical="center"/>
    </xf>
    <xf numFmtId="177" fontId="28" fillId="0" borderId="0" xfId="47" applyFont="1" applyFill="1" applyBorder="1" applyAlignment="1">
      <alignment horizontal="center" vertical="center"/>
    </xf>
    <xf numFmtId="0" fontId="28" fillId="0" borderId="0" xfId="49" applyFont="1" applyFill="1" applyBorder="1" applyAlignment="1">
      <alignment horizontal="center" vertical="center"/>
    </xf>
    <xf numFmtId="177" fontId="0" fillId="0" borderId="0" xfId="47" applyFont="1" applyFill="1" applyBorder="1">
      <alignment vertical="center"/>
    </xf>
    <xf numFmtId="0" fontId="23" fillId="0" borderId="0" xfId="49" applyFont="1" applyFill="1" applyBorder="1" applyAlignment="1">
      <alignment horizontal="center" vertical="center"/>
    </xf>
    <xf numFmtId="177" fontId="28" fillId="0" borderId="0" xfId="47" applyFont="1" applyFill="1" applyBorder="1" applyAlignment="1">
      <alignment horizontal="left" vertical="center"/>
    </xf>
    <xf numFmtId="177" fontId="23" fillId="0" borderId="0" xfId="47" applyFill="1" applyBorder="1" applyAlignment="1">
      <alignment horizontal="left" vertical="center"/>
    </xf>
    <xf numFmtId="49" fontId="23" fillId="0" borderId="0" xfId="47" applyNumberFormat="1" applyFill="1" applyBorder="1">
      <alignment vertical="center"/>
    </xf>
    <xf numFmtId="49" fontId="28" fillId="0" borderId="0" xfId="47" applyNumberFormat="1" applyFont="1" applyFill="1" applyBorder="1">
      <alignment vertical="center"/>
    </xf>
    <xf numFmtId="177" fontId="23" fillId="0" borderId="0" xfId="47" applyFill="1" applyBorder="1" applyAlignment="1">
      <alignment vertical="top"/>
    </xf>
    <xf numFmtId="177" fontId="35" fillId="0" borderId="0" xfId="47" applyFont="1" applyFill="1" applyBorder="1">
      <alignment vertical="center"/>
    </xf>
    <xf numFmtId="0" fontId="28" fillId="0" borderId="0" xfId="49" applyFont="1" applyFill="1" applyBorder="1" applyAlignment="1">
      <alignment vertical="center"/>
    </xf>
    <xf numFmtId="0" fontId="1" fillId="0" borderId="0" xfId="60" applyFill="1" applyBorder="1">
      <alignment vertical="center"/>
    </xf>
    <xf numFmtId="38" fontId="28" fillId="0" borderId="0" xfId="52" applyFont="1" applyFill="1" applyBorder="1" applyAlignment="1">
      <alignment horizontal="center" vertical="center"/>
    </xf>
    <xf numFmtId="38" fontId="28" fillId="0" borderId="0" xfId="52" applyFont="1" applyFill="1" applyBorder="1" applyAlignment="1">
      <alignment vertical="center"/>
    </xf>
    <xf numFmtId="38" fontId="28" fillId="0" borderId="0" xfId="53" applyFont="1" applyFill="1" applyBorder="1" applyAlignment="1">
      <alignment horizontal="center" vertical="center"/>
    </xf>
    <xf numFmtId="38" fontId="28" fillId="0" borderId="0" xfId="53" applyFont="1" applyFill="1" applyBorder="1" applyAlignment="1">
      <alignment vertical="center"/>
    </xf>
    <xf numFmtId="0" fontId="28" fillId="0" borderId="0" xfId="53" applyNumberFormat="1" applyFont="1" applyFill="1" applyBorder="1" applyAlignment="1">
      <alignment horizontal="center" vertical="center"/>
    </xf>
    <xf numFmtId="0" fontId="28" fillId="0" borderId="0" xfId="54" applyFont="1" applyFill="1" applyBorder="1">
      <alignment vertical="center"/>
    </xf>
    <xf numFmtId="0" fontId="28" fillId="0" borderId="0" xfId="54" applyFont="1" applyFill="1" applyBorder="1" applyAlignment="1">
      <alignment horizontal="center" vertical="center"/>
    </xf>
    <xf numFmtId="0" fontId="28" fillId="0" borderId="0" xfId="50" applyFont="1" applyFill="1" applyBorder="1" applyAlignment="1">
      <alignment horizontal="center" vertical="center"/>
    </xf>
    <xf numFmtId="0" fontId="28" fillId="0" borderId="0" xfId="47" applyNumberFormat="1" applyFont="1" applyFill="1" applyBorder="1" applyAlignment="1">
      <alignment horizontal="center" vertical="center"/>
    </xf>
    <xf numFmtId="0" fontId="0" fillId="0" borderId="0" xfId="56" applyFont="1" applyFill="1" applyBorder="1">
      <alignment vertical="center"/>
    </xf>
    <xf numFmtId="49" fontId="28" fillId="0" borderId="0" xfId="47" applyNumberFormat="1" applyFont="1" applyFill="1" applyBorder="1" applyAlignment="1">
      <alignment horizontal="left" vertical="center"/>
    </xf>
    <xf numFmtId="0" fontId="32" fillId="0" borderId="0" xfId="56" applyFont="1" applyFill="1" applyBorder="1" applyAlignment="1">
      <alignment horizontal="center" vertical="center"/>
    </xf>
    <xf numFmtId="0" fontId="33" fillId="0" borderId="0" xfId="56" applyFont="1" applyFill="1" applyBorder="1">
      <alignment vertical="center"/>
    </xf>
    <xf numFmtId="0" fontId="28" fillId="0" borderId="0" xfId="56" applyFont="1" applyFill="1" applyBorder="1" applyAlignment="1">
      <alignment horizontal="center" vertical="center"/>
    </xf>
    <xf numFmtId="0" fontId="28" fillId="0" borderId="0" xfId="58" applyFont="1" applyFill="1" applyBorder="1" applyAlignment="1">
      <alignment horizontal="center" vertical="center"/>
    </xf>
    <xf numFmtId="177" fontId="28" fillId="0" borderId="0" xfId="47" applyFont="1" applyFill="1" applyBorder="1" applyAlignment="1">
      <alignment vertical="center"/>
    </xf>
    <xf numFmtId="0" fontId="28" fillId="0" borderId="0" xfId="47" applyNumberFormat="1" applyFont="1" applyFill="1" applyBorder="1" applyAlignment="1">
      <alignment horizontal="left" vertical="center"/>
    </xf>
    <xf numFmtId="0" fontId="28" fillId="0" borderId="0" xfId="60" applyFont="1" applyFill="1" applyBorder="1">
      <alignment vertical="center"/>
    </xf>
    <xf numFmtId="0" fontId="34" fillId="0" borderId="0" xfId="49" applyFont="1" applyFill="1" applyBorder="1" applyAlignment="1">
      <alignment horizontal="center" vertical="center"/>
    </xf>
    <xf numFmtId="177" fontId="38" fillId="0" borderId="0" xfId="47" applyFont="1" applyFill="1" applyBorder="1" applyAlignment="1">
      <alignment horizontal="left" vertical="center"/>
    </xf>
    <xf numFmtId="0" fontId="0" fillId="0" borderId="0" xfId="56" applyFont="1" applyFill="1" applyBorder="1" applyAlignment="1">
      <alignment horizontal="center" vertical="center"/>
    </xf>
    <xf numFmtId="0" fontId="39" fillId="0" borderId="0" xfId="56" applyFont="1" applyFill="1" applyBorder="1">
      <alignment vertical="center"/>
    </xf>
    <xf numFmtId="0" fontId="28" fillId="0" borderId="0" xfId="56" applyFont="1" applyFill="1" applyBorder="1">
      <alignment vertical="center"/>
    </xf>
    <xf numFmtId="0" fontId="33" fillId="0" borderId="0" xfId="56" applyFont="1" applyFill="1" applyBorder="1" applyAlignment="1">
      <alignment horizontal="center" vertical="center"/>
    </xf>
    <xf numFmtId="0" fontId="38" fillId="0" borderId="0" xfId="56" applyFont="1" applyFill="1" applyBorder="1" applyAlignment="1">
      <alignment horizontal="left" vertical="center"/>
    </xf>
    <xf numFmtId="49" fontId="39" fillId="0" borderId="0" xfId="56" applyNumberFormat="1" applyFont="1" applyFill="1" applyBorder="1">
      <alignment vertical="center"/>
    </xf>
    <xf numFmtId="49" fontId="39" fillId="0" borderId="0" xfId="47" applyNumberFormat="1" applyFont="1" applyFill="1" applyBorder="1" applyAlignment="1">
      <alignment horizontal="left" vertical="center"/>
    </xf>
    <xf numFmtId="177" fontId="39" fillId="0" borderId="0" xfId="47" applyFont="1" applyFill="1" applyBorder="1">
      <alignment vertical="center"/>
    </xf>
    <xf numFmtId="49" fontId="39" fillId="0" borderId="0" xfId="47" applyNumberFormat="1" applyFont="1" applyFill="1" applyBorder="1">
      <alignment vertical="center"/>
    </xf>
    <xf numFmtId="38" fontId="33" fillId="0" borderId="0" xfId="53" applyFont="1" applyFill="1" applyBorder="1" applyAlignment="1">
      <alignment horizontal="center" vertical="center"/>
    </xf>
    <xf numFmtId="38" fontId="33" fillId="0" borderId="0" xfId="53" applyFont="1" applyFill="1" applyBorder="1" applyAlignment="1">
      <alignment vertical="center"/>
    </xf>
    <xf numFmtId="49" fontId="39" fillId="0" borderId="0" xfId="56" applyNumberFormat="1" applyFont="1" applyFill="1" applyBorder="1" applyAlignment="1">
      <alignment horizontal="left" vertical="center"/>
    </xf>
    <xf numFmtId="0" fontId="40" fillId="0" borderId="0" xfId="60" applyFont="1" applyFill="1" applyBorder="1" applyAlignment="1">
      <alignment horizontal="left" vertical="center"/>
    </xf>
    <xf numFmtId="177" fontId="33" fillId="0" borderId="0" xfId="47" applyFont="1" applyFill="1" applyBorder="1">
      <alignment vertical="center"/>
    </xf>
    <xf numFmtId="0" fontId="33" fillId="0" borderId="0" xfId="62" applyFont="1" applyFill="1" applyBorder="1">
      <alignment vertical="center"/>
    </xf>
    <xf numFmtId="49" fontId="28" fillId="0" borderId="0" xfId="62" applyNumberFormat="1" applyFont="1" applyFill="1" applyBorder="1">
      <alignment vertical="center"/>
    </xf>
    <xf numFmtId="49" fontId="38" fillId="0" borderId="0" xfId="62" applyNumberFormat="1" applyFont="1" applyFill="1" applyBorder="1">
      <alignment vertical="center"/>
    </xf>
    <xf numFmtId="0" fontId="28" fillId="0" borderId="0" xfId="62" applyFont="1" applyFill="1" applyBorder="1">
      <alignment vertical="center"/>
    </xf>
    <xf numFmtId="0" fontId="33" fillId="0" borderId="0" xfId="62" applyFont="1" applyFill="1" applyBorder="1" applyAlignment="1">
      <alignment horizontal="center" vertical="center"/>
    </xf>
    <xf numFmtId="0" fontId="28" fillId="0" borderId="0" xfId="62" applyFont="1" applyFill="1" applyBorder="1" applyAlignment="1">
      <alignment horizontal="center" vertical="center"/>
    </xf>
    <xf numFmtId="177" fontId="28" fillId="0" borderId="0" xfId="61" applyFont="1" applyFill="1" applyBorder="1">
      <alignment vertical="center"/>
    </xf>
    <xf numFmtId="49" fontId="28" fillId="0" borderId="0" xfId="61" applyNumberFormat="1" applyFont="1" applyFill="1" applyBorder="1">
      <alignment vertical="center"/>
    </xf>
    <xf numFmtId="49" fontId="38" fillId="0" borderId="0" xfId="61" applyNumberFormat="1" applyFont="1" applyFill="1" applyBorder="1">
      <alignment vertical="center"/>
    </xf>
    <xf numFmtId="177" fontId="33" fillId="0" borderId="0" xfId="61" applyFont="1" applyFill="1" applyBorder="1" applyAlignment="1">
      <alignment horizontal="left" vertical="center"/>
    </xf>
    <xf numFmtId="177" fontId="33" fillId="0" borderId="0" xfId="61" applyFont="1" applyFill="1" applyBorder="1">
      <alignment vertical="center"/>
    </xf>
    <xf numFmtId="177" fontId="33" fillId="0" borderId="0" xfId="61" applyFont="1" applyFill="1" applyBorder="1" applyAlignment="1">
      <alignment horizontal="center" vertical="center"/>
    </xf>
    <xf numFmtId="0" fontId="0" fillId="0" borderId="0" xfId="62" applyFont="1" applyFill="1" applyBorder="1">
      <alignment vertical="center"/>
    </xf>
    <xf numFmtId="0" fontId="28" fillId="0" borderId="0" xfId="47" applyNumberFormat="1" applyFont="1" applyFill="1" applyBorder="1">
      <alignment vertical="center"/>
    </xf>
    <xf numFmtId="49" fontId="28" fillId="0" borderId="0" xfId="56" applyNumberFormat="1" applyFont="1" applyFill="1" applyBorder="1">
      <alignment vertical="center"/>
    </xf>
    <xf numFmtId="177" fontId="0" fillId="0" borderId="0" xfId="61" applyFont="1" applyFill="1" applyBorder="1">
      <alignment vertical="center"/>
    </xf>
    <xf numFmtId="0" fontId="32" fillId="0" borderId="0" xfId="49" applyFont="1" applyFill="1" applyBorder="1" applyAlignment="1">
      <alignment horizontal="center" vertical="center"/>
    </xf>
    <xf numFmtId="177" fontId="28" fillId="0" borderId="0" xfId="47" applyFont="1" applyFill="1" applyBorder="1" applyAlignment="1">
      <alignment vertical="top"/>
    </xf>
    <xf numFmtId="49" fontId="28" fillId="0" borderId="0" xfId="64" applyNumberFormat="1" applyFont="1" applyFill="1" applyBorder="1" applyAlignment="1">
      <alignment vertical="center"/>
    </xf>
    <xf numFmtId="177" fontId="38" fillId="0" borderId="0" xfId="64" applyFont="1" applyFill="1" applyBorder="1" applyAlignment="1">
      <alignment vertical="top"/>
    </xf>
    <xf numFmtId="49" fontId="28" fillId="0" borderId="0" xfId="60" applyNumberFormat="1" applyFont="1" applyFill="1" applyBorder="1">
      <alignment vertical="center"/>
    </xf>
    <xf numFmtId="0" fontId="28" fillId="0" borderId="0" xfId="60" applyFont="1" applyFill="1" applyBorder="1" applyAlignment="1">
      <alignment horizontal="center" vertical="center"/>
    </xf>
    <xf numFmtId="0" fontId="23" fillId="0" borderId="0" xfId="47" applyNumberFormat="1" applyFill="1" applyBorder="1" applyAlignment="1">
      <alignment horizontal="center" vertical="center"/>
    </xf>
    <xf numFmtId="0" fontId="28" fillId="0" borderId="0" xfId="47" applyNumberFormat="1" applyFont="1" applyFill="1" applyBorder="1" applyAlignment="1">
      <alignment vertical="center"/>
    </xf>
    <xf numFmtId="0" fontId="30" fillId="0" borderId="0" xfId="47" applyNumberFormat="1" applyFont="1" applyFill="1" applyBorder="1">
      <alignment vertical="center"/>
    </xf>
    <xf numFmtId="0" fontId="0" fillId="0" borderId="0" xfId="47" applyNumberFormat="1" applyFont="1" applyFill="1" applyBorder="1">
      <alignment vertical="center"/>
    </xf>
    <xf numFmtId="177" fontId="0" fillId="0" borderId="0" xfId="48" applyFont="1" applyFill="1" applyBorder="1">
      <alignment vertical="center"/>
    </xf>
    <xf numFmtId="177" fontId="0" fillId="0" borderId="0" xfId="48" applyFont="1" applyFill="1" applyBorder="1" applyAlignment="1">
      <alignment horizontal="left" vertical="center"/>
    </xf>
    <xf numFmtId="177" fontId="0" fillId="0" borderId="0" xfId="48" applyFont="1" applyFill="1" applyBorder="1" applyAlignment="1">
      <alignment horizontal="center" vertical="center"/>
    </xf>
    <xf numFmtId="177" fontId="0" fillId="0" borderId="0" xfId="63" applyFont="1" applyFill="1" applyBorder="1">
      <alignment vertical="center"/>
    </xf>
    <xf numFmtId="0" fontId="23" fillId="0" borderId="0" xfId="47" applyNumberFormat="1" applyFill="1" applyBorder="1" applyAlignment="1">
      <alignment vertical="center"/>
    </xf>
    <xf numFmtId="0" fontId="0" fillId="0" borderId="0" xfId="47" applyNumberFormat="1" applyFont="1" applyFill="1" applyBorder="1" applyAlignment="1">
      <alignment vertical="center"/>
    </xf>
    <xf numFmtId="0" fontId="0" fillId="0" borderId="0" xfId="61" applyNumberFormat="1" applyFont="1" applyFill="1" applyBorder="1" applyAlignment="1">
      <alignment horizontal="left" vertical="center"/>
    </xf>
    <xf numFmtId="0" fontId="23" fillId="0" borderId="0" xfId="47" applyNumberFormat="1" applyFill="1" applyBorder="1" applyAlignment="1">
      <alignment horizontal="left" vertical="center"/>
    </xf>
    <xf numFmtId="0" fontId="23" fillId="0" borderId="0" xfId="49" applyFont="1" applyFill="1" applyBorder="1" applyAlignment="1">
      <alignment vertical="center"/>
    </xf>
    <xf numFmtId="0" fontId="42" fillId="46" borderId="0" xfId="0" applyFont="1" applyFill="1" applyAlignment="1">
      <alignment vertical="center"/>
    </xf>
    <xf numFmtId="0" fontId="42" fillId="46" borderId="0" xfId="0" applyFont="1" applyFill="1" applyAlignment="1">
      <alignment horizontal="center" vertical="center"/>
    </xf>
    <xf numFmtId="0" fontId="42" fillId="46" borderId="0" xfId="0" applyFont="1" applyFill="1" applyAlignment="1">
      <alignment horizontal="left" vertical="center"/>
    </xf>
    <xf numFmtId="0" fontId="42" fillId="0" borderId="0" xfId="0" applyFont="1" applyFill="1" applyAlignment="1">
      <alignment vertical="center"/>
    </xf>
    <xf numFmtId="0" fontId="42" fillId="47" borderId="0" xfId="0" applyFont="1" applyFill="1" applyAlignment="1">
      <alignment horizontal="center" vertical="center"/>
    </xf>
    <xf numFmtId="0" fontId="42" fillId="47" borderId="0" xfId="0" applyFont="1" applyFill="1" applyAlignment="1">
      <alignment vertical="center"/>
    </xf>
    <xf numFmtId="0" fontId="42" fillId="47" borderId="0" xfId="0" applyFont="1" applyFill="1" applyAlignment="1">
      <alignment horizontal="center" vertical="center" textRotation="90"/>
    </xf>
    <xf numFmtId="178" fontId="42" fillId="46" borderId="0" xfId="0" applyNumberFormat="1" applyFont="1" applyFill="1" applyAlignment="1">
      <alignmen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2" xfId="52" xr:uid="{C87CEA7F-5464-4830-AA5D-2EB927A150DC}"/>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163DD0C2-7894-C448-B93F-6139C9BDF6A2}"/>
    <cellStyle name="Normal 2 2" xfId="44" xr:uid="{D62B6119-3FF9-3B4B-A102-2EE3FAE99F8A}"/>
    <cellStyle name="Normal 3" xfId="45" xr:uid="{CF04529C-ADA4-405E-B99D-895F6CD83491}"/>
    <cellStyle name="Normal 4" xfId="46" xr:uid="{352793D9-ACF6-4093-B1A2-D65FB7618FAC}"/>
    <cellStyle name="Normal 5" xfId="43" xr:uid="{944AC93F-4226-1048-A2BF-48D84108A0E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桁区切り 2" xfId="53" xr:uid="{73DE1386-83A9-4717-BD41-781E7D058173}"/>
    <cellStyle name="標準 10 2 2 2 2 3" xfId="50" xr:uid="{46BFCA4B-1A2B-46EA-A000-4D42E4D8DFE1}"/>
    <cellStyle name="標準 10 2 2 2 4" xfId="55" xr:uid="{DABFB8A4-9D52-47A5-8A17-5A12DA5B3326}"/>
    <cellStyle name="標準 10 2 4 2 3" xfId="60" xr:uid="{96824251-48A1-485B-AB94-07D3DC023187}"/>
    <cellStyle name="標準 10 2 4 4" xfId="51" xr:uid="{4E16B771-5406-47F6-82D1-A9BF80828342}"/>
    <cellStyle name="標準 11 2 2 4" xfId="54" xr:uid="{F67D33D9-AC39-409A-B404-6BFEC5537A2D}"/>
    <cellStyle name="標準 2" xfId="64" xr:uid="{2AFCB7F4-762F-4727-AFDB-77F4F402847B}"/>
    <cellStyle name="標準 2 3" xfId="47" xr:uid="{12872486-D815-4289-9426-77991EE677F9}"/>
    <cellStyle name="標準 2 3 2" xfId="49" xr:uid="{9CB74388-91B1-4A1E-93E4-29A8CE566FD4}"/>
    <cellStyle name="標準 3 3 2 4 2 3" xfId="58" xr:uid="{6480BF14-E2EF-4595-BF5C-31EDA0563D85}"/>
    <cellStyle name="標準 3 3 2 4 4" xfId="57" xr:uid="{ED90DBC1-C565-48E3-A1A9-080DA484A6C4}"/>
    <cellStyle name="標準 4 2 2 2 2 2 2 2 4 2 2 2 4" xfId="48" xr:uid="{4B219225-BAFD-4532-8821-89F7E100260E}"/>
    <cellStyle name="標準 4 2 2 2 2 2 2 2 4 4 2" xfId="63" xr:uid="{159E9B47-53AB-4B12-BF08-D31202CA16F0}"/>
    <cellStyle name="標準 4 2 2 2 2 2 2 2 4 8 2 3" xfId="61" xr:uid="{1F1849BA-1EF4-4420-B9CA-46351DCA276C}"/>
    <cellStyle name="標準 5" xfId="56" xr:uid="{D8F9F166-FE91-44CF-87FD-447A278C8927}"/>
    <cellStyle name="標準 6 2 2 4 2 4 2 3" xfId="62" xr:uid="{9E603398-2633-4E8F-85CD-0A8575219811}"/>
    <cellStyle name="標準 9 3 2" xfId="59" xr:uid="{E1A4AC01-4880-4239-BF7C-C08F704F656A}"/>
  </cellStyles>
  <dxfs count="16">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8" tint="0.59996337778862885"/>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0" tint="-4.9989318521683403E-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B66C4-80EB-4CE1-BD93-B2074E2BAEA2}">
  <dimension ref="A1:B70"/>
  <sheetViews>
    <sheetView topLeftCell="A44" workbookViewId="0">
      <selection activeCell="B28" sqref="B28"/>
    </sheetView>
  </sheetViews>
  <sheetFormatPr baseColWidth="10" defaultColWidth="9.1640625" defaultRowHeight="15"/>
  <cols>
    <col min="1" max="2" width="102.5" style="37" customWidth="1"/>
    <col min="3" max="16384" width="9.1640625" style="36"/>
  </cols>
  <sheetData>
    <row r="1" spans="1:2">
      <c r="A1" s="35">
        <v>44878</v>
      </c>
      <c r="B1" s="35">
        <v>44879</v>
      </c>
    </row>
    <row r="2" spans="1:2" ht="32">
      <c r="A2" s="39" t="s">
        <v>5033</v>
      </c>
      <c r="B2" s="39" t="s">
        <v>5084</v>
      </c>
    </row>
    <row r="3" spans="1:2" ht="16">
      <c r="A3" s="39" t="s">
        <v>5034</v>
      </c>
      <c r="B3" s="37" t="s">
        <v>5083</v>
      </c>
    </row>
    <row r="4" spans="1:2" ht="16">
      <c r="A4" s="39" t="s">
        <v>5035</v>
      </c>
      <c r="B4" s="37" t="s">
        <v>5081</v>
      </c>
    </row>
    <row r="5" spans="1:2" ht="16">
      <c r="B5" s="37" t="s">
        <v>5099</v>
      </c>
    </row>
    <row r="6" spans="1:2" ht="16">
      <c r="A6" s="39" t="s">
        <v>5036</v>
      </c>
      <c r="B6" s="38" t="s">
        <v>5100</v>
      </c>
    </row>
    <row r="7" spans="1:2" ht="16">
      <c r="A7" s="39" t="s">
        <v>5037</v>
      </c>
      <c r="B7" s="37" t="s">
        <v>5097</v>
      </c>
    </row>
    <row r="8" spans="1:2" ht="16">
      <c r="A8" s="39" t="s">
        <v>5038</v>
      </c>
      <c r="B8" s="38" t="s">
        <v>5098</v>
      </c>
    </row>
    <row r="9" spans="1:2" ht="16">
      <c r="A9" s="39" t="s">
        <v>4862</v>
      </c>
      <c r="B9" s="36"/>
    </row>
    <row r="10" spans="1:2" ht="16">
      <c r="A10" s="39" t="s">
        <v>5039</v>
      </c>
      <c r="B10" s="37" t="s">
        <v>5096</v>
      </c>
    </row>
    <row r="11" spans="1:2" ht="32">
      <c r="A11" s="39" t="s">
        <v>4950</v>
      </c>
      <c r="B11" s="37" t="s">
        <v>5090</v>
      </c>
    </row>
    <row r="13" spans="1:2" ht="16">
      <c r="A13" s="39" t="s">
        <v>5040</v>
      </c>
      <c r="B13" s="37" t="s">
        <v>5111</v>
      </c>
    </row>
    <row r="14" spans="1:2" ht="48">
      <c r="A14" s="39" t="s">
        <v>5041</v>
      </c>
      <c r="B14" s="37" t="s">
        <v>5119</v>
      </c>
    </row>
    <row r="15" spans="1:2" ht="16">
      <c r="A15" s="39" t="s">
        <v>5042</v>
      </c>
    </row>
    <row r="16" spans="1:2" ht="16">
      <c r="A16" s="39" t="s">
        <v>5043</v>
      </c>
      <c r="B16" s="36" t="s">
        <v>5110</v>
      </c>
    </row>
    <row r="17" spans="1:2" ht="48">
      <c r="A17" s="39" t="s">
        <v>5044</v>
      </c>
      <c r="B17" s="37" t="s">
        <v>5109</v>
      </c>
    </row>
    <row r="18" spans="1:2" ht="16">
      <c r="A18" s="39" t="s">
        <v>5045</v>
      </c>
    </row>
    <row r="19" spans="1:2" ht="16">
      <c r="A19" s="39" t="s">
        <v>5046</v>
      </c>
    </row>
    <row r="20" spans="1:2" ht="16">
      <c r="A20" s="39" t="s">
        <v>5047</v>
      </c>
    </row>
    <row r="21" spans="1:2" ht="16">
      <c r="A21" s="39" t="s">
        <v>5048</v>
      </c>
    </row>
    <row r="23" spans="1:2" ht="16">
      <c r="A23" s="39" t="s">
        <v>5049</v>
      </c>
    </row>
    <row r="24" spans="1:2" ht="16">
      <c r="A24" s="39" t="s">
        <v>5050</v>
      </c>
    </row>
    <row r="25" spans="1:2" ht="16">
      <c r="A25" s="39" t="s">
        <v>5051</v>
      </c>
    </row>
    <row r="26" spans="1:2" ht="16">
      <c r="A26" s="39" t="s">
        <v>5052</v>
      </c>
    </row>
    <row r="28" spans="1:2" ht="16">
      <c r="A28" s="39" t="s">
        <v>5053</v>
      </c>
    </row>
    <row r="29" spans="1:2" ht="16">
      <c r="A29" s="39" t="s">
        <v>5035</v>
      </c>
    </row>
    <row r="31" spans="1:2" ht="16">
      <c r="A31" s="39" t="s">
        <v>5054</v>
      </c>
    </row>
    <row r="32" spans="1:2" ht="16">
      <c r="A32" s="39" t="s">
        <v>5055</v>
      </c>
    </row>
    <row r="33" spans="1:1" ht="16">
      <c r="A33" s="39" t="s">
        <v>5056</v>
      </c>
    </row>
    <row r="34" spans="1:1" ht="16">
      <c r="A34" s="39" t="s">
        <v>5057</v>
      </c>
    </row>
    <row r="36" spans="1:1" ht="32">
      <c r="A36" s="39" t="s">
        <v>5058</v>
      </c>
    </row>
    <row r="37" spans="1:1" ht="32">
      <c r="A37" s="39" t="s">
        <v>5059</v>
      </c>
    </row>
    <row r="39" spans="1:1" ht="16">
      <c r="A39" s="39" t="s">
        <v>5060</v>
      </c>
    </row>
    <row r="40" spans="1:1" ht="16">
      <c r="A40" s="39" t="s">
        <v>5061</v>
      </c>
    </row>
    <row r="41" spans="1:1" ht="16">
      <c r="A41" s="39" t="s">
        <v>5062</v>
      </c>
    </row>
    <row r="42" spans="1:1" ht="16">
      <c r="A42" s="39" t="s">
        <v>5063</v>
      </c>
    </row>
    <row r="43" spans="1:1" ht="16">
      <c r="A43" s="39" t="s">
        <v>5064</v>
      </c>
    </row>
    <row r="45" spans="1:1" ht="32">
      <c r="A45" s="40" t="s">
        <v>5120</v>
      </c>
    </row>
    <row r="47" spans="1:1" ht="16">
      <c r="A47" s="39" t="s">
        <v>5065</v>
      </c>
    </row>
    <row r="49" spans="1:1" ht="16">
      <c r="A49" s="39" t="s">
        <v>5060</v>
      </c>
    </row>
    <row r="50" spans="1:1" ht="16">
      <c r="A50" s="39" t="s">
        <v>5066</v>
      </c>
    </row>
    <row r="51" spans="1:1" ht="16">
      <c r="A51" s="39" t="s">
        <v>5067</v>
      </c>
    </row>
    <row r="52" spans="1:1" ht="16">
      <c r="A52" s="39" t="s">
        <v>5068</v>
      </c>
    </row>
    <row r="53" spans="1:1" ht="16">
      <c r="A53" s="39" t="s">
        <v>5069</v>
      </c>
    </row>
    <row r="54" spans="1:1" ht="16">
      <c r="A54" s="39" t="s">
        <v>5070</v>
      </c>
    </row>
    <row r="56" spans="1:1" ht="16">
      <c r="A56" s="40" t="s">
        <v>5071</v>
      </c>
    </row>
    <row r="57" spans="1:1" ht="16">
      <c r="A57" s="40" t="s">
        <v>5072</v>
      </c>
    </row>
    <row r="59" spans="1:1" ht="16">
      <c r="A59" s="40" t="s">
        <v>5071</v>
      </c>
    </row>
    <row r="60" spans="1:1" ht="16">
      <c r="A60" s="40" t="s">
        <v>5073</v>
      </c>
    </row>
    <row r="61" spans="1:1" ht="16">
      <c r="A61" s="40" t="s">
        <v>5074</v>
      </c>
    </row>
    <row r="62" spans="1:1" ht="16">
      <c r="A62" s="40" t="s">
        <v>5075</v>
      </c>
    </row>
    <row r="64" spans="1:1" ht="16">
      <c r="A64" s="39" t="s">
        <v>5076</v>
      </c>
    </row>
    <row r="65" spans="1:1" ht="16">
      <c r="A65" s="39" t="s">
        <v>5077</v>
      </c>
    </row>
    <row r="66" spans="1:1" ht="16">
      <c r="A66" s="39" t="s">
        <v>5078</v>
      </c>
    </row>
    <row r="68" spans="1:1" ht="16">
      <c r="A68" s="39" t="s">
        <v>5082</v>
      </c>
    </row>
    <row r="69" spans="1:1" ht="16">
      <c r="A69" s="39" t="s">
        <v>5079</v>
      </c>
    </row>
    <row r="70" spans="1:1" ht="16">
      <c r="A70" s="39" t="s">
        <v>5080</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pageSetUpPr fitToPage="1"/>
  </sheetPr>
  <dimension ref="A1:AM714"/>
  <sheetViews>
    <sheetView tabSelected="1" zoomScale="90" zoomScaleNormal="90" workbookViewId="0">
      <pane ySplit="2" topLeftCell="A71" activePane="bottomLeft" state="frozen"/>
      <selection pane="bottomLeft" activeCell="I638" sqref="I638:I640"/>
    </sheetView>
  </sheetViews>
  <sheetFormatPr baseColWidth="10" defaultColWidth="9.1640625" defaultRowHeight="18" outlineLevelRow="2"/>
  <cols>
    <col min="1" max="1" width="4.5" style="324" bestFit="1" customWidth="1"/>
    <col min="2" max="3" width="10.1640625" style="322" customWidth="1"/>
    <col min="4" max="4" width="5" style="322" customWidth="1"/>
    <col min="5" max="5" width="3.33203125" style="322" customWidth="1"/>
    <col min="6" max="6" width="41.83203125" style="323" customWidth="1"/>
    <col min="7" max="7" width="41.83203125" style="324" customWidth="1"/>
    <col min="8" max="8" width="5.5" style="324" bestFit="1" customWidth="1"/>
    <col min="9" max="9" width="10.1640625" style="322" customWidth="1"/>
    <col min="10" max="10" width="7.33203125" style="322" bestFit="1" customWidth="1"/>
    <col min="11" max="11" width="6.33203125" style="322" customWidth="1"/>
    <col min="12" max="12" width="12.83203125" style="322" customWidth="1"/>
    <col min="13" max="13" width="3.33203125" style="322" customWidth="1"/>
    <col min="14" max="14" width="41.6640625" style="323" customWidth="1"/>
    <col min="15" max="15" width="41.6640625" style="324" customWidth="1"/>
    <col min="16" max="16" width="6.5" style="322" bestFit="1" customWidth="1"/>
    <col min="17" max="27" width="2.1640625" style="323" customWidth="1"/>
    <col min="28" max="28" width="55.1640625" style="323" customWidth="1"/>
    <col min="29" max="29" width="6.1640625" style="322" customWidth="1"/>
    <col min="30" max="30" width="10.1640625" style="324" customWidth="1"/>
    <col min="31" max="31" width="5.83203125" style="322" bestFit="1" customWidth="1"/>
    <col min="32" max="32" width="4" style="322" customWidth="1"/>
    <col min="33" max="34" width="41.6640625" style="324" customWidth="1"/>
    <col min="35" max="35" width="3.33203125" style="322" customWidth="1"/>
    <col min="36" max="36" width="41" style="324" customWidth="1"/>
    <col min="37" max="37" width="71.33203125" style="323" customWidth="1"/>
    <col min="38" max="38" width="5.83203125" style="322" bestFit="1" customWidth="1"/>
    <col min="39" max="39" width="83.33203125" style="324" customWidth="1"/>
    <col min="40" max="16384" width="9.1640625" style="324"/>
  </cols>
  <sheetData>
    <row r="1" spans="1:39">
      <c r="F1" s="323" t="s">
        <v>6193</v>
      </c>
      <c r="N1" s="323" t="s">
        <v>6194</v>
      </c>
      <c r="AG1" s="324" t="s">
        <v>6195</v>
      </c>
      <c r="AK1" s="323" t="s">
        <v>6547</v>
      </c>
      <c r="AM1" s="322" t="s">
        <v>6548</v>
      </c>
    </row>
    <row r="2" spans="1:39" s="322" customFormat="1" ht="29">
      <c r="A2" s="429" t="s">
        <v>6544</v>
      </c>
      <c r="B2" s="429" t="s">
        <v>1</v>
      </c>
      <c r="C2" s="429" t="s">
        <v>2040</v>
      </c>
      <c r="D2" s="431" t="s">
        <v>3880</v>
      </c>
      <c r="E2" s="429"/>
      <c r="F2" s="429" t="s">
        <v>6</v>
      </c>
      <c r="G2" s="429" t="s">
        <v>7</v>
      </c>
      <c r="H2" s="429" t="s">
        <v>0</v>
      </c>
      <c r="I2" s="429" t="s">
        <v>1</v>
      </c>
      <c r="J2" s="429"/>
      <c r="K2" s="429" t="s">
        <v>2</v>
      </c>
      <c r="L2" s="429" t="s">
        <v>4</v>
      </c>
      <c r="M2" s="429" t="s">
        <v>3</v>
      </c>
      <c r="N2" s="429" t="s">
        <v>6</v>
      </c>
      <c r="O2" s="429" t="s">
        <v>7</v>
      </c>
      <c r="P2" s="429" t="s">
        <v>8</v>
      </c>
      <c r="Q2" s="429"/>
      <c r="R2" s="429"/>
      <c r="S2" s="429"/>
      <c r="T2" s="429"/>
      <c r="U2" s="429"/>
      <c r="V2" s="429"/>
      <c r="W2" s="429"/>
      <c r="X2" s="429"/>
      <c r="Y2" s="429"/>
      <c r="Z2" s="429"/>
      <c r="AA2" s="429"/>
      <c r="AB2" s="430" t="s">
        <v>6545</v>
      </c>
      <c r="AC2" s="429"/>
      <c r="AD2" s="429" t="s">
        <v>4090</v>
      </c>
      <c r="AE2" s="429" t="s">
        <v>3880</v>
      </c>
      <c r="AF2" s="429"/>
      <c r="AG2" s="429"/>
      <c r="AH2" s="429"/>
      <c r="AI2" s="431" t="s">
        <v>3</v>
      </c>
      <c r="AJ2" s="429" t="s">
        <v>5</v>
      </c>
      <c r="AK2" s="429" t="s">
        <v>2061</v>
      </c>
      <c r="AL2" s="429" t="s">
        <v>9</v>
      </c>
      <c r="AM2" s="429" t="s">
        <v>6546</v>
      </c>
    </row>
    <row r="3" spans="1:39">
      <c r="A3" s="329">
        <v>1</v>
      </c>
      <c r="C3" s="322" t="s">
        <v>6129</v>
      </c>
      <c r="D3" s="322" t="str">
        <f t="shared" ref="D3:D66" si="0">IF(LEN(C3)&gt;1,P3,"")</f>
        <v>－</v>
      </c>
      <c r="E3" s="322">
        <v>0</v>
      </c>
      <c r="F3" s="324" t="s">
        <v>14</v>
      </c>
      <c r="G3" s="324" t="s">
        <v>15</v>
      </c>
      <c r="H3" s="329">
        <v>1</v>
      </c>
      <c r="K3" s="322" t="s">
        <v>11</v>
      </c>
      <c r="L3" s="322" t="s">
        <v>12</v>
      </c>
      <c r="M3" s="322">
        <v>1</v>
      </c>
      <c r="N3" s="324" t="s">
        <v>14</v>
      </c>
      <c r="O3" s="324" t="s">
        <v>15</v>
      </c>
      <c r="P3" s="322" t="s">
        <v>16</v>
      </c>
      <c r="Q3" s="323" t="str">
        <f>INDEX(統合請求2!E:P,MATCH(コアインボイスモデル!N3,統合請求2!Q:Q,0),1)</f>
        <v>SME_ Consolidated Invoice</v>
      </c>
      <c r="R3" s="323">
        <f>INDEX(統合請求2!E:P,MATCH(コアインボイスモデル!N3,統合請求2!Q:Q,0),2)</f>
        <v>0</v>
      </c>
      <c r="S3" s="323">
        <f>INDEX(統合請求2!E:P,MATCH(コアインボイスモデル!N3,統合請求2!Q:Q,0),3)</f>
        <v>0</v>
      </c>
      <c r="T3" s="323">
        <f>INDEX(統合請求2!E:P,MATCH(コアインボイスモデル!N3,統合請求2!Q:Q,0),4)</f>
        <v>0</v>
      </c>
      <c r="U3" s="323">
        <f>INDEX(統合請求2!E:P,MATCH(コアインボイスモデル!N3,統合請求2!Q:Q,0),5)</f>
        <v>0</v>
      </c>
      <c r="V3" s="323">
        <f>INDEX(統合請求2!E:P,MATCH(コアインボイスモデル!N3,統合請求2!Q:Q,0),6)</f>
        <v>0</v>
      </c>
      <c r="W3" s="323">
        <f>INDEX(統合請求2!E:P,MATCH(コアインボイスモデル!N3,統合請求2!Q:Q,0),7)</f>
        <v>0</v>
      </c>
      <c r="X3" s="323">
        <f>INDEX(統合請求2!E:P,MATCH(コアインボイスモデル!N3,統合請求2!Q:Q,0),8)</f>
        <v>0</v>
      </c>
      <c r="Y3" s="323">
        <f>INDEX(統合請求2!E:P,MATCH(コアインボイスモデル!N3,統合請求2!Q:Q,0),9)</f>
        <v>0</v>
      </c>
      <c r="Z3" s="323">
        <f>INDEX(統合請求2!E:P,MATCH(コアインボイスモデル!N3,統合請求2!Q:Q,0),10)</f>
        <v>0</v>
      </c>
      <c r="AA3" s="323">
        <f>INDEX(統合請求2!E:P,MATCH(コアインボイスモデル!N3,統合請求2!Q:Q,0),11)</f>
        <v>0</v>
      </c>
      <c r="AB3" s="323">
        <f>INDEX(統合請求2!E:P,MATCH(コアインボイスモデル!N3,統合請求2!Q:Q,0),12)</f>
        <v>0</v>
      </c>
      <c r="AC3" s="322">
        <v>1000</v>
      </c>
      <c r="AD3" s="324" t="s">
        <v>6550</v>
      </c>
      <c r="AF3" s="322">
        <v>0</v>
      </c>
      <c r="AG3" s="324" t="s">
        <v>6549</v>
      </c>
      <c r="AI3" s="322">
        <v>1</v>
      </c>
      <c r="AJ3" s="324" t="s">
        <v>13</v>
      </c>
      <c r="AK3" s="323" t="s">
        <v>4585</v>
      </c>
      <c r="AL3" s="322" t="s">
        <v>17</v>
      </c>
      <c r="AM3" s="324" t="str">
        <f>IF(LEN(AD3)&gt;1,INDEX('JP PINT 1.0'!U:U,MATCH(コアインボイスモデル!AD3,'JP PINT 1.0'!B:B,0),1),"")</f>
        <v>/ubl:Invoice</v>
      </c>
    </row>
    <row r="4" spans="1:39">
      <c r="A4" s="329">
        <f>A3+1</f>
        <v>2</v>
      </c>
      <c r="B4" s="322" t="str">
        <f t="shared" ref="B4:B67" si="1">IF(ISTEXT(F4),I4,"")</f>
        <v>鑑ヘッダ</v>
      </c>
      <c r="C4" s="322" t="str">
        <f>"BG-0"&amp;(MID(C3,5,1)+1)</f>
        <v>BG-01</v>
      </c>
      <c r="D4" s="322" t="str">
        <f t="shared" si="0"/>
        <v>1..1</v>
      </c>
      <c r="E4" s="322">
        <v>1</v>
      </c>
      <c r="F4" s="324" t="s">
        <v>6027</v>
      </c>
      <c r="G4" s="324" t="s">
        <v>22</v>
      </c>
      <c r="H4" s="329">
        <v>2</v>
      </c>
      <c r="I4" s="322" t="s">
        <v>5853</v>
      </c>
      <c r="J4" s="322" t="str">
        <f>IF(LEN(N4)&gt;0,INDEX(統合請求!C:C,MATCH(N4,統合請求!D:D,0),1),"")</f>
        <v>CL1</v>
      </c>
      <c r="K4" s="322" t="s">
        <v>18</v>
      </c>
      <c r="L4" s="322" t="s">
        <v>19</v>
      </c>
      <c r="M4" s="322">
        <v>1</v>
      </c>
      <c r="N4" s="324" t="s">
        <v>21</v>
      </c>
      <c r="O4" s="324" t="s">
        <v>22</v>
      </c>
      <c r="P4" s="322" t="s">
        <v>23</v>
      </c>
      <c r="Q4" s="323" t="s">
        <v>6198</v>
      </c>
      <c r="AC4" s="322">
        <f>IF(ISTEXT(AD4),INDEX('JP PINT 1.0'!A:A,MATCH(コアインボイスモデル!AD4,'JP PINT 1.0'!B:B,0),1),"")</f>
        <v>1270</v>
      </c>
      <c r="AD4" s="324" t="s">
        <v>1578</v>
      </c>
      <c r="AE4" s="322" t="str">
        <f>IF(ISTEXT(AD4),INDEX('JP PINT 1.0'!F:F,MATCH(コアインボイスモデル!AD4,'JP PINT 1.0'!B:B,0),1),"")</f>
        <v>1..1</v>
      </c>
      <c r="AF4" s="322">
        <f>IF(ISTEXT(AD4),INDEX('JP PINT 1.0'!G:G,MATCH(コアインボイスモデル!AD4,'JP PINT 1.0'!B:B,0),1),"")</f>
        <v>1</v>
      </c>
      <c r="AG4" s="324" t="str">
        <f>IF(ISTEXT(AD4),INDEX('JP PINT 1.0'!I:I,MATCH(コアインボイスモデル!AD4,'JP PINT 1.0'!B:B,0),1),"")</f>
        <v>プロセスコントロール</v>
      </c>
      <c r="AH4" s="324" t="str">
        <f>IF(ISTEXT(AD4),INDEX('JP PINT 1.0'!L:L,MATCH(コアインボイスモデル!AD4,'JP PINT 1.0'!B:B,0),1),"")</f>
        <v>請求書に適用するビジネスプロセス及びルールについての情報を提供するビジネス用語のグループ。</v>
      </c>
      <c r="AI4" s="322">
        <v>1</v>
      </c>
      <c r="AJ4" s="324" t="s">
        <v>20</v>
      </c>
      <c r="AK4" s="323" t="s">
        <v>4586</v>
      </c>
      <c r="AL4" s="322" t="s">
        <v>24</v>
      </c>
      <c r="AM4" s="324">
        <f>IF(LEN(AD4)&gt;1,INDEX('JP PINT 1.0'!U:U,MATCH(コアインボイスモデル!AD4,'JP PINT 1.0'!B:B,0),1),"")</f>
        <v>0</v>
      </c>
    </row>
    <row r="5" spans="1:39">
      <c r="A5" s="329">
        <f t="shared" ref="A5:A26" si="2">A4+1</f>
        <v>3</v>
      </c>
      <c r="B5" s="322" t="str">
        <f t="shared" si="1"/>
        <v>鑑ヘッダ</v>
      </c>
      <c r="C5" s="322" t="s">
        <v>6130</v>
      </c>
      <c r="D5" s="322" t="str">
        <f t="shared" si="0"/>
        <v>0..1</v>
      </c>
      <c r="E5" s="322">
        <v>2</v>
      </c>
      <c r="F5" s="323" t="s">
        <v>28</v>
      </c>
      <c r="G5" s="324" t="s">
        <v>29</v>
      </c>
      <c r="H5" s="329">
        <v>3</v>
      </c>
      <c r="I5" s="322" t="s">
        <v>5853</v>
      </c>
      <c r="J5" s="322" t="str">
        <f>IF(LEN(N5)&gt;0,INDEX(統合請求!C:C,MATCH(N5,統合請求!D:D,0),1),"")</f>
        <v>ID1</v>
      </c>
      <c r="K5" s="322" t="s">
        <v>25</v>
      </c>
      <c r="L5" s="322" t="s">
        <v>26</v>
      </c>
      <c r="M5" s="322">
        <v>2</v>
      </c>
      <c r="N5" s="323" t="s">
        <v>28</v>
      </c>
      <c r="O5" s="324" t="s">
        <v>29</v>
      </c>
      <c r="P5" s="322" t="s">
        <v>30</v>
      </c>
      <c r="R5" s="323" t="s">
        <v>6200</v>
      </c>
      <c r="AC5" s="322" t="str">
        <f>IF(ISTEXT(AD5),INDEX('JP PINT 1.0'!A:A,MATCH(コアインボイスモデル!AD5,'JP PINT 1.0'!B:B,0),1),"")</f>
        <v/>
      </c>
      <c r="AE5" s="322" t="str">
        <f>IF(ISTEXT(AD5),INDEX('JP PINT 1.0'!F:F,MATCH(コアインボイスモデル!AD5,'JP PINT 1.0'!B:B,0),1),"")</f>
        <v/>
      </c>
      <c r="AF5" s="322" t="str">
        <f>IF(ISTEXT(AD5),INDEX('JP PINT 1.0'!G:G,MATCH(コアインボイスモデル!AD5,'JP PINT 1.0'!B:B,0),1),"")</f>
        <v/>
      </c>
      <c r="AG5" s="324" t="str">
        <f>IF(ISTEXT(AD5),INDEX('JP PINT 1.0'!I:I,MATCH(コアインボイスモデル!AD5,'JP PINT 1.0'!B:B,0),1),"")</f>
        <v/>
      </c>
      <c r="AH5" s="324" t="str">
        <f>IF(ISTEXT(AD5),INDEX('JP PINT 1.0'!L:L,MATCH(コアインボイスモデル!AD5,'JP PINT 1.0'!B:B,0),1),"")</f>
        <v/>
      </c>
      <c r="AI5" s="322">
        <v>2</v>
      </c>
      <c r="AJ5" s="324" t="s">
        <v>27</v>
      </c>
      <c r="AK5" s="323" t="s">
        <v>4587</v>
      </c>
      <c r="AL5" s="322" t="s">
        <v>24</v>
      </c>
      <c r="AM5" s="324" t="str">
        <f>IF(LEN(AD5)&gt;1,INDEX('JP PINT 1.0'!U:U,MATCH(コアインボイスモデル!AD5,'JP PINT 1.0'!B:B,0),1),"")</f>
        <v/>
      </c>
    </row>
    <row r="6" spans="1:39">
      <c r="A6" s="329">
        <f t="shared" si="2"/>
        <v>4</v>
      </c>
      <c r="B6" s="322" t="str">
        <f t="shared" si="1"/>
        <v>鑑ヘッダ</v>
      </c>
      <c r="C6" s="322" t="s">
        <v>6131</v>
      </c>
      <c r="D6" s="322" t="str">
        <f t="shared" si="0"/>
        <v>0..1</v>
      </c>
      <c r="E6" s="322">
        <v>2</v>
      </c>
      <c r="F6" s="323" t="s">
        <v>33</v>
      </c>
      <c r="G6" s="324" t="s">
        <v>34</v>
      </c>
      <c r="H6" s="329">
        <v>4</v>
      </c>
      <c r="I6" s="322" t="s">
        <v>5853</v>
      </c>
      <c r="J6" s="322" t="str">
        <f>IF(LEN(N6)&gt;0,INDEX(統合請求!C:C,MATCH(N6,統合請求!D:D,0),1),"")</f>
        <v>ID2</v>
      </c>
      <c r="K6" s="322" t="s">
        <v>25</v>
      </c>
      <c r="L6" s="322" t="s">
        <v>31</v>
      </c>
      <c r="M6" s="322">
        <v>2</v>
      </c>
      <c r="N6" s="323" t="s">
        <v>33</v>
      </c>
      <c r="O6" s="324" t="s">
        <v>34</v>
      </c>
      <c r="P6" s="322" t="s">
        <v>30</v>
      </c>
      <c r="R6" s="323" t="s">
        <v>6201</v>
      </c>
      <c r="AC6" s="322">
        <f>IF(ISTEXT(AD6),INDEX('JP PINT 1.0'!A:A,MATCH(コアインボイスモデル!AD6,'JP PINT 1.0'!B:B,0),1),"")</f>
        <v>1030</v>
      </c>
      <c r="AD6" s="324" t="s">
        <v>2088</v>
      </c>
      <c r="AE6" s="322" t="str">
        <f>IF(ISTEXT(AD6),INDEX('JP PINT 1.0'!F:F,MATCH(コアインボイスモデル!AD6,'JP PINT 1.0'!B:B,0),1),"")</f>
        <v>0..1</v>
      </c>
      <c r="AF6" s="322">
        <f>IF(ISTEXT(AD6),INDEX('JP PINT 1.0'!G:G,MATCH(コアインボイスモデル!AD6,'JP PINT 1.0'!B:B,0),1),"")</f>
        <v>1</v>
      </c>
      <c r="AG6" s="324" t="str">
        <f>IF(ISTEXT(AD6),INDEX('JP PINT 1.0'!I:I,MATCH(コアインボイスモデル!AD6,'JP PINT 1.0'!B:B,0),1),"")</f>
        <v>請求書発行時刻</v>
      </c>
      <c r="AH6" s="324" t="str">
        <f>IF(ISTEXT(AD6),INDEX('JP PINT 1.0'!L:L,MATCH(コアインボイスモデル!AD6,'JP PINT 1.0'!B:B,0),1),"")</f>
        <v>請求書の発行時刻。</v>
      </c>
      <c r="AI6" s="322">
        <v>2</v>
      </c>
      <c r="AJ6" s="324" t="s">
        <v>32</v>
      </c>
      <c r="AK6" s="323" t="s">
        <v>4588</v>
      </c>
      <c r="AL6" s="322" t="s">
        <v>35</v>
      </c>
      <c r="AM6" s="324" t="str">
        <f>IF(LEN(AD6)&gt;1,INDEX('JP PINT 1.0'!U:U,MATCH(コアインボイスモデル!AD6,'JP PINT 1.0'!B:B,0),1),"")</f>
        <v>/ubl:Invoice/cbc:IssueTime</v>
      </c>
    </row>
    <row r="7" spans="1:39">
      <c r="A7" s="329"/>
      <c r="B7" s="322" t="str">
        <f t="shared" si="1"/>
        <v/>
      </c>
      <c r="D7" s="322" t="str">
        <f t="shared" si="0"/>
        <v/>
      </c>
      <c r="H7" s="329">
        <v>5</v>
      </c>
      <c r="I7" s="322" t="s">
        <v>5853</v>
      </c>
      <c r="J7" s="322" t="str">
        <f>IF(LEN(N7)&gt;0,INDEX(統合請求!C:C,MATCH(N7,統合請求!D:D,0),1),"")</f>
        <v>CL2</v>
      </c>
      <c r="K7" s="322" t="s">
        <v>36</v>
      </c>
      <c r="L7" s="322" t="s">
        <v>37</v>
      </c>
      <c r="M7" s="322">
        <v>2</v>
      </c>
      <c r="N7" s="323" t="s">
        <v>44</v>
      </c>
      <c r="O7" s="324" t="s">
        <v>40</v>
      </c>
      <c r="P7" s="322" t="s">
        <v>23</v>
      </c>
      <c r="S7" s="323" t="s">
        <v>6203</v>
      </c>
      <c r="AC7" s="322" t="str">
        <f>IF(ISTEXT(AD7),INDEX('JP PINT 1.0'!A:A,MATCH(コアインボイスモデル!AD7,'JP PINT 1.0'!B:B,0),1),"")</f>
        <v/>
      </c>
      <c r="AE7" s="322" t="str">
        <f>IF(ISTEXT(AD7),INDEX('JP PINT 1.0'!F:F,MATCH(コアインボイスモデル!AD7,'JP PINT 1.0'!B:B,0),1),"")</f>
        <v/>
      </c>
      <c r="AF7" s="322" t="str">
        <f>IF(ISTEXT(AD7),INDEX('JP PINT 1.0'!G:G,MATCH(コアインボイスモデル!AD7,'JP PINT 1.0'!B:B,0),1),"")</f>
        <v/>
      </c>
      <c r="AG7" s="324" t="str">
        <f>IF(ISTEXT(AD7),INDEX('JP PINT 1.0'!I:I,MATCH(コアインボイスモデル!AD7,'JP PINT 1.0'!B:B,0),1),"")</f>
        <v/>
      </c>
      <c r="AH7" s="324" t="str">
        <f>IF(ISTEXT(AD7),INDEX('JP PINT 1.0'!L:L,MATCH(コアインボイスモデル!AD7,'JP PINT 1.0'!B:B,0),1),"")</f>
        <v/>
      </c>
      <c r="AI7" s="322">
        <v>2</v>
      </c>
      <c r="AJ7" s="324" t="s">
        <v>38</v>
      </c>
      <c r="AK7" s="323" t="s">
        <v>4589</v>
      </c>
      <c r="AL7" s="322" t="s">
        <v>24</v>
      </c>
      <c r="AM7" s="324" t="str">
        <f>IF(LEN(AD7)&gt;1,INDEX('JP PINT 1.0'!U:U,MATCH(コアインボイスモデル!AD7,'JP PINT 1.0'!B:B,0),1),"")</f>
        <v/>
      </c>
    </row>
    <row r="8" spans="1:39">
      <c r="A8" s="329"/>
      <c r="B8" s="322" t="str">
        <f t="shared" si="1"/>
        <v/>
      </c>
      <c r="D8" s="322" t="str">
        <f t="shared" si="0"/>
        <v/>
      </c>
      <c r="H8" s="329">
        <v>6</v>
      </c>
      <c r="I8" s="322" t="s">
        <v>5853</v>
      </c>
      <c r="J8" s="322" t="str">
        <f>IF(LEN(N8)&gt;0,INDEX(統合請求!C:C,MATCH(N8,統合請求!D:D,0),1),"")</f>
        <v>CL2</v>
      </c>
      <c r="K8" s="322" t="s">
        <v>41</v>
      </c>
      <c r="L8" s="322" t="s">
        <v>42</v>
      </c>
      <c r="M8" s="322">
        <v>2</v>
      </c>
      <c r="N8" s="323" t="s">
        <v>44</v>
      </c>
      <c r="O8" s="324" t="s">
        <v>45</v>
      </c>
      <c r="P8" s="322" t="s">
        <v>46</v>
      </c>
      <c r="S8" s="323" t="s">
        <v>6203</v>
      </c>
      <c r="AC8" s="322" t="str">
        <f>IF(ISTEXT(AD8),INDEX('JP PINT 1.0'!A:A,MATCH(コアインボイスモデル!AD8,'JP PINT 1.0'!B:B,0),1),"")</f>
        <v/>
      </c>
      <c r="AE8" s="322" t="str">
        <f>IF(ISTEXT(AD8),INDEX('JP PINT 1.0'!F:F,MATCH(コアインボイスモデル!AD8,'JP PINT 1.0'!B:B,0),1),"")</f>
        <v/>
      </c>
      <c r="AF8" s="322" t="str">
        <f>IF(ISTEXT(AD8),INDEX('JP PINT 1.0'!G:G,MATCH(コアインボイスモデル!AD8,'JP PINT 1.0'!B:B,0),1),"")</f>
        <v/>
      </c>
      <c r="AG8" s="324" t="str">
        <f>IF(ISTEXT(AD8),INDEX('JP PINT 1.0'!I:I,MATCH(コアインボイスモデル!AD8,'JP PINT 1.0'!B:B,0),1),"")</f>
        <v/>
      </c>
      <c r="AH8" s="324" t="str">
        <f>IF(ISTEXT(AD8),INDEX('JP PINT 1.0'!L:L,MATCH(コアインボイスモデル!AD8,'JP PINT 1.0'!B:B,0),1),"")</f>
        <v/>
      </c>
      <c r="AI8" s="322">
        <v>2</v>
      </c>
      <c r="AJ8" s="324" t="s">
        <v>43</v>
      </c>
      <c r="AL8" s="322" t="s">
        <v>24</v>
      </c>
      <c r="AM8" s="324" t="str">
        <f>IF(LEN(AD8)&gt;1,INDEX('JP PINT 1.0'!U:U,MATCH(コアインボイスモデル!AD8,'JP PINT 1.0'!B:B,0),1),"")</f>
        <v/>
      </c>
    </row>
    <row r="9" spans="1:39">
      <c r="A9" s="329">
        <f>A6+1</f>
        <v>5</v>
      </c>
      <c r="B9" s="322" t="str">
        <f t="shared" si="1"/>
        <v>鑑ヘッダ</v>
      </c>
      <c r="C9" s="322" t="s">
        <v>6132</v>
      </c>
      <c r="D9" s="322" t="str">
        <f t="shared" si="0"/>
        <v>1..1</v>
      </c>
      <c r="E9" s="322">
        <v>2</v>
      </c>
      <c r="F9" s="323" t="s">
        <v>49</v>
      </c>
      <c r="G9" s="324" t="s">
        <v>50</v>
      </c>
      <c r="H9" s="329">
        <v>7</v>
      </c>
      <c r="I9" s="322" t="s">
        <v>5853</v>
      </c>
      <c r="J9" s="322" t="str">
        <f>IF(LEN(N9)&gt;0,INDEX(統合請求!C:C,MATCH(N9,統合請求!D:D,0),1),"")</f>
        <v>ID3</v>
      </c>
      <c r="K9" s="322" t="s">
        <v>25</v>
      </c>
      <c r="L9" s="322" t="s">
        <v>47</v>
      </c>
      <c r="M9" s="322">
        <v>3</v>
      </c>
      <c r="N9" s="323" t="s">
        <v>49</v>
      </c>
      <c r="O9" s="324" t="s">
        <v>50</v>
      </c>
      <c r="P9" s="322" t="s">
        <v>23</v>
      </c>
      <c r="T9" s="323" t="s">
        <v>6210</v>
      </c>
      <c r="AC9" s="322">
        <f>IF(ISTEXT(AD9),INDEX('JP PINT 1.0'!A:A,MATCH(コアインボイスモデル!AD9,'JP PINT 1.0'!B:B,0),1),"")</f>
        <v>1280</v>
      </c>
      <c r="AD9" s="324" t="s">
        <v>1580</v>
      </c>
      <c r="AE9" s="322" t="str">
        <f>IF(ISTEXT(AD9),INDEX('JP PINT 1.0'!F:F,MATCH(コアインボイスモデル!AD9,'JP PINT 1.0'!B:B,0),1),"")</f>
        <v>1..1</v>
      </c>
      <c r="AF9" s="322">
        <f>IF(ISTEXT(AD9),INDEX('JP PINT 1.0'!G:G,MATCH(コアインボイスモデル!AD9,'JP PINT 1.0'!B:B,0),1),"")</f>
        <v>2</v>
      </c>
      <c r="AG9" s="324" t="str">
        <f>IF(ISTEXT(AD9),INDEX('JP PINT 1.0'!I:I,MATCH(コアインボイスモデル!AD9,'JP PINT 1.0'!B:B,0),1),"")</f>
        <v>ビジネスプロセスタイプ</v>
      </c>
      <c r="AH9" s="324" t="str">
        <f>IF(ISTEXT(AD9),INDEX('JP PINT 1.0'!L:L,MATCH(コアインボイスモデル!AD9,'JP PINT 1.0'!B:B,0),1),"")</f>
        <v>取引プロセスの名称。買い手が適切な方法で請求書を処理することができるように、取引が行われたビジネスプロセスを識別する。</v>
      </c>
      <c r="AI9" s="322">
        <v>3</v>
      </c>
      <c r="AJ9" s="324" t="s">
        <v>48</v>
      </c>
      <c r="AK9" s="323" t="s">
        <v>4590</v>
      </c>
      <c r="AL9" s="322" t="s">
        <v>24</v>
      </c>
      <c r="AM9" s="324" t="str">
        <f>IF(LEN(AD9)&gt;1,INDEX('JP PINT 1.0'!U:U,MATCH(コアインボイスモデル!AD9,'JP PINT 1.0'!B:B,0),1),"")</f>
        <v>/ubl:Invoice/cbc:ProfileID</v>
      </c>
    </row>
    <row r="10" spans="1:39">
      <c r="A10" s="329">
        <f t="shared" si="2"/>
        <v>6</v>
      </c>
      <c r="B10" s="322" t="str">
        <f t="shared" si="1"/>
        <v>鑑ヘッダ</v>
      </c>
      <c r="C10" s="322" t="s">
        <v>6133</v>
      </c>
      <c r="D10" s="322" t="str">
        <f t="shared" si="0"/>
        <v>0..1</v>
      </c>
      <c r="E10" s="322">
        <v>2</v>
      </c>
      <c r="F10" s="323" t="s">
        <v>53</v>
      </c>
      <c r="G10" s="324" t="s">
        <v>54</v>
      </c>
      <c r="H10" s="329">
        <v>8</v>
      </c>
      <c r="I10" s="322" t="s">
        <v>5853</v>
      </c>
      <c r="J10" s="322" t="str">
        <f>IF(LEN(N10)&gt;0,INDEX(統合請求!C:C,MATCH(N10,統合請求!D:D,0),1),"")</f>
        <v>ID4</v>
      </c>
      <c r="K10" s="322" t="s">
        <v>25</v>
      </c>
      <c r="L10" s="322" t="s">
        <v>51</v>
      </c>
      <c r="M10" s="322">
        <v>3</v>
      </c>
      <c r="N10" s="323" t="s">
        <v>53</v>
      </c>
      <c r="O10" s="324" t="s">
        <v>54</v>
      </c>
      <c r="P10" s="322" t="s">
        <v>30</v>
      </c>
      <c r="T10" s="323" t="s">
        <v>6211</v>
      </c>
      <c r="AC10" s="322" t="str">
        <f>IF(ISTEXT(AD10),INDEX('JP PINT 1.0'!A:A,MATCH(コアインボイスモデル!AD10,'JP PINT 1.0'!B:B,0),1),"")</f>
        <v/>
      </c>
      <c r="AE10" s="322" t="str">
        <f>IF(ISTEXT(AD10),INDEX('JP PINT 1.0'!F:F,MATCH(コアインボイスモデル!AD10,'JP PINT 1.0'!B:B,0),1),"")</f>
        <v/>
      </c>
      <c r="AF10" s="322" t="str">
        <f>IF(ISTEXT(AD10),INDEX('JP PINT 1.0'!G:G,MATCH(コアインボイスモデル!AD10,'JP PINT 1.0'!B:B,0),1),"")</f>
        <v/>
      </c>
      <c r="AG10" s="324" t="str">
        <f>IF(ISTEXT(AD10),INDEX('JP PINT 1.0'!I:I,MATCH(コアインボイスモデル!AD10,'JP PINT 1.0'!B:B,0),1),"")</f>
        <v/>
      </c>
      <c r="AH10" s="324" t="str">
        <f>IF(ISTEXT(AD10),INDEX('JP PINT 1.0'!L:L,MATCH(コアインボイスモデル!AD10,'JP PINT 1.0'!B:B,0),1),"")</f>
        <v/>
      </c>
      <c r="AI10" s="322">
        <v>3</v>
      </c>
      <c r="AJ10" s="324" t="s">
        <v>52</v>
      </c>
      <c r="AK10" s="323" t="s">
        <v>4591</v>
      </c>
      <c r="AL10" s="322" t="s">
        <v>24</v>
      </c>
      <c r="AM10" s="324" t="str">
        <f>IF(LEN(AD10)&gt;1,INDEX('JP PINT 1.0'!U:U,MATCH(コアインボイスモデル!AD10,'JP PINT 1.0'!B:B,0),1),"")</f>
        <v/>
      </c>
    </row>
    <row r="11" spans="1:39">
      <c r="A11" s="329"/>
      <c r="B11" s="322" t="str">
        <f t="shared" si="1"/>
        <v/>
      </c>
      <c r="D11" s="322" t="str">
        <f t="shared" si="0"/>
        <v/>
      </c>
      <c r="H11" s="329">
        <v>9</v>
      </c>
      <c r="I11" s="322" t="s">
        <v>5853</v>
      </c>
      <c r="K11" s="322" t="s">
        <v>36</v>
      </c>
      <c r="L11" s="322" t="s">
        <v>55</v>
      </c>
      <c r="M11" s="322">
        <v>3</v>
      </c>
      <c r="N11" s="323" t="s">
        <v>57</v>
      </c>
      <c r="O11" s="324" t="s">
        <v>58</v>
      </c>
      <c r="P11" s="322" t="s">
        <v>23</v>
      </c>
      <c r="T11" s="323" t="s">
        <v>6204</v>
      </c>
      <c r="AC11" s="322" t="str">
        <f>IF(ISTEXT(AD11),INDEX('JP PINT 1.0'!A:A,MATCH(コアインボイスモデル!AD11,'JP PINT 1.0'!B:B,0),1),"")</f>
        <v/>
      </c>
      <c r="AE11" s="322" t="str">
        <f>IF(ISTEXT(AD11),INDEX('JP PINT 1.0'!F:F,MATCH(コアインボイスモデル!AD11,'JP PINT 1.0'!B:B,0),1),"")</f>
        <v/>
      </c>
      <c r="AF11" s="322" t="str">
        <f>IF(ISTEXT(AD11),INDEX('JP PINT 1.0'!G:G,MATCH(コアインボイスモデル!AD11,'JP PINT 1.0'!B:B,0),1),"")</f>
        <v/>
      </c>
      <c r="AG11" s="324" t="str">
        <f>IF(ISTEXT(AD11),INDEX('JP PINT 1.0'!I:I,MATCH(コアインボイスモデル!AD11,'JP PINT 1.0'!B:B,0),1),"")</f>
        <v/>
      </c>
      <c r="AH11" s="324" t="str">
        <f>IF(ISTEXT(AD11),INDEX('JP PINT 1.0'!L:L,MATCH(コアインボイスモデル!AD11,'JP PINT 1.0'!B:B,0),1),"")</f>
        <v/>
      </c>
      <c r="AI11" s="322">
        <v>3</v>
      </c>
      <c r="AJ11" s="324" t="s">
        <v>56</v>
      </c>
      <c r="AK11" s="323" t="s">
        <v>4592</v>
      </c>
      <c r="AL11" s="322" t="s">
        <v>24</v>
      </c>
      <c r="AM11" s="324" t="str">
        <f>IF(LEN(AD11)&gt;1,INDEX('JP PINT 1.0'!U:U,MATCH(コアインボイスモデル!AD11,'JP PINT 1.0'!B:B,0),1),"")</f>
        <v/>
      </c>
    </row>
    <row r="12" spans="1:39">
      <c r="A12" s="329"/>
      <c r="B12" s="322" t="str">
        <f t="shared" si="1"/>
        <v/>
      </c>
      <c r="D12" s="322" t="str">
        <f t="shared" si="0"/>
        <v/>
      </c>
      <c r="H12" s="329">
        <v>10</v>
      </c>
      <c r="I12" s="322" t="s">
        <v>5853</v>
      </c>
      <c r="K12" s="322" t="s">
        <v>41</v>
      </c>
      <c r="L12" s="322" t="s">
        <v>59</v>
      </c>
      <c r="M12" s="322">
        <v>3</v>
      </c>
      <c r="N12" s="323" t="s">
        <v>61</v>
      </c>
      <c r="O12" s="324" t="s">
        <v>62</v>
      </c>
      <c r="P12" s="322" t="s">
        <v>63</v>
      </c>
      <c r="U12" s="323" t="s">
        <v>6205</v>
      </c>
      <c r="AC12" s="322" t="str">
        <f>IF(ISTEXT(AD12),INDEX('JP PINT 1.0'!A:A,MATCH(コアインボイスモデル!AD12,'JP PINT 1.0'!B:B,0),1),"")</f>
        <v/>
      </c>
      <c r="AE12" s="322" t="str">
        <f>IF(ISTEXT(AD12),INDEX('JP PINT 1.0'!F:F,MATCH(コアインボイスモデル!AD12,'JP PINT 1.0'!B:B,0),1),"")</f>
        <v/>
      </c>
      <c r="AF12" s="322" t="str">
        <f>IF(ISTEXT(AD12),INDEX('JP PINT 1.0'!G:G,MATCH(コアインボイスモデル!AD12,'JP PINT 1.0'!B:B,0),1),"")</f>
        <v/>
      </c>
      <c r="AG12" s="324" t="str">
        <f>IF(ISTEXT(AD12),INDEX('JP PINT 1.0'!I:I,MATCH(コアインボイスモデル!AD12,'JP PINT 1.0'!B:B,0),1),"")</f>
        <v/>
      </c>
      <c r="AH12" s="324" t="str">
        <f>IF(ISTEXT(AD12),INDEX('JP PINT 1.0'!L:L,MATCH(コアインボイスモデル!AD12,'JP PINT 1.0'!B:B,0),1),"")</f>
        <v/>
      </c>
      <c r="AI12" s="322">
        <v>3</v>
      </c>
      <c r="AJ12" s="324" t="s">
        <v>60</v>
      </c>
      <c r="AL12" s="322" t="s">
        <v>24</v>
      </c>
      <c r="AM12" s="324" t="str">
        <f>IF(LEN(AD12)&gt;1,INDEX('JP PINT 1.0'!U:U,MATCH(コアインボイスモデル!AD12,'JP PINT 1.0'!B:B,0),1),"")</f>
        <v/>
      </c>
    </row>
    <row r="13" spans="1:39">
      <c r="A13" s="329">
        <f>A10+1</f>
        <v>7</v>
      </c>
      <c r="B13" s="322" t="str">
        <f t="shared" si="1"/>
        <v>鑑ヘッダ</v>
      </c>
      <c r="C13" s="322" t="s">
        <v>6134</v>
      </c>
      <c r="D13" s="322" t="str">
        <f t="shared" si="0"/>
        <v>1..1</v>
      </c>
      <c r="E13" s="322">
        <v>2</v>
      </c>
      <c r="F13" s="323" t="s">
        <v>65</v>
      </c>
      <c r="G13" s="324" t="s">
        <v>66</v>
      </c>
      <c r="H13" s="329">
        <v>11</v>
      </c>
      <c r="I13" s="322" t="s">
        <v>5853</v>
      </c>
      <c r="J13" s="322" t="str">
        <f>IF(LEN(N13)&gt;0,INDEX(統合請求!C:C,MATCH(N13,統合請求!D:D,0),1),"")</f>
        <v>ID5</v>
      </c>
      <c r="K13" s="322" t="s">
        <v>25</v>
      </c>
      <c r="L13" s="322" t="s">
        <v>64</v>
      </c>
      <c r="M13" s="322">
        <v>4</v>
      </c>
      <c r="N13" s="323" t="s">
        <v>65</v>
      </c>
      <c r="O13" s="324" t="s">
        <v>66</v>
      </c>
      <c r="P13" s="322" t="s">
        <v>23</v>
      </c>
      <c r="V13" s="323" t="s">
        <v>6206</v>
      </c>
      <c r="AC13" s="322" t="str">
        <f>IF(ISTEXT(AD13),INDEX('JP PINT 1.0'!A:A,MATCH(コアインボイスモデル!AD13,'JP PINT 1.0'!B:B,0),1),"")</f>
        <v/>
      </c>
      <c r="AE13" s="322" t="str">
        <f>IF(ISTEXT(AD13),INDEX('JP PINT 1.0'!F:F,MATCH(コアインボイスモデル!AD13,'JP PINT 1.0'!B:B,0),1),"")</f>
        <v/>
      </c>
      <c r="AF13" s="322" t="str">
        <f>IF(ISTEXT(AD13),INDEX('JP PINT 1.0'!G:G,MATCH(コアインボイスモデル!AD13,'JP PINT 1.0'!B:B,0),1),"")</f>
        <v/>
      </c>
      <c r="AG13" s="324" t="str">
        <f>IF(ISTEXT(AD13),INDEX('JP PINT 1.0'!I:I,MATCH(コアインボイスモデル!AD13,'JP PINT 1.0'!B:B,0),1),"")</f>
        <v/>
      </c>
      <c r="AH13" s="324" t="str">
        <f>IF(ISTEXT(AD13),INDEX('JP PINT 1.0'!L:L,MATCH(コアインボイスモデル!AD13,'JP PINT 1.0'!B:B,0),1),"")</f>
        <v/>
      </c>
      <c r="AI13" s="322">
        <v>4</v>
      </c>
      <c r="AJ13" s="324" t="s">
        <v>48</v>
      </c>
      <c r="AK13" s="323" t="s">
        <v>4593</v>
      </c>
      <c r="AL13" s="322" t="s">
        <v>24</v>
      </c>
      <c r="AM13" s="324" t="str">
        <f>IF(LEN(AD13)&gt;1,INDEX('JP PINT 1.0'!U:U,MATCH(コアインボイスモデル!AD13,'JP PINT 1.0'!B:B,0),1),"")</f>
        <v/>
      </c>
    </row>
    <row r="14" spans="1:39">
      <c r="A14" s="329">
        <f t="shared" si="2"/>
        <v>8</v>
      </c>
      <c r="B14" s="322" t="str">
        <f t="shared" si="1"/>
        <v>鑑ヘッダ</v>
      </c>
      <c r="C14" s="322" t="s">
        <v>6135</v>
      </c>
      <c r="D14" s="322" t="str">
        <f t="shared" si="0"/>
        <v>1..1</v>
      </c>
      <c r="E14" s="322">
        <v>2</v>
      </c>
      <c r="F14" s="323" t="s">
        <v>69</v>
      </c>
      <c r="G14" s="324" t="s">
        <v>70</v>
      </c>
      <c r="H14" s="329">
        <v>12</v>
      </c>
      <c r="I14" s="322" t="s">
        <v>5853</v>
      </c>
      <c r="J14" s="322" t="str">
        <f>IF(LEN(N14)&gt;0,INDEX(統合請求!C:C,MATCH(N14,統合請求!D:D,0),1),"")</f>
        <v>ID6</v>
      </c>
      <c r="K14" s="322" t="s">
        <v>25</v>
      </c>
      <c r="L14" s="322" t="s">
        <v>67</v>
      </c>
      <c r="M14" s="322">
        <v>4</v>
      </c>
      <c r="N14" s="323" t="s">
        <v>69</v>
      </c>
      <c r="O14" s="324" t="s">
        <v>70</v>
      </c>
      <c r="P14" s="322" t="s">
        <v>23</v>
      </c>
      <c r="V14" s="323" t="s">
        <v>6209</v>
      </c>
      <c r="AC14" s="322" t="str">
        <f>IF(ISTEXT(AD14),INDEX('JP PINT 1.0'!A:A,MATCH(コアインボイスモデル!AD14,'JP PINT 1.0'!B:B,0),1),"")</f>
        <v/>
      </c>
      <c r="AE14" s="322" t="str">
        <f>IF(ISTEXT(AD14),INDEX('JP PINT 1.0'!F:F,MATCH(コアインボイスモデル!AD14,'JP PINT 1.0'!B:B,0),1),"")</f>
        <v/>
      </c>
      <c r="AF14" s="322" t="str">
        <f>IF(ISTEXT(AD14),INDEX('JP PINT 1.0'!G:G,MATCH(コアインボイスモデル!AD14,'JP PINT 1.0'!B:B,0),1),"")</f>
        <v/>
      </c>
      <c r="AG14" s="324" t="str">
        <f>IF(ISTEXT(AD14),INDEX('JP PINT 1.0'!I:I,MATCH(コアインボイスモデル!AD14,'JP PINT 1.0'!B:B,0),1),"")</f>
        <v/>
      </c>
      <c r="AH14" s="324" t="str">
        <f>IF(ISTEXT(AD14),INDEX('JP PINT 1.0'!L:L,MATCH(コアインボイスモデル!AD14,'JP PINT 1.0'!B:B,0),1),"")</f>
        <v/>
      </c>
      <c r="AI14" s="322">
        <v>4</v>
      </c>
      <c r="AJ14" s="324" t="s">
        <v>68</v>
      </c>
      <c r="AK14" s="323" t="s">
        <v>4594</v>
      </c>
      <c r="AL14" s="322" t="s">
        <v>24</v>
      </c>
      <c r="AM14" s="324" t="str">
        <f>IF(LEN(AD14)&gt;1,INDEX('JP PINT 1.0'!U:U,MATCH(コアインボイスモデル!AD14,'JP PINT 1.0'!B:B,0),1),"")</f>
        <v/>
      </c>
    </row>
    <row r="15" spans="1:39">
      <c r="A15" s="329"/>
      <c r="B15" s="322" t="str">
        <f t="shared" si="1"/>
        <v/>
      </c>
      <c r="D15" s="322" t="str">
        <f t="shared" si="0"/>
        <v/>
      </c>
      <c r="H15" s="329">
        <v>13</v>
      </c>
      <c r="I15" s="322" t="s">
        <v>5853</v>
      </c>
      <c r="K15" s="322" t="s">
        <v>36</v>
      </c>
      <c r="L15" s="322" t="s">
        <v>71</v>
      </c>
      <c r="M15" s="322">
        <v>2</v>
      </c>
      <c r="N15" s="323" t="s">
        <v>73</v>
      </c>
      <c r="O15" s="324" t="s">
        <v>74</v>
      </c>
      <c r="P15" s="322" t="s">
        <v>30</v>
      </c>
      <c r="R15" s="323" t="s">
        <v>6371</v>
      </c>
      <c r="AC15" s="322" t="str">
        <f>IF(ISTEXT(AD15),INDEX('JP PINT 1.0'!A:A,MATCH(コアインボイスモデル!AD15,'JP PINT 1.0'!B:B,0),1),"")</f>
        <v/>
      </c>
      <c r="AE15" s="322" t="str">
        <f>IF(ISTEXT(AD15),INDEX('JP PINT 1.0'!F:F,MATCH(コアインボイスモデル!AD15,'JP PINT 1.0'!B:B,0),1),"")</f>
        <v/>
      </c>
      <c r="AF15" s="322" t="str">
        <f>IF(ISTEXT(AD15),INDEX('JP PINT 1.0'!G:G,MATCH(コアインボイスモデル!AD15,'JP PINT 1.0'!B:B,0),1),"")</f>
        <v/>
      </c>
      <c r="AG15" s="324" t="str">
        <f>IF(ISTEXT(AD15),INDEX('JP PINT 1.0'!I:I,MATCH(コアインボイスモデル!AD15,'JP PINT 1.0'!B:B,0),1),"")</f>
        <v/>
      </c>
      <c r="AH15" s="324" t="str">
        <f>IF(ISTEXT(AD15),INDEX('JP PINT 1.0'!L:L,MATCH(コアインボイスモデル!AD15,'JP PINT 1.0'!B:B,0),1),"")</f>
        <v/>
      </c>
      <c r="AI15" s="322">
        <v>2</v>
      </c>
      <c r="AJ15" s="324" t="s">
        <v>72</v>
      </c>
      <c r="AK15" s="323" t="s">
        <v>4595</v>
      </c>
      <c r="AL15" s="322" t="s">
        <v>24</v>
      </c>
      <c r="AM15" s="324" t="str">
        <f>IF(LEN(AD15)&gt;1,INDEX('JP PINT 1.0'!U:U,MATCH(コアインボイスモデル!AD15,'JP PINT 1.0'!B:B,0),1),"")</f>
        <v/>
      </c>
    </row>
    <row r="16" spans="1:39">
      <c r="A16" s="329"/>
      <c r="B16" s="322" t="str">
        <f t="shared" si="1"/>
        <v/>
      </c>
      <c r="D16" s="322" t="str">
        <f t="shared" si="0"/>
        <v/>
      </c>
      <c r="H16" s="329">
        <v>14</v>
      </c>
      <c r="I16" s="322" t="s">
        <v>5853</v>
      </c>
      <c r="J16" s="322" t="str">
        <f>IF(LEN(N16)&gt;0,INDEX(統合請求!C:C,MATCH(N16,統合請求!D:D,0),1),"")</f>
        <v>CL3</v>
      </c>
      <c r="K16" s="322" t="s">
        <v>41</v>
      </c>
      <c r="L16" s="322" t="s">
        <v>42</v>
      </c>
      <c r="M16" s="322">
        <v>2</v>
      </c>
      <c r="N16" s="323" t="s">
        <v>75</v>
      </c>
      <c r="O16" s="324" t="s">
        <v>76</v>
      </c>
      <c r="P16" s="322" t="s">
        <v>46</v>
      </c>
      <c r="S16" s="323" t="s">
        <v>6203</v>
      </c>
      <c r="AC16" s="322" t="str">
        <f>IF(ISTEXT(AD16),INDEX('JP PINT 1.0'!A:A,MATCH(コアインボイスモデル!AD16,'JP PINT 1.0'!B:B,0),1),"")</f>
        <v/>
      </c>
      <c r="AE16" s="322" t="str">
        <f>IF(ISTEXT(AD16),INDEX('JP PINT 1.0'!F:F,MATCH(コアインボイスモデル!AD16,'JP PINT 1.0'!B:B,0),1),"")</f>
        <v/>
      </c>
      <c r="AF16" s="322" t="str">
        <f>IF(ISTEXT(AD16),INDEX('JP PINT 1.0'!G:G,MATCH(コアインボイスモデル!AD16,'JP PINT 1.0'!B:B,0),1),"")</f>
        <v/>
      </c>
      <c r="AG16" s="324" t="str">
        <f>IF(ISTEXT(AD16),INDEX('JP PINT 1.0'!I:I,MATCH(コアインボイスモデル!AD16,'JP PINT 1.0'!B:B,0),1),"")</f>
        <v/>
      </c>
      <c r="AH16" s="324" t="str">
        <f>IF(ISTEXT(AD16),INDEX('JP PINT 1.0'!L:L,MATCH(コアインボイスモデル!AD16,'JP PINT 1.0'!B:B,0),1),"")</f>
        <v/>
      </c>
      <c r="AI16" s="322">
        <v>2</v>
      </c>
      <c r="AJ16" s="324" t="s">
        <v>43</v>
      </c>
      <c r="AL16" s="322" t="s">
        <v>24</v>
      </c>
      <c r="AM16" s="324" t="str">
        <f>IF(LEN(AD16)&gt;1,INDEX('JP PINT 1.0'!U:U,MATCH(コアインボイスモデル!AD16,'JP PINT 1.0'!B:B,0),1),"")</f>
        <v/>
      </c>
    </row>
    <row r="17" spans="1:39">
      <c r="A17" s="329">
        <f>A14+1</f>
        <v>9</v>
      </c>
      <c r="B17" s="322" t="str">
        <f t="shared" si="1"/>
        <v>鑑ヘッダ</v>
      </c>
      <c r="C17" s="322" t="s">
        <v>6137</v>
      </c>
      <c r="D17" s="322" t="str">
        <f t="shared" si="0"/>
        <v>0..1</v>
      </c>
      <c r="E17" s="322">
        <v>2</v>
      </c>
      <c r="F17" s="323" t="s">
        <v>77</v>
      </c>
      <c r="G17" s="324" t="s">
        <v>78</v>
      </c>
      <c r="H17" s="329">
        <v>15</v>
      </c>
      <c r="I17" s="322" t="s">
        <v>5853</v>
      </c>
      <c r="J17" s="322" t="str">
        <f>IF(LEN(N17)&gt;0,INDEX(統合請求!C:C,MATCH(N17,統合請求!D:D,0),1),"")</f>
        <v>ID7</v>
      </c>
      <c r="K17" s="322" t="s">
        <v>25</v>
      </c>
      <c r="L17" s="322" t="s">
        <v>47</v>
      </c>
      <c r="M17" s="322">
        <v>3</v>
      </c>
      <c r="N17" s="323" t="s">
        <v>77</v>
      </c>
      <c r="O17" s="324" t="s">
        <v>78</v>
      </c>
      <c r="P17" s="322" t="s">
        <v>30</v>
      </c>
      <c r="T17" s="323" t="s">
        <v>6210</v>
      </c>
      <c r="AC17" s="322" t="str">
        <f>IF(ISTEXT(AD17),INDEX('JP PINT 1.0'!A:A,MATCH(コアインボイスモデル!AD17,'JP PINT 1.0'!B:B,0),1),"")</f>
        <v/>
      </c>
      <c r="AE17" s="322" t="str">
        <f>IF(ISTEXT(AD17),INDEX('JP PINT 1.0'!F:F,MATCH(コアインボイスモデル!AD17,'JP PINT 1.0'!B:B,0),1),"")</f>
        <v/>
      </c>
      <c r="AF17" s="322" t="str">
        <f>IF(ISTEXT(AD17),INDEX('JP PINT 1.0'!G:G,MATCH(コアインボイスモデル!AD17,'JP PINT 1.0'!B:B,0),1),"")</f>
        <v/>
      </c>
      <c r="AG17" s="324" t="str">
        <f>IF(ISTEXT(AD17),INDEX('JP PINT 1.0'!I:I,MATCH(コアインボイスモデル!AD17,'JP PINT 1.0'!B:B,0),1),"")</f>
        <v/>
      </c>
      <c r="AH17" s="324" t="str">
        <f>IF(ISTEXT(AD17),INDEX('JP PINT 1.0'!L:L,MATCH(コアインボイスモデル!AD17,'JP PINT 1.0'!B:B,0),1),"")</f>
        <v/>
      </c>
      <c r="AI17" s="322">
        <v>3</v>
      </c>
      <c r="AJ17" s="324" t="s">
        <v>48</v>
      </c>
      <c r="AK17" s="323" t="s">
        <v>4596</v>
      </c>
      <c r="AL17" s="322" t="s">
        <v>24</v>
      </c>
      <c r="AM17" s="324" t="str">
        <f>IF(LEN(AD17)&gt;1,INDEX('JP PINT 1.0'!U:U,MATCH(コアインボイスモデル!AD17,'JP PINT 1.0'!B:B,0),1),"")</f>
        <v/>
      </c>
    </row>
    <row r="18" spans="1:39">
      <c r="A18" s="329">
        <f t="shared" si="2"/>
        <v>10</v>
      </c>
      <c r="B18" s="322" t="str">
        <f t="shared" si="1"/>
        <v>鑑ヘッダ</v>
      </c>
      <c r="C18" s="322" t="s">
        <v>6138</v>
      </c>
      <c r="D18" s="322" t="str">
        <f t="shared" si="0"/>
        <v>0..1</v>
      </c>
      <c r="E18" s="322">
        <v>2</v>
      </c>
      <c r="F18" s="323" t="s">
        <v>79</v>
      </c>
      <c r="G18" s="324" t="s">
        <v>80</v>
      </c>
      <c r="H18" s="329">
        <v>16</v>
      </c>
      <c r="I18" s="322" t="s">
        <v>5853</v>
      </c>
      <c r="J18" s="322" t="str">
        <f>IF(LEN(N18)&gt;0,INDEX(統合請求!C:C,MATCH(N18,統合請求!D:D,0),1),"")</f>
        <v>ID8</v>
      </c>
      <c r="K18" s="322" t="s">
        <v>25</v>
      </c>
      <c r="L18" s="322" t="s">
        <v>51</v>
      </c>
      <c r="M18" s="322">
        <v>3</v>
      </c>
      <c r="N18" s="323" t="s">
        <v>79</v>
      </c>
      <c r="O18" s="324" t="s">
        <v>80</v>
      </c>
      <c r="P18" s="322" t="s">
        <v>30</v>
      </c>
      <c r="T18" s="323" t="s">
        <v>6211</v>
      </c>
      <c r="AC18" s="322" t="str">
        <f>IF(ISTEXT(AD18),INDEX('JP PINT 1.0'!A:A,MATCH(コアインボイスモデル!AD18,'JP PINT 1.0'!B:B,0),1),"")</f>
        <v/>
      </c>
      <c r="AE18" s="322" t="str">
        <f>IF(ISTEXT(AD18),INDEX('JP PINT 1.0'!F:F,MATCH(コアインボイスモデル!AD18,'JP PINT 1.0'!B:B,0),1),"")</f>
        <v/>
      </c>
      <c r="AF18" s="322" t="str">
        <f>IF(ISTEXT(AD18),INDEX('JP PINT 1.0'!G:G,MATCH(コアインボイスモデル!AD18,'JP PINT 1.0'!B:B,0),1),"")</f>
        <v/>
      </c>
      <c r="AG18" s="324" t="str">
        <f>IF(ISTEXT(AD18),INDEX('JP PINT 1.0'!I:I,MATCH(コアインボイスモデル!AD18,'JP PINT 1.0'!B:B,0),1),"")</f>
        <v/>
      </c>
      <c r="AH18" s="324" t="str">
        <f>IF(ISTEXT(AD18),INDEX('JP PINT 1.0'!L:L,MATCH(コアインボイスモデル!AD18,'JP PINT 1.0'!B:B,0),1),"")</f>
        <v/>
      </c>
      <c r="AI18" s="322">
        <v>3</v>
      </c>
      <c r="AJ18" s="324" t="s">
        <v>52</v>
      </c>
      <c r="AK18" s="323" t="s">
        <v>4597</v>
      </c>
      <c r="AL18" s="322" t="s">
        <v>24</v>
      </c>
      <c r="AM18" s="324" t="str">
        <f>IF(LEN(AD18)&gt;1,INDEX('JP PINT 1.0'!U:U,MATCH(コアインボイスモデル!AD18,'JP PINT 1.0'!B:B,0),1),"")</f>
        <v/>
      </c>
    </row>
    <row r="19" spans="1:39">
      <c r="A19" s="329"/>
      <c r="B19" s="322" t="str">
        <f t="shared" si="1"/>
        <v/>
      </c>
      <c r="D19" s="322" t="str">
        <f t="shared" si="0"/>
        <v/>
      </c>
      <c r="H19" s="329">
        <v>17</v>
      </c>
      <c r="I19" s="322" t="s">
        <v>5853</v>
      </c>
      <c r="K19" s="322" t="s">
        <v>36</v>
      </c>
      <c r="L19" s="322" t="s">
        <v>81</v>
      </c>
      <c r="M19" s="322">
        <v>2</v>
      </c>
      <c r="N19" s="323" t="s">
        <v>83</v>
      </c>
      <c r="O19" s="324" t="s">
        <v>84</v>
      </c>
      <c r="P19" s="322" t="s">
        <v>30</v>
      </c>
      <c r="R19" s="323" t="s">
        <v>6214</v>
      </c>
      <c r="AC19" s="322" t="str">
        <f>IF(ISTEXT(AD19),INDEX('JP PINT 1.0'!A:A,MATCH(コアインボイスモデル!AD19,'JP PINT 1.0'!B:B,0),1),"")</f>
        <v/>
      </c>
      <c r="AE19" s="322" t="str">
        <f>IF(ISTEXT(AD19),INDEX('JP PINT 1.0'!F:F,MATCH(コアインボイスモデル!AD19,'JP PINT 1.0'!B:B,0),1),"")</f>
        <v/>
      </c>
      <c r="AF19" s="322" t="str">
        <f>IF(ISTEXT(AD19),INDEX('JP PINT 1.0'!G:G,MATCH(コアインボイスモデル!AD19,'JP PINT 1.0'!B:B,0),1),"")</f>
        <v/>
      </c>
      <c r="AG19" s="324" t="str">
        <f>IF(ISTEXT(AD19),INDEX('JP PINT 1.0'!I:I,MATCH(コアインボイスモデル!AD19,'JP PINT 1.0'!B:B,0),1),"")</f>
        <v/>
      </c>
      <c r="AH19" s="324" t="str">
        <f>IF(ISTEXT(AD19),INDEX('JP PINT 1.0'!L:L,MATCH(コアインボイスモデル!AD19,'JP PINT 1.0'!B:B,0),1),"")</f>
        <v/>
      </c>
      <c r="AI19" s="322">
        <v>2</v>
      </c>
      <c r="AJ19" s="324" t="s">
        <v>82</v>
      </c>
      <c r="AK19" s="323" t="s">
        <v>4598</v>
      </c>
      <c r="AL19" s="322" t="s">
        <v>24</v>
      </c>
      <c r="AM19" s="324" t="str">
        <f>IF(LEN(AD19)&gt;1,INDEX('JP PINT 1.0'!U:U,MATCH(コアインボイスモデル!AD19,'JP PINT 1.0'!B:B,0),1),"")</f>
        <v/>
      </c>
    </row>
    <row r="20" spans="1:39">
      <c r="A20" s="329"/>
      <c r="B20" s="322" t="str">
        <f t="shared" si="1"/>
        <v/>
      </c>
      <c r="D20" s="322" t="str">
        <f t="shared" si="0"/>
        <v/>
      </c>
      <c r="H20" s="329">
        <v>18</v>
      </c>
      <c r="I20" s="322" t="s">
        <v>5853</v>
      </c>
      <c r="J20" s="322" t="str">
        <f>IF(LEN(N20)&gt;0,INDEX(統合請求!C:C,MATCH(N20,統合請求!D:D,0),1),"")</f>
        <v>CL4</v>
      </c>
      <c r="K20" s="322" t="s">
        <v>41</v>
      </c>
      <c r="L20" s="322" t="s">
        <v>42</v>
      </c>
      <c r="M20" s="322">
        <v>2</v>
      </c>
      <c r="N20" s="323" t="s">
        <v>85</v>
      </c>
      <c r="O20" s="324" t="s">
        <v>86</v>
      </c>
      <c r="P20" s="322" t="s">
        <v>46</v>
      </c>
      <c r="S20" s="323" t="s">
        <v>6203</v>
      </c>
      <c r="AC20" s="322" t="str">
        <f>IF(ISTEXT(AD20),INDEX('JP PINT 1.0'!A:A,MATCH(コアインボイスモデル!AD20,'JP PINT 1.0'!B:B,0),1),"")</f>
        <v/>
      </c>
      <c r="AE20" s="322" t="str">
        <f>IF(ISTEXT(AD20),INDEX('JP PINT 1.0'!F:F,MATCH(コアインボイスモデル!AD20,'JP PINT 1.0'!B:B,0),1),"")</f>
        <v/>
      </c>
      <c r="AF20" s="322" t="str">
        <f>IF(ISTEXT(AD20),INDEX('JP PINT 1.0'!G:G,MATCH(コアインボイスモデル!AD20,'JP PINT 1.0'!B:B,0),1),"")</f>
        <v/>
      </c>
      <c r="AG20" s="324" t="str">
        <f>IF(ISTEXT(AD20),INDEX('JP PINT 1.0'!I:I,MATCH(コアインボイスモデル!AD20,'JP PINT 1.0'!B:B,0),1),"")</f>
        <v/>
      </c>
      <c r="AH20" s="324" t="str">
        <f>IF(ISTEXT(AD20),INDEX('JP PINT 1.0'!L:L,MATCH(コアインボイスモデル!AD20,'JP PINT 1.0'!B:B,0),1),"")</f>
        <v/>
      </c>
      <c r="AI20" s="322">
        <v>2</v>
      </c>
      <c r="AJ20" s="324" t="s">
        <v>43</v>
      </c>
      <c r="AL20" s="322" t="s">
        <v>24</v>
      </c>
      <c r="AM20" s="324" t="str">
        <f>IF(LEN(AD20)&gt;1,INDEX('JP PINT 1.0'!U:U,MATCH(コアインボイスモデル!AD20,'JP PINT 1.0'!B:B,0),1),"")</f>
        <v/>
      </c>
    </row>
    <row r="21" spans="1:39">
      <c r="A21" s="329">
        <f>A18+1</f>
        <v>11</v>
      </c>
      <c r="B21" s="322" t="str">
        <f t="shared" si="1"/>
        <v>鑑ヘッダ</v>
      </c>
      <c r="C21" s="322" t="s">
        <v>6136</v>
      </c>
      <c r="D21" s="322" t="str">
        <f t="shared" si="0"/>
        <v>0..1</v>
      </c>
      <c r="E21" s="322">
        <v>2</v>
      </c>
      <c r="F21" s="323" t="s">
        <v>87</v>
      </c>
      <c r="G21" s="324" t="s">
        <v>88</v>
      </c>
      <c r="H21" s="329">
        <v>19</v>
      </c>
      <c r="I21" s="322" t="s">
        <v>5853</v>
      </c>
      <c r="J21" s="322" t="str">
        <f>IF(LEN(N21)&gt;0,INDEX(統合請求!C:C,MATCH(N21,統合請求!D:D,0),1),"")</f>
        <v>ID9</v>
      </c>
      <c r="K21" s="322" t="s">
        <v>25</v>
      </c>
      <c r="L21" s="322" t="s">
        <v>47</v>
      </c>
      <c r="M21" s="322">
        <v>3</v>
      </c>
      <c r="N21" s="323" t="s">
        <v>87</v>
      </c>
      <c r="O21" s="324" t="s">
        <v>88</v>
      </c>
      <c r="P21" s="322" t="s">
        <v>30</v>
      </c>
      <c r="T21" s="323" t="s">
        <v>6210</v>
      </c>
      <c r="AC21" s="322" t="str">
        <f>IF(ISTEXT(AD21),INDEX('JP PINT 1.0'!A:A,MATCH(コアインボイスモデル!AD21,'JP PINT 1.0'!B:B,0),1),"")</f>
        <v/>
      </c>
      <c r="AE21" s="322" t="str">
        <f>IF(ISTEXT(AD21),INDEX('JP PINT 1.0'!F:F,MATCH(コアインボイスモデル!AD21,'JP PINT 1.0'!B:B,0),1),"")</f>
        <v/>
      </c>
      <c r="AF21" s="322" t="str">
        <f>IF(ISTEXT(AD21),INDEX('JP PINT 1.0'!G:G,MATCH(コアインボイスモデル!AD21,'JP PINT 1.0'!B:B,0),1),"")</f>
        <v/>
      </c>
      <c r="AG21" s="324" t="str">
        <f>IF(ISTEXT(AD21),INDEX('JP PINT 1.0'!I:I,MATCH(コアインボイスモデル!AD21,'JP PINT 1.0'!B:B,0),1),"")</f>
        <v/>
      </c>
      <c r="AH21" s="324" t="str">
        <f>IF(ISTEXT(AD21),INDEX('JP PINT 1.0'!L:L,MATCH(コアインボイスモデル!AD21,'JP PINT 1.0'!B:B,0),1),"")</f>
        <v/>
      </c>
      <c r="AI21" s="322">
        <v>3</v>
      </c>
      <c r="AJ21" s="324" t="s">
        <v>48</v>
      </c>
      <c r="AK21" s="323" t="s">
        <v>4599</v>
      </c>
      <c r="AL21" s="322" t="s">
        <v>24</v>
      </c>
      <c r="AM21" s="324" t="str">
        <f>IF(LEN(AD21)&gt;1,INDEX('JP PINT 1.0'!U:U,MATCH(コアインボイスモデル!AD21,'JP PINT 1.0'!B:B,0),1),"")</f>
        <v/>
      </c>
    </row>
    <row r="22" spans="1:39">
      <c r="A22" s="329">
        <f t="shared" si="2"/>
        <v>12</v>
      </c>
      <c r="B22" s="322" t="str">
        <f t="shared" si="1"/>
        <v>鑑ヘッダ</v>
      </c>
      <c r="C22" s="322" t="s">
        <v>6139</v>
      </c>
      <c r="D22" s="322" t="str">
        <f t="shared" si="0"/>
        <v>0..1</v>
      </c>
      <c r="E22" s="322">
        <v>2</v>
      </c>
      <c r="F22" s="323" t="s">
        <v>89</v>
      </c>
      <c r="G22" s="324" t="s">
        <v>90</v>
      </c>
      <c r="H22" s="329">
        <v>20</v>
      </c>
      <c r="I22" s="322" t="s">
        <v>5853</v>
      </c>
      <c r="J22" s="322" t="str">
        <f>IF(LEN(N22)&gt;0,INDEX(統合請求!C:C,MATCH(N22,統合請求!D:D,0),1),"")</f>
        <v>ID10</v>
      </c>
      <c r="K22" s="322" t="s">
        <v>25</v>
      </c>
      <c r="L22" s="322" t="s">
        <v>51</v>
      </c>
      <c r="M22" s="322">
        <v>3</v>
      </c>
      <c r="N22" s="323" t="s">
        <v>89</v>
      </c>
      <c r="O22" s="324" t="s">
        <v>90</v>
      </c>
      <c r="P22" s="322" t="s">
        <v>30</v>
      </c>
      <c r="T22" s="323" t="s">
        <v>6211</v>
      </c>
      <c r="AC22" s="322" t="str">
        <f>IF(ISTEXT(AD22),INDEX('JP PINT 1.0'!A:A,MATCH(コアインボイスモデル!AD22,'JP PINT 1.0'!B:B,0),1),"")</f>
        <v/>
      </c>
      <c r="AE22" s="322" t="str">
        <f>IF(ISTEXT(AD22),INDEX('JP PINT 1.0'!F:F,MATCH(コアインボイスモデル!AD22,'JP PINT 1.0'!B:B,0),1),"")</f>
        <v/>
      </c>
      <c r="AF22" s="322" t="str">
        <f>IF(ISTEXT(AD22),INDEX('JP PINT 1.0'!G:G,MATCH(コアインボイスモデル!AD22,'JP PINT 1.0'!B:B,0),1),"")</f>
        <v/>
      </c>
      <c r="AG22" s="324" t="str">
        <f>IF(ISTEXT(AD22),INDEX('JP PINT 1.0'!I:I,MATCH(コアインボイスモデル!AD22,'JP PINT 1.0'!B:B,0),1),"")</f>
        <v/>
      </c>
      <c r="AH22" s="324" t="str">
        <f>IF(ISTEXT(AD22),INDEX('JP PINT 1.0'!L:L,MATCH(コアインボイスモデル!AD22,'JP PINT 1.0'!B:B,0),1),"")</f>
        <v/>
      </c>
      <c r="AI22" s="322">
        <v>3</v>
      </c>
      <c r="AJ22" s="324" t="s">
        <v>52</v>
      </c>
      <c r="AK22" s="323" t="s">
        <v>4600</v>
      </c>
      <c r="AL22" s="322" t="s">
        <v>24</v>
      </c>
      <c r="AM22" s="324" t="str">
        <f>IF(LEN(AD22)&gt;1,INDEX('JP PINT 1.0'!U:U,MATCH(コアインボイスモデル!AD22,'JP PINT 1.0'!B:B,0),1),"")</f>
        <v/>
      </c>
    </row>
    <row r="23" spans="1:39">
      <c r="A23" s="329"/>
      <c r="B23" s="322" t="str">
        <f t="shared" si="1"/>
        <v/>
      </c>
      <c r="D23" s="322" t="str">
        <f t="shared" si="0"/>
        <v/>
      </c>
      <c r="H23" s="329">
        <v>21</v>
      </c>
      <c r="I23" s="322" t="s">
        <v>5853</v>
      </c>
      <c r="K23" s="322" t="s">
        <v>36</v>
      </c>
      <c r="L23" s="322" t="s">
        <v>91</v>
      </c>
      <c r="M23" s="322">
        <v>2</v>
      </c>
      <c r="N23" s="323" t="s">
        <v>5813</v>
      </c>
      <c r="O23" s="324" t="s">
        <v>94</v>
      </c>
      <c r="P23" s="322" t="s">
        <v>23</v>
      </c>
      <c r="AC23" s="322" t="str">
        <f>IF(ISTEXT(AD23),INDEX('JP PINT 1.0'!A:A,MATCH(コアインボイスモデル!AD23,'JP PINT 1.0'!B:B,0),1),"")</f>
        <v/>
      </c>
      <c r="AE23" s="322" t="str">
        <f>IF(ISTEXT(AD23),INDEX('JP PINT 1.0'!F:F,MATCH(コアインボイスモデル!AD23,'JP PINT 1.0'!B:B,0),1),"")</f>
        <v/>
      </c>
      <c r="AF23" s="322" t="str">
        <f>IF(ISTEXT(AD23),INDEX('JP PINT 1.0'!G:G,MATCH(コアインボイスモデル!AD23,'JP PINT 1.0'!B:B,0),1),"")</f>
        <v/>
      </c>
      <c r="AG23" s="324" t="str">
        <f>IF(ISTEXT(AD23),INDEX('JP PINT 1.0'!I:I,MATCH(コアインボイスモデル!AD23,'JP PINT 1.0'!B:B,0),1),"")</f>
        <v/>
      </c>
      <c r="AH23" s="324" t="str">
        <f>IF(ISTEXT(AD23),INDEX('JP PINT 1.0'!L:L,MATCH(コアインボイスモデル!AD23,'JP PINT 1.0'!B:B,0),1),"")</f>
        <v/>
      </c>
      <c r="AI23" s="322">
        <v>2</v>
      </c>
      <c r="AJ23" s="324" t="s">
        <v>92</v>
      </c>
      <c r="AK23" s="323" t="s">
        <v>4601</v>
      </c>
      <c r="AL23" s="322" t="s">
        <v>24</v>
      </c>
      <c r="AM23" s="324" t="str">
        <f>IF(LEN(AD23)&gt;1,INDEX('JP PINT 1.0'!U:U,MATCH(コアインボイスモデル!AD23,'JP PINT 1.0'!B:B,0),1),"")</f>
        <v/>
      </c>
    </row>
    <row r="24" spans="1:39">
      <c r="A24" s="329"/>
      <c r="B24" s="322" t="str">
        <f t="shared" si="1"/>
        <v/>
      </c>
      <c r="D24" s="322" t="str">
        <f t="shared" si="0"/>
        <v/>
      </c>
      <c r="H24" s="329">
        <v>22</v>
      </c>
      <c r="I24" s="322" t="s">
        <v>5853</v>
      </c>
      <c r="J24" s="322" t="str">
        <f>IF(LEN(N24)&gt;0,INDEX(統合請求!C:C,MATCH(N24,統合請求!D:D,0),1),"")</f>
        <v>CL5</v>
      </c>
      <c r="K24" s="322" t="s">
        <v>41</v>
      </c>
      <c r="L24" s="322" t="s">
        <v>42</v>
      </c>
      <c r="M24" s="322">
        <v>2</v>
      </c>
      <c r="N24" s="323" t="s">
        <v>95</v>
      </c>
      <c r="O24" s="324" t="s">
        <v>96</v>
      </c>
      <c r="P24" s="322" t="s">
        <v>46</v>
      </c>
      <c r="S24" s="323" t="s">
        <v>6203</v>
      </c>
      <c r="AC24" s="322" t="str">
        <f>IF(ISTEXT(AD24),INDEX('JP PINT 1.0'!A:A,MATCH(コアインボイスモデル!AD24,'JP PINT 1.0'!B:B,0),1),"")</f>
        <v/>
      </c>
      <c r="AE24" s="322" t="str">
        <f>IF(ISTEXT(AD24),INDEX('JP PINT 1.0'!F:F,MATCH(コアインボイスモデル!AD24,'JP PINT 1.0'!B:B,0),1),"")</f>
        <v/>
      </c>
      <c r="AF24" s="322" t="str">
        <f>IF(ISTEXT(AD24),INDEX('JP PINT 1.0'!G:G,MATCH(コアインボイスモデル!AD24,'JP PINT 1.0'!B:B,0),1),"")</f>
        <v/>
      </c>
      <c r="AG24" s="324" t="str">
        <f>IF(ISTEXT(AD24),INDEX('JP PINT 1.0'!I:I,MATCH(コアインボイスモデル!AD24,'JP PINT 1.0'!B:B,0),1),"")</f>
        <v/>
      </c>
      <c r="AH24" s="324" t="str">
        <f>IF(ISTEXT(AD24),INDEX('JP PINT 1.0'!L:L,MATCH(コアインボイスモデル!AD24,'JP PINT 1.0'!B:B,0),1),"")</f>
        <v/>
      </c>
      <c r="AI24" s="322">
        <v>2</v>
      </c>
      <c r="AJ24" s="324" t="s">
        <v>43</v>
      </c>
      <c r="AL24" s="322" t="s">
        <v>24</v>
      </c>
      <c r="AM24" s="324" t="str">
        <f>IF(LEN(AD24)&gt;1,INDEX('JP PINT 1.0'!U:U,MATCH(コアインボイスモデル!AD24,'JP PINT 1.0'!B:B,0),1),"")</f>
        <v/>
      </c>
    </row>
    <row r="25" spans="1:39">
      <c r="A25" s="329">
        <f>A22+1</f>
        <v>13</v>
      </c>
      <c r="B25" s="322" t="str">
        <f t="shared" si="1"/>
        <v>鑑ヘッダ</v>
      </c>
      <c r="C25" s="322" t="str">
        <f>"BT-0"&amp;(MID(C22,5,2)+1)</f>
        <v>BT-011</v>
      </c>
      <c r="D25" s="322" t="str">
        <f t="shared" si="0"/>
        <v>1..1</v>
      </c>
      <c r="E25" s="322">
        <v>2</v>
      </c>
      <c r="F25" s="323" t="s">
        <v>97</v>
      </c>
      <c r="G25" s="324" t="s">
        <v>98</v>
      </c>
      <c r="H25" s="329">
        <v>23</v>
      </c>
      <c r="I25" s="322" t="s">
        <v>5853</v>
      </c>
      <c r="J25" s="322" t="str">
        <f>IF(LEN(N25)&gt;0,INDEX(統合請求!C:C,MATCH(N25,統合請求!D:D,0),1),"")</f>
        <v>ID11</v>
      </c>
      <c r="K25" s="322" t="s">
        <v>25</v>
      </c>
      <c r="L25" s="322" t="s">
        <v>47</v>
      </c>
      <c r="M25" s="322">
        <v>3</v>
      </c>
      <c r="N25" s="323" t="s">
        <v>97</v>
      </c>
      <c r="O25" s="324" t="s">
        <v>98</v>
      </c>
      <c r="P25" s="322" t="s">
        <v>23</v>
      </c>
      <c r="T25" s="323" t="s">
        <v>6210</v>
      </c>
      <c r="AC25" s="322">
        <f>IF(ISTEXT(AD25),INDEX('JP PINT 1.0'!A:A,MATCH(コアインボイスモデル!AD25,'JP PINT 1.0'!B:B,0),1),"")</f>
        <v>1290</v>
      </c>
      <c r="AD25" s="324" t="s">
        <v>1583</v>
      </c>
      <c r="AE25" s="322" t="str">
        <f>IF(ISTEXT(AD25),INDEX('JP PINT 1.0'!F:F,MATCH(コアインボイスモデル!AD25,'JP PINT 1.0'!B:B,0),1),"")</f>
        <v>1..1</v>
      </c>
      <c r="AF25" s="322">
        <f>IF(ISTEXT(AD25),INDEX('JP PINT 1.0'!G:G,MATCH(コアインボイスモデル!AD25,'JP PINT 1.0'!B:B,0),1),"")</f>
        <v>2</v>
      </c>
      <c r="AG25" s="324" t="str">
        <f>IF(ISTEXT(AD25),INDEX('JP PINT 1.0'!I:I,MATCH(コアインボイスモデル!AD25,'JP PINT 1.0'!B:B,0),1),"")</f>
        <v>仕様ID</v>
      </c>
      <c r="AH25" s="324" t="str">
        <f>IF(ISTEXT(AD25),INDEX('JP PINT 1.0'!L:L,MATCH(コアインボイスモデル!AD25,'JP PINT 1.0'!B:B,0),1),"")</f>
        <v>取引プロセスのID。セマンティックコンテンツ、カーディナリティや、インスタンス文書に含まれているデータが準拠すべきビジネスルールに関するルール一式を含む、仕様を識別する。</v>
      </c>
      <c r="AI25" s="322">
        <v>3</v>
      </c>
      <c r="AJ25" s="324" t="s">
        <v>48</v>
      </c>
      <c r="AK25" s="323" t="s">
        <v>4602</v>
      </c>
      <c r="AL25" s="322" t="s">
        <v>24</v>
      </c>
      <c r="AM25" s="324" t="str">
        <f>IF(LEN(AD25)&gt;1,INDEX('JP PINT 1.0'!U:U,MATCH(コアインボイスモデル!AD25,'JP PINT 1.0'!B:B,0),1),"")</f>
        <v>/ubl:Invoice/cbc:CustomizationID</v>
      </c>
    </row>
    <row r="26" spans="1:39">
      <c r="A26" s="329">
        <f t="shared" si="2"/>
        <v>14</v>
      </c>
      <c r="B26" s="322" t="str">
        <f t="shared" si="1"/>
        <v>鑑ヘッダ</v>
      </c>
      <c r="C26" s="322" t="str">
        <f>"BT-0"&amp;(MID(C25,5,2)+1)</f>
        <v>BT-012</v>
      </c>
      <c r="D26" s="322" t="str">
        <f t="shared" si="0"/>
        <v>0..1</v>
      </c>
      <c r="E26" s="322">
        <v>2</v>
      </c>
      <c r="F26" s="323" t="s">
        <v>99</v>
      </c>
      <c r="G26" s="324" t="s">
        <v>100</v>
      </c>
      <c r="H26" s="329">
        <v>24</v>
      </c>
      <c r="I26" s="322" t="s">
        <v>5853</v>
      </c>
      <c r="J26" s="322" t="str">
        <f>IF(LEN(N26)&gt;0,INDEX(統合請求!C:C,MATCH(N26,統合請求!D:D,0),1),"")</f>
        <v>ID12</v>
      </c>
      <c r="K26" s="322" t="s">
        <v>25</v>
      </c>
      <c r="L26" s="322" t="s">
        <v>51</v>
      </c>
      <c r="M26" s="322">
        <v>3</v>
      </c>
      <c r="N26" s="323" t="s">
        <v>99</v>
      </c>
      <c r="O26" s="324" t="s">
        <v>100</v>
      </c>
      <c r="P26" s="322" t="s">
        <v>30</v>
      </c>
      <c r="T26" s="323" t="s">
        <v>6211</v>
      </c>
      <c r="AC26" s="322" t="str">
        <f>IF(ISTEXT(AD26),INDEX('JP PINT 1.0'!A:A,MATCH(コアインボイスモデル!AD26,'JP PINT 1.0'!B:B,0),1),"")</f>
        <v/>
      </c>
      <c r="AE26" s="322" t="str">
        <f>IF(ISTEXT(AD26),INDEX('JP PINT 1.0'!F:F,MATCH(コアインボイスモデル!AD26,'JP PINT 1.0'!B:B,0),1),"")</f>
        <v/>
      </c>
      <c r="AF26" s="322" t="str">
        <f>IF(ISTEXT(AD26),INDEX('JP PINT 1.0'!G:G,MATCH(コアインボイスモデル!AD26,'JP PINT 1.0'!B:B,0),1),"")</f>
        <v/>
      </c>
      <c r="AG26" s="324" t="str">
        <f>IF(ISTEXT(AD26),INDEX('JP PINT 1.0'!I:I,MATCH(コアインボイスモデル!AD26,'JP PINT 1.0'!B:B,0),1),"")</f>
        <v/>
      </c>
      <c r="AH26" s="324" t="str">
        <f>IF(ISTEXT(AD26),INDEX('JP PINT 1.0'!L:L,MATCH(コアインボイスモデル!AD26,'JP PINT 1.0'!B:B,0),1),"")</f>
        <v/>
      </c>
      <c r="AI26" s="322">
        <v>3</v>
      </c>
      <c r="AJ26" s="324" t="s">
        <v>52</v>
      </c>
      <c r="AK26" s="323" t="s">
        <v>4603</v>
      </c>
      <c r="AL26" s="322" t="s">
        <v>24</v>
      </c>
      <c r="AM26" s="324" t="str">
        <f>IF(LEN(AD26)&gt;1,INDEX('JP PINT 1.0'!U:U,MATCH(コアインボイスモデル!AD26,'JP PINT 1.0'!B:B,0),1),"")</f>
        <v/>
      </c>
    </row>
    <row r="27" spans="1:39">
      <c r="A27" s="329"/>
      <c r="B27" s="322" t="str">
        <f t="shared" si="1"/>
        <v/>
      </c>
      <c r="D27" s="322" t="str">
        <f t="shared" si="0"/>
        <v/>
      </c>
      <c r="H27" s="329">
        <v>25</v>
      </c>
      <c r="I27" s="322" t="s">
        <v>5853</v>
      </c>
      <c r="K27" s="322" t="s">
        <v>36</v>
      </c>
      <c r="L27" s="322" t="s">
        <v>55</v>
      </c>
      <c r="M27" s="322">
        <v>3</v>
      </c>
      <c r="N27" s="323" t="s">
        <v>101</v>
      </c>
      <c r="O27" s="324" t="s">
        <v>102</v>
      </c>
      <c r="P27" s="322" t="s">
        <v>23</v>
      </c>
      <c r="T27" s="323" t="s">
        <v>6204</v>
      </c>
      <c r="AC27" s="322" t="str">
        <f>IF(ISTEXT(AD27),INDEX('JP PINT 1.0'!A:A,MATCH(コアインボイスモデル!AD27,'JP PINT 1.0'!B:B,0),1),"")</f>
        <v/>
      </c>
      <c r="AE27" s="322" t="str">
        <f>IF(ISTEXT(AD27),INDEX('JP PINT 1.0'!F:F,MATCH(コアインボイスモデル!AD27,'JP PINT 1.0'!B:B,0),1),"")</f>
        <v/>
      </c>
      <c r="AF27" s="322" t="str">
        <f>IF(ISTEXT(AD27),INDEX('JP PINT 1.0'!G:G,MATCH(コアインボイスモデル!AD27,'JP PINT 1.0'!B:B,0),1),"")</f>
        <v/>
      </c>
      <c r="AG27" s="324" t="str">
        <f>IF(ISTEXT(AD27),INDEX('JP PINT 1.0'!I:I,MATCH(コアインボイスモデル!AD27,'JP PINT 1.0'!B:B,0),1),"")</f>
        <v/>
      </c>
      <c r="AH27" s="324" t="str">
        <f>IF(ISTEXT(AD27),INDEX('JP PINT 1.0'!L:L,MATCH(コアインボイスモデル!AD27,'JP PINT 1.0'!B:B,0),1),"")</f>
        <v/>
      </c>
      <c r="AI27" s="322">
        <v>3</v>
      </c>
      <c r="AJ27" s="324" t="s">
        <v>56</v>
      </c>
      <c r="AK27" s="323" t="s">
        <v>4604</v>
      </c>
      <c r="AL27" s="322" t="s">
        <v>24</v>
      </c>
      <c r="AM27" s="324" t="str">
        <f>IF(LEN(AD27)&gt;1,INDEX('JP PINT 1.0'!U:U,MATCH(コアインボイスモデル!AD27,'JP PINT 1.0'!B:B,0),1),"")</f>
        <v/>
      </c>
    </row>
    <row r="28" spans="1:39">
      <c r="A28" s="329"/>
      <c r="B28" s="322" t="str">
        <f t="shared" si="1"/>
        <v/>
      </c>
      <c r="D28" s="322" t="str">
        <f t="shared" si="0"/>
        <v/>
      </c>
      <c r="H28" s="329">
        <v>26</v>
      </c>
      <c r="I28" s="322" t="s">
        <v>5853</v>
      </c>
      <c r="K28" s="322" t="s">
        <v>41</v>
      </c>
      <c r="L28" s="322" t="s">
        <v>59</v>
      </c>
      <c r="M28" s="322">
        <v>3</v>
      </c>
      <c r="N28" s="323" t="s">
        <v>61</v>
      </c>
      <c r="O28" s="324" t="s">
        <v>62</v>
      </c>
      <c r="P28" s="322" t="s">
        <v>63</v>
      </c>
      <c r="U28" s="323" t="s">
        <v>6205</v>
      </c>
      <c r="AC28" s="322" t="str">
        <f>IF(ISTEXT(AD28),INDEX('JP PINT 1.0'!A:A,MATCH(コアインボイスモデル!AD28,'JP PINT 1.0'!B:B,0),1),"")</f>
        <v/>
      </c>
      <c r="AE28" s="322" t="str">
        <f>IF(ISTEXT(AD28),INDEX('JP PINT 1.0'!F:F,MATCH(コアインボイスモデル!AD28,'JP PINT 1.0'!B:B,0),1),"")</f>
        <v/>
      </c>
      <c r="AF28" s="322" t="str">
        <f>IF(ISTEXT(AD28),INDEX('JP PINT 1.0'!G:G,MATCH(コアインボイスモデル!AD28,'JP PINT 1.0'!B:B,0),1),"")</f>
        <v/>
      </c>
      <c r="AG28" s="324" t="str">
        <f>IF(ISTEXT(AD28),INDEX('JP PINT 1.0'!I:I,MATCH(コアインボイスモデル!AD28,'JP PINT 1.0'!B:B,0),1),"")</f>
        <v/>
      </c>
      <c r="AH28" s="324" t="str">
        <f>IF(ISTEXT(AD28),INDEX('JP PINT 1.0'!L:L,MATCH(コアインボイスモデル!AD28,'JP PINT 1.0'!B:B,0),1),"")</f>
        <v/>
      </c>
      <c r="AI28" s="322">
        <v>3</v>
      </c>
      <c r="AJ28" s="324" t="s">
        <v>60</v>
      </c>
      <c r="AL28" s="322" t="s">
        <v>24</v>
      </c>
      <c r="AM28" s="324" t="str">
        <f>IF(LEN(AD28)&gt;1,INDEX('JP PINT 1.0'!U:U,MATCH(コアインボイスモデル!AD28,'JP PINT 1.0'!B:B,0),1),"")</f>
        <v/>
      </c>
    </row>
    <row r="29" spans="1:39">
      <c r="A29" s="329">
        <f>A26+1</f>
        <v>15</v>
      </c>
      <c r="B29" s="322" t="str">
        <f t="shared" si="1"/>
        <v>鑑ヘッダ</v>
      </c>
      <c r="C29" s="322" t="str">
        <f>"BT-0"&amp;(MID(C26,5,2)+1)</f>
        <v>BT-013</v>
      </c>
      <c r="D29" s="322" t="str">
        <f t="shared" si="0"/>
        <v>1..1</v>
      </c>
      <c r="E29" s="322">
        <v>2</v>
      </c>
      <c r="F29" s="323" t="s">
        <v>65</v>
      </c>
      <c r="G29" s="324" t="s">
        <v>103</v>
      </c>
      <c r="H29" s="329">
        <v>27</v>
      </c>
      <c r="I29" s="322" t="s">
        <v>5853</v>
      </c>
      <c r="J29" s="322" t="str">
        <f>IF(LEN(N29)&gt;0,INDEX(統合請求!C:C,MATCH(N29,統合請求!D:D,0),1),"")</f>
        <v>ID5</v>
      </c>
      <c r="K29" s="322" t="s">
        <v>25</v>
      </c>
      <c r="L29" s="322" t="s">
        <v>64</v>
      </c>
      <c r="M29" s="322">
        <v>4</v>
      </c>
      <c r="N29" s="323" t="s">
        <v>65</v>
      </c>
      <c r="O29" s="324" t="s">
        <v>103</v>
      </c>
      <c r="P29" s="322" t="s">
        <v>23</v>
      </c>
      <c r="V29" s="323" t="s">
        <v>6206</v>
      </c>
      <c r="AC29" s="322" t="str">
        <f>IF(ISTEXT(AD29),INDEX('JP PINT 1.0'!A:A,MATCH(コアインボイスモデル!AD29,'JP PINT 1.0'!B:B,0),1),"")</f>
        <v/>
      </c>
      <c r="AE29" s="322" t="str">
        <f>IF(ISTEXT(AD29),INDEX('JP PINT 1.0'!F:F,MATCH(コアインボイスモデル!AD29,'JP PINT 1.0'!B:B,0),1),"")</f>
        <v/>
      </c>
      <c r="AF29" s="322" t="str">
        <f>IF(ISTEXT(AD29),INDEX('JP PINT 1.0'!G:G,MATCH(コアインボイスモデル!AD29,'JP PINT 1.0'!B:B,0),1),"")</f>
        <v/>
      </c>
      <c r="AG29" s="324" t="str">
        <f>IF(ISTEXT(AD29),INDEX('JP PINT 1.0'!I:I,MATCH(コアインボイスモデル!AD29,'JP PINT 1.0'!B:B,0),1),"")</f>
        <v/>
      </c>
      <c r="AH29" s="324" t="str">
        <f>IF(ISTEXT(AD29),INDEX('JP PINT 1.0'!L:L,MATCH(コアインボイスモデル!AD29,'JP PINT 1.0'!B:B,0),1),"")</f>
        <v/>
      </c>
      <c r="AI29" s="322">
        <v>4</v>
      </c>
      <c r="AJ29" s="324" t="s">
        <v>48</v>
      </c>
      <c r="AK29" s="323" t="s">
        <v>4605</v>
      </c>
      <c r="AL29" s="322" t="s">
        <v>24</v>
      </c>
      <c r="AM29" s="324" t="str">
        <f>IF(LEN(AD29)&gt;1,INDEX('JP PINT 1.0'!U:U,MATCH(コアインボイスモデル!AD29,'JP PINT 1.0'!B:B,0),1),"")</f>
        <v/>
      </c>
    </row>
    <row r="30" spans="1:39">
      <c r="A30" s="329">
        <f>A29+1</f>
        <v>16</v>
      </c>
      <c r="B30" s="322" t="str">
        <f t="shared" si="1"/>
        <v>鑑ヘッダ</v>
      </c>
      <c r="C30" s="322" t="str">
        <f>"BT-0"&amp;(MID(C29,5,2)+1)</f>
        <v>BT-014</v>
      </c>
      <c r="D30" s="322" t="str">
        <f t="shared" si="0"/>
        <v>1..1</v>
      </c>
      <c r="E30" s="322">
        <v>2</v>
      </c>
      <c r="F30" s="323" t="s">
        <v>69</v>
      </c>
      <c r="G30" s="324" t="s">
        <v>104</v>
      </c>
      <c r="H30" s="329">
        <v>28</v>
      </c>
      <c r="I30" s="322" t="s">
        <v>5853</v>
      </c>
      <c r="J30" s="322" t="str">
        <f>IF(LEN(N30)&gt;0,INDEX(統合請求!C:C,MATCH(N30,統合請求!D:D,0),1),"")</f>
        <v>ID6</v>
      </c>
      <c r="K30" s="322" t="s">
        <v>25</v>
      </c>
      <c r="L30" s="322" t="s">
        <v>67</v>
      </c>
      <c r="M30" s="322">
        <v>4</v>
      </c>
      <c r="N30" s="323" t="s">
        <v>69</v>
      </c>
      <c r="O30" s="324" t="s">
        <v>104</v>
      </c>
      <c r="P30" s="322" t="s">
        <v>23</v>
      </c>
      <c r="V30" s="323" t="s">
        <v>6209</v>
      </c>
      <c r="AC30" s="322" t="str">
        <f>IF(ISTEXT(AD30),INDEX('JP PINT 1.0'!A:A,MATCH(コアインボイスモデル!AD30,'JP PINT 1.0'!B:B,0),1),"")</f>
        <v/>
      </c>
      <c r="AE30" s="322" t="str">
        <f>IF(ISTEXT(AD30),INDEX('JP PINT 1.0'!F:F,MATCH(コアインボイスモデル!AD30,'JP PINT 1.0'!B:B,0),1),"")</f>
        <v/>
      </c>
      <c r="AF30" s="322" t="str">
        <f>IF(ISTEXT(AD30),INDEX('JP PINT 1.0'!G:G,MATCH(コアインボイスモデル!AD30,'JP PINT 1.0'!B:B,0),1),"")</f>
        <v/>
      </c>
      <c r="AG30" s="324" t="str">
        <f>IF(ISTEXT(AD30),INDEX('JP PINT 1.0'!I:I,MATCH(コアインボイスモデル!AD30,'JP PINT 1.0'!B:B,0),1),"")</f>
        <v/>
      </c>
      <c r="AH30" s="324" t="str">
        <f>IF(ISTEXT(AD30),INDEX('JP PINT 1.0'!L:L,MATCH(コアインボイスモデル!AD30,'JP PINT 1.0'!B:B,0),1),"")</f>
        <v/>
      </c>
      <c r="AI30" s="322">
        <v>4</v>
      </c>
      <c r="AJ30" s="324" t="s">
        <v>68</v>
      </c>
      <c r="AK30" s="323" t="s">
        <v>4606</v>
      </c>
      <c r="AL30" s="322" t="s">
        <v>24</v>
      </c>
      <c r="AM30" s="324" t="str">
        <f>IF(LEN(AD30)&gt;1,INDEX('JP PINT 1.0'!U:U,MATCH(コアインボイスモデル!AD30,'JP PINT 1.0'!B:B,0),1),"")</f>
        <v/>
      </c>
    </row>
    <row r="31" spans="1:39">
      <c r="A31" s="329">
        <f t="shared" ref="A31:A92" si="3">A30+1</f>
        <v>17</v>
      </c>
      <c r="B31" s="322" t="str">
        <f t="shared" si="1"/>
        <v>鑑ヘッダ</v>
      </c>
      <c r="C31" s="322" t="str">
        <f>"BG-0"&amp;(MID(C29,5,1)+1)</f>
        <v>BG-02</v>
      </c>
      <c r="D31" s="322" t="str">
        <f t="shared" si="0"/>
        <v>1..1</v>
      </c>
      <c r="E31" s="322">
        <v>1</v>
      </c>
      <c r="F31" s="324" t="s">
        <v>6028</v>
      </c>
      <c r="G31" s="324" t="s">
        <v>108</v>
      </c>
      <c r="H31" s="329">
        <v>29</v>
      </c>
      <c r="I31" s="322" t="s">
        <v>5853</v>
      </c>
      <c r="J31" s="322" t="str">
        <f>IF(LEN(N31)&gt;0,INDEX(統合請求!C:C,MATCH(N31,統合請求!D:D,0),1),"")</f>
        <v>ICL1</v>
      </c>
      <c r="K31" s="322" t="s">
        <v>18</v>
      </c>
      <c r="L31" s="322" t="s">
        <v>105</v>
      </c>
      <c r="M31" s="322">
        <v>1</v>
      </c>
      <c r="N31" s="324" t="s">
        <v>107</v>
      </c>
      <c r="O31" s="324" t="s">
        <v>108</v>
      </c>
      <c r="P31" s="322" t="s">
        <v>23</v>
      </c>
      <c r="Q31" s="323" t="s">
        <v>6372</v>
      </c>
      <c r="AC31" s="322" t="str">
        <f>IF(ISTEXT(AD31),INDEX('JP PINT 1.0'!A:A,MATCH(コアインボイスモデル!AD31,'JP PINT 1.0'!B:B,0),1),"")</f>
        <v/>
      </c>
      <c r="AE31" s="322" t="str">
        <f>IF(ISTEXT(AD31),INDEX('JP PINT 1.0'!F:F,MATCH(コアインボイスモデル!AD31,'JP PINT 1.0'!B:B,0),1),"")</f>
        <v/>
      </c>
      <c r="AF31" s="322" t="str">
        <f>IF(ISTEXT(AD31),INDEX('JP PINT 1.0'!G:G,MATCH(コアインボイスモデル!AD31,'JP PINT 1.0'!B:B,0),1),"")</f>
        <v/>
      </c>
      <c r="AG31" s="324" t="str">
        <f>IF(ISTEXT(AD31),INDEX('JP PINT 1.0'!I:I,MATCH(コアインボイスモデル!AD31,'JP PINT 1.0'!B:B,0),1),"")</f>
        <v/>
      </c>
      <c r="AH31" s="324" t="str">
        <f>IF(ISTEXT(AD31),INDEX('JP PINT 1.0'!L:L,MATCH(コアインボイスモデル!AD31,'JP PINT 1.0'!B:B,0),1),"")</f>
        <v/>
      </c>
      <c r="AI31" s="322">
        <v>1</v>
      </c>
      <c r="AJ31" s="324" t="s">
        <v>106</v>
      </c>
      <c r="AK31" s="323" t="s">
        <v>4607</v>
      </c>
      <c r="AL31" s="322" t="s">
        <v>17</v>
      </c>
      <c r="AM31" s="324" t="str">
        <f>IF(LEN(AD31)&gt;1,INDEX('JP PINT 1.0'!U:U,MATCH(コアインボイスモデル!AD31,'JP PINT 1.0'!B:B,0),1),"")</f>
        <v/>
      </c>
    </row>
    <row r="32" spans="1:39">
      <c r="A32" s="329">
        <f t="shared" si="3"/>
        <v>18</v>
      </c>
      <c r="B32" s="322" t="str">
        <f t="shared" si="1"/>
        <v>鑑ヘッダ</v>
      </c>
      <c r="C32" s="322" t="str">
        <f>"BT-0"&amp;(MID(C30,5,2)+1)</f>
        <v>BT-015</v>
      </c>
      <c r="D32" s="322" t="str">
        <f t="shared" si="0"/>
        <v>1..1</v>
      </c>
      <c r="E32" s="322">
        <v>2</v>
      </c>
      <c r="F32" s="323" t="s">
        <v>110</v>
      </c>
      <c r="G32" s="324" t="s">
        <v>111</v>
      </c>
      <c r="H32" s="329">
        <v>30</v>
      </c>
      <c r="I32" s="322" t="s">
        <v>5853</v>
      </c>
      <c r="J32" s="322" t="str">
        <f>IF(LEN(N32)&gt;0,INDEX(統合請求!C:C,MATCH(N32,統合請求!D:D,0),1),"")</f>
        <v>IID1</v>
      </c>
      <c r="K32" s="322" t="s">
        <v>25</v>
      </c>
      <c r="L32" s="322" t="s">
        <v>109</v>
      </c>
      <c r="M32" s="322">
        <v>2</v>
      </c>
      <c r="N32" s="323" t="s">
        <v>110</v>
      </c>
      <c r="O32" s="324" t="s">
        <v>111</v>
      </c>
      <c r="P32" s="322" t="s">
        <v>23</v>
      </c>
      <c r="R32" s="323" t="s">
        <v>6216</v>
      </c>
      <c r="AC32" s="322">
        <f>IF(ISTEXT(AD32),INDEX('JP PINT 1.0'!A:A,MATCH(コアインボイスモデル!AD32,'JP PINT 1.0'!B:B,0),1),"")</f>
        <v>1010</v>
      </c>
      <c r="AD32" s="324" t="s">
        <v>1586</v>
      </c>
      <c r="AE32" s="322" t="str">
        <f>IF(ISTEXT(AD32),INDEX('JP PINT 1.0'!F:F,MATCH(コアインボイスモデル!AD32,'JP PINT 1.0'!B:B,0),1),"")</f>
        <v>1..1</v>
      </c>
      <c r="AF32" s="322">
        <f>IF(ISTEXT(AD32),INDEX('JP PINT 1.0'!G:G,MATCH(コアインボイスモデル!AD32,'JP PINT 1.0'!B:B,0),1),"")</f>
        <v>1</v>
      </c>
      <c r="AG32" s="324" t="str">
        <f>IF(ISTEXT(AD32),INDEX('JP PINT 1.0'!I:I,MATCH(コアインボイスモデル!AD32,'JP PINT 1.0'!B:B,0),1),"")</f>
        <v>請求書番号</v>
      </c>
      <c r="AH32" s="324" t="str">
        <f>IF(ISTEXT(AD32),INDEX('JP PINT 1.0'!L:L,MATCH(コアインボイスモデル!AD32,'JP PINT 1.0'!B:B,0),1),"")</f>
        <v>請求書の一意識別番号。</v>
      </c>
      <c r="AI32" s="322">
        <v>2</v>
      </c>
      <c r="AJ32" s="324" t="s">
        <v>48</v>
      </c>
      <c r="AK32" s="323" t="s">
        <v>4608</v>
      </c>
      <c r="AL32" s="322" t="s">
        <v>17</v>
      </c>
      <c r="AM32" s="324" t="str">
        <f>IF(LEN(AD32)&gt;1,INDEX('JP PINT 1.0'!U:U,MATCH(コアインボイスモデル!AD32,'JP PINT 1.0'!B:B,0),1),"")</f>
        <v>/ubl:Invoice/cbc:ID</v>
      </c>
    </row>
    <row r="33" spans="1:39">
      <c r="A33" s="329">
        <f t="shared" si="3"/>
        <v>19</v>
      </c>
      <c r="B33" s="322" t="str">
        <f t="shared" si="1"/>
        <v>鑑ヘッダ</v>
      </c>
      <c r="C33" s="322" t="str">
        <f t="shared" ref="C33:C38" si="4">"BT-0"&amp;(MID(C32,5,2)+1)</f>
        <v>BT-016</v>
      </c>
      <c r="D33" s="322" t="str">
        <f t="shared" si="0"/>
        <v>0..1</v>
      </c>
      <c r="E33" s="322">
        <v>2</v>
      </c>
      <c r="F33" s="323" t="s">
        <v>114</v>
      </c>
      <c r="G33" s="324" t="s">
        <v>115</v>
      </c>
      <c r="H33" s="329">
        <v>31</v>
      </c>
      <c r="I33" s="322" t="s">
        <v>5853</v>
      </c>
      <c r="J33" s="322" t="str">
        <f>IF(LEN(N33)&gt;0,INDEX(統合請求!C:C,MATCH(N33,統合請求!D:D,0),1),"")</f>
        <v>IID2</v>
      </c>
      <c r="K33" s="322" t="s">
        <v>25</v>
      </c>
      <c r="L33" s="322" t="s">
        <v>112</v>
      </c>
      <c r="M33" s="322">
        <v>2</v>
      </c>
      <c r="N33" s="323" t="s">
        <v>114</v>
      </c>
      <c r="O33" s="324" t="s">
        <v>115</v>
      </c>
      <c r="P33" s="322" t="s">
        <v>30</v>
      </c>
      <c r="R33" s="323" t="s">
        <v>6217</v>
      </c>
      <c r="AC33" s="322" t="str">
        <f>IF(ISTEXT(AD33),INDEX('JP PINT 1.0'!A:A,MATCH(コアインボイスモデル!AD33,'JP PINT 1.0'!B:B,0),1),"")</f>
        <v/>
      </c>
      <c r="AE33" s="322" t="str">
        <f>IF(ISTEXT(AD33),INDEX('JP PINT 1.0'!F:F,MATCH(コアインボイスモデル!AD33,'JP PINT 1.0'!B:B,0),1),"")</f>
        <v/>
      </c>
      <c r="AF33" s="322" t="str">
        <f>IF(ISTEXT(AD33),INDEX('JP PINT 1.0'!G:G,MATCH(コアインボイスモデル!AD33,'JP PINT 1.0'!B:B,0),1),"")</f>
        <v/>
      </c>
      <c r="AG33" s="324" t="str">
        <f>IF(ISTEXT(AD33),INDEX('JP PINT 1.0'!I:I,MATCH(コアインボイスモデル!AD33,'JP PINT 1.0'!B:B,0),1),"")</f>
        <v/>
      </c>
      <c r="AH33" s="324" t="str">
        <f>IF(ISTEXT(AD33),INDEX('JP PINT 1.0'!L:L,MATCH(コアインボイスモデル!AD33,'JP PINT 1.0'!B:B,0),1),"")</f>
        <v/>
      </c>
      <c r="AI33" s="322">
        <v>2</v>
      </c>
      <c r="AJ33" s="324" t="s">
        <v>113</v>
      </c>
      <c r="AK33" s="323" t="s">
        <v>4609</v>
      </c>
      <c r="AL33" s="322" t="s">
        <v>17</v>
      </c>
      <c r="AM33" s="324" t="str">
        <f>IF(LEN(AD33)&gt;1,INDEX('JP PINT 1.0'!U:U,MATCH(コアインボイスモデル!AD33,'JP PINT 1.0'!B:B,0),1),"")</f>
        <v/>
      </c>
    </row>
    <row r="34" spans="1:39">
      <c r="A34" s="329">
        <f t="shared" si="3"/>
        <v>20</v>
      </c>
      <c r="B34" s="322" t="str">
        <f t="shared" si="1"/>
        <v>鑑ヘッダ</v>
      </c>
      <c r="C34" s="322" t="str">
        <f t="shared" si="4"/>
        <v>BT-017</v>
      </c>
      <c r="D34" s="322" t="str">
        <f t="shared" si="0"/>
        <v>1..1</v>
      </c>
      <c r="E34" s="322">
        <v>2</v>
      </c>
      <c r="F34" s="323" t="s">
        <v>118</v>
      </c>
      <c r="G34" s="324" t="s">
        <v>119</v>
      </c>
      <c r="H34" s="329">
        <v>32</v>
      </c>
      <c r="I34" s="322" t="s">
        <v>5853</v>
      </c>
      <c r="J34" s="322" t="str">
        <f>IF(LEN(N34)&gt;0,INDEX(統合請求!C:C,MATCH(N34,統合請求!D:D,0),1),"")</f>
        <v>IID3</v>
      </c>
      <c r="K34" s="322" t="s">
        <v>25</v>
      </c>
      <c r="L34" s="322" t="s">
        <v>116</v>
      </c>
      <c r="M34" s="322">
        <v>2</v>
      </c>
      <c r="N34" s="323" t="s">
        <v>118</v>
      </c>
      <c r="O34" s="324" t="s">
        <v>119</v>
      </c>
      <c r="P34" s="322" t="s">
        <v>23</v>
      </c>
      <c r="R34" s="323" t="s">
        <v>6218</v>
      </c>
      <c r="AC34" s="322">
        <f>IF(ISTEXT(AD34),INDEX('JP PINT 1.0'!A:A,MATCH(コアインボイスモデル!AD34,'JP PINT 1.0'!B:B,0),1),"")</f>
        <v>1040</v>
      </c>
      <c r="AD34" s="324" t="s">
        <v>1588</v>
      </c>
      <c r="AE34" s="322" t="str">
        <f>IF(ISTEXT(AD34),INDEX('JP PINT 1.0'!F:F,MATCH(コアインボイスモデル!AD34,'JP PINT 1.0'!B:B,0),1),"")</f>
        <v>1..1</v>
      </c>
      <c r="AF34" s="322">
        <f>IF(ISTEXT(AD34),INDEX('JP PINT 1.0'!G:G,MATCH(コアインボイスモデル!AD34,'JP PINT 1.0'!B:B,0),1),"")</f>
        <v>1</v>
      </c>
      <c r="AG34" s="324" t="str">
        <f>IF(ISTEXT(AD34),INDEX('JP PINT 1.0'!I:I,MATCH(コアインボイスモデル!AD34,'JP PINT 1.0'!B:B,0),1),"")</f>
        <v>請求書タイプコード</v>
      </c>
      <c r="AH34" s="324" t="str">
        <f>IF(ISTEXT(AD34),INDEX('JP PINT 1.0'!L:L,MATCH(コアインボイスモデル!AD34,'JP PINT 1.0'!B:B,0),1),"")</f>
        <v>この文書のタイプを識別するコード。請求書の機能を特定するためのコード。</v>
      </c>
      <c r="AI34" s="322">
        <v>2</v>
      </c>
      <c r="AJ34" s="324" t="s">
        <v>117</v>
      </c>
      <c r="AK34" s="323" t="s">
        <v>4610</v>
      </c>
      <c r="AL34" s="322" t="s">
        <v>17</v>
      </c>
      <c r="AM34" s="324" t="str">
        <f>IF(LEN(AD34)&gt;1,INDEX('JP PINT 1.0'!U:U,MATCH(コアインボイスモデル!AD34,'JP PINT 1.0'!B:B,0),1),"")</f>
        <v>/ubl:Invoice/cbc:InvoiceTypeCode</v>
      </c>
    </row>
    <row r="35" spans="1:39">
      <c r="A35" s="329">
        <f t="shared" si="3"/>
        <v>21</v>
      </c>
      <c r="B35" s="322" t="str">
        <f t="shared" si="1"/>
        <v>鑑ヘッダ</v>
      </c>
      <c r="C35" s="322" t="str">
        <f t="shared" si="4"/>
        <v>BT-018</v>
      </c>
      <c r="D35" s="322" t="str">
        <f t="shared" si="0"/>
        <v>1..1</v>
      </c>
      <c r="E35" s="322">
        <v>2</v>
      </c>
      <c r="F35" s="323" t="s">
        <v>121</v>
      </c>
      <c r="G35" s="324" t="s">
        <v>122</v>
      </c>
      <c r="H35" s="329">
        <v>33</v>
      </c>
      <c r="I35" s="322" t="s">
        <v>5853</v>
      </c>
      <c r="J35" s="322" t="str">
        <f>IF(LEN(N35)&gt;0,INDEX(統合請求!C:C,MATCH(N35,統合請求!D:D,0),1),"")</f>
        <v>IID4</v>
      </c>
      <c r="K35" s="322" t="s">
        <v>25</v>
      </c>
      <c r="L35" s="322" t="s">
        <v>120</v>
      </c>
      <c r="M35" s="322">
        <v>2</v>
      </c>
      <c r="N35" s="323" t="s">
        <v>121</v>
      </c>
      <c r="O35" s="324" t="s">
        <v>122</v>
      </c>
      <c r="P35" s="322" t="s">
        <v>23</v>
      </c>
      <c r="R35" s="323" t="s">
        <v>6220</v>
      </c>
      <c r="AC35" s="322">
        <f>IF(ISTEXT(AD35),INDEX('JP PINT 1.0'!A:A,MATCH(コアインボイスモデル!AD35,'JP PINT 1.0'!B:B,0),1),"")</f>
        <v>1020</v>
      </c>
      <c r="AD35" s="324" t="s">
        <v>1592</v>
      </c>
      <c r="AE35" s="322" t="str">
        <f>IF(ISTEXT(AD35),INDEX('JP PINT 1.0'!F:F,MATCH(コアインボイスモデル!AD35,'JP PINT 1.0'!B:B,0),1),"")</f>
        <v>1..1</v>
      </c>
      <c r="AF35" s="322">
        <f>IF(ISTEXT(AD35),INDEX('JP PINT 1.0'!G:G,MATCH(コアインボイスモデル!AD35,'JP PINT 1.0'!B:B,0),1),"")</f>
        <v>1</v>
      </c>
      <c r="AG35" s="324" t="str">
        <f>IF(ISTEXT(AD35),INDEX('JP PINT 1.0'!I:I,MATCH(コアインボイスモデル!AD35,'JP PINT 1.0'!B:B,0),1),"")</f>
        <v>請求書発行日</v>
      </c>
      <c r="AH35" s="324" t="str">
        <f>IF(ISTEXT(AD35),INDEX('JP PINT 1.0'!L:L,MATCH(コアインボイスモデル!AD35,'JP PINT 1.0'!B:B,0),1),"")</f>
        <v>請求書の発行日付。</v>
      </c>
      <c r="AI35" s="322">
        <v>2</v>
      </c>
      <c r="AJ35" s="324" t="s">
        <v>68</v>
      </c>
      <c r="AK35" s="323" t="s">
        <v>4611</v>
      </c>
      <c r="AL35" s="322" t="s">
        <v>17</v>
      </c>
      <c r="AM35" s="324" t="str">
        <f>IF(LEN(AD35)&gt;1,INDEX('JP PINT 1.0'!U:U,MATCH(コアインボイスモデル!AD35,'JP PINT 1.0'!B:B,0),1),"")</f>
        <v>/ubl:Invoice/cbc:IssueDate</v>
      </c>
    </row>
    <row r="36" spans="1:39">
      <c r="A36" s="329">
        <f t="shared" si="3"/>
        <v>22</v>
      </c>
      <c r="B36" s="322" t="str">
        <f t="shared" si="1"/>
        <v>鑑ヘッダ</v>
      </c>
      <c r="C36" s="322" t="str">
        <f t="shared" si="4"/>
        <v>BT-019</v>
      </c>
      <c r="D36" s="322" t="str">
        <f t="shared" si="0"/>
        <v>0..1</v>
      </c>
      <c r="E36" s="322">
        <v>2</v>
      </c>
      <c r="F36" s="323" t="s">
        <v>125</v>
      </c>
      <c r="G36" s="324" t="s">
        <v>126</v>
      </c>
      <c r="H36" s="329">
        <v>34</v>
      </c>
      <c r="I36" s="322" t="s">
        <v>5853</v>
      </c>
      <c r="J36" s="322" t="str">
        <f>IF(LEN(N36)&gt;0,INDEX(統合請求!C:C,MATCH(N36,統合請求!D:D,0),1),"")</f>
        <v>IID6</v>
      </c>
      <c r="K36" s="322" t="s">
        <v>25</v>
      </c>
      <c r="L36" s="322" t="s">
        <v>123</v>
      </c>
      <c r="M36" s="322">
        <v>2</v>
      </c>
      <c r="N36" s="323" t="s">
        <v>125</v>
      </c>
      <c r="O36" s="324" t="s">
        <v>126</v>
      </c>
      <c r="P36" s="322" t="s">
        <v>30</v>
      </c>
      <c r="R36" s="323" t="s">
        <v>6223</v>
      </c>
      <c r="AC36" s="322" t="str">
        <f>IF(ISTEXT(AD36),INDEX('JP PINT 1.0'!A:A,MATCH(コアインボイスモデル!AD36,'JP PINT 1.0'!B:B,0),1),"")</f>
        <v/>
      </c>
      <c r="AE36" s="322" t="str">
        <f>IF(ISTEXT(AD36),INDEX('JP PINT 1.0'!F:F,MATCH(コアインボイスモデル!AD36,'JP PINT 1.0'!B:B,0),1),"")</f>
        <v/>
      </c>
      <c r="AF36" s="322" t="str">
        <f>IF(ISTEXT(AD36),INDEX('JP PINT 1.0'!G:G,MATCH(コアインボイスモデル!AD36,'JP PINT 1.0'!B:B,0),1),"")</f>
        <v/>
      </c>
      <c r="AG36" s="324" t="str">
        <f>IF(ISTEXT(AD36),INDEX('JP PINT 1.0'!I:I,MATCH(コアインボイスモデル!AD36,'JP PINT 1.0'!B:B,0),1),"")</f>
        <v/>
      </c>
      <c r="AH36" s="324" t="str">
        <f>IF(ISTEXT(AD36),INDEX('JP PINT 1.0'!L:L,MATCH(コアインボイスモデル!AD36,'JP PINT 1.0'!B:B,0),1),"")</f>
        <v/>
      </c>
      <c r="AI36" s="322">
        <v>2</v>
      </c>
      <c r="AJ36" s="324" t="s">
        <v>124</v>
      </c>
      <c r="AK36" s="323" t="s">
        <v>4612</v>
      </c>
      <c r="AL36" s="322" t="s">
        <v>17</v>
      </c>
      <c r="AM36" s="324" t="str">
        <f>IF(LEN(AD36)&gt;1,INDEX('JP PINT 1.0'!U:U,MATCH(コアインボイスモデル!AD36,'JP PINT 1.0'!B:B,0),1),"")</f>
        <v/>
      </c>
    </row>
    <row r="37" spans="1:39">
      <c r="A37" s="329">
        <f t="shared" si="3"/>
        <v>23</v>
      </c>
      <c r="B37" s="322" t="str">
        <f t="shared" si="1"/>
        <v>鑑ヘッダ</v>
      </c>
      <c r="C37" s="322" t="str">
        <f t="shared" si="4"/>
        <v>BT-020</v>
      </c>
      <c r="D37" s="322" t="str">
        <f t="shared" si="0"/>
        <v>1..1</v>
      </c>
      <c r="E37" s="322">
        <v>2</v>
      </c>
      <c r="F37" s="323" t="s">
        <v>129</v>
      </c>
      <c r="G37" s="324" t="s">
        <v>130</v>
      </c>
      <c r="H37" s="329">
        <v>35</v>
      </c>
      <c r="I37" s="322" t="s">
        <v>5853</v>
      </c>
      <c r="J37" s="322" t="str">
        <f>IF(LEN(N37)&gt;0,INDEX(統合請求!C:C,MATCH(N37,統合請求!D:D,0),1),"")</f>
        <v>IID7</v>
      </c>
      <c r="K37" s="322" t="s">
        <v>25</v>
      </c>
      <c r="L37" s="322" t="s">
        <v>127</v>
      </c>
      <c r="M37" s="322">
        <v>2</v>
      </c>
      <c r="N37" s="323" t="s">
        <v>129</v>
      </c>
      <c r="O37" s="324" t="s">
        <v>130</v>
      </c>
      <c r="P37" s="322" t="s">
        <v>23</v>
      </c>
      <c r="R37" s="323" t="s">
        <v>6373</v>
      </c>
      <c r="AC37" s="322" t="str">
        <f>IF(ISTEXT(AD37),INDEX('JP PINT 1.0'!A:A,MATCH(コアインボイスモデル!AD37,'JP PINT 1.0'!B:B,0),1),"")</f>
        <v/>
      </c>
      <c r="AE37" s="322" t="str">
        <f>IF(ISTEXT(AD37),INDEX('JP PINT 1.0'!F:F,MATCH(コアインボイスモデル!AD37,'JP PINT 1.0'!B:B,0),1),"")</f>
        <v/>
      </c>
      <c r="AF37" s="322" t="str">
        <f>IF(ISTEXT(AD37),INDEX('JP PINT 1.0'!G:G,MATCH(コアインボイスモデル!AD37,'JP PINT 1.0'!B:B,0),1),"")</f>
        <v/>
      </c>
      <c r="AG37" s="324" t="str">
        <f>IF(ISTEXT(AD37),INDEX('JP PINT 1.0'!I:I,MATCH(コアインボイスモデル!AD37,'JP PINT 1.0'!B:B,0),1),"")</f>
        <v/>
      </c>
      <c r="AH37" s="324" t="str">
        <f>IF(ISTEXT(AD37),INDEX('JP PINT 1.0'!L:L,MATCH(コアインボイスモデル!AD37,'JP PINT 1.0'!B:B,0),1),"")</f>
        <v/>
      </c>
      <c r="AI37" s="322">
        <v>2</v>
      </c>
      <c r="AJ37" s="324" t="s">
        <v>128</v>
      </c>
      <c r="AK37" s="323" t="s">
        <v>4613</v>
      </c>
      <c r="AL37" s="322" t="s">
        <v>17</v>
      </c>
      <c r="AM37" s="324" t="str">
        <f>IF(LEN(AD37)&gt;1,INDEX('JP PINT 1.0'!U:U,MATCH(コアインボイスモデル!AD37,'JP PINT 1.0'!B:B,0),1),"")</f>
        <v/>
      </c>
    </row>
    <row r="38" spans="1:39">
      <c r="A38" s="329">
        <f t="shared" si="3"/>
        <v>24</v>
      </c>
      <c r="B38" s="322" t="str">
        <f t="shared" si="1"/>
        <v>鑑ヘッダ</v>
      </c>
      <c r="C38" s="322" t="str">
        <f t="shared" si="4"/>
        <v>BT-021</v>
      </c>
      <c r="D38" s="322" t="str">
        <f t="shared" si="0"/>
        <v>1..1</v>
      </c>
      <c r="E38" s="322">
        <v>2</v>
      </c>
      <c r="F38" s="323" t="s">
        <v>133</v>
      </c>
      <c r="G38" s="324" t="s">
        <v>134</v>
      </c>
      <c r="H38" s="329">
        <v>36</v>
      </c>
      <c r="I38" s="322" t="s">
        <v>5853</v>
      </c>
      <c r="J38" s="322" t="str">
        <f>IF(LEN(N38)&gt;0,INDEX(統合請求!C:C,MATCH(N38,統合請求!D:D,0),1),"")</f>
        <v>IID8</v>
      </c>
      <c r="K38" s="322" t="s">
        <v>25</v>
      </c>
      <c r="L38" s="322" t="s">
        <v>131</v>
      </c>
      <c r="M38" s="322">
        <v>2</v>
      </c>
      <c r="N38" s="323" t="s">
        <v>133</v>
      </c>
      <c r="O38" s="324" t="s">
        <v>134</v>
      </c>
      <c r="P38" s="322" t="s">
        <v>23</v>
      </c>
      <c r="R38" s="323" t="s">
        <v>6374</v>
      </c>
      <c r="AC38" s="322" t="str">
        <f>IF(ISTEXT(AD38),INDEX('JP PINT 1.0'!A:A,MATCH(コアインボイスモデル!AD38,'JP PINT 1.0'!B:B,0),1),"")</f>
        <v/>
      </c>
      <c r="AE38" s="322" t="str">
        <f>IF(ISTEXT(AD38),INDEX('JP PINT 1.0'!F:F,MATCH(コアインボイスモデル!AD38,'JP PINT 1.0'!B:B,0),1),"")</f>
        <v/>
      </c>
      <c r="AF38" s="322" t="str">
        <f>IF(ISTEXT(AD38),INDEX('JP PINT 1.0'!G:G,MATCH(コアインボイスモデル!AD38,'JP PINT 1.0'!B:B,0),1),"")</f>
        <v/>
      </c>
      <c r="AG38" s="324" t="str">
        <f>IF(ISTEXT(AD38),INDEX('JP PINT 1.0'!I:I,MATCH(コアインボイスモデル!AD38,'JP PINT 1.0'!B:B,0),1),"")</f>
        <v/>
      </c>
      <c r="AH38" s="324" t="str">
        <f>IF(ISTEXT(AD38),INDEX('JP PINT 1.0'!L:L,MATCH(コアインボイスモデル!AD38,'JP PINT 1.0'!B:B,0),1),"")</f>
        <v/>
      </c>
      <c r="AI38" s="322">
        <v>2</v>
      </c>
      <c r="AJ38" s="324" t="s">
        <v>132</v>
      </c>
      <c r="AK38" s="323" t="s">
        <v>4614</v>
      </c>
      <c r="AL38" s="322" t="s">
        <v>17</v>
      </c>
      <c r="AM38" s="324" t="str">
        <f>IF(LEN(AD38)&gt;1,INDEX('JP PINT 1.0'!U:U,MATCH(コアインボイスモデル!AD38,'JP PINT 1.0'!B:B,0),1),"")</f>
        <v/>
      </c>
    </row>
    <row r="39" spans="1:39">
      <c r="A39" s="329">
        <f t="shared" si="3"/>
        <v>25</v>
      </c>
      <c r="B39" s="322" t="str">
        <f t="shared" si="1"/>
        <v>鑑ヘッダ</v>
      </c>
      <c r="C39" s="322" t="str">
        <f>"BG-0"&amp;(MID(C31,5,1)+1)</f>
        <v>BG-03</v>
      </c>
      <c r="D39" s="322" t="str">
        <f t="shared" si="0"/>
        <v>0..n</v>
      </c>
      <c r="E39" s="322">
        <v>2</v>
      </c>
      <c r="F39" s="323" t="s">
        <v>6083</v>
      </c>
      <c r="G39" s="324" t="s">
        <v>138</v>
      </c>
      <c r="H39" s="329">
        <v>37</v>
      </c>
      <c r="I39" s="322" t="s">
        <v>5853</v>
      </c>
      <c r="K39" s="322" t="s">
        <v>36</v>
      </c>
      <c r="L39" s="322" t="s">
        <v>135</v>
      </c>
      <c r="M39" s="322">
        <v>2</v>
      </c>
      <c r="N39" s="323" t="s">
        <v>137</v>
      </c>
      <c r="O39" s="324" t="s">
        <v>138</v>
      </c>
      <c r="P39" s="322" t="s">
        <v>139</v>
      </c>
      <c r="R39" s="323" t="s">
        <v>6224</v>
      </c>
      <c r="AC39" s="322" t="str">
        <f>IF(ISTEXT(AD39),INDEX('JP PINT 1.0'!A:A,MATCH(コアインボイスモデル!AD39,'JP PINT 1.0'!B:B,0),1),"")</f>
        <v/>
      </c>
      <c r="AE39" s="322" t="str">
        <f>IF(ISTEXT(AD39),INDEX('JP PINT 1.0'!F:F,MATCH(コアインボイスモデル!AD39,'JP PINT 1.0'!B:B,0),1),"")</f>
        <v/>
      </c>
      <c r="AF39" s="322" t="str">
        <f>IF(ISTEXT(AD39),INDEX('JP PINT 1.0'!G:G,MATCH(コアインボイスモデル!AD39,'JP PINT 1.0'!B:B,0),1),"")</f>
        <v/>
      </c>
      <c r="AG39" s="324" t="str">
        <f>IF(ISTEXT(AD39),INDEX('JP PINT 1.0'!I:I,MATCH(コアインボイスモデル!AD39,'JP PINT 1.0'!B:B,0),1),"")</f>
        <v/>
      </c>
      <c r="AH39" s="324" t="str">
        <f>IF(ISTEXT(AD39),INDEX('JP PINT 1.0'!L:L,MATCH(コアインボイスモデル!AD39,'JP PINT 1.0'!B:B,0),1),"")</f>
        <v/>
      </c>
      <c r="AI39" s="322">
        <v>2</v>
      </c>
      <c r="AJ39" s="324" t="s">
        <v>136</v>
      </c>
      <c r="AK39" s="323" t="s">
        <v>4615</v>
      </c>
      <c r="AL39" s="322" t="s">
        <v>17</v>
      </c>
      <c r="AM39" s="324" t="str">
        <f>IF(LEN(AD39)&gt;1,INDEX('JP PINT 1.0'!U:U,MATCH(コアインボイスモデル!AD39,'JP PINT 1.0'!B:B,0),1),"")</f>
        <v/>
      </c>
    </row>
    <row r="40" spans="1:39" outlineLevel="1">
      <c r="A40" s="329"/>
      <c r="B40" s="322" t="str">
        <f t="shared" si="1"/>
        <v/>
      </c>
      <c r="D40" s="322" t="str">
        <f t="shared" si="0"/>
        <v/>
      </c>
      <c r="H40" s="329">
        <v>38</v>
      </c>
      <c r="I40" s="322" t="s">
        <v>5853</v>
      </c>
      <c r="J40" s="322" t="str">
        <f>IF(LEN(N40)&gt;0,INDEX(統合請求!C:C,MATCH(N40,統合請求!D:D,0),1),"")</f>
        <v>ICL2</v>
      </c>
      <c r="K40" s="322" t="s">
        <v>41</v>
      </c>
      <c r="L40" s="322" t="s">
        <v>140</v>
      </c>
      <c r="M40" s="322">
        <v>2</v>
      </c>
      <c r="N40" s="323" t="s">
        <v>142</v>
      </c>
      <c r="O40" s="324" t="s">
        <v>143</v>
      </c>
      <c r="P40" s="322" t="s">
        <v>46</v>
      </c>
      <c r="S40" s="323" t="s">
        <v>6225</v>
      </c>
      <c r="AC40" s="322" t="str">
        <f>IF(ISTEXT(AD40),INDEX('JP PINT 1.0'!A:A,MATCH(コアインボイスモデル!AD40,'JP PINT 1.0'!B:B,0),1),"")</f>
        <v/>
      </c>
      <c r="AE40" s="322" t="str">
        <f>IF(ISTEXT(AD40),INDEX('JP PINT 1.0'!F:F,MATCH(コアインボイスモデル!AD40,'JP PINT 1.0'!B:B,0),1),"")</f>
        <v/>
      </c>
      <c r="AF40" s="322" t="str">
        <f>IF(ISTEXT(AD40),INDEX('JP PINT 1.0'!G:G,MATCH(コアインボイスモデル!AD40,'JP PINT 1.0'!B:B,0),1),"")</f>
        <v/>
      </c>
      <c r="AG40" s="324" t="str">
        <f>IF(ISTEXT(AD40),INDEX('JP PINT 1.0'!I:I,MATCH(コアインボイスモデル!AD40,'JP PINT 1.0'!B:B,0),1),"")</f>
        <v/>
      </c>
      <c r="AH40" s="324" t="str">
        <f>IF(ISTEXT(AD40),INDEX('JP PINT 1.0'!L:L,MATCH(コアインボイスモデル!AD40,'JP PINT 1.0'!B:B,0),1),"")</f>
        <v/>
      </c>
      <c r="AI40" s="322">
        <v>2</v>
      </c>
      <c r="AJ40" s="324" t="s">
        <v>141</v>
      </c>
      <c r="AL40" s="322" t="s">
        <v>17</v>
      </c>
      <c r="AM40" s="324" t="str">
        <f>IF(LEN(AD40)&gt;1,INDEX('JP PINT 1.0'!U:U,MATCH(コアインボイスモデル!AD40,'JP PINT 1.0'!B:B,0),1),"")</f>
        <v/>
      </c>
    </row>
    <row r="41" spans="1:39" outlineLevel="1">
      <c r="A41" s="329">
        <f>A39+1</f>
        <v>26</v>
      </c>
      <c r="B41" s="322" t="str">
        <f t="shared" si="1"/>
        <v>鑑ヘッダ</v>
      </c>
      <c r="C41" s="322" t="str">
        <f>"BT-0"&amp;(MID(C38,5,2)+1)</f>
        <v>BT-022</v>
      </c>
      <c r="D41" s="322" t="str">
        <f t="shared" si="0"/>
        <v>0..1</v>
      </c>
      <c r="E41" s="322">
        <v>3</v>
      </c>
      <c r="F41" s="323" t="s">
        <v>146</v>
      </c>
      <c r="G41" s="324" t="s">
        <v>147</v>
      </c>
      <c r="H41" s="329">
        <v>39</v>
      </c>
      <c r="I41" s="322" t="s">
        <v>5853</v>
      </c>
      <c r="J41" s="322" t="str">
        <f>IF(LEN(N41)&gt;0,INDEX(統合請求!C:C,MATCH(N41,統合請求!D:D,0),1),"")</f>
        <v>IID9</v>
      </c>
      <c r="K41" s="322" t="s">
        <v>25</v>
      </c>
      <c r="L41" s="322" t="s">
        <v>144</v>
      </c>
      <c r="M41" s="322">
        <v>3</v>
      </c>
      <c r="N41" s="323" t="s">
        <v>146</v>
      </c>
      <c r="O41" s="324" t="s">
        <v>147</v>
      </c>
      <c r="P41" s="322" t="s">
        <v>30</v>
      </c>
      <c r="T41" s="323" t="s">
        <v>6316</v>
      </c>
      <c r="AC41" s="322" t="str">
        <f>IF(ISTEXT(AD41),INDEX('JP PINT 1.0'!A:A,MATCH(コアインボイスモデル!AD41,'JP PINT 1.0'!B:B,0),1),"")</f>
        <v/>
      </c>
      <c r="AE41" s="322" t="str">
        <f>IF(ISTEXT(AD41),INDEX('JP PINT 1.0'!F:F,MATCH(コアインボイスモデル!AD41,'JP PINT 1.0'!B:B,0),1),"")</f>
        <v/>
      </c>
      <c r="AF41" s="322" t="str">
        <f>IF(ISTEXT(AD41),INDEX('JP PINT 1.0'!G:G,MATCH(コアインボイスモデル!AD41,'JP PINT 1.0'!B:B,0),1),"")</f>
        <v/>
      </c>
      <c r="AG41" s="324" t="str">
        <f>IF(ISTEXT(AD41),INDEX('JP PINT 1.0'!I:I,MATCH(コアインボイスモデル!AD41,'JP PINT 1.0'!B:B,0),1),"")</f>
        <v/>
      </c>
      <c r="AH41" s="324" t="str">
        <f>IF(ISTEXT(AD41),INDEX('JP PINT 1.0'!L:L,MATCH(コアインボイスモデル!AD41,'JP PINT 1.0'!B:B,0),1),"")</f>
        <v/>
      </c>
      <c r="AI41" s="322">
        <v>3</v>
      </c>
      <c r="AJ41" s="324" t="s">
        <v>145</v>
      </c>
      <c r="AK41" s="323" t="s">
        <v>4616</v>
      </c>
      <c r="AL41" s="322" t="s">
        <v>17</v>
      </c>
      <c r="AM41" s="324" t="str">
        <f>IF(LEN(AD41)&gt;1,INDEX('JP PINT 1.0'!U:U,MATCH(コアインボイスモデル!AD41,'JP PINT 1.0'!B:B,0),1),"")</f>
        <v/>
      </c>
    </row>
    <row r="42" spans="1:39" outlineLevel="1">
      <c r="A42" s="329">
        <f t="shared" si="3"/>
        <v>27</v>
      </c>
      <c r="B42" s="322" t="str">
        <f t="shared" si="1"/>
        <v>鑑ヘッダ</v>
      </c>
      <c r="C42" s="322" t="str">
        <f>"BT-0"&amp;(MID(C41,5,2)+1)</f>
        <v>BT-023</v>
      </c>
      <c r="D42" s="322" t="str">
        <f t="shared" si="0"/>
        <v>0..1</v>
      </c>
      <c r="E42" s="322">
        <v>3</v>
      </c>
      <c r="F42" s="323" t="s">
        <v>150</v>
      </c>
      <c r="G42" s="324" t="s">
        <v>151</v>
      </c>
      <c r="H42" s="329">
        <v>40</v>
      </c>
      <c r="I42" s="322" t="s">
        <v>5853</v>
      </c>
      <c r="J42" s="322" t="str">
        <f>IF(LEN(N42)&gt;0,INDEX(統合請求!C:C,MATCH(N42,統合請求!D:D,0),1),"")</f>
        <v>IID10</v>
      </c>
      <c r="K42" s="322" t="s">
        <v>25</v>
      </c>
      <c r="L42" s="322" t="s">
        <v>148</v>
      </c>
      <c r="M42" s="322">
        <v>3</v>
      </c>
      <c r="N42" s="323" t="s">
        <v>150</v>
      </c>
      <c r="O42" s="324" t="s">
        <v>151</v>
      </c>
      <c r="P42" s="322" t="s">
        <v>30</v>
      </c>
      <c r="T42" s="323" t="s">
        <v>6317</v>
      </c>
      <c r="AC42" s="322">
        <f>IF(ISTEXT(AD42),INDEX('JP PINT 1.0'!A:A,MATCH(コアインボイスモデル!AD42,'JP PINT 1.0'!B:B,0),1),"")</f>
        <v>1260</v>
      </c>
      <c r="AD42" s="324" t="s">
        <v>1596</v>
      </c>
      <c r="AE42" s="322" t="str">
        <f>IF(ISTEXT(AD42),INDEX('JP PINT 1.0'!F:F,MATCH(コアインボイスモデル!AD42,'JP PINT 1.0'!B:B,0),1),"")</f>
        <v>0..1</v>
      </c>
      <c r="AF42" s="322">
        <f>IF(ISTEXT(AD42),INDEX('JP PINT 1.0'!G:G,MATCH(コアインボイスモデル!AD42,'JP PINT 1.0'!B:B,0),1),"")</f>
        <v>1</v>
      </c>
      <c r="AG42" s="324" t="str">
        <f>IF(ISTEXT(AD42),INDEX('JP PINT 1.0'!I:I,MATCH(コアインボイスモデル!AD42,'JP PINT 1.0'!B:B,0),1),"")</f>
        <v>請求書注釈内容</v>
      </c>
      <c r="AH42" s="324" t="str">
        <f>IF(ISTEXT(AD42),INDEX('JP PINT 1.0'!L:L,MATCH(コアインボイスモデル!AD42,'JP PINT 1.0'!B:B,0),1),"")</f>
        <v>注釈の内容を入力するフリースペース。</v>
      </c>
      <c r="AI42" s="322">
        <v>3</v>
      </c>
      <c r="AJ42" s="324" t="s">
        <v>149</v>
      </c>
      <c r="AK42" s="323" t="s">
        <v>4617</v>
      </c>
      <c r="AL42" s="322" t="s">
        <v>17</v>
      </c>
      <c r="AM42" s="324" t="str">
        <f>IF(LEN(AD42)&gt;1,INDEX('JP PINT 1.0'!U:U,MATCH(コアインボイスモデル!AD42,'JP PINT 1.0'!B:B,0),1),"")</f>
        <v>/ubl:Invoice/cbc:Note</v>
      </c>
    </row>
    <row r="43" spans="1:39" outlineLevel="1">
      <c r="A43" s="329">
        <f t="shared" si="3"/>
        <v>28</v>
      </c>
      <c r="B43" s="322" t="str">
        <f t="shared" si="1"/>
        <v>鑑ヘッダ</v>
      </c>
      <c r="C43" s="322" t="str">
        <f>"BT-0"&amp;(MID(C42,5,2)+1)</f>
        <v>BT-024</v>
      </c>
      <c r="D43" s="322" t="str">
        <f t="shared" si="0"/>
        <v>0..1</v>
      </c>
      <c r="E43" s="322">
        <v>3</v>
      </c>
      <c r="F43" s="323" t="s">
        <v>153</v>
      </c>
      <c r="G43" s="324" t="s">
        <v>154</v>
      </c>
      <c r="H43" s="329">
        <v>41</v>
      </c>
      <c r="I43" s="322" t="s">
        <v>5853</v>
      </c>
      <c r="J43" s="322" t="str">
        <f>IF(LEN(N43)&gt;0,INDEX(統合請求!C:C,MATCH(N43,統合請求!D:D,0),1),"")</f>
        <v>IID11</v>
      </c>
      <c r="K43" s="322" t="s">
        <v>25</v>
      </c>
      <c r="L43" s="322" t="s">
        <v>152</v>
      </c>
      <c r="M43" s="322">
        <v>3</v>
      </c>
      <c r="N43" s="323" t="s">
        <v>153</v>
      </c>
      <c r="O43" s="324" t="s">
        <v>154</v>
      </c>
      <c r="P43" s="322" t="s">
        <v>30</v>
      </c>
      <c r="T43" s="323" t="s">
        <v>6318</v>
      </c>
      <c r="AC43" s="322" t="str">
        <f>IF(ISTEXT(AD43),INDEX('JP PINT 1.0'!A:A,MATCH(コアインボイスモデル!AD43,'JP PINT 1.0'!B:B,0),1),"")</f>
        <v/>
      </c>
      <c r="AE43" s="322" t="str">
        <f>IF(ISTEXT(AD43),INDEX('JP PINT 1.0'!F:F,MATCH(コアインボイスモデル!AD43,'JP PINT 1.0'!B:B,0),1),"")</f>
        <v/>
      </c>
      <c r="AF43" s="322" t="str">
        <f>IF(ISTEXT(AD43),INDEX('JP PINT 1.0'!G:G,MATCH(コアインボイスモデル!AD43,'JP PINT 1.0'!B:B,0),1),"")</f>
        <v/>
      </c>
      <c r="AG43" s="324" t="str">
        <f>IF(ISTEXT(AD43),INDEX('JP PINT 1.0'!I:I,MATCH(コアインボイスモデル!AD43,'JP PINT 1.0'!B:B,0),1),"")</f>
        <v/>
      </c>
      <c r="AH43" s="324" t="str">
        <f>IF(ISTEXT(AD43),INDEX('JP PINT 1.0'!L:L,MATCH(コアインボイスモデル!AD43,'JP PINT 1.0'!B:B,0),1),"")</f>
        <v/>
      </c>
      <c r="AI43" s="322">
        <v>3</v>
      </c>
      <c r="AJ43" s="324" t="s">
        <v>48</v>
      </c>
      <c r="AK43" s="323" t="s">
        <v>4618</v>
      </c>
      <c r="AL43" s="322" t="s">
        <v>17</v>
      </c>
      <c r="AM43" s="324" t="str">
        <f>IF(LEN(AD43)&gt;1,INDEX('JP PINT 1.0'!U:U,MATCH(コアインボイスモデル!AD43,'JP PINT 1.0'!B:B,0),1),"")</f>
        <v/>
      </c>
    </row>
    <row r="44" spans="1:39">
      <c r="A44" s="329">
        <f t="shared" si="3"/>
        <v>29</v>
      </c>
      <c r="B44" s="322" t="str">
        <f t="shared" si="1"/>
        <v>鑑ヘッダ</v>
      </c>
      <c r="C44" s="322" t="str">
        <f>"BG-0"&amp;(MID(C39,5,1)+1)</f>
        <v>BG-04</v>
      </c>
      <c r="D44" s="322" t="str">
        <f t="shared" si="0"/>
        <v>0..n</v>
      </c>
      <c r="E44" s="322">
        <v>2</v>
      </c>
      <c r="F44" s="323" t="s">
        <v>6084</v>
      </c>
      <c r="G44" s="324" t="s">
        <v>158</v>
      </c>
      <c r="H44" s="329">
        <v>42</v>
      </c>
      <c r="I44" s="322" t="s">
        <v>5853</v>
      </c>
      <c r="K44" s="322" t="s">
        <v>36</v>
      </c>
      <c r="L44" s="322" t="s">
        <v>155</v>
      </c>
      <c r="M44" s="322">
        <v>2</v>
      </c>
      <c r="N44" s="323" t="s">
        <v>157</v>
      </c>
      <c r="O44" s="324" t="s">
        <v>158</v>
      </c>
      <c r="P44" s="322" t="s">
        <v>139</v>
      </c>
      <c r="R44" s="323" t="s">
        <v>6375</v>
      </c>
      <c r="AC44" s="322" t="str">
        <f>IF(ISTEXT(AD44),INDEX('JP PINT 1.0'!A:A,MATCH(コアインボイスモデル!AD44,'JP PINT 1.0'!B:B,0),1),"")</f>
        <v/>
      </c>
      <c r="AE44" s="322" t="str">
        <f>IF(ISTEXT(AD44),INDEX('JP PINT 1.0'!F:F,MATCH(コアインボイスモデル!AD44,'JP PINT 1.0'!B:B,0),1),"")</f>
        <v/>
      </c>
      <c r="AF44" s="322" t="str">
        <f>IF(ISTEXT(AD44),INDEX('JP PINT 1.0'!G:G,MATCH(コアインボイスモデル!AD44,'JP PINT 1.0'!B:B,0),1),"")</f>
        <v/>
      </c>
      <c r="AG44" s="324" t="str">
        <f>IF(ISTEXT(AD44),INDEX('JP PINT 1.0'!I:I,MATCH(コアインボイスモデル!AD44,'JP PINT 1.0'!B:B,0),1),"")</f>
        <v/>
      </c>
      <c r="AH44" s="324" t="str">
        <f>IF(ISTEXT(AD44),INDEX('JP PINT 1.0'!L:L,MATCH(コアインボイスモデル!AD44,'JP PINT 1.0'!B:B,0),1),"")</f>
        <v/>
      </c>
      <c r="AI44" s="322">
        <v>2</v>
      </c>
      <c r="AJ44" s="324" t="s">
        <v>156</v>
      </c>
      <c r="AK44" s="323" t="s">
        <v>4619</v>
      </c>
      <c r="AL44" s="322" t="s">
        <v>17</v>
      </c>
      <c r="AM44" s="324" t="str">
        <f>IF(LEN(AD44)&gt;1,INDEX('JP PINT 1.0'!U:U,MATCH(コアインボイスモデル!AD44,'JP PINT 1.0'!B:B,0),1),"")</f>
        <v/>
      </c>
    </row>
    <row r="45" spans="1:39" outlineLevel="1">
      <c r="A45" s="329"/>
      <c r="B45" s="322" t="str">
        <f t="shared" si="1"/>
        <v/>
      </c>
      <c r="D45" s="322" t="str">
        <f t="shared" si="0"/>
        <v/>
      </c>
      <c r="H45" s="329">
        <v>43</v>
      </c>
      <c r="I45" s="322" t="s">
        <v>5853</v>
      </c>
      <c r="J45" s="322" t="str">
        <f>IF(LEN(N45)&gt;0,INDEX(統合請求!C:C,MATCH(N45,統合請求!D:D,0),1),"")</f>
        <v>ICL3</v>
      </c>
      <c r="K45" s="322" t="s">
        <v>41</v>
      </c>
      <c r="L45" s="322" t="s">
        <v>159</v>
      </c>
      <c r="M45" s="322">
        <v>2</v>
      </c>
      <c r="N45" s="323" t="s">
        <v>161</v>
      </c>
      <c r="O45" s="324" t="s">
        <v>162</v>
      </c>
      <c r="P45" s="322" t="s">
        <v>16</v>
      </c>
      <c r="S45" s="323" t="s">
        <v>6226</v>
      </c>
      <c r="AC45" s="322" t="str">
        <f>IF(ISTEXT(AD45),INDEX('JP PINT 1.0'!A:A,MATCH(コアインボイスモデル!AD45,'JP PINT 1.0'!B:B,0),1),"")</f>
        <v/>
      </c>
      <c r="AE45" s="322" t="str">
        <f>IF(ISTEXT(AD45),INDEX('JP PINT 1.0'!F:F,MATCH(コアインボイスモデル!AD45,'JP PINT 1.0'!B:B,0),1),"")</f>
        <v/>
      </c>
      <c r="AF45" s="322" t="str">
        <f>IF(ISTEXT(AD45),INDEX('JP PINT 1.0'!G:G,MATCH(コアインボイスモデル!AD45,'JP PINT 1.0'!B:B,0),1),"")</f>
        <v/>
      </c>
      <c r="AG45" s="324" t="str">
        <f>IF(ISTEXT(AD45),INDEX('JP PINT 1.0'!I:I,MATCH(コアインボイスモデル!AD45,'JP PINT 1.0'!B:B,0),1),"")</f>
        <v/>
      </c>
      <c r="AH45" s="324" t="str">
        <f>IF(ISTEXT(AD45),INDEX('JP PINT 1.0'!L:L,MATCH(コアインボイスモデル!AD45,'JP PINT 1.0'!B:B,0),1),"")</f>
        <v/>
      </c>
      <c r="AI45" s="322">
        <v>2</v>
      </c>
      <c r="AJ45" s="324" t="s">
        <v>160</v>
      </c>
      <c r="AL45" s="322" t="s">
        <v>17</v>
      </c>
      <c r="AM45" s="324" t="str">
        <f>IF(LEN(AD45)&gt;1,INDEX('JP PINT 1.0'!U:U,MATCH(コアインボイスモデル!AD45,'JP PINT 1.0'!B:B,0),1),"")</f>
        <v/>
      </c>
    </row>
    <row r="46" spans="1:39" outlineLevel="1">
      <c r="A46" s="329">
        <f>A44+1</f>
        <v>30</v>
      </c>
      <c r="B46" s="322" t="str">
        <f t="shared" si="1"/>
        <v>鑑ヘッダ</v>
      </c>
      <c r="C46" s="322" t="str">
        <f>"BT-0"&amp;(MID(C43,5,2)+1)</f>
        <v>BT-025</v>
      </c>
      <c r="D46" s="322" t="str">
        <f t="shared" si="0"/>
        <v>1..1</v>
      </c>
      <c r="E46" s="322">
        <v>3</v>
      </c>
      <c r="F46" s="323" t="s">
        <v>6032</v>
      </c>
      <c r="G46" s="324" t="s">
        <v>166</v>
      </c>
      <c r="H46" s="329">
        <v>44</v>
      </c>
      <c r="I46" s="322" t="s">
        <v>5853</v>
      </c>
      <c r="J46" s="322" t="str">
        <f>IF(LEN(N46)&gt;0,INDEX(統合請求!C:C,MATCH(N46,統合請求!D:D,0),1),"")</f>
        <v>IID12</v>
      </c>
      <c r="K46" s="322" t="s">
        <v>25</v>
      </c>
      <c r="L46" s="322" t="s">
        <v>163</v>
      </c>
      <c r="M46" s="322">
        <v>3</v>
      </c>
      <c r="N46" s="323" t="s">
        <v>165</v>
      </c>
      <c r="O46" s="324" t="s">
        <v>166</v>
      </c>
      <c r="P46" s="322" t="s">
        <v>23</v>
      </c>
      <c r="T46" s="323" t="s">
        <v>6227</v>
      </c>
      <c r="AC46" s="322" t="str">
        <f>IF(ISTEXT(AD46),INDEX('JP PINT 1.0'!A:A,MATCH(コアインボイスモデル!AD46,'JP PINT 1.0'!B:B,0),1),"")</f>
        <v/>
      </c>
      <c r="AE46" s="322" t="str">
        <f>IF(ISTEXT(AD46),INDEX('JP PINT 1.0'!F:F,MATCH(コアインボイスモデル!AD46,'JP PINT 1.0'!B:B,0),1),"")</f>
        <v/>
      </c>
      <c r="AF46" s="322" t="str">
        <f>IF(ISTEXT(AD46),INDEX('JP PINT 1.0'!G:G,MATCH(コアインボイスモデル!AD46,'JP PINT 1.0'!B:B,0),1),"")</f>
        <v/>
      </c>
      <c r="AG46" s="324" t="str">
        <f>IF(ISTEXT(AD46),INDEX('JP PINT 1.0'!I:I,MATCH(コアインボイスモデル!AD46,'JP PINT 1.0'!B:B,0),1),"")</f>
        <v/>
      </c>
      <c r="AH46" s="324" t="str">
        <f>IF(ISTEXT(AD46),INDEX('JP PINT 1.0'!L:L,MATCH(コアインボイスモデル!AD46,'JP PINT 1.0'!B:B,0),1),"")</f>
        <v/>
      </c>
      <c r="AI46" s="322">
        <v>3</v>
      </c>
      <c r="AJ46" s="324" t="s">
        <v>164</v>
      </c>
      <c r="AK46" s="323" t="s">
        <v>4620</v>
      </c>
      <c r="AL46" s="322" t="s">
        <v>17</v>
      </c>
      <c r="AM46" s="324" t="str">
        <f>IF(LEN(AD46)&gt;1,INDEX('JP PINT 1.0'!U:U,MATCH(コアインボイスモデル!AD46,'JP PINT 1.0'!B:B,0),1),"")</f>
        <v/>
      </c>
    </row>
    <row r="47" spans="1:39" outlineLevel="1">
      <c r="A47" s="329">
        <f t="shared" si="3"/>
        <v>31</v>
      </c>
      <c r="B47" s="322" t="str">
        <f t="shared" si="1"/>
        <v>鑑ヘッダ</v>
      </c>
      <c r="C47" s="322" t="str">
        <f>"BT-0"&amp;(MID(C46,5,2)+1)</f>
        <v>BT-026</v>
      </c>
      <c r="D47" s="322" t="str">
        <f t="shared" si="0"/>
        <v>0..1</v>
      </c>
      <c r="E47" s="322">
        <v>3</v>
      </c>
      <c r="F47" s="323" t="s">
        <v>6033</v>
      </c>
      <c r="G47" s="324" t="s">
        <v>169</v>
      </c>
      <c r="H47" s="329">
        <v>45</v>
      </c>
      <c r="I47" s="322" t="s">
        <v>5853</v>
      </c>
      <c r="J47" s="322" t="str">
        <f>IF(LEN(N47)&gt;0,INDEX(統合請求!C:C,MATCH(N47,統合請求!D:D,0),1),"")</f>
        <v>IID13</v>
      </c>
      <c r="K47" s="322" t="s">
        <v>25</v>
      </c>
      <c r="L47" s="322" t="s">
        <v>167</v>
      </c>
      <c r="M47" s="322">
        <v>3</v>
      </c>
      <c r="N47" s="323" t="s">
        <v>168</v>
      </c>
      <c r="O47" s="324" t="s">
        <v>169</v>
      </c>
      <c r="P47" s="322" t="s">
        <v>30</v>
      </c>
      <c r="T47" s="323" t="s">
        <v>6228</v>
      </c>
      <c r="AC47" s="322" t="str">
        <f>IF(ISTEXT(AD47),INDEX('JP PINT 1.0'!A:A,MATCH(コアインボイスモデル!AD47,'JP PINT 1.0'!B:B,0),1),"")</f>
        <v/>
      </c>
      <c r="AE47" s="322" t="str">
        <f>IF(ISTEXT(AD47),INDEX('JP PINT 1.0'!F:F,MATCH(コアインボイスモデル!AD47,'JP PINT 1.0'!B:B,0),1),"")</f>
        <v/>
      </c>
      <c r="AF47" s="322" t="str">
        <f>IF(ISTEXT(AD47),INDEX('JP PINT 1.0'!G:G,MATCH(コアインボイスモデル!AD47,'JP PINT 1.0'!B:B,0),1),"")</f>
        <v/>
      </c>
      <c r="AG47" s="324" t="str">
        <f>IF(ISTEXT(AD47),INDEX('JP PINT 1.0'!I:I,MATCH(コアインボイスモデル!AD47,'JP PINT 1.0'!B:B,0),1),"")</f>
        <v/>
      </c>
      <c r="AH47" s="324" t="str">
        <f>IF(ISTEXT(AD47),INDEX('JP PINT 1.0'!L:L,MATCH(コアインボイスモデル!AD47,'JP PINT 1.0'!B:B,0),1),"")</f>
        <v/>
      </c>
      <c r="AI47" s="322">
        <v>3</v>
      </c>
      <c r="AJ47" s="324" t="s">
        <v>68</v>
      </c>
      <c r="AK47" s="323" t="s">
        <v>4621</v>
      </c>
      <c r="AL47" s="322" t="s">
        <v>17</v>
      </c>
      <c r="AM47" s="324" t="str">
        <f>IF(LEN(AD47)&gt;1,INDEX('JP PINT 1.0'!U:U,MATCH(コアインボイスモデル!AD47,'JP PINT 1.0'!B:B,0),1),"")</f>
        <v/>
      </c>
    </row>
    <row r="48" spans="1:39" outlineLevel="1">
      <c r="A48" s="329">
        <f t="shared" si="3"/>
        <v>32</v>
      </c>
      <c r="B48" s="322" t="str">
        <f t="shared" si="1"/>
        <v>鑑ヘッダ</v>
      </c>
      <c r="C48" s="322" t="str">
        <f t="shared" ref="C48:C52" si="5">"BT-0"&amp;(MID(C47,5,2)+1)</f>
        <v>BT-027</v>
      </c>
      <c r="D48" s="322" t="str">
        <f t="shared" si="0"/>
        <v>0..1</v>
      </c>
      <c r="E48" s="322">
        <v>3</v>
      </c>
      <c r="F48" s="323" t="s">
        <v>6034</v>
      </c>
      <c r="G48" s="324" t="s">
        <v>173</v>
      </c>
      <c r="H48" s="329">
        <v>46</v>
      </c>
      <c r="I48" s="322" t="s">
        <v>5853</v>
      </c>
      <c r="J48" s="322" t="str">
        <f>IF(LEN(N48)&gt;0,INDEX(統合請求!C:C,MATCH(N48,統合請求!D:D,0),1),"")</f>
        <v>IID14</v>
      </c>
      <c r="K48" s="322" t="s">
        <v>25</v>
      </c>
      <c r="L48" s="322" t="s">
        <v>170</v>
      </c>
      <c r="M48" s="322">
        <v>3</v>
      </c>
      <c r="N48" s="323" t="s">
        <v>172</v>
      </c>
      <c r="O48" s="324" t="s">
        <v>173</v>
      </c>
      <c r="P48" s="322" t="s">
        <v>30</v>
      </c>
      <c r="T48" s="323" t="s">
        <v>6230</v>
      </c>
      <c r="AC48" s="322" t="str">
        <f>IF(ISTEXT(AD48),INDEX('JP PINT 1.0'!A:A,MATCH(コアインボイスモデル!AD48,'JP PINT 1.0'!B:B,0),1),"")</f>
        <v/>
      </c>
      <c r="AE48" s="322" t="str">
        <f>IF(ISTEXT(AD48),INDEX('JP PINT 1.0'!F:F,MATCH(コアインボイスモデル!AD48,'JP PINT 1.0'!B:B,0),1),"")</f>
        <v/>
      </c>
      <c r="AF48" s="322" t="str">
        <f>IF(ISTEXT(AD48),INDEX('JP PINT 1.0'!G:G,MATCH(コアインボイスモデル!AD48,'JP PINT 1.0'!B:B,0),1),"")</f>
        <v/>
      </c>
      <c r="AG48" s="324" t="str">
        <f>IF(ISTEXT(AD48),INDEX('JP PINT 1.0'!I:I,MATCH(コアインボイスモデル!AD48,'JP PINT 1.0'!B:B,0),1),"")</f>
        <v/>
      </c>
      <c r="AH48" s="324" t="str">
        <f>IF(ISTEXT(AD48),INDEX('JP PINT 1.0'!L:L,MATCH(コアインボイスモデル!AD48,'JP PINT 1.0'!B:B,0),1),"")</f>
        <v/>
      </c>
      <c r="AI48" s="322">
        <v>3</v>
      </c>
      <c r="AJ48" s="324" t="s">
        <v>171</v>
      </c>
      <c r="AK48" s="323" t="s">
        <v>4622</v>
      </c>
      <c r="AL48" s="322" t="s">
        <v>174</v>
      </c>
      <c r="AM48" s="324" t="str">
        <f>IF(LEN(AD48)&gt;1,INDEX('JP PINT 1.0'!U:U,MATCH(コアインボイスモデル!AD48,'JP PINT 1.0'!B:B,0),1),"")</f>
        <v/>
      </c>
    </row>
    <row r="49" spans="1:39" outlineLevel="1">
      <c r="A49" s="329">
        <f t="shared" si="3"/>
        <v>33</v>
      </c>
      <c r="B49" s="322" t="str">
        <f t="shared" si="1"/>
        <v>鑑ヘッダ</v>
      </c>
      <c r="C49" s="322" t="str">
        <f t="shared" si="5"/>
        <v>BT-028</v>
      </c>
      <c r="D49" s="322" t="str">
        <f t="shared" si="0"/>
        <v>0..1</v>
      </c>
      <c r="E49" s="322">
        <v>3</v>
      </c>
      <c r="F49" s="323" t="s">
        <v>6035</v>
      </c>
      <c r="G49" s="324" t="s">
        <v>178</v>
      </c>
      <c r="H49" s="329">
        <v>47</v>
      </c>
      <c r="I49" s="322" t="s">
        <v>5853</v>
      </c>
      <c r="J49" s="322" t="str">
        <f>IF(LEN(N49)&gt;0,INDEX(統合請求!C:C,MATCH(N49,統合請求!D:D,0),1),"")</f>
        <v>IID15</v>
      </c>
      <c r="K49" s="322" t="s">
        <v>25</v>
      </c>
      <c r="L49" s="322" t="s">
        <v>175</v>
      </c>
      <c r="M49" s="322">
        <v>3</v>
      </c>
      <c r="N49" s="323" t="s">
        <v>177</v>
      </c>
      <c r="O49" s="324" t="s">
        <v>178</v>
      </c>
      <c r="P49" s="322" t="s">
        <v>30</v>
      </c>
      <c r="T49" s="323" t="s">
        <v>6231</v>
      </c>
      <c r="AC49" s="322" t="str">
        <f>IF(ISTEXT(AD49),INDEX('JP PINT 1.0'!A:A,MATCH(コアインボイスモデル!AD49,'JP PINT 1.0'!B:B,0),1),"")</f>
        <v/>
      </c>
      <c r="AE49" s="322" t="str">
        <f>IF(ISTEXT(AD49),INDEX('JP PINT 1.0'!F:F,MATCH(コアインボイスモデル!AD49,'JP PINT 1.0'!B:B,0),1),"")</f>
        <v/>
      </c>
      <c r="AF49" s="322" t="str">
        <f>IF(ISTEXT(AD49),INDEX('JP PINT 1.0'!G:G,MATCH(コアインボイスモデル!AD49,'JP PINT 1.0'!B:B,0),1),"")</f>
        <v/>
      </c>
      <c r="AG49" s="324" t="str">
        <f>IF(ISTEXT(AD49),INDEX('JP PINT 1.0'!I:I,MATCH(コアインボイスモデル!AD49,'JP PINT 1.0'!B:B,0),1),"")</f>
        <v/>
      </c>
      <c r="AH49" s="324" t="str">
        <f>IF(ISTEXT(AD49),INDEX('JP PINT 1.0'!L:L,MATCH(コアインボイスモデル!AD49,'JP PINT 1.0'!B:B,0),1),"")</f>
        <v/>
      </c>
      <c r="AI49" s="322">
        <v>3</v>
      </c>
      <c r="AJ49" s="324" t="s">
        <v>176</v>
      </c>
      <c r="AK49" s="323" t="s">
        <v>4623</v>
      </c>
      <c r="AL49" s="322" t="s">
        <v>17</v>
      </c>
      <c r="AM49" s="324" t="str">
        <f>IF(LEN(AD49)&gt;1,INDEX('JP PINT 1.0'!U:U,MATCH(コアインボイスモデル!AD49,'JP PINT 1.0'!B:B,0),1),"")</f>
        <v/>
      </c>
    </row>
    <row r="50" spans="1:39" outlineLevel="1">
      <c r="A50" s="329">
        <f t="shared" si="3"/>
        <v>34</v>
      </c>
      <c r="B50" s="322" t="str">
        <f t="shared" si="1"/>
        <v>鑑ヘッダ</v>
      </c>
      <c r="C50" s="322" t="str">
        <f t="shared" si="5"/>
        <v>BT-029</v>
      </c>
      <c r="D50" s="322" t="str">
        <f t="shared" si="0"/>
        <v>1..1</v>
      </c>
      <c r="E50" s="322">
        <v>3</v>
      </c>
      <c r="F50" s="323" t="s">
        <v>6036</v>
      </c>
      <c r="G50" s="324" t="s">
        <v>181</v>
      </c>
      <c r="H50" s="329">
        <v>48</v>
      </c>
      <c r="I50" s="322" t="s">
        <v>5853</v>
      </c>
      <c r="J50" s="322" t="str">
        <f>IF(LEN(N50)&gt;0,INDEX(統合請求!C:C,MATCH(N50,統合請求!D:D,0),1),"")</f>
        <v>IID16</v>
      </c>
      <c r="K50" s="322" t="s">
        <v>25</v>
      </c>
      <c r="L50" s="322" t="s">
        <v>179</v>
      </c>
      <c r="M50" s="322">
        <v>3</v>
      </c>
      <c r="N50" s="323" t="s">
        <v>180</v>
      </c>
      <c r="O50" s="324" t="s">
        <v>181</v>
      </c>
      <c r="P50" s="322" t="s">
        <v>23</v>
      </c>
      <c r="T50" s="323" t="s">
        <v>6232</v>
      </c>
      <c r="AC50" s="322" t="str">
        <f>IF(ISTEXT(AD50),INDEX('JP PINT 1.0'!A:A,MATCH(コアインボイスモデル!AD50,'JP PINT 1.0'!B:B,0),1),"")</f>
        <v/>
      </c>
      <c r="AE50" s="322" t="str">
        <f>IF(ISTEXT(AD50),INDEX('JP PINT 1.0'!F:F,MATCH(コアインボイスモデル!AD50,'JP PINT 1.0'!B:B,0),1),"")</f>
        <v/>
      </c>
      <c r="AF50" s="322" t="str">
        <f>IF(ISTEXT(AD50),INDEX('JP PINT 1.0'!G:G,MATCH(コアインボイスモデル!AD50,'JP PINT 1.0'!B:B,0),1),"")</f>
        <v/>
      </c>
      <c r="AG50" s="324" t="str">
        <f>IF(ISTEXT(AD50),INDEX('JP PINT 1.0'!I:I,MATCH(コアインボイスモデル!AD50,'JP PINT 1.0'!B:B,0),1),"")</f>
        <v/>
      </c>
      <c r="AH50" s="324" t="str">
        <f>IF(ISTEXT(AD50),INDEX('JP PINT 1.0'!L:L,MATCH(コアインボイスモデル!AD50,'JP PINT 1.0'!B:B,0),1),"")</f>
        <v/>
      </c>
      <c r="AI50" s="322">
        <v>3</v>
      </c>
      <c r="AJ50" s="324" t="s">
        <v>117</v>
      </c>
      <c r="AK50" s="323" t="s">
        <v>4624</v>
      </c>
      <c r="AL50" s="322" t="s">
        <v>17</v>
      </c>
      <c r="AM50" s="324" t="str">
        <f>IF(LEN(AD50)&gt;1,INDEX('JP PINT 1.0'!U:U,MATCH(コアインボイスモデル!AD50,'JP PINT 1.0'!B:B,0),1),"")</f>
        <v/>
      </c>
    </row>
    <row r="51" spans="1:39" outlineLevel="1">
      <c r="A51" s="329">
        <f t="shared" si="3"/>
        <v>35</v>
      </c>
      <c r="B51" s="322" t="str">
        <f t="shared" si="1"/>
        <v>鑑ヘッダ</v>
      </c>
      <c r="C51" s="322" t="str">
        <f t="shared" si="5"/>
        <v>BT-030</v>
      </c>
      <c r="D51" s="322" t="str">
        <f t="shared" si="0"/>
        <v>0..1</v>
      </c>
      <c r="E51" s="322">
        <v>3</v>
      </c>
      <c r="F51" s="323" t="s">
        <v>6037</v>
      </c>
      <c r="G51" s="324" t="s">
        <v>185</v>
      </c>
      <c r="H51" s="329">
        <v>49</v>
      </c>
      <c r="I51" s="322" t="s">
        <v>5853</v>
      </c>
      <c r="J51" s="322" t="str">
        <f>IF(LEN(N51)&gt;0,INDEX(統合請求!C:C,MATCH(N51,統合請求!D:D,0),1),"")</f>
        <v>IID17</v>
      </c>
      <c r="K51" s="322" t="s">
        <v>25</v>
      </c>
      <c r="L51" s="322" t="s">
        <v>182</v>
      </c>
      <c r="M51" s="322">
        <v>3</v>
      </c>
      <c r="N51" s="323" t="s">
        <v>184</v>
      </c>
      <c r="O51" s="324" t="s">
        <v>185</v>
      </c>
      <c r="P51" s="322" t="s">
        <v>30</v>
      </c>
      <c r="T51" s="323" t="s">
        <v>6234</v>
      </c>
      <c r="AC51" s="322" t="str">
        <f>IF(ISTEXT(AD51),INDEX('JP PINT 1.0'!A:A,MATCH(コアインボイスモデル!AD51,'JP PINT 1.0'!B:B,0),1),"")</f>
        <v/>
      </c>
      <c r="AE51" s="322" t="str">
        <f>IF(ISTEXT(AD51),INDEX('JP PINT 1.0'!F:F,MATCH(コアインボイスモデル!AD51,'JP PINT 1.0'!B:B,0),1),"")</f>
        <v/>
      </c>
      <c r="AF51" s="322" t="str">
        <f>IF(ISTEXT(AD51),INDEX('JP PINT 1.0'!G:G,MATCH(コアインボイスモデル!AD51,'JP PINT 1.0'!B:B,0),1),"")</f>
        <v/>
      </c>
      <c r="AG51" s="324" t="str">
        <f>IF(ISTEXT(AD51),INDEX('JP PINT 1.0'!I:I,MATCH(コアインボイスモデル!AD51,'JP PINT 1.0'!B:B,0),1),"")</f>
        <v/>
      </c>
      <c r="AH51" s="324" t="str">
        <f>IF(ISTEXT(AD51),INDEX('JP PINT 1.0'!L:L,MATCH(コアインボイスモデル!AD51,'JP PINT 1.0'!B:B,0),1),"")</f>
        <v/>
      </c>
      <c r="AI51" s="322">
        <v>3</v>
      </c>
      <c r="AJ51" s="324" t="s">
        <v>183</v>
      </c>
      <c r="AK51" s="323" t="s">
        <v>4625</v>
      </c>
      <c r="AL51" s="322" t="s">
        <v>17</v>
      </c>
      <c r="AM51" s="324" t="str">
        <f>IF(LEN(AD51)&gt;1,INDEX('JP PINT 1.0'!U:U,MATCH(コアインボイスモデル!AD51,'JP PINT 1.0'!B:B,0),1),"")</f>
        <v/>
      </c>
    </row>
    <row r="52" spans="1:39" outlineLevel="1">
      <c r="A52" s="329">
        <f t="shared" si="3"/>
        <v>36</v>
      </c>
      <c r="B52" s="322" t="str">
        <f t="shared" si="1"/>
        <v>鑑ヘッダ</v>
      </c>
      <c r="C52" s="322" t="str">
        <f t="shared" si="5"/>
        <v>BT-031</v>
      </c>
      <c r="D52" s="322" t="str">
        <f t="shared" si="0"/>
        <v>0..1</v>
      </c>
      <c r="E52" s="322">
        <v>3</v>
      </c>
      <c r="F52" s="323" t="s">
        <v>6038</v>
      </c>
      <c r="G52" s="324" t="s">
        <v>188</v>
      </c>
      <c r="H52" s="329">
        <v>50</v>
      </c>
      <c r="I52" s="322" t="s">
        <v>5853</v>
      </c>
      <c r="J52" s="322" t="str">
        <f>IF(LEN(N52)&gt;0,INDEX(統合請求!C:C,MATCH(N52,統合請求!D:D,0),1),"")</f>
        <v>IID18</v>
      </c>
      <c r="K52" s="322" t="s">
        <v>25</v>
      </c>
      <c r="L52" s="322" t="s">
        <v>186</v>
      </c>
      <c r="M52" s="322">
        <v>3</v>
      </c>
      <c r="N52" s="323" t="s">
        <v>187</v>
      </c>
      <c r="O52" s="324" t="s">
        <v>188</v>
      </c>
      <c r="P52" s="322" t="s">
        <v>30</v>
      </c>
      <c r="T52" s="323" t="s">
        <v>6235</v>
      </c>
      <c r="AC52" s="322" t="str">
        <f>IF(ISTEXT(AD52),INDEX('JP PINT 1.0'!A:A,MATCH(コアインボイスモデル!AD52,'JP PINT 1.0'!B:B,0),1),"")</f>
        <v/>
      </c>
      <c r="AE52" s="322" t="str">
        <f>IF(ISTEXT(AD52),INDEX('JP PINT 1.0'!F:F,MATCH(コアインボイスモデル!AD52,'JP PINT 1.0'!B:B,0),1),"")</f>
        <v/>
      </c>
      <c r="AF52" s="322" t="str">
        <f>IF(ISTEXT(AD52),INDEX('JP PINT 1.0'!G:G,MATCH(コアインボイスモデル!AD52,'JP PINT 1.0'!B:B,0),1),"")</f>
        <v/>
      </c>
      <c r="AG52" s="324" t="str">
        <f>IF(ISTEXT(AD52),INDEX('JP PINT 1.0'!I:I,MATCH(コアインボイスモデル!AD52,'JP PINT 1.0'!B:B,0),1),"")</f>
        <v/>
      </c>
      <c r="AH52" s="324" t="str">
        <f>IF(ISTEXT(AD52),INDEX('JP PINT 1.0'!L:L,MATCH(コアインボイスモデル!AD52,'JP PINT 1.0'!B:B,0),1),"")</f>
        <v/>
      </c>
      <c r="AI52" s="322">
        <v>3</v>
      </c>
      <c r="AJ52" s="324" t="s">
        <v>132</v>
      </c>
      <c r="AK52" s="323" t="s">
        <v>4626</v>
      </c>
      <c r="AL52" s="322" t="s">
        <v>17</v>
      </c>
      <c r="AM52" s="324" t="str">
        <f>IF(LEN(AD52)&gt;1,INDEX('JP PINT 1.0'!U:U,MATCH(コアインボイスモデル!AD52,'JP PINT 1.0'!B:B,0),1),"")</f>
        <v/>
      </c>
    </row>
    <row r="53" spans="1:39">
      <c r="A53" s="329">
        <f t="shared" si="3"/>
        <v>37</v>
      </c>
      <c r="B53" s="322" t="str">
        <f t="shared" si="1"/>
        <v>鑑ヘッダ</v>
      </c>
      <c r="C53" s="322" t="str">
        <f>"BG-0"&amp;(MID(C44,5,1)+1)</f>
        <v>BG-05</v>
      </c>
      <c r="D53" s="322" t="str">
        <f t="shared" si="0"/>
        <v>0..n</v>
      </c>
      <c r="E53" s="322">
        <v>2</v>
      </c>
      <c r="F53" s="323" t="s">
        <v>6085</v>
      </c>
      <c r="G53" s="324" t="s">
        <v>192</v>
      </c>
      <c r="H53" s="329">
        <v>51</v>
      </c>
      <c r="I53" s="322" t="s">
        <v>5853</v>
      </c>
      <c r="K53" s="322" t="s">
        <v>36</v>
      </c>
      <c r="L53" s="322" t="s">
        <v>189</v>
      </c>
      <c r="M53" s="322">
        <v>2</v>
      </c>
      <c r="N53" s="323" t="s">
        <v>191</v>
      </c>
      <c r="O53" s="324" t="s">
        <v>192</v>
      </c>
      <c r="P53" s="322" t="s">
        <v>139</v>
      </c>
      <c r="R53" s="323" t="s">
        <v>6376</v>
      </c>
      <c r="AC53" s="322" t="str">
        <f>IF(ISTEXT(AD53),INDEX('JP PINT 1.0'!A:A,MATCH(コアインボイスモデル!AD53,'JP PINT 1.0'!B:B,0),1),"")</f>
        <v/>
      </c>
      <c r="AE53" s="322" t="str">
        <f>IF(ISTEXT(AD53),INDEX('JP PINT 1.0'!F:F,MATCH(コアインボイスモデル!AD53,'JP PINT 1.0'!B:B,0),1),"")</f>
        <v/>
      </c>
      <c r="AF53" s="322" t="str">
        <f>IF(ISTEXT(AD53),INDEX('JP PINT 1.0'!G:G,MATCH(コアインボイスモデル!AD53,'JP PINT 1.0'!B:B,0),1),"")</f>
        <v/>
      </c>
      <c r="AG53" s="324" t="str">
        <f>IF(ISTEXT(AD53),INDEX('JP PINT 1.0'!I:I,MATCH(コアインボイスモデル!AD53,'JP PINT 1.0'!B:B,0),1),"")</f>
        <v/>
      </c>
      <c r="AH53" s="324" t="str">
        <f>IF(ISTEXT(AD53),INDEX('JP PINT 1.0'!L:L,MATCH(コアインボイスモデル!AD53,'JP PINT 1.0'!B:B,0),1),"")</f>
        <v/>
      </c>
      <c r="AI53" s="322">
        <v>2</v>
      </c>
      <c r="AJ53" s="324" t="s">
        <v>190</v>
      </c>
      <c r="AK53" s="323" t="s">
        <v>4627</v>
      </c>
      <c r="AL53" s="322" t="s">
        <v>17</v>
      </c>
      <c r="AM53" s="324" t="str">
        <f>IF(LEN(AD53)&gt;1,INDEX('JP PINT 1.0'!U:U,MATCH(コアインボイスモデル!AD53,'JP PINT 1.0'!B:B,0),1),"")</f>
        <v/>
      </c>
    </row>
    <row r="54" spans="1:39" outlineLevel="1">
      <c r="A54" s="329"/>
      <c r="B54" s="322" t="str">
        <f t="shared" si="1"/>
        <v/>
      </c>
      <c r="D54" s="322" t="str">
        <f t="shared" si="0"/>
        <v/>
      </c>
      <c r="H54" s="329">
        <v>52</v>
      </c>
      <c r="I54" s="322" t="s">
        <v>5853</v>
      </c>
      <c r="J54" s="322" t="str">
        <f>IF(LEN(N54)&gt;0,INDEX(統合請求!C:C,MATCH(N54,統合請求!D:D,0),1),"")</f>
        <v>ICL4</v>
      </c>
      <c r="K54" s="322" t="s">
        <v>41</v>
      </c>
      <c r="L54" s="322" t="s">
        <v>193</v>
      </c>
      <c r="M54" s="322">
        <v>2</v>
      </c>
      <c r="N54" s="323" t="s">
        <v>195</v>
      </c>
      <c r="O54" s="324" t="s">
        <v>196</v>
      </c>
      <c r="P54" s="322" t="s">
        <v>16</v>
      </c>
      <c r="S54" s="323" t="s">
        <v>6236</v>
      </c>
      <c r="AC54" s="322" t="str">
        <f>IF(ISTEXT(AD54),INDEX('JP PINT 1.0'!A:A,MATCH(コアインボイスモデル!AD54,'JP PINT 1.0'!B:B,0),1),"")</f>
        <v/>
      </c>
      <c r="AE54" s="322" t="str">
        <f>IF(ISTEXT(AD54),INDEX('JP PINT 1.0'!F:F,MATCH(コアインボイスモデル!AD54,'JP PINT 1.0'!B:B,0),1),"")</f>
        <v/>
      </c>
      <c r="AF54" s="322" t="str">
        <f>IF(ISTEXT(AD54),INDEX('JP PINT 1.0'!G:G,MATCH(コアインボイスモデル!AD54,'JP PINT 1.0'!B:B,0),1),"")</f>
        <v/>
      </c>
      <c r="AG54" s="324" t="str">
        <f>IF(ISTEXT(AD54),INDEX('JP PINT 1.0'!I:I,MATCH(コアインボイスモデル!AD54,'JP PINT 1.0'!B:B,0),1),"")</f>
        <v/>
      </c>
      <c r="AH54" s="324" t="str">
        <f>IF(ISTEXT(AD54),INDEX('JP PINT 1.0'!L:L,MATCH(コアインボイスモデル!AD54,'JP PINT 1.0'!B:B,0),1),"")</f>
        <v/>
      </c>
      <c r="AI54" s="322">
        <v>2</v>
      </c>
      <c r="AJ54" s="324" t="s">
        <v>194</v>
      </c>
      <c r="AL54" s="322" t="s">
        <v>17</v>
      </c>
      <c r="AM54" s="324" t="str">
        <f>IF(LEN(AD54)&gt;1,INDEX('JP PINT 1.0'!U:U,MATCH(コアインボイスモデル!AD54,'JP PINT 1.0'!B:B,0),1),"")</f>
        <v/>
      </c>
    </row>
    <row r="55" spans="1:39" outlineLevel="1">
      <c r="A55" s="329">
        <f>A53+1</f>
        <v>38</v>
      </c>
      <c r="B55" s="322" t="str">
        <f t="shared" si="1"/>
        <v>鑑ヘッダ</v>
      </c>
      <c r="C55" s="322" t="str">
        <f>"BT-0"&amp;(MID(C52,5,2)+1)</f>
        <v>BT-032</v>
      </c>
      <c r="D55" s="322" t="str">
        <f t="shared" si="0"/>
        <v>0..1</v>
      </c>
      <c r="E55" s="322">
        <v>3</v>
      </c>
      <c r="F55" s="323" t="s">
        <v>198</v>
      </c>
      <c r="G55" s="324" t="s">
        <v>199</v>
      </c>
      <c r="H55" s="329">
        <v>53</v>
      </c>
      <c r="I55" s="322" t="s">
        <v>5853</v>
      </c>
      <c r="J55" s="322" t="str">
        <f>IF(LEN(N55)&gt;0,INDEX(統合請求!C:C,MATCH(N55,統合請求!D:D,0),1),"")</f>
        <v>IID19</v>
      </c>
      <c r="K55" s="322" t="s">
        <v>25</v>
      </c>
      <c r="L55" s="322" t="s">
        <v>197</v>
      </c>
      <c r="M55" s="322">
        <v>3</v>
      </c>
      <c r="N55" s="323" t="s">
        <v>198</v>
      </c>
      <c r="O55" s="324" t="s">
        <v>199</v>
      </c>
      <c r="P55" s="322" t="s">
        <v>30</v>
      </c>
      <c r="T55" s="323" t="s">
        <v>6237</v>
      </c>
      <c r="AC55" s="322" t="str">
        <f>IF(ISTEXT(AD55),INDEX('JP PINT 1.0'!A:A,MATCH(コアインボイスモデル!AD55,'JP PINT 1.0'!B:B,0),1),"")</f>
        <v/>
      </c>
      <c r="AE55" s="322" t="str">
        <f>IF(ISTEXT(AD55),INDEX('JP PINT 1.0'!F:F,MATCH(コアインボイスモデル!AD55,'JP PINT 1.0'!B:B,0),1),"")</f>
        <v/>
      </c>
      <c r="AF55" s="322" t="str">
        <f>IF(ISTEXT(AD55),INDEX('JP PINT 1.0'!G:G,MATCH(コアインボイスモデル!AD55,'JP PINT 1.0'!B:B,0),1),"")</f>
        <v/>
      </c>
      <c r="AG55" s="324" t="str">
        <f>IF(ISTEXT(AD55),INDEX('JP PINT 1.0'!I:I,MATCH(コアインボイスモデル!AD55,'JP PINT 1.0'!B:B,0),1),"")</f>
        <v/>
      </c>
      <c r="AH55" s="324" t="str">
        <f>IF(ISTEXT(AD55),INDEX('JP PINT 1.0'!L:L,MATCH(コアインボイスモデル!AD55,'JP PINT 1.0'!B:B,0),1),"")</f>
        <v/>
      </c>
      <c r="AI55" s="322">
        <v>3</v>
      </c>
      <c r="AJ55" s="324" t="s">
        <v>48</v>
      </c>
      <c r="AK55" s="323" t="s">
        <v>4628</v>
      </c>
      <c r="AL55" s="322" t="s">
        <v>17</v>
      </c>
      <c r="AM55" s="324" t="str">
        <f>IF(LEN(AD55)&gt;1,INDEX('JP PINT 1.0'!U:U,MATCH(コアインボイスモデル!AD55,'JP PINT 1.0'!B:B,0),1),"")</f>
        <v/>
      </c>
    </row>
    <row r="56" spans="1:39" outlineLevel="1">
      <c r="A56" s="329">
        <f t="shared" si="3"/>
        <v>39</v>
      </c>
      <c r="B56" s="322" t="str">
        <f t="shared" si="1"/>
        <v>鑑ヘッダ</v>
      </c>
      <c r="C56" s="322" t="str">
        <f>"BT-0"&amp;(MID(C55,5,2)+1)</f>
        <v>BT-033</v>
      </c>
      <c r="D56" s="322" t="str">
        <f t="shared" si="0"/>
        <v>0..1</v>
      </c>
      <c r="E56" s="322">
        <v>3</v>
      </c>
      <c r="F56" s="323" t="s">
        <v>202</v>
      </c>
      <c r="G56" s="324" t="s">
        <v>203</v>
      </c>
      <c r="H56" s="329">
        <v>54</v>
      </c>
      <c r="I56" s="322" t="s">
        <v>5853</v>
      </c>
      <c r="J56" s="322" t="str">
        <f>IF(LEN(N56)&gt;0,INDEX(統合請求!C:C,MATCH(N56,統合請求!D:D,0),1),"")</f>
        <v>IID20</v>
      </c>
      <c r="K56" s="322" t="s">
        <v>25</v>
      </c>
      <c r="L56" s="322" t="s">
        <v>200</v>
      </c>
      <c r="M56" s="322">
        <v>3</v>
      </c>
      <c r="N56" s="323" t="s">
        <v>202</v>
      </c>
      <c r="O56" s="324" t="s">
        <v>203</v>
      </c>
      <c r="P56" s="322" t="s">
        <v>30</v>
      </c>
      <c r="T56" s="323" t="s">
        <v>6238</v>
      </c>
      <c r="AC56" s="322" t="str">
        <f>IF(ISTEXT(AD56),INDEX('JP PINT 1.0'!A:A,MATCH(コアインボイスモデル!AD56,'JP PINT 1.0'!B:B,0),1),"")</f>
        <v/>
      </c>
      <c r="AE56" s="322" t="str">
        <f>IF(ISTEXT(AD56),INDEX('JP PINT 1.0'!F:F,MATCH(コアインボイスモデル!AD56,'JP PINT 1.0'!B:B,0),1),"")</f>
        <v/>
      </c>
      <c r="AF56" s="322" t="str">
        <f>IF(ISTEXT(AD56),INDEX('JP PINT 1.0'!G:G,MATCH(コアインボイスモデル!AD56,'JP PINT 1.0'!B:B,0),1),"")</f>
        <v/>
      </c>
      <c r="AG56" s="324" t="str">
        <f>IF(ISTEXT(AD56),INDEX('JP PINT 1.0'!I:I,MATCH(コアインボイスモデル!AD56,'JP PINT 1.0'!B:B,0),1),"")</f>
        <v/>
      </c>
      <c r="AH56" s="324" t="str">
        <f>IF(ISTEXT(AD56),INDEX('JP PINT 1.0'!L:L,MATCH(コアインボイスモデル!AD56,'JP PINT 1.0'!B:B,0),1),"")</f>
        <v/>
      </c>
      <c r="AI56" s="322">
        <v>3</v>
      </c>
      <c r="AJ56" s="324" t="s">
        <v>201</v>
      </c>
      <c r="AK56" s="323" t="s">
        <v>4629</v>
      </c>
      <c r="AL56" s="322" t="s">
        <v>17</v>
      </c>
      <c r="AM56" s="324" t="str">
        <f>IF(LEN(AD56)&gt;1,INDEX('JP PINT 1.0'!U:U,MATCH(コアインボイスモデル!AD56,'JP PINT 1.0'!B:B,0),1),"")</f>
        <v/>
      </c>
    </row>
    <row r="57" spans="1:39" outlineLevel="1">
      <c r="A57" s="329">
        <f t="shared" si="3"/>
        <v>40</v>
      </c>
      <c r="B57" s="322" t="str">
        <f t="shared" si="1"/>
        <v>鑑ヘッダ</v>
      </c>
      <c r="C57" s="322" t="str">
        <f t="shared" ref="C57:C59" si="6">"BT-0"&amp;(MID(C56,5,2)+1)</f>
        <v>BT-034</v>
      </c>
      <c r="D57" s="322" t="str">
        <f t="shared" si="0"/>
        <v>0..1</v>
      </c>
      <c r="E57" s="322">
        <v>3</v>
      </c>
      <c r="F57" s="323" t="s">
        <v>206</v>
      </c>
      <c r="G57" s="324" t="s">
        <v>207</v>
      </c>
      <c r="H57" s="329">
        <v>55</v>
      </c>
      <c r="I57" s="322" t="s">
        <v>5853</v>
      </c>
      <c r="J57" s="322" t="str">
        <f>IF(LEN(N57)&gt;0,INDEX(統合請求!C:C,MATCH(N57,統合請求!D:D,0),1),"")</f>
        <v>IID21</v>
      </c>
      <c r="K57" s="322" t="s">
        <v>25</v>
      </c>
      <c r="L57" s="322" t="s">
        <v>204</v>
      </c>
      <c r="M57" s="322">
        <v>3</v>
      </c>
      <c r="N57" s="323" t="s">
        <v>206</v>
      </c>
      <c r="O57" s="324" t="s">
        <v>207</v>
      </c>
      <c r="P57" s="322" t="s">
        <v>30</v>
      </c>
      <c r="T57" s="323" t="s">
        <v>6239</v>
      </c>
      <c r="AC57" s="322" t="str">
        <f>IF(ISTEXT(AD57),INDEX('JP PINT 1.0'!A:A,MATCH(コアインボイスモデル!AD57,'JP PINT 1.0'!B:B,0),1),"")</f>
        <v/>
      </c>
      <c r="AE57" s="322" t="str">
        <f>IF(ISTEXT(AD57),INDEX('JP PINT 1.0'!F:F,MATCH(コアインボイスモデル!AD57,'JP PINT 1.0'!B:B,0),1),"")</f>
        <v/>
      </c>
      <c r="AF57" s="322" t="str">
        <f>IF(ISTEXT(AD57),INDEX('JP PINT 1.0'!G:G,MATCH(コアインボイスモデル!AD57,'JP PINT 1.0'!B:B,0),1),"")</f>
        <v/>
      </c>
      <c r="AG57" s="324" t="str">
        <f>IF(ISTEXT(AD57),INDEX('JP PINT 1.0'!I:I,MATCH(コアインボイスモデル!AD57,'JP PINT 1.0'!B:B,0),1),"")</f>
        <v/>
      </c>
      <c r="AH57" s="324" t="str">
        <f>IF(ISTEXT(AD57),INDEX('JP PINT 1.0'!L:L,MATCH(コアインボイスモデル!AD57,'JP PINT 1.0'!B:B,0),1),"")</f>
        <v/>
      </c>
      <c r="AI57" s="322">
        <v>3</v>
      </c>
      <c r="AJ57" s="324" t="s">
        <v>205</v>
      </c>
      <c r="AK57" s="323" t="s">
        <v>4630</v>
      </c>
      <c r="AL57" s="322" t="s">
        <v>17</v>
      </c>
      <c r="AM57" s="324" t="str">
        <f>IF(LEN(AD57)&gt;1,INDEX('JP PINT 1.0'!U:U,MATCH(コアインボイスモデル!AD57,'JP PINT 1.0'!B:B,0),1),"")</f>
        <v/>
      </c>
    </row>
    <row r="58" spans="1:39" outlineLevel="1">
      <c r="A58" s="329">
        <f t="shared" si="3"/>
        <v>41</v>
      </c>
      <c r="B58" s="322" t="str">
        <f t="shared" si="1"/>
        <v>鑑ヘッダ</v>
      </c>
      <c r="C58" s="322" t="str">
        <f t="shared" si="6"/>
        <v>BT-035</v>
      </c>
      <c r="D58" s="322" t="str">
        <f t="shared" si="0"/>
        <v>1..1</v>
      </c>
      <c r="E58" s="322">
        <v>3</v>
      </c>
      <c r="F58" s="323" t="s">
        <v>210</v>
      </c>
      <c r="G58" s="324" t="s">
        <v>210</v>
      </c>
      <c r="H58" s="329">
        <v>56</v>
      </c>
      <c r="I58" s="322" t="s">
        <v>5853</v>
      </c>
      <c r="J58" s="322" t="str">
        <f>IF(LEN(N58)&gt;0,INDEX(統合請求!C:C,MATCH(N58,統合請求!D:D,0),1),"")</f>
        <v>IID22</v>
      </c>
      <c r="K58" s="322" t="s">
        <v>25</v>
      </c>
      <c r="L58" s="322" t="s">
        <v>208</v>
      </c>
      <c r="M58" s="322">
        <v>3</v>
      </c>
      <c r="N58" s="323" t="s">
        <v>210</v>
      </c>
      <c r="O58" s="324" t="s">
        <v>210</v>
      </c>
      <c r="P58" s="322" t="s">
        <v>23</v>
      </c>
      <c r="T58" s="323" t="s">
        <v>6240</v>
      </c>
      <c r="AC58" s="322" t="str">
        <f>IF(ISTEXT(AD58),INDEX('JP PINT 1.0'!A:A,MATCH(コアインボイスモデル!AD58,'JP PINT 1.0'!B:B,0),1),"")</f>
        <v/>
      </c>
      <c r="AE58" s="322" t="str">
        <f>IF(ISTEXT(AD58),INDEX('JP PINT 1.0'!F:F,MATCH(コアインボイスモデル!AD58,'JP PINT 1.0'!B:B,0),1),"")</f>
        <v/>
      </c>
      <c r="AF58" s="322" t="str">
        <f>IF(ISTEXT(AD58),INDEX('JP PINT 1.0'!G:G,MATCH(コアインボイスモデル!AD58,'JP PINT 1.0'!B:B,0),1),"")</f>
        <v/>
      </c>
      <c r="AG58" s="324" t="str">
        <f>IF(ISTEXT(AD58),INDEX('JP PINT 1.0'!I:I,MATCH(コアインボイスモデル!AD58,'JP PINT 1.0'!B:B,0),1),"")</f>
        <v/>
      </c>
      <c r="AH58" s="324" t="str">
        <f>IF(ISTEXT(AD58),INDEX('JP PINT 1.0'!L:L,MATCH(コアインボイスモデル!AD58,'JP PINT 1.0'!B:B,0),1),"")</f>
        <v/>
      </c>
      <c r="AI58" s="322">
        <v>3</v>
      </c>
      <c r="AJ58" s="324" t="s">
        <v>209</v>
      </c>
      <c r="AK58" s="323" t="s">
        <v>4631</v>
      </c>
      <c r="AL58" s="322" t="s">
        <v>17</v>
      </c>
      <c r="AM58" s="324" t="str">
        <f>IF(LEN(AD58)&gt;1,INDEX('JP PINT 1.0'!U:U,MATCH(コアインボイスモデル!AD58,'JP PINT 1.0'!B:B,0),1),"")</f>
        <v/>
      </c>
    </row>
    <row r="59" spans="1:39" outlineLevel="1">
      <c r="A59" s="329">
        <f t="shared" si="3"/>
        <v>42</v>
      </c>
      <c r="B59" s="322" t="str">
        <f t="shared" si="1"/>
        <v>鑑ヘッダ</v>
      </c>
      <c r="C59" s="322" t="str">
        <f t="shared" si="6"/>
        <v>BT-036</v>
      </c>
      <c r="D59" s="322" t="str">
        <f t="shared" si="0"/>
        <v>0..1</v>
      </c>
      <c r="E59" s="322">
        <v>3</v>
      </c>
      <c r="F59" s="323" t="s">
        <v>213</v>
      </c>
      <c r="G59" s="324" t="s">
        <v>213</v>
      </c>
      <c r="H59" s="329">
        <v>57</v>
      </c>
      <c r="I59" s="322" t="s">
        <v>5853</v>
      </c>
      <c r="J59" s="322" t="str">
        <f>IF(LEN(N59)&gt;0,INDEX(統合請求!C:C,MATCH(N59,統合請求!D:D,0),1),"")</f>
        <v>IID23</v>
      </c>
      <c r="K59" s="322" t="s">
        <v>25</v>
      </c>
      <c r="L59" s="322" t="s">
        <v>211</v>
      </c>
      <c r="M59" s="322">
        <v>3</v>
      </c>
      <c r="N59" s="323" t="s">
        <v>213</v>
      </c>
      <c r="O59" s="324" t="s">
        <v>213</v>
      </c>
      <c r="P59" s="322" t="s">
        <v>30</v>
      </c>
      <c r="T59" s="323" t="s">
        <v>6241</v>
      </c>
      <c r="AC59" s="322" t="str">
        <f>IF(ISTEXT(AD59),INDEX('JP PINT 1.0'!A:A,MATCH(コアインボイスモデル!AD59,'JP PINT 1.0'!B:B,0),1),"")</f>
        <v/>
      </c>
      <c r="AE59" s="322" t="str">
        <f>IF(ISTEXT(AD59),INDEX('JP PINT 1.0'!F:F,MATCH(コアインボイスモデル!AD59,'JP PINT 1.0'!B:B,0),1),"")</f>
        <v/>
      </c>
      <c r="AF59" s="322" t="str">
        <f>IF(ISTEXT(AD59),INDEX('JP PINT 1.0'!G:G,MATCH(コアインボイスモデル!AD59,'JP PINT 1.0'!B:B,0),1),"")</f>
        <v/>
      </c>
      <c r="AG59" s="324" t="str">
        <f>IF(ISTEXT(AD59),INDEX('JP PINT 1.0'!I:I,MATCH(コアインボイスモデル!AD59,'JP PINT 1.0'!B:B,0),1),"")</f>
        <v/>
      </c>
      <c r="AH59" s="324" t="str">
        <f>IF(ISTEXT(AD59),INDEX('JP PINT 1.0'!L:L,MATCH(コアインボイスモデル!AD59,'JP PINT 1.0'!B:B,0),1),"")</f>
        <v/>
      </c>
      <c r="AI59" s="322">
        <v>3</v>
      </c>
      <c r="AJ59" s="324" t="s">
        <v>212</v>
      </c>
      <c r="AK59" s="323" t="s">
        <v>4632</v>
      </c>
      <c r="AL59" s="322" t="s">
        <v>17</v>
      </c>
      <c r="AM59" s="324" t="str">
        <f>IF(LEN(AD59)&gt;1,INDEX('JP PINT 1.0'!U:U,MATCH(コアインボイスモデル!AD59,'JP PINT 1.0'!B:B,0),1),"")</f>
        <v/>
      </c>
    </row>
    <row r="60" spans="1:39">
      <c r="A60" s="329">
        <f t="shared" si="3"/>
        <v>43</v>
      </c>
      <c r="B60" s="322" t="str">
        <f t="shared" si="1"/>
        <v>鑑ヘッダ</v>
      </c>
      <c r="C60" s="322" t="str">
        <f>"BG-0"&amp;(MID(C53,5,1)+1)</f>
        <v>BG-06</v>
      </c>
      <c r="D60" s="322" t="str">
        <f t="shared" si="0"/>
        <v>1..1</v>
      </c>
      <c r="E60" s="322">
        <v>1</v>
      </c>
      <c r="F60" s="324" t="s">
        <v>6146</v>
      </c>
      <c r="G60" s="324" t="s">
        <v>217</v>
      </c>
      <c r="H60" s="329">
        <v>58</v>
      </c>
      <c r="I60" s="322" t="s">
        <v>5853</v>
      </c>
      <c r="K60" s="322" t="s">
        <v>18</v>
      </c>
      <c r="L60" s="322" t="s">
        <v>214</v>
      </c>
      <c r="M60" s="322">
        <v>1</v>
      </c>
      <c r="N60" s="324" t="s">
        <v>216</v>
      </c>
      <c r="O60" s="324" t="s">
        <v>217</v>
      </c>
      <c r="P60" s="322" t="s">
        <v>23</v>
      </c>
      <c r="Q60" s="323" t="s">
        <v>6242</v>
      </c>
      <c r="AC60" s="322" t="str">
        <f>IF(ISTEXT(AD60),INDEX('JP PINT 1.0'!A:A,MATCH(コアインボイスモデル!AD60,'JP PINT 1.0'!B:B,0),1),"")</f>
        <v/>
      </c>
      <c r="AE60" s="322" t="str">
        <f>IF(ISTEXT(AD60),INDEX('JP PINT 1.0'!F:F,MATCH(コアインボイスモデル!AD60,'JP PINT 1.0'!B:B,0),1),"")</f>
        <v/>
      </c>
      <c r="AF60" s="322" t="str">
        <f>IF(ISTEXT(AD60),INDEX('JP PINT 1.0'!G:G,MATCH(コアインボイスモデル!AD60,'JP PINT 1.0'!B:B,0),1),"")</f>
        <v/>
      </c>
      <c r="AG60" s="324" t="str">
        <f>IF(ISTEXT(AD60),INDEX('JP PINT 1.0'!I:I,MATCH(コアインボイスモデル!AD60,'JP PINT 1.0'!B:B,0),1),"")</f>
        <v/>
      </c>
      <c r="AH60" s="324" t="str">
        <f>IF(ISTEXT(AD60),INDEX('JP PINT 1.0'!L:L,MATCH(コアインボイスモデル!AD60,'JP PINT 1.0'!B:B,0),1),"")</f>
        <v/>
      </c>
      <c r="AI60" s="322">
        <v>1</v>
      </c>
      <c r="AJ60" s="324" t="s">
        <v>215</v>
      </c>
      <c r="AK60" s="323" t="s">
        <v>4633</v>
      </c>
      <c r="AL60" s="322" t="s">
        <v>17</v>
      </c>
      <c r="AM60" s="324" t="str">
        <f>IF(LEN(AD60)&gt;1,INDEX('JP PINT 1.0'!U:U,MATCH(コアインボイスモデル!AD60,'JP PINT 1.0'!B:B,0),1),"")</f>
        <v/>
      </c>
    </row>
    <row r="61" spans="1:39">
      <c r="A61" s="329"/>
      <c r="B61" s="322" t="str">
        <f t="shared" si="1"/>
        <v/>
      </c>
      <c r="D61" s="322" t="str">
        <f t="shared" si="0"/>
        <v/>
      </c>
      <c r="H61" s="329">
        <v>59</v>
      </c>
      <c r="I61" s="322" t="s">
        <v>5853</v>
      </c>
      <c r="K61" s="322" t="s">
        <v>36</v>
      </c>
      <c r="L61" s="322" t="s">
        <v>218</v>
      </c>
      <c r="M61" s="322">
        <v>2</v>
      </c>
      <c r="N61" s="323" t="s">
        <v>220</v>
      </c>
      <c r="O61" s="324" t="s">
        <v>221</v>
      </c>
      <c r="P61" s="322" t="s">
        <v>23</v>
      </c>
      <c r="R61" s="323" t="s">
        <v>6243</v>
      </c>
      <c r="AC61" s="322" t="str">
        <f>IF(ISTEXT(AD61),INDEX('JP PINT 1.0'!A:A,MATCH(コアインボイスモデル!AD61,'JP PINT 1.0'!B:B,0),1),"")</f>
        <v/>
      </c>
      <c r="AE61" s="322" t="str">
        <f>IF(ISTEXT(AD61),INDEX('JP PINT 1.0'!F:F,MATCH(コアインボイスモデル!AD61,'JP PINT 1.0'!B:B,0),1),"")</f>
        <v/>
      </c>
      <c r="AF61" s="322" t="str">
        <f>IF(ISTEXT(AD61),INDEX('JP PINT 1.0'!G:G,MATCH(コアインボイスモデル!AD61,'JP PINT 1.0'!B:B,0),1),"")</f>
        <v/>
      </c>
      <c r="AG61" s="324" t="str">
        <f>IF(ISTEXT(AD61),INDEX('JP PINT 1.0'!I:I,MATCH(コアインボイスモデル!AD61,'JP PINT 1.0'!B:B,0),1),"")</f>
        <v/>
      </c>
      <c r="AH61" s="324" t="str">
        <f>IF(ISTEXT(AD61),INDEX('JP PINT 1.0'!L:L,MATCH(コアインボイスモデル!AD61,'JP PINT 1.0'!B:B,0),1),"")</f>
        <v/>
      </c>
      <c r="AI61" s="322">
        <v>2</v>
      </c>
      <c r="AJ61" s="324" t="s">
        <v>219</v>
      </c>
      <c r="AK61" s="323" t="s">
        <v>4634</v>
      </c>
      <c r="AL61" s="322" t="s">
        <v>17</v>
      </c>
      <c r="AM61" s="324" t="str">
        <f>IF(LEN(AD61)&gt;1,INDEX('JP PINT 1.0'!U:U,MATCH(コアインボイスモデル!AD61,'JP PINT 1.0'!B:B,0),1),"")</f>
        <v/>
      </c>
    </row>
    <row r="62" spans="1:39">
      <c r="A62" s="329"/>
      <c r="B62" s="322" t="str">
        <f t="shared" si="1"/>
        <v/>
      </c>
      <c r="D62" s="322" t="str">
        <f t="shared" si="0"/>
        <v/>
      </c>
      <c r="E62" s="322" t="s">
        <v>3791</v>
      </c>
      <c r="H62" s="329">
        <v>60</v>
      </c>
      <c r="I62" s="322" t="s">
        <v>5853</v>
      </c>
      <c r="K62" s="322" t="s">
        <v>41</v>
      </c>
      <c r="L62" s="322" t="s">
        <v>222</v>
      </c>
      <c r="M62" s="322">
        <v>2</v>
      </c>
      <c r="N62" s="323" t="s">
        <v>224</v>
      </c>
      <c r="O62" s="324" t="s">
        <v>225</v>
      </c>
      <c r="P62" s="322" t="s">
        <v>16</v>
      </c>
      <c r="S62" s="323" t="s">
        <v>6244</v>
      </c>
      <c r="AC62" s="322" t="str">
        <f>IF(ISTEXT(AD62),INDEX('JP PINT 1.0'!A:A,MATCH(コアインボイスモデル!AD62,'JP PINT 1.0'!B:B,0),1),"")</f>
        <v/>
      </c>
      <c r="AE62" s="322" t="str">
        <f>IF(ISTEXT(AD62),INDEX('JP PINT 1.0'!F:F,MATCH(コアインボイスモデル!AD62,'JP PINT 1.0'!B:B,0),1),"")</f>
        <v/>
      </c>
      <c r="AF62" s="322" t="str">
        <f>IF(ISTEXT(AD62),INDEX('JP PINT 1.0'!G:G,MATCH(コアインボイスモデル!AD62,'JP PINT 1.0'!B:B,0),1),"")</f>
        <v/>
      </c>
      <c r="AG62" s="324" t="str">
        <f>IF(ISTEXT(AD62),INDEX('JP PINT 1.0'!I:I,MATCH(コアインボイスモデル!AD62,'JP PINT 1.0'!B:B,0),1),"")</f>
        <v/>
      </c>
      <c r="AH62" s="324" t="str">
        <f>IF(ISTEXT(AD62),INDEX('JP PINT 1.0'!L:L,MATCH(コアインボイスモデル!AD62,'JP PINT 1.0'!B:B,0),1),"")</f>
        <v/>
      </c>
      <c r="AI62" s="322">
        <v>2</v>
      </c>
      <c r="AJ62" s="324" t="s">
        <v>223</v>
      </c>
      <c r="AL62" s="322" t="s">
        <v>17</v>
      </c>
      <c r="AM62" s="324" t="str">
        <f>IF(LEN(AD62)&gt;1,INDEX('JP PINT 1.0'!U:U,MATCH(コアインボイスモデル!AD62,'JP PINT 1.0'!B:B,0),1),"")</f>
        <v/>
      </c>
    </row>
    <row r="63" spans="1:39">
      <c r="A63" s="329">
        <f>A60+1</f>
        <v>44</v>
      </c>
      <c r="B63" s="322" t="str">
        <f t="shared" si="1"/>
        <v>鑑ヘッダ</v>
      </c>
      <c r="C63" s="322" t="str">
        <f>"BT-0"&amp;(MID(C59,5,2)+1)</f>
        <v>BT-037</v>
      </c>
      <c r="D63" s="322">
        <f t="shared" si="0"/>
        <v>0</v>
      </c>
      <c r="E63" s="322">
        <v>2</v>
      </c>
      <c r="F63" s="324" t="s">
        <v>2141</v>
      </c>
      <c r="H63" s="329">
        <v>61</v>
      </c>
      <c r="I63" s="322" t="s">
        <v>5853</v>
      </c>
      <c r="J63" s="322" t="str">
        <f>IF(LEN(N63)&gt;0,INDEX(統合請求!C:C,MATCH(N63,統合請求!D:D,0),1),"")</f>
        <v/>
      </c>
      <c r="L63" s="322" t="s">
        <v>3901</v>
      </c>
      <c r="M63" s="322">
        <v>3</v>
      </c>
      <c r="T63" s="323" t="s">
        <v>6519</v>
      </c>
      <c r="AC63" s="322">
        <f>IF(ISTEXT(AD63),INDEX('JP PINT 1.0'!A:A,MATCH(コアインボイスモデル!AD63,'JP PINT 1.0'!B:B,0),1),"")</f>
        <v>1100</v>
      </c>
      <c r="AD63" s="324" t="s">
        <v>5027</v>
      </c>
      <c r="AE63" s="322" t="str">
        <f>IF(ISTEXT(AD63),INDEX('JP PINT 1.0'!F:F,MATCH(コアインボイスモデル!AD63,'JP PINT 1.0'!B:B,0),1),"")</f>
        <v>0..1</v>
      </c>
      <c r="AF63" s="322">
        <f>IF(ISTEXT(AD63),INDEX('JP PINT 1.0'!G:G,MATCH(コアインボイスモデル!AD63,'JP PINT 1.0'!B:B,0),1),"")</f>
        <v>1</v>
      </c>
      <c r="AG63" s="324" t="str">
        <f>IF(ISTEXT(AD63),INDEX('JP PINT 1.0'!I:I,MATCH(コアインボイスモデル!AD63,'JP PINT 1.0'!B:B,0),1),"")</f>
        <v>買い手参照</v>
      </c>
      <c r="AH63" s="324" t="str">
        <f>IF(ISTEXT(AD63),INDEX('JP PINT 1.0'!L:L,MATCH(コアインボイスモデル!AD63,'JP PINT 1.0'!B:B,0),1),"")</f>
        <v>買い手によって割り当てられたIDで、買い手の請求書精算業務の処理ワークフローで使用する。</v>
      </c>
      <c r="AI63" s="322">
        <v>3</v>
      </c>
      <c r="AJ63" s="324" t="s">
        <v>5026</v>
      </c>
      <c r="AK63" s="323" t="s">
        <v>5020</v>
      </c>
      <c r="AM63" s="324" t="str">
        <f>IF(LEN(AD63)&gt;1,INDEX('JP PINT 1.0'!U:U,MATCH(コアインボイスモデル!AD63,'JP PINT 1.0'!B:B,0),1),"")</f>
        <v>/ubl:Invoice/cbc:BuyerReference</v>
      </c>
    </row>
    <row r="64" spans="1:39">
      <c r="A64" s="329">
        <f t="shared" si="3"/>
        <v>45</v>
      </c>
      <c r="B64" s="322" t="str">
        <f t="shared" si="1"/>
        <v>鑑ヘッダ</v>
      </c>
      <c r="C64" s="322" t="str">
        <f>"BG-0"&amp;(MID(C60,5,1)+1)</f>
        <v>BG-07</v>
      </c>
      <c r="D64" s="322" t="str">
        <f t="shared" si="0"/>
        <v>1..1</v>
      </c>
      <c r="E64" s="322">
        <v>2</v>
      </c>
      <c r="F64" s="323" t="s">
        <v>6140</v>
      </c>
      <c r="G64" s="324" t="s">
        <v>229</v>
      </c>
      <c r="H64" s="329">
        <v>62</v>
      </c>
      <c r="I64" s="322" t="s">
        <v>5853</v>
      </c>
      <c r="K64" s="322" t="s">
        <v>36</v>
      </c>
      <c r="L64" s="322" t="s">
        <v>226</v>
      </c>
      <c r="M64" s="322">
        <v>3</v>
      </c>
      <c r="N64" s="323" t="s">
        <v>228</v>
      </c>
      <c r="O64" s="324" t="s">
        <v>229</v>
      </c>
      <c r="P64" s="322" t="s">
        <v>23</v>
      </c>
      <c r="T64" s="323" t="s">
        <v>6245</v>
      </c>
      <c r="AC64" s="322">
        <f>IF(ISTEXT(AD64),INDEX('JP PINT 1.0'!A:A,MATCH(コアインボイスモデル!AD64,'JP PINT 1.0'!B:B,0),1),"")</f>
        <v>1460</v>
      </c>
      <c r="AD64" s="324" t="s">
        <v>1602</v>
      </c>
      <c r="AE64" s="322" t="str">
        <f>IF(ISTEXT(AD64),INDEX('JP PINT 1.0'!F:F,MATCH(コアインボイスモデル!AD64,'JP PINT 1.0'!B:B,0),1),"")</f>
        <v>1..1</v>
      </c>
      <c r="AF64" s="322">
        <f>IF(ISTEXT(AD64),INDEX('JP PINT 1.0'!G:G,MATCH(コアインボイスモデル!AD64,'JP PINT 1.0'!B:B,0),1),"")</f>
        <v>2</v>
      </c>
      <c r="AG64" s="324" t="str">
        <f>IF(ISTEXT(AD64),INDEX('JP PINT 1.0'!I:I,MATCH(コアインボイスモデル!AD64,'JP PINT 1.0'!B:B,0),1),"")</f>
        <v>売り手住所</v>
      </c>
      <c r="AH64" s="324" t="str">
        <f>IF(ISTEXT(AD64),INDEX('JP PINT 1.0'!L:L,MATCH(コアインボイスモデル!AD64,'JP PINT 1.0'!B:B,0),1),"")</f>
        <v>売り手の住所に関する情報を提供するビジネス用語のグループ。</v>
      </c>
      <c r="AI64" s="322">
        <v>3</v>
      </c>
      <c r="AJ64" s="324" t="s">
        <v>227</v>
      </c>
      <c r="AK64" s="323" t="s">
        <v>4635</v>
      </c>
      <c r="AL64" s="322" t="s">
        <v>17</v>
      </c>
      <c r="AM64" s="324" t="str">
        <f>IF(LEN(AD64)&gt;1,INDEX('JP PINT 1.0'!U:U,MATCH(コアインボイスモデル!AD64,'JP PINT 1.0'!B:B,0),1),"")</f>
        <v>/ubl:Invoice/cac:AccountingSupplierParty/cac:Party/cac:PostalAddress</v>
      </c>
    </row>
    <row r="65" spans="1:39" outlineLevel="1">
      <c r="A65" s="329"/>
      <c r="B65" s="322" t="str">
        <f t="shared" si="1"/>
        <v/>
      </c>
      <c r="D65" s="322" t="str">
        <f t="shared" si="0"/>
        <v/>
      </c>
      <c r="E65" s="322" t="s">
        <v>3791</v>
      </c>
      <c r="H65" s="329">
        <v>63</v>
      </c>
      <c r="I65" s="322" t="s">
        <v>5853</v>
      </c>
      <c r="J65" s="322" t="str">
        <f>IF(LEN(N65)&gt;0,INDEX(統合請求!C:C,MATCH(N65,統合請求!D:D,0),1),"")</f>
        <v>ICL5</v>
      </c>
      <c r="K65" s="322" t="s">
        <v>41</v>
      </c>
      <c r="L65" s="322" t="s">
        <v>230</v>
      </c>
      <c r="M65" s="322">
        <v>3</v>
      </c>
      <c r="N65" s="323" t="s">
        <v>232</v>
      </c>
      <c r="O65" s="324" t="s">
        <v>233</v>
      </c>
      <c r="P65" s="322" t="s">
        <v>16</v>
      </c>
      <c r="U65" s="323" t="s">
        <v>6246</v>
      </c>
      <c r="AC65" s="322" t="str">
        <f>IF(ISTEXT(AD65),INDEX('JP PINT 1.0'!A:A,MATCH(コアインボイスモデル!AD65,'JP PINT 1.0'!B:B,0),1),"")</f>
        <v/>
      </c>
      <c r="AE65" s="322" t="str">
        <f>IF(ISTEXT(AD65),INDEX('JP PINT 1.0'!F:F,MATCH(コアインボイスモデル!AD65,'JP PINT 1.0'!B:B,0),1),"")</f>
        <v/>
      </c>
      <c r="AF65" s="322" t="str">
        <f>IF(ISTEXT(AD65),INDEX('JP PINT 1.0'!G:G,MATCH(コアインボイスモデル!AD65,'JP PINT 1.0'!B:B,0),1),"")</f>
        <v/>
      </c>
      <c r="AG65" s="324" t="str">
        <f>IF(ISTEXT(AD65),INDEX('JP PINT 1.0'!I:I,MATCH(コアインボイスモデル!AD65,'JP PINT 1.0'!B:B,0),1),"")</f>
        <v/>
      </c>
      <c r="AH65" s="324" t="str">
        <f>IF(ISTEXT(AD65),INDEX('JP PINT 1.0'!L:L,MATCH(コアインボイスモデル!AD65,'JP PINT 1.0'!B:B,0),1),"")</f>
        <v/>
      </c>
      <c r="AI65" s="322">
        <v>3</v>
      </c>
      <c r="AJ65" s="324" t="s">
        <v>231</v>
      </c>
      <c r="AL65" s="322" t="s">
        <v>17</v>
      </c>
      <c r="AM65" s="324" t="str">
        <f>IF(LEN(AD65)&gt;1,INDEX('JP PINT 1.0'!U:U,MATCH(コアインボイスモデル!AD65,'JP PINT 1.0'!B:B,0),1),"")</f>
        <v/>
      </c>
    </row>
    <row r="66" spans="1:39" outlineLevel="1">
      <c r="A66" s="329">
        <f>A64+1</f>
        <v>46</v>
      </c>
      <c r="B66" s="322" t="str">
        <f t="shared" si="1"/>
        <v>鑑ヘッダ</v>
      </c>
      <c r="C66" s="322" t="str">
        <f>"BT-0"&amp;(MID(C63,5,2)+1)</f>
        <v>BT-038</v>
      </c>
      <c r="D66" s="322" t="str">
        <f t="shared" si="0"/>
        <v>1..1</v>
      </c>
      <c r="E66" s="322">
        <v>3</v>
      </c>
      <c r="F66" s="323" t="s">
        <v>235</v>
      </c>
      <c r="G66" s="324" t="s">
        <v>236</v>
      </c>
      <c r="H66" s="329">
        <v>64</v>
      </c>
      <c r="I66" s="322" t="s">
        <v>5853</v>
      </c>
      <c r="J66" s="322" t="str">
        <f>IF(LEN(N66)&gt;0,INDEX(統合請求!C:C,MATCH(N66,統合請求!D:D,0),1),"")</f>
        <v>IID24</v>
      </c>
      <c r="K66" s="322" t="s">
        <v>25</v>
      </c>
      <c r="L66" s="322" t="s">
        <v>234</v>
      </c>
      <c r="M66" s="322">
        <v>4</v>
      </c>
      <c r="N66" s="323" t="s">
        <v>235</v>
      </c>
      <c r="O66" s="324" t="s">
        <v>236</v>
      </c>
      <c r="P66" s="322" t="s">
        <v>23</v>
      </c>
      <c r="V66" s="323" t="s">
        <v>6247</v>
      </c>
      <c r="AC66" s="322">
        <f>IF(ISTEXT(AD66),INDEX('JP PINT 1.0'!A:A,MATCH(コアインボイスモデル!AD66,'JP PINT 1.0'!B:B,0),1),"")</f>
        <v>1360</v>
      </c>
      <c r="AD66" s="324" t="s">
        <v>1605</v>
      </c>
      <c r="AE66" s="322" t="str">
        <f>IF(ISTEXT(AD66),INDEX('JP PINT 1.0'!F:F,MATCH(コアインボイスモデル!AD66,'JP PINT 1.0'!B:B,0),1),"")</f>
        <v>0..n</v>
      </c>
      <c r="AF66" s="322">
        <f>IF(ISTEXT(AD66),INDEX('JP PINT 1.0'!G:G,MATCH(コアインボイスモデル!AD66,'JP PINT 1.0'!B:B,0),1),"")</f>
        <v>2</v>
      </c>
      <c r="AG66" s="324" t="str">
        <f>IF(ISTEXT(AD66),INDEX('JP PINT 1.0'!I:I,MATCH(コアインボイスモデル!AD66,'JP PINT 1.0'!B:B,0),1),"")</f>
        <v>売り手ID</v>
      </c>
      <c r="AH66" s="324" t="str">
        <f>IF(ISTEXT(AD66),INDEX('JP PINT 1.0'!L:L,MATCH(コアインボイスモデル!AD66,'JP PINT 1.0'!B:B,0),1),"")</f>
        <v>売り手を表すID。</v>
      </c>
      <c r="AI66" s="322">
        <v>4</v>
      </c>
      <c r="AJ66" s="324" t="s">
        <v>48</v>
      </c>
      <c r="AK66" s="323" t="s">
        <v>4636</v>
      </c>
      <c r="AL66" s="322" t="s">
        <v>17</v>
      </c>
      <c r="AM66" s="324" t="str">
        <f>IF(LEN(AD66)&gt;1,INDEX('JP PINT 1.0'!U:U,MATCH(コアインボイスモデル!AD66,'JP PINT 1.0'!B:B,0),1),"")</f>
        <v>/ubl:Invoice/cac:AccountingSupplierParty/cac:Party/cac:PartyIdentification/cbc:ID[not(@schemeID="SEPA")]</v>
      </c>
    </row>
    <row r="67" spans="1:39" outlineLevel="1">
      <c r="A67" s="329"/>
      <c r="B67" s="322" t="str">
        <f t="shared" si="1"/>
        <v/>
      </c>
      <c r="D67" s="322" t="str">
        <f t="shared" ref="D67:D130" si="7">IF(LEN(C67)&gt;1,P67,"")</f>
        <v/>
      </c>
      <c r="E67" s="322" t="s">
        <v>3791</v>
      </c>
      <c r="H67" s="329">
        <v>65</v>
      </c>
      <c r="I67" s="322" t="s">
        <v>5853</v>
      </c>
      <c r="J67" s="322" t="str">
        <f>IF(LEN(N67)&gt;0,INDEX(統合請求!C:C,MATCH(N67,統合請求!D:D,0),1),"")</f>
        <v/>
      </c>
      <c r="AC67" s="322">
        <f>IF(ISTEXT(AD67),INDEX('JP PINT 1.0'!A:A,MATCH(コアインボイスモデル!AD67,'JP PINT 1.0'!B:B,0),1),"")</f>
        <v>1370</v>
      </c>
      <c r="AD67" s="324" t="s">
        <v>2310</v>
      </c>
      <c r="AE67" s="322" t="str">
        <f>IF(ISTEXT(AD67),INDEX('JP PINT 1.0'!F:F,MATCH(コアインボイスモデル!AD67,'JP PINT 1.0'!B:B,0),1),"")</f>
        <v>0..1</v>
      </c>
      <c r="AF67" s="322">
        <f>IF(ISTEXT(AD67),INDEX('JP PINT 1.0'!G:G,MATCH(コアインボイスモデル!AD67,'JP PINT 1.0'!B:B,0),1),"")</f>
        <v>3</v>
      </c>
      <c r="AG67" s="324" t="str">
        <f>IF(ISTEXT(AD67),INDEX('JP PINT 1.0'!I:I,MATCH(コアインボイスモデル!AD67,'JP PINT 1.0'!B:B,0),1),"")</f>
        <v>スキーマID</v>
      </c>
      <c r="AH67" s="324" t="str">
        <f>IF(ISTEXT(AD67),INDEX('JP PINT 1.0'!L:L,MATCH(コアインボイスモデル!AD67,'JP PINT 1.0'!B:B,0),1),"")</f>
        <v>使用する場合、識別スキーマは、ISO/IEC6523保守機関として公開されているリストから選択しなければならない。</v>
      </c>
      <c r="AJ67" s="325" t="s">
        <v>2198</v>
      </c>
      <c r="AM67" s="324" t="str">
        <f>IF(LEN(AD67)&gt;1,INDEX('JP PINT 1.0'!U:U,MATCH(コアインボイスモデル!AD67,'JP PINT 1.0'!B:B,0),1),"")</f>
        <v>/ubl:Invoice/cac:AccountingSupplierParty/cac:Party/cac:PartyIdentification/cbc:ID[not(@schemeID="SEPA")]/@schemeID</v>
      </c>
    </row>
    <row r="68" spans="1:39" outlineLevel="1">
      <c r="A68" s="329">
        <f>A66+1</f>
        <v>47</v>
      </c>
      <c r="B68" s="322" t="str">
        <f t="shared" ref="B68:B131" si="8">IF(ISTEXT(F68),I68,"")</f>
        <v>鑑ヘッダ</v>
      </c>
      <c r="C68" s="322" t="str">
        <f>"BT-0"&amp;(MID(C66,5,2)+1)</f>
        <v>BT-039</v>
      </c>
      <c r="D68" s="322" t="str">
        <f t="shared" si="7"/>
        <v>0..1</v>
      </c>
      <c r="E68" s="322">
        <v>3</v>
      </c>
      <c r="F68" s="323" t="s">
        <v>239</v>
      </c>
      <c r="G68" s="324" t="s">
        <v>240</v>
      </c>
      <c r="H68" s="329">
        <v>66</v>
      </c>
      <c r="I68" s="322" t="s">
        <v>5853</v>
      </c>
      <c r="J68" s="322" t="str">
        <f>IF(LEN(N68)&gt;0,INDEX(統合請求!C:C,MATCH(N68,統合請求!D:D,0),1),"")</f>
        <v>IID25</v>
      </c>
      <c r="K68" s="322" t="s">
        <v>25</v>
      </c>
      <c r="L68" s="322" t="s">
        <v>237</v>
      </c>
      <c r="M68" s="322">
        <v>4</v>
      </c>
      <c r="N68" s="323" t="s">
        <v>239</v>
      </c>
      <c r="O68" s="324" t="s">
        <v>240</v>
      </c>
      <c r="P68" s="322" t="s">
        <v>30</v>
      </c>
      <c r="V68" s="323" t="s">
        <v>6248</v>
      </c>
      <c r="AC68" s="322">
        <f>IF(ISTEXT(AD68),INDEX('JP PINT 1.0'!A:A,MATCH(コアインボイスモデル!AD68,'JP PINT 1.0'!B:B,0),1),"")</f>
        <v>1380</v>
      </c>
      <c r="AD68" s="324" t="s">
        <v>1614</v>
      </c>
      <c r="AE68" s="322" t="str">
        <f>IF(ISTEXT(AD68),INDEX('JP PINT 1.0'!F:F,MATCH(コアインボイスモデル!AD68,'JP PINT 1.0'!B:B,0),1),"")</f>
        <v>0..1</v>
      </c>
      <c r="AF68" s="322">
        <f>IF(ISTEXT(AD68),INDEX('JP PINT 1.0'!G:G,MATCH(コアインボイスモデル!AD68,'JP PINT 1.0'!B:B,0),1),"")</f>
        <v>2</v>
      </c>
      <c r="AG68" s="324" t="str">
        <f>IF(ISTEXT(AD68),INDEX('JP PINT 1.0'!I:I,MATCH(コアインボイスモデル!AD68,'JP PINT 1.0'!B:B,0),1),"")</f>
        <v>売り手法人ID</v>
      </c>
      <c r="AH68" s="324" t="str">
        <f>IF(ISTEXT(AD68),INDEX('JP PINT 1.0'!L:L,MATCH(コアインボイスモデル!AD68,'JP PINT 1.0'!B:B,0),1),"")</f>
        <v>公的機関が発行した売り手を法人や個人として識別するID。</v>
      </c>
      <c r="AI68" s="322">
        <v>4</v>
      </c>
      <c r="AJ68" s="324" t="s">
        <v>238</v>
      </c>
      <c r="AK68" s="323" t="s">
        <v>4637</v>
      </c>
      <c r="AL68" s="322" t="s">
        <v>17</v>
      </c>
      <c r="AM68" s="324" t="str">
        <f>IF(LEN(AD68)&gt;1,INDEX('JP PINT 1.0'!U:U,MATCH(コアインボイスモデル!AD68,'JP PINT 1.0'!B:B,0),1),"")</f>
        <v>/ubl:Invoice/cac:AccountingSupplierParty/cac:Party/cac:PartyLegalEntity/cbc:CompanyID</v>
      </c>
    </row>
    <row r="69" spans="1:39" outlineLevel="1">
      <c r="A69" s="329"/>
      <c r="B69" s="322" t="str">
        <f t="shared" si="8"/>
        <v/>
      </c>
      <c r="D69" s="322" t="str">
        <f t="shared" si="7"/>
        <v/>
      </c>
      <c r="E69" s="322" t="s">
        <v>3791</v>
      </c>
      <c r="H69" s="329">
        <v>67</v>
      </c>
      <c r="I69" s="322" t="s">
        <v>5853</v>
      </c>
      <c r="J69" s="322" t="str">
        <f>IF(LEN(N69)&gt;0,INDEX(統合請求!C:C,MATCH(N69,統合請求!D:D,0),1),"")</f>
        <v/>
      </c>
      <c r="AC69" s="322">
        <f>IF(ISTEXT(AD69),INDEX('JP PINT 1.0'!A:A,MATCH(コアインボイスモデル!AD69,'JP PINT 1.0'!B:B,0),1),"")</f>
        <v>1390</v>
      </c>
      <c r="AD69" s="324" t="s">
        <v>2322</v>
      </c>
      <c r="AE69" s="322" t="str">
        <f>IF(ISTEXT(AD69),INDEX('JP PINT 1.0'!F:F,MATCH(コアインボイスモデル!AD69,'JP PINT 1.0'!B:B,0),1),"")</f>
        <v>0..1</v>
      </c>
      <c r="AF69" s="322">
        <f>IF(ISTEXT(AD69),INDEX('JP PINT 1.0'!G:G,MATCH(コアインボイスモデル!AD69,'JP PINT 1.0'!B:B,0),1),"")</f>
        <v>3</v>
      </c>
      <c r="AG69" s="324" t="str">
        <f>IF(ISTEXT(AD69),INDEX('JP PINT 1.0'!I:I,MATCH(コアインボイスモデル!AD69,'JP PINT 1.0'!B:B,0),1),"")</f>
        <v>スキーマID</v>
      </c>
      <c r="AH69" s="324" t="str">
        <f>IF(ISTEXT(AD69),INDEX('JP PINT 1.0'!L:L,MATCH(コアインボイスモデル!AD69,'JP PINT 1.0'!B:B,0),1),"")</f>
        <v>使用する場合、識別スキーマは、ISO/IEC 6523 保守機関が公開しているリストから選択しなければならない。</v>
      </c>
      <c r="AJ69" s="325" t="s">
        <v>2198</v>
      </c>
      <c r="AM69" s="324" t="str">
        <f>IF(LEN(AD69)&gt;1,INDEX('JP PINT 1.0'!U:U,MATCH(コアインボイスモデル!AD69,'JP PINT 1.0'!B:B,0),1),"")</f>
        <v>/ubl:Invoice/cac:AccountingSupplierParty/cac:Party/cac:PartyLegalEntity/cbc:CompanyID/@schemeID</v>
      </c>
    </row>
    <row r="70" spans="1:39" outlineLevel="1">
      <c r="A70" s="329">
        <f>A68+1</f>
        <v>48</v>
      </c>
      <c r="B70" s="322" t="str">
        <f t="shared" si="8"/>
        <v>鑑ヘッダ</v>
      </c>
      <c r="C70" s="322" t="str">
        <f>"BT-0"&amp;(MID(C68,5,2)+1)</f>
        <v>BT-040</v>
      </c>
      <c r="D70" s="322" t="str">
        <f t="shared" si="7"/>
        <v>1..1</v>
      </c>
      <c r="E70" s="322">
        <v>3</v>
      </c>
      <c r="F70" s="323" t="s">
        <v>242</v>
      </c>
      <c r="G70" s="324" t="s">
        <v>243</v>
      </c>
      <c r="H70" s="329">
        <v>68</v>
      </c>
      <c r="I70" s="322" t="s">
        <v>5853</v>
      </c>
      <c r="J70" s="322" t="str">
        <f>IF(LEN(N70)&gt;0,INDEX(統合請求!C:C,MATCH(N70,統合請求!D:D,0),1),"")</f>
        <v>IID26</v>
      </c>
      <c r="K70" s="322" t="s">
        <v>25</v>
      </c>
      <c r="L70" s="322" t="s">
        <v>241</v>
      </c>
      <c r="M70" s="322">
        <v>4</v>
      </c>
      <c r="N70" s="323" t="s">
        <v>242</v>
      </c>
      <c r="O70" s="324" t="s">
        <v>243</v>
      </c>
      <c r="P70" s="322" t="s">
        <v>23</v>
      </c>
      <c r="V70" s="323" t="s">
        <v>6260</v>
      </c>
      <c r="AC70" s="322">
        <f>IF(ISTEXT(AD70),INDEX('JP PINT 1.0'!A:A,MATCH(コアインボイスモデル!AD70,'JP PINT 1.0'!B:B,0),1),"")</f>
        <v>1340</v>
      </c>
      <c r="AD70" s="324" t="s">
        <v>1608</v>
      </c>
      <c r="AE70" s="322" t="str">
        <f>IF(ISTEXT(AD70),INDEX('JP PINT 1.0'!F:F,MATCH(コアインボイスモデル!AD70,'JP PINT 1.0'!B:B,0),1),"")</f>
        <v>1..1</v>
      </c>
      <c r="AF70" s="322">
        <f>IF(ISTEXT(AD70),INDEX('JP PINT 1.0'!G:G,MATCH(コアインボイスモデル!AD70,'JP PINT 1.0'!B:B,0),1),"")</f>
        <v>2</v>
      </c>
      <c r="AG70" s="324" t="str">
        <f>IF(ISTEXT(AD70),INDEX('JP PINT 1.0'!I:I,MATCH(コアインボイスモデル!AD70,'JP PINT 1.0'!B:B,0),1),"")</f>
        <v>売り手名称</v>
      </c>
      <c r="AH70" s="324" t="str">
        <f>IF(ISTEXT(AD70),INDEX('JP PINT 1.0'!L:L,MATCH(コアインボイスモデル!AD70,'JP PINT 1.0'!B:B,0),1),"")</f>
        <v>売り手が所在国の法人登録簿に法人、または課税対象者として登録されている、またはその他の方法で1人または複数の人として登録されている完全な正式名称。</v>
      </c>
      <c r="AI70" s="322">
        <v>4</v>
      </c>
      <c r="AJ70" s="324" t="s">
        <v>113</v>
      </c>
      <c r="AK70" s="323" t="s">
        <v>4638</v>
      </c>
      <c r="AL70" s="322" t="s">
        <v>17</v>
      </c>
      <c r="AM70" s="324" t="str">
        <f>IF(LEN(AD70)&gt;1,INDEX('JP PINT 1.0'!U:U,MATCH(コアインボイスモデル!AD70,'JP PINT 1.0'!B:B,0),1),"")</f>
        <v>/ubl:Invoice/cac:AccountingSupplierParty/cac:Party/cac:PartyLegalEntity/cbc:RegistrationName</v>
      </c>
    </row>
    <row r="71" spans="1:39" outlineLevel="1">
      <c r="A71" s="329">
        <f t="shared" si="3"/>
        <v>49</v>
      </c>
      <c r="B71" s="322" t="str">
        <f t="shared" si="8"/>
        <v>鑑ヘッダ</v>
      </c>
      <c r="C71" s="322" t="str">
        <f t="shared" ref="C71:C72" si="9">"BT-0"&amp;(MID(C70,5,2)+1)</f>
        <v>BT-041</v>
      </c>
      <c r="D71" s="322">
        <f t="shared" si="7"/>
        <v>0</v>
      </c>
      <c r="E71" s="322">
        <v>3</v>
      </c>
      <c r="F71" s="324" t="s">
        <v>2344</v>
      </c>
      <c r="H71" s="329">
        <v>69</v>
      </c>
      <c r="I71" s="322" t="s">
        <v>5853</v>
      </c>
      <c r="J71" s="322" t="str">
        <f>IF(LEN(N71)&gt;0,INDEX(統合請求!C:C,MATCH(N71,統合請求!D:D,0),1),"")</f>
        <v/>
      </c>
      <c r="L71" s="322" t="s">
        <v>3909</v>
      </c>
      <c r="M71" s="322">
        <v>4</v>
      </c>
      <c r="AC71" s="322">
        <f>IF(ISTEXT(AD71),INDEX('JP PINT 1.0'!A:A,MATCH(コアインボイスモデル!AD71,'JP PINT 1.0'!B:B,0),1),"")</f>
        <v>1420</v>
      </c>
      <c r="AD71" s="324" t="s">
        <v>1611</v>
      </c>
      <c r="AE71" s="322" t="str">
        <f>IF(ISTEXT(AD71),INDEX('JP PINT 1.0'!F:F,MATCH(コアインボイスモデル!AD71,'JP PINT 1.0'!B:B,0),1),"")</f>
        <v>0..1</v>
      </c>
      <c r="AF71" s="322">
        <f>IF(ISTEXT(AD71),INDEX('JP PINT 1.0'!G:G,MATCH(コアインボイスモデル!AD71,'JP PINT 1.0'!B:B,0),1),"")</f>
        <v>2</v>
      </c>
      <c r="AG71" s="324" t="str">
        <f>IF(ISTEXT(AD71),INDEX('JP PINT 1.0'!I:I,MATCH(コアインボイスモデル!AD71,'JP PINT 1.0'!B:B,0),1),"")</f>
        <v>売り手追加法的情報</v>
      </c>
      <c r="AH71" s="324" t="str">
        <f>IF(ISTEXT(AD71),INDEX('JP PINT 1.0'!L:L,MATCH(コアインボイスモデル!AD71,'JP PINT 1.0'!B:B,0),1),"")</f>
        <v>売り手に関する追加の法的情報。</v>
      </c>
      <c r="AI71" s="322">
        <v>4</v>
      </c>
      <c r="AJ71" s="324" t="s">
        <v>212</v>
      </c>
      <c r="AK71" s="323" t="s">
        <v>5021</v>
      </c>
      <c r="AM71" s="324" t="str">
        <f>IF(LEN(AD71)&gt;1,INDEX('JP PINT 1.0'!U:U,MATCH(コアインボイスモデル!AD71,'JP PINT 1.0'!B:B,0),1),"")</f>
        <v>/ubl:Invoice/cac:AccountingSupplierParty/cac:Party/cac:PartyLegalEntity/cbc:CompanyLegalForm</v>
      </c>
    </row>
    <row r="72" spans="1:39" outlineLevel="1">
      <c r="A72" s="329">
        <f t="shared" si="3"/>
        <v>50</v>
      </c>
      <c r="B72" s="322" t="str">
        <f t="shared" si="8"/>
        <v>鑑ヘッダ</v>
      </c>
      <c r="C72" s="322" t="str">
        <f t="shared" si="9"/>
        <v>BT-042</v>
      </c>
      <c r="D72" s="322" t="str">
        <f t="shared" si="7"/>
        <v>1..1</v>
      </c>
      <c r="E72" s="322">
        <v>3</v>
      </c>
      <c r="F72" s="323" t="s">
        <v>246</v>
      </c>
      <c r="G72" s="324" t="s">
        <v>247</v>
      </c>
      <c r="H72" s="329">
        <v>70</v>
      </c>
      <c r="I72" s="322" t="s">
        <v>5853</v>
      </c>
      <c r="J72" s="322" t="str">
        <f>IF(LEN(N72)&gt;0,INDEX(統合請求!C:C,MATCH(N72,統合請求!D:D,0),1),"")</f>
        <v>IID27</v>
      </c>
      <c r="K72" s="322" t="s">
        <v>25</v>
      </c>
      <c r="L72" s="322" t="s">
        <v>244</v>
      </c>
      <c r="M72" s="322">
        <v>4</v>
      </c>
      <c r="N72" s="323" t="s">
        <v>246</v>
      </c>
      <c r="O72" s="324" t="s">
        <v>247</v>
      </c>
      <c r="P72" s="322" t="s">
        <v>23</v>
      </c>
      <c r="V72" s="323" t="s">
        <v>6379</v>
      </c>
      <c r="AC72" s="322">
        <f>IF(ISTEXT(AD72),INDEX('JP PINT 1.0'!A:A,MATCH(コアインボイスモデル!AD72,'JP PINT 1.0'!B:B,0),1),"")</f>
        <v>1400</v>
      </c>
      <c r="AD72" s="324" t="s">
        <v>1653</v>
      </c>
      <c r="AE72" s="322" t="str">
        <f>IF(ISTEXT(AD72),INDEX('JP PINT 1.0'!F:F,MATCH(コアインボイスモデル!AD72,'JP PINT 1.0'!B:B,0),1),"")</f>
        <v>0..1</v>
      </c>
      <c r="AF72" s="322">
        <f>IF(ISTEXT(AD72),INDEX('JP PINT 1.0'!G:G,MATCH(コアインボイスモデル!AD72,'JP PINT 1.0'!B:B,0),1),"")</f>
        <v>2</v>
      </c>
      <c r="AG72" s="324" t="str">
        <f>IF(ISTEXT(AD72),INDEX('JP PINT 1.0'!I:I,MATCH(コアインボイスモデル!AD72,'JP PINT 1.0'!B:B,0),1),"")</f>
        <v>売り手税ID</v>
      </c>
      <c r="AH72" s="324" t="str">
        <f>IF(ISTEXT(AD72),INDEX('JP PINT 1.0'!L:L,MATCH(コアインボイスモデル!AD72,'JP PINT 1.0'!B:B,0),1),"")</f>
        <v>売り手の税ID(売り手の税識別番号ともよばれる）。</v>
      </c>
      <c r="AI72" s="322">
        <v>4</v>
      </c>
      <c r="AJ72" s="324" t="s">
        <v>5784</v>
      </c>
      <c r="AK72" s="323" t="s">
        <v>5785</v>
      </c>
      <c r="AL72" s="322" t="s">
        <v>17</v>
      </c>
      <c r="AM72" s="324" t="str">
        <f>IF(LEN(AD72)&gt;1,INDEX('JP PINT 1.0'!U:U,MATCH(コアインボイスモデル!AD72,'JP PINT 1.0'!B:B,0),1),"")</f>
        <v>/ubl:Invoice/cac:AccountingSupplierParty/cac:Party/cac:PartyTaxScheme[cac:TaxScheme/cbc:ID='VAT']/cbc:CompanyID</v>
      </c>
    </row>
    <row r="73" spans="1:39" outlineLevel="1">
      <c r="A73" s="329"/>
      <c r="B73" s="322" t="str">
        <f t="shared" si="8"/>
        <v/>
      </c>
      <c r="D73" s="322" t="str">
        <f t="shared" si="7"/>
        <v/>
      </c>
      <c r="E73" s="322" t="s">
        <v>3791</v>
      </c>
      <c r="H73" s="329">
        <v>71</v>
      </c>
      <c r="I73" s="322" t="s">
        <v>5853</v>
      </c>
      <c r="J73" s="322" t="str">
        <f>IF(LEN(N73)&gt;0,INDEX(統合請求!C:C,MATCH(N73,統合請求!D:D,0),1),"")</f>
        <v/>
      </c>
      <c r="AC73" s="322">
        <f>IF(ISTEXT(AD73),INDEX('JP PINT 1.0'!A:A,MATCH(コアインボイスモデル!AD73,'JP PINT 1.0'!B:B,0),1),"")</f>
        <v>1410</v>
      </c>
      <c r="AD73" s="324" t="s">
        <v>1654</v>
      </c>
      <c r="AE73" s="322" t="str">
        <f>IF(ISTEXT(AD73),INDEX('JP PINT 1.0'!F:F,MATCH(コアインボイスモデル!AD73,'JP PINT 1.0'!B:B,0),1),"")</f>
        <v>0..1</v>
      </c>
      <c r="AF73" s="322">
        <f>IF(ISTEXT(AD73),INDEX('JP PINT 1.0'!G:G,MATCH(コアインボイスモデル!AD73,'JP PINT 1.0'!B:B,0),1),"")</f>
        <v>2</v>
      </c>
      <c r="AG73" s="324" t="str">
        <f>IF(ISTEXT(AD73),INDEX('JP PINT 1.0'!I:I,MATCH(コアインボイスモデル!AD73,'JP PINT 1.0'!B:B,0),1),"")</f>
        <v>売り手税登録ID</v>
      </c>
      <c r="AH73" s="324" t="str">
        <f>IF(ISTEXT(AD73),INDEX('JP PINT 1.0'!L:L,MATCH(コアインボイスモデル!AD73,'JP PINT 1.0'!B:B,0),1),"")</f>
        <v>税務上の売り手の所在地における登録ID（売り手の住所で定義された値）。または売り手が登録済みの税務状況を示すことを可能にする参照ID。</v>
      </c>
      <c r="AJ73" s="324" t="s">
        <v>5786</v>
      </c>
      <c r="AK73" s="323" t="s">
        <v>5787</v>
      </c>
      <c r="AM73" s="324" t="str">
        <f>IF(LEN(AD73)&gt;1,INDEX('JP PINT 1.0'!U:U,MATCH(コアインボイスモデル!AD73,'JP PINT 1.0'!B:B,0),1),"")</f>
        <v>/ubl:Invoice/cac:AccountingSupplierParty/cac:Party/cac:PartyTaxScheme[cac:TaxScheme/cbc:ID!='VAT']/cbc:CompanyID</v>
      </c>
    </row>
    <row r="74" spans="1:39" outlineLevel="1">
      <c r="A74" s="329"/>
      <c r="B74" s="322" t="str">
        <f t="shared" si="8"/>
        <v/>
      </c>
      <c r="D74" s="322" t="str">
        <f t="shared" si="7"/>
        <v/>
      </c>
      <c r="E74" s="322" t="s">
        <v>3791</v>
      </c>
      <c r="H74" s="329">
        <v>72</v>
      </c>
      <c r="I74" s="322" t="s">
        <v>5853</v>
      </c>
      <c r="J74" s="322" t="str">
        <f>IF(LEN(N74)&gt;0,INDEX(統合請求!C:C,MATCH(N74,統合請求!D:D,0),1),"")</f>
        <v/>
      </c>
      <c r="K74" s="322" t="s">
        <v>36</v>
      </c>
      <c r="L74" s="322" t="s">
        <v>3910</v>
      </c>
      <c r="M74" s="322">
        <v>4</v>
      </c>
      <c r="V74" s="323" t="s">
        <v>6520</v>
      </c>
      <c r="AC74" s="322" t="str">
        <f>IF(ISTEXT(AD74),INDEX('JP PINT 1.0'!A:A,MATCH(コアインボイスモデル!AD74,'JP PINT 1.0'!B:B,0),1),"")</f>
        <v/>
      </c>
      <c r="AE74" s="322" t="str">
        <f>IF(ISTEXT(AD74),INDEX('JP PINT 1.0'!F:F,MATCH(コアインボイスモデル!AD74,'JP PINT 1.0'!B:B,0),1),"")</f>
        <v/>
      </c>
      <c r="AF74" s="322" t="str">
        <f>IF(ISTEXT(AD74),INDEX('JP PINT 1.0'!G:G,MATCH(コアインボイスモデル!AD74,'JP PINT 1.0'!B:B,0),1),"")</f>
        <v/>
      </c>
      <c r="AG74" s="324" t="str">
        <f>IF(ISTEXT(AD74),INDEX('JP PINT 1.0'!I:I,MATCH(コアインボイスモデル!AD74,'JP PINT 1.0'!B:B,0),1),"")</f>
        <v/>
      </c>
      <c r="AH74" s="324" t="str">
        <f>IF(ISTEXT(AD74),INDEX('JP PINT 1.0'!L:L,MATCH(コアインボイスモデル!AD74,'JP PINT 1.0'!B:B,0),1),"")</f>
        <v/>
      </c>
      <c r="AJ74" s="324" t="s">
        <v>5104</v>
      </c>
      <c r="AK74" s="323" t="s">
        <v>5022</v>
      </c>
      <c r="AM74" s="324" t="str">
        <f>IF(LEN(AD74)&gt;1,INDEX('JP PINT 1.0'!U:U,MATCH(コアインボイスモデル!AD74,'JP PINT 1.0'!B:B,0),1),"")</f>
        <v/>
      </c>
    </row>
    <row r="75" spans="1:39" outlineLevel="1">
      <c r="A75" s="329"/>
      <c r="B75" s="322" t="str">
        <f t="shared" si="8"/>
        <v/>
      </c>
      <c r="D75" s="322" t="str">
        <f t="shared" si="7"/>
        <v/>
      </c>
      <c r="E75" s="322" t="s">
        <v>3791</v>
      </c>
      <c r="H75" s="329">
        <v>73</v>
      </c>
      <c r="I75" s="322" t="s">
        <v>5853</v>
      </c>
      <c r="J75" s="322" t="str">
        <f>IF(LEN(N75)&gt;0,INDEX(統合請求!C:C,MATCH(N75,統合請求!D:D,0),1),"")</f>
        <v/>
      </c>
      <c r="K75" s="322" t="s">
        <v>41</v>
      </c>
      <c r="L75" s="322" t="s">
        <v>5103</v>
      </c>
      <c r="M75" s="322">
        <v>4</v>
      </c>
      <c r="W75" s="323" t="s">
        <v>6521</v>
      </c>
      <c r="AC75" s="322" t="str">
        <f>IF(ISTEXT(AD75),INDEX('JP PINT 1.0'!A:A,MATCH(コアインボイスモデル!AD75,'JP PINT 1.0'!B:B,0),1),"")</f>
        <v/>
      </c>
      <c r="AE75" s="322" t="str">
        <f>IF(ISTEXT(AD75),INDEX('JP PINT 1.0'!F:F,MATCH(コアインボイスモデル!AD75,'JP PINT 1.0'!B:B,0),1),"")</f>
        <v/>
      </c>
      <c r="AF75" s="322" t="str">
        <f>IF(ISTEXT(AD75),INDEX('JP PINT 1.0'!G:G,MATCH(コアインボイスモデル!AD75,'JP PINT 1.0'!B:B,0),1),"")</f>
        <v/>
      </c>
      <c r="AG75" s="324" t="str">
        <f>IF(ISTEXT(AD75),INDEX('JP PINT 1.0'!I:I,MATCH(コアインボイスモデル!AD75,'JP PINT 1.0'!B:B,0),1),"")</f>
        <v/>
      </c>
      <c r="AH75" s="324" t="str">
        <f>IF(ISTEXT(AD75),INDEX('JP PINT 1.0'!L:L,MATCH(コアインボイスモデル!AD75,'JP PINT 1.0'!B:B,0),1),"")</f>
        <v/>
      </c>
      <c r="AJ75" s="324" t="s">
        <v>5102</v>
      </c>
      <c r="AM75" s="324" t="str">
        <f>IF(LEN(AD75)&gt;1,INDEX('JP PINT 1.0'!U:U,MATCH(コアインボイスモデル!AD75,'JP PINT 1.0'!B:B,0),1),"")</f>
        <v/>
      </c>
    </row>
    <row r="76" spans="1:39" outlineLevel="1">
      <c r="A76" s="329"/>
      <c r="B76" s="322" t="str">
        <f t="shared" si="8"/>
        <v/>
      </c>
      <c r="D76" s="322" t="str">
        <f t="shared" si="7"/>
        <v/>
      </c>
      <c r="E76" s="322" t="s">
        <v>3791</v>
      </c>
      <c r="H76" s="329">
        <v>74</v>
      </c>
      <c r="I76" s="322" t="s">
        <v>5853</v>
      </c>
      <c r="J76" s="322" t="str">
        <f>IF(LEN(N76)&gt;0,INDEX(統合請求!C:C,MATCH(N76,統合請求!D:D,0),1),"")</f>
        <v/>
      </c>
      <c r="K76" s="322" t="s">
        <v>25</v>
      </c>
      <c r="L76" s="322" t="s">
        <v>3915</v>
      </c>
      <c r="M76" s="322">
        <v>5</v>
      </c>
      <c r="X76" s="323" t="s">
        <v>6522</v>
      </c>
      <c r="AC76" s="322">
        <f>IF(ISTEXT(AD76),INDEX('JP PINT 1.0'!A:A,MATCH(コアインボイスモデル!AD76,'JP PINT 1.0'!B:B,0),1),"")</f>
        <v>1350</v>
      </c>
      <c r="AD76" s="324" t="s">
        <v>1617</v>
      </c>
      <c r="AE76" s="322" t="str">
        <f>IF(ISTEXT(AD76),INDEX('JP PINT 1.0'!F:F,MATCH(コアインボイスモデル!AD76,'JP PINT 1.0'!B:B,0),1),"")</f>
        <v>0..1</v>
      </c>
      <c r="AF76" s="322">
        <f>IF(ISTEXT(AD76),INDEX('JP PINT 1.0'!G:G,MATCH(コアインボイスモデル!AD76,'JP PINT 1.0'!B:B,0),1),"")</f>
        <v>2</v>
      </c>
      <c r="AG76" s="324" t="str">
        <f>IF(ISTEXT(AD76),INDEX('JP PINT 1.0'!I:I,MATCH(コアインボイスモデル!AD76,'JP PINT 1.0'!B:B,0),1),"")</f>
        <v>売り手商号</v>
      </c>
      <c r="AH76" s="324" t="str">
        <f>IF(ISTEXT(AD76),INDEX('JP PINT 1.0'!L:L,MATCH(コアインボイスモデル!AD76,'JP PINT 1.0'!B:B,0),1),"")</f>
        <v>売り手名称以外で、知られているビジネス上の名称（商号ともよばれる）。</v>
      </c>
      <c r="AJ76" s="324" t="s">
        <v>5101</v>
      </c>
      <c r="AK76" s="323" t="s">
        <v>5023</v>
      </c>
      <c r="AM76" s="324" t="str">
        <f>IF(LEN(AD76)&gt;1,INDEX('JP PINT 1.0'!U:U,MATCH(コアインボイスモデル!AD76,'JP PINT 1.0'!B:B,0),1),"")</f>
        <v>/ubl:Invoice/cac:AccountingSupplierParty/cac:Party/cac:PartyName/cbc:Name</v>
      </c>
    </row>
    <row r="77" spans="1:39" outlineLevel="1">
      <c r="A77" s="329">
        <f>A72+1</f>
        <v>51</v>
      </c>
      <c r="B77" s="322" t="str">
        <f t="shared" si="8"/>
        <v>鑑ヘッダ</v>
      </c>
      <c r="C77" s="322" t="str">
        <f>"BG-"&amp;(MID(C64,5,1)+1)</f>
        <v>BG-8</v>
      </c>
      <c r="D77" s="322" t="str">
        <f t="shared" si="7"/>
        <v>0..1</v>
      </c>
      <c r="E77" s="322">
        <v>3</v>
      </c>
      <c r="F77" s="323" t="s">
        <v>6030</v>
      </c>
      <c r="G77" s="324" t="s">
        <v>251</v>
      </c>
      <c r="H77" s="329">
        <v>75</v>
      </c>
      <c r="I77" s="322" t="s">
        <v>5853</v>
      </c>
      <c r="K77" s="322" t="s">
        <v>36</v>
      </c>
      <c r="L77" s="322" t="s">
        <v>248</v>
      </c>
      <c r="M77" s="322">
        <v>4</v>
      </c>
      <c r="N77" s="323" t="s">
        <v>250</v>
      </c>
      <c r="O77" s="324" t="s">
        <v>251</v>
      </c>
      <c r="P77" s="322" t="s">
        <v>30</v>
      </c>
      <c r="V77" s="323" t="s">
        <v>6250</v>
      </c>
      <c r="AC77" s="322">
        <f>IF(ISTEXT(AD77),INDEX('JP PINT 1.0'!A:A,MATCH(コアインボイスモデル!AD77,'JP PINT 1.0'!B:B,0),1),"")</f>
        <v>1540</v>
      </c>
      <c r="AD77" s="324" t="s">
        <v>1619</v>
      </c>
      <c r="AE77" s="322" t="str">
        <f>IF(ISTEXT(AD77),INDEX('JP PINT 1.0'!F:F,MATCH(コアインボイスモデル!AD77,'JP PINT 1.0'!B:B,0),1),"")</f>
        <v>0..1</v>
      </c>
      <c r="AF77" s="322">
        <f>IF(ISTEXT(AD77),INDEX('JP PINT 1.0'!G:G,MATCH(コアインボイスモデル!AD77,'JP PINT 1.0'!B:B,0),1),"")</f>
        <v>2</v>
      </c>
      <c r="AG77" s="324" t="str">
        <f>IF(ISTEXT(AD77),INDEX('JP PINT 1.0'!I:I,MATCH(コアインボイスモデル!AD77,'JP PINT 1.0'!B:B,0),1),"")</f>
        <v>売り手連絡先</v>
      </c>
      <c r="AH77" s="324" t="str">
        <f>IF(ISTEXT(AD77),INDEX('JP PINT 1.0'!L:L,MATCH(コアインボイスモデル!AD77,'JP PINT 1.0'!B:B,0),1),"")</f>
        <v>売り手の連絡先に係る情報を提供するビジネス用語のグループ。</v>
      </c>
      <c r="AI77" s="322">
        <v>4</v>
      </c>
      <c r="AJ77" s="324" t="s">
        <v>249</v>
      </c>
      <c r="AK77" s="323" t="s">
        <v>4639</v>
      </c>
      <c r="AL77" s="322" t="s">
        <v>17</v>
      </c>
      <c r="AM77" s="324" t="str">
        <f>IF(LEN(AD77)&gt;1,INDEX('JP PINT 1.0'!U:U,MATCH(コアインボイスモデル!AD77,'JP PINT 1.0'!B:B,0),1),"")</f>
        <v>/ubl:Invoice/cac:AccountingSupplierParty/cac:Party/cac:Contact</v>
      </c>
    </row>
    <row r="78" spans="1:39" outlineLevel="2">
      <c r="A78" s="329"/>
      <c r="B78" s="322" t="str">
        <f t="shared" si="8"/>
        <v/>
      </c>
      <c r="D78" s="322" t="str">
        <f t="shared" si="7"/>
        <v/>
      </c>
      <c r="E78" s="322" t="s">
        <v>3791</v>
      </c>
      <c r="H78" s="329">
        <v>76</v>
      </c>
      <c r="I78" s="322" t="s">
        <v>5853</v>
      </c>
      <c r="J78" s="322" t="str">
        <f>IF(LEN(N78)&gt;0,INDEX(統合請求!C:C,MATCH(N78,統合請求!D:D,0),1),"")</f>
        <v>ICL6</v>
      </c>
      <c r="K78" s="322" t="s">
        <v>41</v>
      </c>
      <c r="L78" s="322" t="s">
        <v>252</v>
      </c>
      <c r="M78" s="322">
        <v>4</v>
      </c>
      <c r="N78" s="323" t="s">
        <v>254</v>
      </c>
      <c r="O78" s="324" t="s">
        <v>255</v>
      </c>
      <c r="P78" s="322" t="s">
        <v>16</v>
      </c>
      <c r="W78" s="323" t="s">
        <v>6251</v>
      </c>
      <c r="AC78" s="322" t="str">
        <f>IF(ISTEXT(AD78),INDEX('JP PINT 1.0'!A:A,MATCH(コアインボイスモデル!AD78,'JP PINT 1.0'!B:B,0),1),"")</f>
        <v/>
      </c>
      <c r="AE78" s="322" t="str">
        <f>IF(ISTEXT(AD78),INDEX('JP PINT 1.0'!F:F,MATCH(コアインボイスモデル!AD78,'JP PINT 1.0'!B:B,0),1),"")</f>
        <v/>
      </c>
      <c r="AF78" s="322" t="str">
        <f>IF(ISTEXT(AD78),INDEX('JP PINT 1.0'!G:G,MATCH(コアインボイスモデル!AD78,'JP PINT 1.0'!B:B,0),1),"")</f>
        <v/>
      </c>
      <c r="AG78" s="324" t="str">
        <f>IF(ISTEXT(AD78),INDEX('JP PINT 1.0'!I:I,MATCH(コアインボイスモデル!AD78,'JP PINT 1.0'!B:B,0),1),"")</f>
        <v/>
      </c>
      <c r="AH78" s="324" t="str">
        <f>IF(ISTEXT(AD78),INDEX('JP PINT 1.0'!L:L,MATCH(コアインボイスモデル!AD78,'JP PINT 1.0'!B:B,0),1),"")</f>
        <v/>
      </c>
      <c r="AI78" s="322">
        <v>4</v>
      </c>
      <c r="AJ78" s="324" t="s">
        <v>253</v>
      </c>
      <c r="AL78" s="322" t="s">
        <v>17</v>
      </c>
      <c r="AM78" s="324" t="str">
        <f>IF(LEN(AD78)&gt;1,INDEX('JP PINT 1.0'!U:U,MATCH(コアインボイスモデル!AD78,'JP PINT 1.0'!B:B,0),1),"")</f>
        <v/>
      </c>
    </row>
    <row r="79" spans="1:39" outlineLevel="2">
      <c r="A79" s="329">
        <f>A77+1</f>
        <v>52</v>
      </c>
      <c r="B79" s="322" t="str">
        <f t="shared" si="8"/>
        <v>鑑ヘッダ</v>
      </c>
      <c r="C79" s="322" t="str">
        <f>"BT-0"&amp;(MID(C72,5,2)+1)</f>
        <v>BT-043</v>
      </c>
      <c r="D79" s="322" t="str">
        <f t="shared" si="7"/>
        <v>0..1</v>
      </c>
      <c r="E79" s="322">
        <v>4</v>
      </c>
      <c r="F79" s="323" t="s">
        <v>257</v>
      </c>
      <c r="G79" s="324" t="s">
        <v>258</v>
      </c>
      <c r="H79" s="329">
        <v>77</v>
      </c>
      <c r="I79" s="322" t="s">
        <v>5853</v>
      </c>
      <c r="J79" s="322" t="str">
        <f>IF(LEN(N79)&gt;0,INDEX(統合請求!C:C,MATCH(N79,統合請求!D:D,0),1),"")</f>
        <v>IID28</v>
      </c>
      <c r="K79" s="322" t="s">
        <v>25</v>
      </c>
      <c r="L79" s="322" t="s">
        <v>256</v>
      </c>
      <c r="M79" s="322">
        <v>5</v>
      </c>
      <c r="N79" s="323" t="s">
        <v>257</v>
      </c>
      <c r="O79" s="324" t="s">
        <v>258</v>
      </c>
      <c r="P79" s="322" t="s">
        <v>30</v>
      </c>
      <c r="X79" s="323" t="s">
        <v>6252</v>
      </c>
      <c r="AC79" s="322" t="str">
        <f>IF(ISTEXT(AD79),INDEX('JP PINT 1.0'!A:A,MATCH(コアインボイスモデル!AD79,'JP PINT 1.0'!B:B,0),1),"")</f>
        <v/>
      </c>
      <c r="AE79" s="322" t="str">
        <f>IF(ISTEXT(AD79),INDEX('JP PINT 1.0'!F:F,MATCH(コアインボイスモデル!AD79,'JP PINT 1.0'!B:B,0),1),"")</f>
        <v/>
      </c>
      <c r="AF79" s="322" t="str">
        <f>IF(ISTEXT(AD79),INDEX('JP PINT 1.0'!G:G,MATCH(コアインボイスモデル!AD79,'JP PINT 1.0'!B:B,0),1),"")</f>
        <v/>
      </c>
      <c r="AG79" s="324" t="str">
        <f>IF(ISTEXT(AD79),INDEX('JP PINT 1.0'!I:I,MATCH(コアインボイスモデル!AD79,'JP PINT 1.0'!B:B,0),1),"")</f>
        <v/>
      </c>
      <c r="AH79" s="324" t="str">
        <f>IF(ISTEXT(AD79),INDEX('JP PINT 1.0'!L:L,MATCH(コアインボイスモデル!AD79,'JP PINT 1.0'!B:B,0),1),"")</f>
        <v/>
      </c>
      <c r="AI79" s="322">
        <v>5</v>
      </c>
      <c r="AJ79" s="324" t="s">
        <v>48</v>
      </c>
      <c r="AK79" s="323" t="s">
        <v>4640</v>
      </c>
      <c r="AL79" s="322" t="s">
        <v>17</v>
      </c>
      <c r="AM79" s="324" t="str">
        <f>IF(LEN(AD79)&gt;1,INDEX('JP PINT 1.0'!U:U,MATCH(コアインボイスモデル!AD79,'JP PINT 1.0'!B:B,0),1),"")</f>
        <v/>
      </c>
    </row>
    <row r="80" spans="1:39" outlineLevel="2">
      <c r="A80" s="329">
        <f t="shared" si="3"/>
        <v>53</v>
      </c>
      <c r="B80" s="322" t="str">
        <f t="shared" si="8"/>
        <v>鑑ヘッダ</v>
      </c>
      <c r="C80" s="322" t="str">
        <f t="shared" ref="C80:C82" si="10">"BT-0"&amp;(MID(C79,5,2)+1)</f>
        <v>BT-044</v>
      </c>
      <c r="D80" s="322" t="str">
        <f t="shared" si="7"/>
        <v>0..1</v>
      </c>
      <c r="E80" s="322">
        <v>4</v>
      </c>
      <c r="F80" s="323" t="s">
        <v>261</v>
      </c>
      <c r="G80" s="324" t="s">
        <v>262</v>
      </c>
      <c r="H80" s="329">
        <v>78</v>
      </c>
      <c r="I80" s="322" t="s">
        <v>5853</v>
      </c>
      <c r="J80" s="322" t="str">
        <f>IF(LEN(N80)&gt;0,INDEX(統合請求!C:C,MATCH(N80,統合請求!D:D,0),1),"")</f>
        <v>IID29</v>
      </c>
      <c r="K80" s="322" t="s">
        <v>25</v>
      </c>
      <c r="L80" s="322" t="s">
        <v>259</v>
      </c>
      <c r="M80" s="322">
        <v>5</v>
      </c>
      <c r="N80" s="323" t="s">
        <v>261</v>
      </c>
      <c r="O80" s="324" t="s">
        <v>262</v>
      </c>
      <c r="P80" s="322" t="s">
        <v>30</v>
      </c>
      <c r="X80" s="323" t="s">
        <v>6253</v>
      </c>
      <c r="AC80" s="322">
        <f>IF(ISTEXT(AD80),INDEX('JP PINT 1.0'!A:A,MATCH(コアインボイスモデル!AD80,'JP PINT 1.0'!B:B,0),1),"")</f>
        <v>1550</v>
      </c>
      <c r="AD80" s="324" t="s">
        <v>1621</v>
      </c>
      <c r="AE80" s="322" t="str">
        <f>IF(ISTEXT(AD80),INDEX('JP PINT 1.0'!F:F,MATCH(コアインボイスモデル!AD80,'JP PINT 1.0'!B:B,0),1),"")</f>
        <v>0..1</v>
      </c>
      <c r="AF80" s="322">
        <f>IF(ISTEXT(AD80),INDEX('JP PINT 1.0'!G:G,MATCH(コアインボイスモデル!AD80,'JP PINT 1.0'!B:B,0),1),"")</f>
        <v>3</v>
      </c>
      <c r="AG80" s="324" t="str">
        <f>IF(ISTEXT(AD80),INDEX('JP PINT 1.0'!I:I,MATCH(コアインボイスモデル!AD80,'JP PINT 1.0'!B:B,0),1),"")</f>
        <v>売り手連絡先</v>
      </c>
      <c r="AH80" s="324" t="str">
        <f>IF(ISTEXT(AD80),INDEX('JP PINT 1.0'!L:L,MATCH(コアインボイスモデル!AD80,'JP PINT 1.0'!B:B,0),1),"")</f>
        <v>売り手の連絡先の個人の、文字で表現された名前（部門名を含む）。</v>
      </c>
      <c r="AI80" s="322">
        <v>5</v>
      </c>
      <c r="AJ80" s="324" t="s">
        <v>260</v>
      </c>
      <c r="AK80" s="323" t="s">
        <v>4641</v>
      </c>
      <c r="AL80" s="322" t="s">
        <v>17</v>
      </c>
      <c r="AM80" s="324" t="str">
        <f>IF(LEN(AD80)&gt;1,INDEX('JP PINT 1.0'!U:U,MATCH(コアインボイスモデル!AD80,'JP PINT 1.0'!B:B,0),1),"")</f>
        <v>/ubl:Invoice/cac:AccountingSupplierParty/cac:Party/cac:Contact/cbc:Name</v>
      </c>
    </row>
    <row r="81" spans="1:39" outlineLevel="2">
      <c r="A81" s="329">
        <f t="shared" si="3"/>
        <v>54</v>
      </c>
      <c r="B81" s="322" t="str">
        <f t="shared" si="8"/>
        <v>鑑ヘッダ</v>
      </c>
      <c r="C81" s="322" t="str">
        <f t="shared" si="10"/>
        <v>BT-045</v>
      </c>
      <c r="D81" s="322" t="str">
        <f t="shared" si="7"/>
        <v>0..1</v>
      </c>
      <c r="E81" s="322">
        <v>4</v>
      </c>
      <c r="F81" s="323" t="s">
        <v>265</v>
      </c>
      <c r="G81" s="324" t="s">
        <v>266</v>
      </c>
      <c r="H81" s="329">
        <v>79</v>
      </c>
      <c r="I81" s="322" t="s">
        <v>5853</v>
      </c>
      <c r="J81" s="322" t="str">
        <f>IF(LEN(N81)&gt;0,INDEX(統合請求!C:C,MATCH(N81,統合請求!D:D,0),1),"")</f>
        <v>IID30</v>
      </c>
      <c r="K81" s="322" t="s">
        <v>25</v>
      </c>
      <c r="L81" s="322" t="s">
        <v>263</v>
      </c>
      <c r="M81" s="322">
        <v>5</v>
      </c>
      <c r="N81" s="323" t="s">
        <v>265</v>
      </c>
      <c r="O81" s="324" t="s">
        <v>266</v>
      </c>
      <c r="P81" s="322" t="s">
        <v>30</v>
      </c>
      <c r="X81" s="323" t="s">
        <v>6254</v>
      </c>
      <c r="AC81" s="322" t="str">
        <f>IF(ISTEXT(AD81),INDEX('JP PINT 1.0'!A:A,MATCH(コアインボイスモデル!AD81,'JP PINT 1.0'!B:B,0),1),"")</f>
        <v/>
      </c>
      <c r="AE81" s="322" t="str">
        <f>IF(ISTEXT(AD81),INDEX('JP PINT 1.0'!F:F,MATCH(コアインボイスモデル!AD81,'JP PINT 1.0'!B:B,0),1),"")</f>
        <v/>
      </c>
      <c r="AF81" s="322" t="str">
        <f>IF(ISTEXT(AD81),INDEX('JP PINT 1.0'!G:G,MATCH(コアインボイスモデル!AD81,'JP PINT 1.0'!B:B,0),1),"")</f>
        <v/>
      </c>
      <c r="AG81" s="324" t="str">
        <f>IF(ISTEXT(AD81),INDEX('JP PINT 1.0'!I:I,MATCH(コアインボイスモデル!AD81,'JP PINT 1.0'!B:B,0),1),"")</f>
        <v/>
      </c>
      <c r="AH81" s="324" t="str">
        <f>IF(ISTEXT(AD81),INDEX('JP PINT 1.0'!L:L,MATCH(コアインボイスモデル!AD81,'JP PINT 1.0'!B:B,0),1),"")</f>
        <v/>
      </c>
      <c r="AI81" s="322">
        <v>5</v>
      </c>
      <c r="AJ81" s="324" t="s">
        <v>264</v>
      </c>
      <c r="AK81" s="323" t="s">
        <v>4642</v>
      </c>
      <c r="AL81" s="322" t="s">
        <v>17</v>
      </c>
      <c r="AM81" s="324" t="str">
        <f>IF(LEN(AD81)&gt;1,INDEX('JP PINT 1.0'!U:U,MATCH(コアインボイスモデル!AD81,'JP PINT 1.0'!B:B,0),1),"")</f>
        <v/>
      </c>
    </row>
    <row r="82" spans="1:39" outlineLevel="2">
      <c r="A82" s="329">
        <f t="shared" si="3"/>
        <v>55</v>
      </c>
      <c r="B82" s="322" t="str">
        <f t="shared" si="8"/>
        <v>鑑ヘッダ</v>
      </c>
      <c r="C82" s="322" t="str">
        <f t="shared" si="10"/>
        <v>BT-046</v>
      </c>
      <c r="D82" s="322" t="str">
        <f t="shared" si="7"/>
        <v>0..1</v>
      </c>
      <c r="E82" s="322">
        <v>4</v>
      </c>
      <c r="F82" s="323" t="s">
        <v>269</v>
      </c>
      <c r="G82" s="324" t="s">
        <v>270</v>
      </c>
      <c r="H82" s="329">
        <v>80</v>
      </c>
      <c r="I82" s="322" t="s">
        <v>5853</v>
      </c>
      <c r="J82" s="322" t="str">
        <f>IF(LEN(N82)&gt;0,INDEX(統合請求!C:C,MATCH(N82,統合請求!D:D,0),1),"")</f>
        <v>IID31</v>
      </c>
      <c r="K82" s="322" t="s">
        <v>25</v>
      </c>
      <c r="L82" s="322" t="s">
        <v>267</v>
      </c>
      <c r="M82" s="322">
        <v>5</v>
      </c>
      <c r="N82" s="323" t="s">
        <v>269</v>
      </c>
      <c r="O82" s="324" t="s">
        <v>270</v>
      </c>
      <c r="P82" s="322" t="s">
        <v>30</v>
      </c>
      <c r="X82" s="323" t="s">
        <v>6255</v>
      </c>
      <c r="AC82" s="322" t="str">
        <f>IF(ISTEXT(AD82),INDEX('JP PINT 1.0'!A:A,MATCH(コアインボイスモデル!AD82,'JP PINT 1.0'!B:B,0),1),"")</f>
        <v/>
      </c>
      <c r="AE82" s="322" t="str">
        <f>IF(ISTEXT(AD82),INDEX('JP PINT 1.0'!F:F,MATCH(コアインボイスモデル!AD82,'JP PINT 1.0'!B:B,0),1),"")</f>
        <v/>
      </c>
      <c r="AF82" s="322" t="str">
        <f>IF(ISTEXT(AD82),INDEX('JP PINT 1.0'!G:G,MATCH(コアインボイスモデル!AD82,'JP PINT 1.0'!B:B,0),1),"")</f>
        <v/>
      </c>
      <c r="AG82" s="324" t="str">
        <f>IF(ISTEXT(AD82),INDEX('JP PINT 1.0'!I:I,MATCH(コアインボイスモデル!AD82,'JP PINT 1.0'!B:B,0),1),"")</f>
        <v/>
      </c>
      <c r="AH82" s="324" t="str">
        <f>IF(ISTEXT(AD82),INDEX('JP PINT 1.0'!L:L,MATCH(コアインボイスモデル!AD82,'JP PINT 1.0'!B:B,0),1),"")</f>
        <v/>
      </c>
      <c r="AI82" s="322">
        <v>5</v>
      </c>
      <c r="AJ82" s="324" t="s">
        <v>268</v>
      </c>
      <c r="AK82" s="323" t="s">
        <v>4643</v>
      </c>
      <c r="AL82" s="322" t="s">
        <v>17</v>
      </c>
      <c r="AM82" s="324" t="str">
        <f>IF(LEN(AD82)&gt;1,INDEX('JP PINT 1.0'!U:U,MATCH(コアインボイスモデル!AD82,'JP PINT 1.0'!B:B,0),1),"")</f>
        <v/>
      </c>
    </row>
    <row r="83" spans="1:39" outlineLevel="2">
      <c r="A83" s="329"/>
      <c r="B83" s="322" t="str">
        <f t="shared" si="8"/>
        <v/>
      </c>
      <c r="D83" s="322" t="str">
        <f t="shared" si="7"/>
        <v/>
      </c>
      <c r="E83" s="322" t="s">
        <v>3791</v>
      </c>
      <c r="H83" s="329">
        <v>81</v>
      </c>
      <c r="I83" s="322" t="s">
        <v>5853</v>
      </c>
      <c r="K83" s="322" t="s">
        <v>36</v>
      </c>
      <c r="L83" s="322" t="s">
        <v>271</v>
      </c>
      <c r="M83" s="322">
        <v>5</v>
      </c>
      <c r="N83" s="323" t="s">
        <v>273</v>
      </c>
      <c r="O83" s="324" t="s">
        <v>274</v>
      </c>
      <c r="P83" s="322" t="s">
        <v>30</v>
      </c>
      <c r="X83" s="323" t="s">
        <v>6381</v>
      </c>
      <c r="AC83" s="322" t="str">
        <f>IF(ISTEXT(AD83),INDEX('JP PINT 1.0'!A:A,MATCH(コアインボイスモデル!AD83,'JP PINT 1.0'!B:B,0),1),"")</f>
        <v/>
      </c>
      <c r="AE83" s="322" t="str">
        <f>IF(ISTEXT(AD83),INDEX('JP PINT 1.0'!F:F,MATCH(コアインボイスモデル!AD83,'JP PINT 1.0'!B:B,0),1),"")</f>
        <v/>
      </c>
      <c r="AF83" s="322" t="str">
        <f>IF(ISTEXT(AD83),INDEX('JP PINT 1.0'!G:G,MATCH(コアインボイスモデル!AD83,'JP PINT 1.0'!B:B,0),1),"")</f>
        <v/>
      </c>
      <c r="AG83" s="324" t="str">
        <f>IF(ISTEXT(AD83),INDEX('JP PINT 1.0'!I:I,MATCH(コアインボイスモデル!AD83,'JP PINT 1.0'!B:B,0),1),"")</f>
        <v/>
      </c>
      <c r="AH83" s="324" t="str">
        <f>IF(ISTEXT(AD83),INDEX('JP PINT 1.0'!L:L,MATCH(コアインボイスモデル!AD83,'JP PINT 1.0'!B:B,0),1),"")</f>
        <v/>
      </c>
      <c r="AI83" s="322">
        <v>5</v>
      </c>
      <c r="AJ83" s="324" t="s">
        <v>272</v>
      </c>
      <c r="AK83" s="323" t="s">
        <v>4644</v>
      </c>
      <c r="AL83" s="322" t="s">
        <v>17</v>
      </c>
      <c r="AM83" s="324" t="str">
        <f>IF(LEN(AD83)&gt;1,INDEX('JP PINT 1.0'!U:U,MATCH(コアインボイスモデル!AD83,'JP PINT 1.0'!B:B,0),1),"")</f>
        <v/>
      </c>
    </row>
    <row r="84" spans="1:39" outlineLevel="2">
      <c r="A84" s="329"/>
      <c r="B84" s="322" t="str">
        <f t="shared" si="8"/>
        <v/>
      </c>
      <c r="D84" s="322" t="str">
        <f t="shared" si="7"/>
        <v/>
      </c>
      <c r="E84" s="322" t="s">
        <v>3791</v>
      </c>
      <c r="H84" s="329">
        <v>82</v>
      </c>
      <c r="I84" s="322" t="s">
        <v>5853</v>
      </c>
      <c r="K84" s="322" t="s">
        <v>41</v>
      </c>
      <c r="L84" s="322" t="s">
        <v>275</v>
      </c>
      <c r="M84" s="322">
        <v>5</v>
      </c>
      <c r="N84" s="323" t="s">
        <v>277</v>
      </c>
      <c r="O84" s="324" t="s">
        <v>278</v>
      </c>
      <c r="P84" s="322" t="s">
        <v>16</v>
      </c>
      <c r="Y84" s="323" t="s">
        <v>6382</v>
      </c>
      <c r="AC84" s="322" t="str">
        <f>IF(ISTEXT(AD84),INDEX('JP PINT 1.0'!A:A,MATCH(コアインボイスモデル!AD84,'JP PINT 1.0'!B:B,0),1),"")</f>
        <v/>
      </c>
      <c r="AE84" s="322" t="str">
        <f>IF(ISTEXT(AD84),INDEX('JP PINT 1.0'!F:F,MATCH(コアインボイスモデル!AD84,'JP PINT 1.0'!B:B,0),1),"")</f>
        <v/>
      </c>
      <c r="AF84" s="322" t="str">
        <f>IF(ISTEXT(AD84),INDEX('JP PINT 1.0'!G:G,MATCH(コアインボイスモデル!AD84,'JP PINT 1.0'!B:B,0),1),"")</f>
        <v/>
      </c>
      <c r="AG84" s="324" t="str">
        <f>IF(ISTEXT(AD84),INDEX('JP PINT 1.0'!I:I,MATCH(コアインボイスモデル!AD84,'JP PINT 1.0'!B:B,0),1),"")</f>
        <v/>
      </c>
      <c r="AH84" s="324" t="str">
        <f>IF(ISTEXT(AD84),INDEX('JP PINT 1.0'!L:L,MATCH(コアインボイスモデル!AD84,'JP PINT 1.0'!B:B,0),1),"")</f>
        <v/>
      </c>
      <c r="AI84" s="322">
        <v>5</v>
      </c>
      <c r="AJ84" s="324" t="s">
        <v>276</v>
      </c>
      <c r="AL84" s="322" t="s">
        <v>17</v>
      </c>
      <c r="AM84" s="324" t="str">
        <f>IF(LEN(AD84)&gt;1,INDEX('JP PINT 1.0'!U:U,MATCH(コアインボイスモデル!AD84,'JP PINT 1.0'!B:B,0),1),"")</f>
        <v/>
      </c>
    </row>
    <row r="85" spans="1:39" outlineLevel="2">
      <c r="A85" s="329">
        <f>A82+1</f>
        <v>56</v>
      </c>
      <c r="B85" s="322" t="str">
        <f t="shared" si="8"/>
        <v>鑑ヘッダ</v>
      </c>
      <c r="C85" s="322" t="str">
        <f>"BT-0"&amp;(MID(C82,5,2)+1)</f>
        <v>BT-047</v>
      </c>
      <c r="D85" s="322" t="str">
        <f t="shared" si="7"/>
        <v>0..1</v>
      </c>
      <c r="E85" s="322">
        <v>4</v>
      </c>
      <c r="F85" s="323" t="s">
        <v>281</v>
      </c>
      <c r="G85" s="324" t="s">
        <v>282</v>
      </c>
      <c r="H85" s="329">
        <v>83</v>
      </c>
      <c r="I85" s="322" t="s">
        <v>5853</v>
      </c>
      <c r="J85" s="322" t="str">
        <f>IF(LEN(N85)&gt;0,INDEX(統合請求!C:C,MATCH(N85,統合請求!D:D,0),1),"")</f>
        <v>IID32</v>
      </c>
      <c r="K85" s="322" t="s">
        <v>25</v>
      </c>
      <c r="L85" s="322" t="s">
        <v>279</v>
      </c>
      <c r="M85" s="322">
        <v>6</v>
      </c>
      <c r="N85" s="323" t="s">
        <v>281</v>
      </c>
      <c r="O85" s="324" t="s">
        <v>282</v>
      </c>
      <c r="P85" s="322" t="s">
        <v>30</v>
      </c>
      <c r="Z85" s="323" t="s">
        <v>6383</v>
      </c>
      <c r="AC85" s="322">
        <f>IF(ISTEXT(AD85),INDEX('JP PINT 1.0'!A:A,MATCH(コアインボイスモデル!AD85,'JP PINT 1.0'!B:B,0),1),"")</f>
        <v>1560</v>
      </c>
      <c r="AD85" s="324" t="s">
        <v>1624</v>
      </c>
      <c r="AE85" s="322" t="str">
        <f>IF(ISTEXT(AD85),INDEX('JP PINT 1.0'!F:F,MATCH(コアインボイスモデル!AD85,'JP PINT 1.0'!B:B,0),1),"")</f>
        <v>0..1</v>
      </c>
      <c r="AF85" s="322">
        <f>IF(ISTEXT(AD85),INDEX('JP PINT 1.0'!G:G,MATCH(コアインボイスモデル!AD85,'JP PINT 1.0'!B:B,0),1),"")</f>
        <v>3</v>
      </c>
      <c r="AG85" s="324" t="str">
        <f>IF(ISTEXT(AD85),INDEX('JP PINT 1.0'!I:I,MATCH(コアインボイスモデル!AD85,'JP PINT 1.0'!B:B,0),1),"")</f>
        <v>売り手連絡先電話番号</v>
      </c>
      <c r="AH85" s="324" t="str">
        <f>IF(ISTEXT(AD85),INDEX('JP PINT 1.0'!L:L,MATCH(コアインボイスモデル!AD85,'JP PINT 1.0'!B:B,0),1),"")</f>
        <v>売り手の連絡先電話番号。</v>
      </c>
      <c r="AI85" s="322">
        <v>6</v>
      </c>
      <c r="AJ85" s="324" t="s">
        <v>280</v>
      </c>
      <c r="AK85" s="323" t="s">
        <v>4645</v>
      </c>
      <c r="AL85" s="322" t="s">
        <v>17</v>
      </c>
      <c r="AM85" s="324" t="str">
        <f>IF(LEN(AD85)&gt;1,INDEX('JP PINT 1.0'!U:U,MATCH(コアインボイスモデル!AD85,'JP PINT 1.0'!B:B,0),1),"")</f>
        <v>/ubl:Invoice/cac:AccountingSupplierParty/cac:Party/cac:Contact/cbc:Telephone</v>
      </c>
    </row>
    <row r="86" spans="1:39" outlineLevel="2">
      <c r="A86" s="329"/>
      <c r="B86" s="322" t="str">
        <f t="shared" si="8"/>
        <v/>
      </c>
      <c r="D86" s="322" t="str">
        <f t="shared" si="7"/>
        <v/>
      </c>
      <c r="E86" s="322" t="s">
        <v>3791</v>
      </c>
      <c r="H86" s="329">
        <v>84</v>
      </c>
      <c r="I86" s="322" t="s">
        <v>5853</v>
      </c>
      <c r="K86" s="322" t="s">
        <v>36</v>
      </c>
      <c r="L86" s="322" t="s">
        <v>283</v>
      </c>
      <c r="M86" s="322">
        <v>5</v>
      </c>
      <c r="N86" s="323" t="s">
        <v>285</v>
      </c>
      <c r="O86" s="324" t="s">
        <v>286</v>
      </c>
      <c r="P86" s="322" t="s">
        <v>30</v>
      </c>
      <c r="X86" s="323" t="s">
        <v>6384</v>
      </c>
      <c r="AC86" s="322" t="str">
        <f>IF(ISTEXT(AD86),INDEX('JP PINT 1.0'!A:A,MATCH(コアインボイスモデル!AD86,'JP PINT 1.0'!B:B,0),1),"")</f>
        <v/>
      </c>
      <c r="AE86" s="322" t="str">
        <f>IF(ISTEXT(AD86),INDEX('JP PINT 1.0'!F:F,MATCH(コアインボイスモデル!AD86,'JP PINT 1.0'!B:B,0),1),"")</f>
        <v/>
      </c>
      <c r="AF86" s="322" t="str">
        <f>IF(ISTEXT(AD86),INDEX('JP PINT 1.0'!G:G,MATCH(コアインボイスモデル!AD86,'JP PINT 1.0'!B:B,0),1),"")</f>
        <v/>
      </c>
      <c r="AG86" s="324" t="str">
        <f>IF(ISTEXT(AD86),INDEX('JP PINT 1.0'!I:I,MATCH(コアインボイスモデル!AD86,'JP PINT 1.0'!B:B,0),1),"")</f>
        <v/>
      </c>
      <c r="AH86" s="324" t="str">
        <f>IF(ISTEXT(AD86),INDEX('JP PINT 1.0'!L:L,MATCH(コアインボイスモデル!AD86,'JP PINT 1.0'!B:B,0),1),"")</f>
        <v/>
      </c>
      <c r="AI86" s="322">
        <v>5</v>
      </c>
      <c r="AJ86" s="324" t="s">
        <v>284</v>
      </c>
      <c r="AK86" s="323" t="s">
        <v>4646</v>
      </c>
      <c r="AL86" s="322" t="s">
        <v>17</v>
      </c>
      <c r="AM86" s="324" t="str">
        <f>IF(LEN(AD86)&gt;1,INDEX('JP PINT 1.0'!U:U,MATCH(コアインボイスモデル!AD86,'JP PINT 1.0'!B:B,0),1),"")</f>
        <v/>
      </c>
    </row>
    <row r="87" spans="1:39" outlineLevel="2">
      <c r="A87" s="329"/>
      <c r="B87" s="322" t="str">
        <f t="shared" si="8"/>
        <v/>
      </c>
      <c r="D87" s="322" t="str">
        <f t="shared" si="7"/>
        <v/>
      </c>
      <c r="E87" s="322" t="s">
        <v>3791</v>
      </c>
      <c r="H87" s="329">
        <v>85</v>
      </c>
      <c r="I87" s="322" t="s">
        <v>5853</v>
      </c>
      <c r="K87" s="322" t="s">
        <v>41</v>
      </c>
      <c r="L87" s="322" t="s">
        <v>275</v>
      </c>
      <c r="M87" s="322">
        <v>5</v>
      </c>
      <c r="N87" s="323" t="s">
        <v>287</v>
      </c>
      <c r="O87" s="324" t="s">
        <v>288</v>
      </c>
      <c r="P87" s="322" t="s">
        <v>16</v>
      </c>
      <c r="Y87" s="323" t="s">
        <v>6382</v>
      </c>
      <c r="AC87" s="322" t="str">
        <f>IF(ISTEXT(AD87),INDEX('JP PINT 1.0'!A:A,MATCH(コアインボイスモデル!AD87,'JP PINT 1.0'!B:B,0),1),"")</f>
        <v/>
      </c>
      <c r="AE87" s="322" t="str">
        <f>IF(ISTEXT(AD87),INDEX('JP PINT 1.0'!F:F,MATCH(コアインボイスモデル!AD87,'JP PINT 1.0'!B:B,0),1),"")</f>
        <v/>
      </c>
      <c r="AF87" s="322" t="str">
        <f>IF(ISTEXT(AD87),INDEX('JP PINT 1.0'!G:G,MATCH(コアインボイスモデル!AD87,'JP PINT 1.0'!B:B,0),1),"")</f>
        <v/>
      </c>
      <c r="AG87" s="324" t="str">
        <f>IF(ISTEXT(AD87),INDEX('JP PINT 1.0'!I:I,MATCH(コアインボイスモデル!AD87,'JP PINT 1.0'!B:B,0),1),"")</f>
        <v/>
      </c>
      <c r="AH87" s="324" t="str">
        <f>IF(ISTEXT(AD87),INDEX('JP PINT 1.0'!L:L,MATCH(コアインボイスモデル!AD87,'JP PINT 1.0'!B:B,0),1),"")</f>
        <v/>
      </c>
      <c r="AI87" s="322">
        <v>5</v>
      </c>
      <c r="AJ87" s="324" t="s">
        <v>276</v>
      </c>
      <c r="AL87" s="322" t="s">
        <v>17</v>
      </c>
      <c r="AM87" s="324" t="str">
        <f>IF(LEN(AD87)&gt;1,INDEX('JP PINT 1.0'!U:U,MATCH(コアインボイスモデル!AD87,'JP PINT 1.0'!B:B,0),1),"")</f>
        <v/>
      </c>
    </row>
    <row r="88" spans="1:39" outlineLevel="2">
      <c r="A88" s="329">
        <f>A85+1</f>
        <v>57</v>
      </c>
      <c r="B88" s="322" t="str">
        <f t="shared" si="8"/>
        <v>鑑ヘッダ</v>
      </c>
      <c r="C88" s="322" t="str">
        <f>"BT-0"&amp;(MID(C85,5,2)+1)</f>
        <v>BT-048</v>
      </c>
      <c r="D88" s="322" t="str">
        <f t="shared" si="7"/>
        <v>0..1</v>
      </c>
      <c r="E88" s="322">
        <v>4</v>
      </c>
      <c r="F88" s="323" t="s">
        <v>289</v>
      </c>
      <c r="G88" s="324" t="s">
        <v>290</v>
      </c>
      <c r="H88" s="329">
        <v>86</v>
      </c>
      <c r="I88" s="322" t="s">
        <v>5853</v>
      </c>
      <c r="J88" s="322" t="str">
        <f>IF(LEN(N88)&gt;0,INDEX(統合請求!C:C,MATCH(N88,統合請求!D:D,0),1),"")</f>
        <v>IID33</v>
      </c>
      <c r="K88" s="322" t="s">
        <v>25</v>
      </c>
      <c r="L88" s="322" t="s">
        <v>279</v>
      </c>
      <c r="M88" s="322">
        <v>6</v>
      </c>
      <c r="N88" s="323" t="s">
        <v>289</v>
      </c>
      <c r="O88" s="324" t="s">
        <v>290</v>
      </c>
      <c r="P88" s="322" t="s">
        <v>30</v>
      </c>
      <c r="Z88" s="323" t="s">
        <v>6383</v>
      </c>
      <c r="AC88" s="322" t="str">
        <f>IF(ISTEXT(AD88),INDEX('JP PINT 1.0'!A:A,MATCH(コアインボイスモデル!AD88,'JP PINT 1.0'!B:B,0),1),"")</f>
        <v/>
      </c>
      <c r="AE88" s="322" t="str">
        <f>IF(ISTEXT(AD88),INDEX('JP PINT 1.0'!F:F,MATCH(コアインボイスモデル!AD88,'JP PINT 1.0'!B:B,0),1),"")</f>
        <v/>
      </c>
      <c r="AF88" s="322" t="str">
        <f>IF(ISTEXT(AD88),INDEX('JP PINT 1.0'!G:G,MATCH(コアインボイスモデル!AD88,'JP PINT 1.0'!B:B,0),1),"")</f>
        <v/>
      </c>
      <c r="AG88" s="324" t="str">
        <f>IF(ISTEXT(AD88),INDEX('JP PINT 1.0'!I:I,MATCH(コアインボイスモデル!AD88,'JP PINT 1.0'!B:B,0),1),"")</f>
        <v/>
      </c>
      <c r="AH88" s="324" t="str">
        <f>IF(ISTEXT(AD88),INDEX('JP PINT 1.0'!L:L,MATCH(コアインボイスモデル!AD88,'JP PINT 1.0'!B:B,0),1),"")</f>
        <v/>
      </c>
      <c r="AI88" s="322">
        <v>6</v>
      </c>
      <c r="AJ88" s="324" t="s">
        <v>280</v>
      </c>
      <c r="AK88" s="323" t="s">
        <v>4647</v>
      </c>
      <c r="AL88" s="322" t="s">
        <v>17</v>
      </c>
      <c r="AM88" s="324" t="str">
        <f>IF(LEN(AD88)&gt;1,INDEX('JP PINT 1.0'!U:U,MATCH(コアインボイスモデル!AD88,'JP PINT 1.0'!B:B,0),1),"")</f>
        <v/>
      </c>
    </row>
    <row r="89" spans="1:39" outlineLevel="2">
      <c r="A89" s="329"/>
      <c r="B89" s="322" t="str">
        <f t="shared" si="8"/>
        <v/>
      </c>
      <c r="D89" s="322" t="str">
        <f t="shared" si="7"/>
        <v/>
      </c>
      <c r="E89" s="322" t="s">
        <v>3791</v>
      </c>
      <c r="H89" s="329">
        <v>87</v>
      </c>
      <c r="I89" s="322" t="s">
        <v>5853</v>
      </c>
      <c r="K89" s="322" t="s">
        <v>36</v>
      </c>
      <c r="L89" s="322" t="s">
        <v>291</v>
      </c>
      <c r="M89" s="322">
        <v>5</v>
      </c>
      <c r="N89" s="323" t="s">
        <v>293</v>
      </c>
      <c r="O89" s="324" t="s">
        <v>294</v>
      </c>
      <c r="P89" s="322" t="s">
        <v>30</v>
      </c>
      <c r="X89" s="323" t="s">
        <v>6386</v>
      </c>
      <c r="AC89" s="322" t="str">
        <f>IF(ISTEXT(AD89),INDEX('JP PINT 1.0'!A:A,MATCH(コアインボイスモデル!AD89,'JP PINT 1.0'!B:B,0),1),"")</f>
        <v/>
      </c>
      <c r="AE89" s="322" t="str">
        <f>IF(ISTEXT(AD89),INDEX('JP PINT 1.0'!F:F,MATCH(コアインボイスモデル!AD89,'JP PINT 1.0'!B:B,0),1),"")</f>
        <v/>
      </c>
      <c r="AF89" s="322" t="str">
        <f>IF(ISTEXT(AD89),INDEX('JP PINT 1.0'!G:G,MATCH(コアインボイスモデル!AD89,'JP PINT 1.0'!B:B,0),1),"")</f>
        <v/>
      </c>
      <c r="AG89" s="324" t="str">
        <f>IF(ISTEXT(AD89),INDEX('JP PINT 1.0'!I:I,MATCH(コアインボイスモデル!AD89,'JP PINT 1.0'!B:B,0),1),"")</f>
        <v/>
      </c>
      <c r="AH89" s="324" t="str">
        <f>IF(ISTEXT(AD89),INDEX('JP PINT 1.0'!L:L,MATCH(コアインボイスモデル!AD89,'JP PINT 1.0'!B:B,0),1),"")</f>
        <v/>
      </c>
      <c r="AI89" s="322">
        <v>5</v>
      </c>
      <c r="AJ89" s="324" t="s">
        <v>292</v>
      </c>
      <c r="AK89" s="323" t="s">
        <v>4648</v>
      </c>
      <c r="AL89" s="322" t="s">
        <v>17</v>
      </c>
      <c r="AM89" s="324" t="str">
        <f>IF(LEN(AD89)&gt;1,INDEX('JP PINT 1.0'!U:U,MATCH(コアインボイスモデル!AD89,'JP PINT 1.0'!B:B,0),1),"")</f>
        <v/>
      </c>
    </row>
    <row r="90" spans="1:39" outlineLevel="2">
      <c r="A90" s="329"/>
      <c r="B90" s="322" t="str">
        <f t="shared" si="8"/>
        <v/>
      </c>
      <c r="D90" s="322" t="str">
        <f t="shared" si="7"/>
        <v/>
      </c>
      <c r="E90" s="322" t="s">
        <v>3791</v>
      </c>
      <c r="H90" s="329">
        <v>88</v>
      </c>
      <c r="I90" s="322" t="s">
        <v>5853</v>
      </c>
      <c r="K90" s="322" t="s">
        <v>41</v>
      </c>
      <c r="L90" s="322" t="s">
        <v>275</v>
      </c>
      <c r="M90" s="322">
        <v>5</v>
      </c>
      <c r="N90" s="323" t="s">
        <v>295</v>
      </c>
      <c r="O90" s="324" t="s">
        <v>296</v>
      </c>
      <c r="P90" s="322" t="s">
        <v>16</v>
      </c>
      <c r="Y90" s="323" t="s">
        <v>6382</v>
      </c>
      <c r="AC90" s="322" t="str">
        <f>IF(ISTEXT(AD90),INDEX('JP PINT 1.0'!A:A,MATCH(コアインボイスモデル!AD90,'JP PINT 1.0'!B:B,0),1),"")</f>
        <v/>
      </c>
      <c r="AE90" s="322" t="str">
        <f>IF(ISTEXT(AD90),INDEX('JP PINT 1.0'!F:F,MATCH(コアインボイスモデル!AD90,'JP PINT 1.0'!B:B,0),1),"")</f>
        <v/>
      </c>
      <c r="AF90" s="322" t="str">
        <f>IF(ISTEXT(AD90),INDEX('JP PINT 1.0'!G:G,MATCH(コアインボイスモデル!AD90,'JP PINT 1.0'!B:B,0),1),"")</f>
        <v/>
      </c>
      <c r="AG90" s="324" t="str">
        <f>IF(ISTEXT(AD90),INDEX('JP PINT 1.0'!I:I,MATCH(コアインボイスモデル!AD90,'JP PINT 1.0'!B:B,0),1),"")</f>
        <v/>
      </c>
      <c r="AH90" s="324" t="str">
        <f>IF(ISTEXT(AD90),INDEX('JP PINT 1.0'!L:L,MATCH(コアインボイスモデル!AD90,'JP PINT 1.0'!B:B,0),1),"")</f>
        <v/>
      </c>
      <c r="AI90" s="322">
        <v>5</v>
      </c>
      <c r="AJ90" s="324" t="s">
        <v>276</v>
      </c>
      <c r="AL90" s="322" t="s">
        <v>17</v>
      </c>
      <c r="AM90" s="324" t="str">
        <f>IF(LEN(AD90)&gt;1,INDEX('JP PINT 1.0'!U:U,MATCH(コアインボイスモデル!AD90,'JP PINT 1.0'!B:B,0),1),"")</f>
        <v/>
      </c>
    </row>
    <row r="91" spans="1:39" outlineLevel="2">
      <c r="A91" s="329">
        <f>A88+1</f>
        <v>58</v>
      </c>
      <c r="B91" s="322" t="str">
        <f t="shared" si="8"/>
        <v>鑑ヘッダ</v>
      </c>
      <c r="C91" s="322" t="str">
        <f>"BT-0"&amp;(MID(C88,5,2)+1)</f>
        <v>BT-049</v>
      </c>
      <c r="D91" s="322" t="str">
        <f t="shared" si="7"/>
        <v>0..1</v>
      </c>
      <c r="E91" s="322">
        <v>4</v>
      </c>
      <c r="F91" s="323" t="s">
        <v>298</v>
      </c>
      <c r="G91" s="324" t="s">
        <v>299</v>
      </c>
      <c r="H91" s="329">
        <v>89</v>
      </c>
      <c r="I91" s="322" t="s">
        <v>5853</v>
      </c>
      <c r="J91" s="322" t="str">
        <f>IF(LEN(N91)&gt;0,INDEX(統合請求!C:C,MATCH(N91,統合請求!D:D,0),1),"")</f>
        <v>IID34</v>
      </c>
      <c r="K91" s="322" t="s">
        <v>25</v>
      </c>
      <c r="L91" s="322" t="s">
        <v>297</v>
      </c>
      <c r="M91" s="322">
        <v>6</v>
      </c>
      <c r="N91" s="323" t="s">
        <v>298</v>
      </c>
      <c r="O91" s="324" t="s">
        <v>299</v>
      </c>
      <c r="P91" s="322" t="s">
        <v>30</v>
      </c>
      <c r="Z91" s="323" t="s">
        <v>6387</v>
      </c>
      <c r="AC91" s="322">
        <f>IF(ISTEXT(AD91),INDEX('JP PINT 1.0'!A:A,MATCH(コアインボイスモデル!AD91,'JP PINT 1.0'!B:B,0),1),"")</f>
        <v>1570</v>
      </c>
      <c r="AD91" s="324" t="s">
        <v>1627</v>
      </c>
      <c r="AE91" s="322" t="str">
        <f>IF(ISTEXT(AD91),INDEX('JP PINT 1.0'!F:F,MATCH(コアインボイスモデル!AD91,'JP PINT 1.0'!B:B,0),1),"")</f>
        <v>0..1</v>
      </c>
      <c r="AF91" s="322">
        <f>IF(ISTEXT(AD91),INDEX('JP PINT 1.0'!G:G,MATCH(コアインボイスモデル!AD91,'JP PINT 1.0'!B:B,0),1),"")</f>
        <v>3</v>
      </c>
      <c r="AG91" s="324" t="str">
        <f>IF(ISTEXT(AD91),INDEX('JP PINT 1.0'!I:I,MATCH(コアインボイスモデル!AD91,'JP PINT 1.0'!B:B,0),1),"")</f>
        <v>売り手連絡先電子メールアドレス</v>
      </c>
      <c r="AH91" s="324" t="str">
        <f>IF(ISTEXT(AD91),INDEX('JP PINT 1.0'!L:L,MATCH(コアインボイスモデル!AD91,'JP PINT 1.0'!B:B,0),1),"")</f>
        <v>売り手の連絡先電子メールアドレス。</v>
      </c>
      <c r="AI91" s="322">
        <v>6</v>
      </c>
      <c r="AJ91" s="324" t="s">
        <v>205</v>
      </c>
      <c r="AK91" s="323" t="s">
        <v>4649</v>
      </c>
      <c r="AL91" s="322" t="s">
        <v>17</v>
      </c>
      <c r="AM91" s="324" t="str">
        <f>IF(LEN(AD91)&gt;1,INDEX('JP PINT 1.0'!U:U,MATCH(コアインボイスモデル!AD91,'JP PINT 1.0'!B:B,0),1),"")</f>
        <v>/ubl:Invoice/cac:AccountingSupplierParty/cac:Party/cac:Contact/cbc:ElectronicMail</v>
      </c>
    </row>
    <row r="92" spans="1:39" outlineLevel="1">
      <c r="A92" s="329">
        <f t="shared" si="3"/>
        <v>59</v>
      </c>
      <c r="B92" s="322" t="str">
        <f t="shared" si="8"/>
        <v>鑑ヘッダ</v>
      </c>
      <c r="C92" s="322" t="str">
        <f>"BG-"&amp;(MID(C77,4,2)+1)</f>
        <v>BG-9</v>
      </c>
      <c r="D92" s="322" t="str">
        <f t="shared" si="7"/>
        <v>0..1</v>
      </c>
      <c r="E92" s="322">
        <v>3</v>
      </c>
      <c r="F92" s="323" t="s">
        <v>6029</v>
      </c>
      <c r="G92" s="324" t="s">
        <v>303</v>
      </c>
      <c r="H92" s="329">
        <v>90</v>
      </c>
      <c r="I92" s="322" t="s">
        <v>5853</v>
      </c>
      <c r="K92" s="322" t="s">
        <v>36</v>
      </c>
      <c r="L92" s="322" t="s">
        <v>300</v>
      </c>
      <c r="M92" s="322">
        <v>4</v>
      </c>
      <c r="N92" s="323" t="s">
        <v>302</v>
      </c>
      <c r="O92" s="324" t="s">
        <v>303</v>
      </c>
      <c r="P92" s="322" t="s">
        <v>30</v>
      </c>
      <c r="V92" s="323" t="s">
        <v>6326</v>
      </c>
      <c r="AC92" s="322">
        <f>IF(ISTEXT(AD92),INDEX('JP PINT 1.0'!A:A,MATCH(コアインボイスモデル!AD92,'JP PINT 1.0'!B:B,0),1),"")</f>
        <v>1460</v>
      </c>
      <c r="AD92" s="324" t="s">
        <v>1602</v>
      </c>
      <c r="AE92" s="322" t="str">
        <f>IF(ISTEXT(AD92),INDEX('JP PINT 1.0'!F:F,MATCH(コアインボイスモデル!AD92,'JP PINT 1.0'!B:B,0),1),"")</f>
        <v>1..1</v>
      </c>
      <c r="AF92" s="322">
        <f>IF(ISTEXT(AD92),INDEX('JP PINT 1.0'!G:G,MATCH(コアインボイスモデル!AD92,'JP PINT 1.0'!B:B,0),1),"")</f>
        <v>2</v>
      </c>
      <c r="AG92" s="324" t="str">
        <f>IF(ISTEXT(AD92),INDEX('JP PINT 1.0'!I:I,MATCH(コアインボイスモデル!AD92,'JP PINT 1.0'!B:B,0),1),"")</f>
        <v>売り手住所</v>
      </c>
      <c r="AH92" s="324" t="str">
        <f>IF(ISTEXT(AD92),INDEX('JP PINT 1.0'!L:L,MATCH(コアインボイスモデル!AD92,'JP PINT 1.0'!B:B,0),1),"")</f>
        <v>売り手の住所に関する情報を提供するビジネス用語のグループ。</v>
      </c>
      <c r="AI92" s="322">
        <v>4</v>
      </c>
      <c r="AJ92" s="324" t="s">
        <v>301</v>
      </c>
      <c r="AK92" s="323" t="s">
        <v>4650</v>
      </c>
      <c r="AL92" s="322" t="s">
        <v>17</v>
      </c>
      <c r="AM92" s="324" t="str">
        <f>IF(LEN(AD92)&gt;1,INDEX('JP PINT 1.0'!U:U,MATCH(コアインボイスモデル!AD92,'JP PINT 1.0'!B:B,0),1),"")</f>
        <v>/ubl:Invoice/cac:AccountingSupplierParty/cac:Party/cac:PostalAddress</v>
      </c>
    </row>
    <row r="93" spans="1:39" outlineLevel="2">
      <c r="A93" s="329"/>
      <c r="B93" s="322" t="str">
        <f t="shared" si="8"/>
        <v/>
      </c>
      <c r="D93" s="322" t="str">
        <f t="shared" si="7"/>
        <v/>
      </c>
      <c r="E93" s="322" t="s">
        <v>3791</v>
      </c>
      <c r="H93" s="329">
        <v>91</v>
      </c>
      <c r="I93" s="322" t="s">
        <v>5853</v>
      </c>
      <c r="J93" s="322" t="str">
        <f>IF(LEN(N93)&gt;0,INDEX(統合請求!C:C,MATCH(N93,統合請求!D:D,0),1),"")</f>
        <v>ICL7</v>
      </c>
      <c r="K93" s="322" t="s">
        <v>41</v>
      </c>
      <c r="L93" s="322" t="s">
        <v>304</v>
      </c>
      <c r="M93" s="322">
        <v>4</v>
      </c>
      <c r="N93" s="323" t="s">
        <v>306</v>
      </c>
      <c r="O93" s="324" t="s">
        <v>307</v>
      </c>
      <c r="P93" s="322" t="s">
        <v>16</v>
      </c>
      <c r="W93" s="323" t="s">
        <v>6327</v>
      </c>
      <c r="AC93" s="322" t="str">
        <f>IF(ISTEXT(AD93),INDEX('JP PINT 1.0'!A:A,MATCH(コアインボイスモデル!AD93,'JP PINT 1.0'!B:B,0),1),"")</f>
        <v/>
      </c>
      <c r="AE93" s="322" t="str">
        <f>IF(ISTEXT(AD93),INDEX('JP PINT 1.0'!F:F,MATCH(コアインボイスモデル!AD93,'JP PINT 1.0'!B:B,0),1),"")</f>
        <v/>
      </c>
      <c r="AF93" s="322" t="str">
        <f>IF(ISTEXT(AD93),INDEX('JP PINT 1.0'!G:G,MATCH(コアインボイスモデル!AD93,'JP PINT 1.0'!B:B,0),1),"")</f>
        <v/>
      </c>
      <c r="AG93" s="324" t="str">
        <f>IF(ISTEXT(AD93),INDEX('JP PINT 1.0'!I:I,MATCH(コアインボイスモデル!AD93,'JP PINT 1.0'!B:B,0),1),"")</f>
        <v/>
      </c>
      <c r="AH93" s="324" t="str">
        <f>IF(ISTEXT(AD93),INDEX('JP PINT 1.0'!L:L,MATCH(コアインボイスモデル!AD93,'JP PINT 1.0'!B:B,0),1),"")</f>
        <v/>
      </c>
      <c r="AI93" s="322">
        <v>4</v>
      </c>
      <c r="AJ93" s="324" t="s">
        <v>305</v>
      </c>
      <c r="AL93" s="322" t="s">
        <v>17</v>
      </c>
      <c r="AM93" s="324" t="str">
        <f>IF(LEN(AD93)&gt;1,INDEX('JP PINT 1.0'!U:U,MATCH(コアインボイスモデル!AD93,'JP PINT 1.0'!B:B,0),1),"")</f>
        <v/>
      </c>
    </row>
    <row r="94" spans="1:39" outlineLevel="2">
      <c r="A94" s="329">
        <f>A92+1</f>
        <v>60</v>
      </c>
      <c r="B94" s="322" t="str">
        <f t="shared" si="8"/>
        <v>鑑ヘッダ</v>
      </c>
      <c r="C94" s="322" t="str">
        <f>"BT-0"&amp;(MID(C91,5,2)+1)</f>
        <v>BT-050</v>
      </c>
      <c r="D94" s="322" t="str">
        <f t="shared" si="7"/>
        <v>0..1</v>
      </c>
      <c r="E94" s="322">
        <v>4</v>
      </c>
      <c r="F94" s="323" t="s">
        <v>310</v>
      </c>
      <c r="G94" s="324" t="s">
        <v>311</v>
      </c>
      <c r="H94" s="329">
        <v>92</v>
      </c>
      <c r="I94" s="322" t="s">
        <v>5853</v>
      </c>
      <c r="J94" s="322" t="str">
        <f>IF(LEN(N94)&gt;0,INDEX(統合請求!C:C,MATCH(N94,統合請求!D:D,0),1),"")</f>
        <v>IID35</v>
      </c>
      <c r="K94" s="322" t="s">
        <v>25</v>
      </c>
      <c r="L94" s="322" t="s">
        <v>308</v>
      </c>
      <c r="M94" s="322">
        <v>5</v>
      </c>
      <c r="N94" s="323" t="s">
        <v>310</v>
      </c>
      <c r="O94" s="324" t="s">
        <v>311</v>
      </c>
      <c r="P94" s="322" t="s">
        <v>30</v>
      </c>
      <c r="X94" s="323" t="s">
        <v>6328</v>
      </c>
      <c r="AC94" s="322">
        <f>IF(ISTEXT(AD94),INDEX('JP PINT 1.0'!A:A,MATCH(コアインボイスモデル!AD94,'JP PINT 1.0'!B:B,0),1),"")</f>
        <v>1510</v>
      </c>
      <c r="AD94" s="324" t="s">
        <v>1632</v>
      </c>
      <c r="AE94" s="322" t="str">
        <f>IF(ISTEXT(AD94),INDEX('JP PINT 1.0'!F:F,MATCH(コアインボイスモデル!AD94,'JP PINT 1.0'!B:B,0),1),"")</f>
        <v>0..1</v>
      </c>
      <c r="AF94" s="322">
        <f>IF(ISTEXT(AD94),INDEX('JP PINT 1.0'!G:G,MATCH(コアインボイスモデル!AD94,'JP PINT 1.0'!B:B,0),1),"")</f>
        <v>3</v>
      </c>
      <c r="AG94" s="324" t="str">
        <f>IF(ISTEXT(AD94),INDEX('JP PINT 1.0'!I:I,MATCH(コアインボイスモデル!AD94,'JP PINT 1.0'!B:B,0),1),"")</f>
        <v>売り手郵便番号</v>
      </c>
      <c r="AH94" s="324" t="str">
        <f>IF(ISTEXT(AD94),INDEX('JP PINT 1.0'!L:L,MATCH(コアインボイスモデル!AD94,'JP PINT 1.0'!B:B,0),1),"")</f>
        <v>売り手の住所の郵便番号。</v>
      </c>
      <c r="AI94" s="322">
        <v>5</v>
      </c>
      <c r="AJ94" s="324" t="s">
        <v>309</v>
      </c>
      <c r="AK94" s="323" t="s">
        <v>4651</v>
      </c>
      <c r="AL94" s="322" t="s">
        <v>17</v>
      </c>
      <c r="AM94" s="324" t="str">
        <f>IF(LEN(AD94)&gt;1,INDEX('JP PINT 1.0'!U:U,MATCH(コアインボイスモデル!AD94,'JP PINT 1.0'!B:B,0),1),"")</f>
        <v>/ubl:Invoice/cac:AccountingSupplierParty/cac:Party/cac:PostalAddress/cbc:PostalZone</v>
      </c>
    </row>
    <row r="95" spans="1:39" outlineLevel="2">
      <c r="A95" s="329">
        <f t="shared" ref="A95:A158" si="11">A94+1</f>
        <v>61</v>
      </c>
      <c r="B95" s="322" t="str">
        <f t="shared" si="8"/>
        <v>鑑ヘッダ</v>
      </c>
      <c r="C95" s="322" t="str">
        <f t="shared" ref="C95:C98" si="12">"BT-0"&amp;(MID(C94,5,2)+1)</f>
        <v>BT-051</v>
      </c>
      <c r="D95" s="322" t="str">
        <f t="shared" si="7"/>
        <v>0..1</v>
      </c>
      <c r="E95" s="322">
        <v>4</v>
      </c>
      <c r="F95" s="323" t="s">
        <v>314</v>
      </c>
      <c r="G95" s="324" t="s">
        <v>315</v>
      </c>
      <c r="H95" s="329">
        <v>93</v>
      </c>
      <c r="I95" s="322" t="s">
        <v>5853</v>
      </c>
      <c r="J95" s="322" t="str">
        <f>IF(LEN(N95)&gt;0,INDEX(統合請求!C:C,MATCH(N95,統合請求!D:D,0),1),"")</f>
        <v>IID36</v>
      </c>
      <c r="K95" s="322" t="s">
        <v>25</v>
      </c>
      <c r="L95" s="322" t="s">
        <v>312</v>
      </c>
      <c r="M95" s="322">
        <v>5</v>
      </c>
      <c r="N95" s="323" t="s">
        <v>314</v>
      </c>
      <c r="O95" s="324" t="s">
        <v>315</v>
      </c>
      <c r="P95" s="322" t="s">
        <v>30</v>
      </c>
      <c r="X95" s="323" t="s">
        <v>6329</v>
      </c>
      <c r="AC95" s="322">
        <f>IF(ISTEXT(AD95),INDEX('JP PINT 1.0'!A:A,MATCH(コアインボイスモデル!AD95,'JP PINT 1.0'!B:B,0),1),"")</f>
        <v>1470</v>
      </c>
      <c r="AD95" s="324" t="s">
        <v>1635</v>
      </c>
      <c r="AE95" s="322" t="str">
        <f>IF(ISTEXT(AD95),INDEX('JP PINT 1.0'!F:F,MATCH(コアインボイスモデル!AD95,'JP PINT 1.0'!B:B,0),1),"")</f>
        <v>0..1</v>
      </c>
      <c r="AF95" s="322">
        <f>IF(ISTEXT(AD95),INDEX('JP PINT 1.0'!G:G,MATCH(コアインボイスモデル!AD95,'JP PINT 1.0'!B:B,0),1),"")</f>
        <v>3</v>
      </c>
      <c r="AG95" s="324" t="str">
        <f>IF(ISTEXT(AD95),INDEX('JP PINT 1.0'!I:I,MATCH(コアインボイスモデル!AD95,'JP PINT 1.0'!B:B,0),1),"")</f>
        <v>売り手住所欄1</v>
      </c>
      <c r="AH95" s="324" t="str">
        <f>IF(ISTEXT(AD95),INDEX('JP PINT 1.0'!L:L,MATCH(コアインボイスモデル!AD95,'JP PINT 1.0'!B:B,0),1),"")</f>
        <v>売り手の住所の主な記載欄。</v>
      </c>
      <c r="AI95" s="322">
        <v>5</v>
      </c>
      <c r="AJ95" s="324" t="s">
        <v>313</v>
      </c>
      <c r="AK95" s="323" t="s">
        <v>4652</v>
      </c>
      <c r="AL95" s="322" t="s">
        <v>24</v>
      </c>
      <c r="AM95" s="324" t="str">
        <f>IF(LEN(AD95)&gt;1,INDEX('JP PINT 1.0'!U:U,MATCH(コアインボイスモデル!AD95,'JP PINT 1.0'!B:B,0),1),"")</f>
        <v>/ubl:Invoice/cac:AccountingSupplierParty/cac:Party/cac:PostalAddress/cbc:StreetName</v>
      </c>
    </row>
    <row r="96" spans="1:39" outlineLevel="2">
      <c r="A96" s="329">
        <f t="shared" si="11"/>
        <v>62</v>
      </c>
      <c r="B96" s="322" t="str">
        <f t="shared" si="8"/>
        <v>鑑ヘッダ</v>
      </c>
      <c r="C96" s="322" t="str">
        <f t="shared" si="12"/>
        <v>BT-052</v>
      </c>
      <c r="D96" s="322" t="str">
        <f t="shared" si="7"/>
        <v>0..1</v>
      </c>
      <c r="E96" s="322">
        <v>4</v>
      </c>
      <c r="F96" s="323" t="s">
        <v>318</v>
      </c>
      <c r="G96" s="324" t="s">
        <v>319</v>
      </c>
      <c r="H96" s="329">
        <v>94</v>
      </c>
      <c r="I96" s="322" t="s">
        <v>5853</v>
      </c>
      <c r="J96" s="322" t="str">
        <f>IF(LEN(N96)&gt;0,INDEX(統合請求!C:C,MATCH(N96,統合請求!D:D,0),1),"")</f>
        <v>IID37</v>
      </c>
      <c r="K96" s="322" t="s">
        <v>25</v>
      </c>
      <c r="L96" s="322" t="s">
        <v>316</v>
      </c>
      <c r="M96" s="322">
        <v>5</v>
      </c>
      <c r="N96" s="323" t="s">
        <v>318</v>
      </c>
      <c r="O96" s="324" t="s">
        <v>319</v>
      </c>
      <c r="P96" s="322" t="s">
        <v>30</v>
      </c>
      <c r="X96" s="323" t="s">
        <v>6256</v>
      </c>
      <c r="AC96" s="322">
        <f>IF(ISTEXT(AD96),INDEX('JP PINT 1.0'!A:A,MATCH(コアインボイスモデル!AD96,'JP PINT 1.0'!B:B,0),1),"")</f>
        <v>1480</v>
      </c>
      <c r="AD96" s="324" t="s">
        <v>1638</v>
      </c>
      <c r="AE96" s="322" t="str">
        <f>IF(ISTEXT(AD96),INDEX('JP PINT 1.0'!F:F,MATCH(コアインボイスモデル!AD96,'JP PINT 1.0'!B:B,0),1),"")</f>
        <v>0..1</v>
      </c>
      <c r="AF96" s="322">
        <f>IF(ISTEXT(AD96),INDEX('JP PINT 1.0'!G:G,MATCH(コアインボイスモデル!AD96,'JP PINT 1.0'!B:B,0),1),"")</f>
        <v>3</v>
      </c>
      <c r="AG96" s="324" t="str">
        <f>IF(ISTEXT(AD96),INDEX('JP PINT 1.0'!I:I,MATCH(コアインボイスモデル!AD96,'JP PINT 1.0'!B:B,0),1),"")</f>
        <v>売り手住所欄2</v>
      </c>
      <c r="AH96" s="324" t="str">
        <f>IF(ISTEXT(AD96),INDEX('JP PINT 1.0'!L:L,MATCH(コアインボイスモデル!AD96,'JP PINT 1.0'!B:B,0),1),"")</f>
        <v>売り手の住所の主な記載内容に加えて詳細な情報のために使用する追加記載欄。</v>
      </c>
      <c r="AI96" s="322">
        <v>5</v>
      </c>
      <c r="AJ96" s="324" t="s">
        <v>317</v>
      </c>
      <c r="AK96" s="323" t="s">
        <v>4653</v>
      </c>
      <c r="AL96" s="322" t="s">
        <v>17</v>
      </c>
      <c r="AM96" s="324" t="str">
        <f>IF(LEN(AD96)&gt;1,INDEX('JP PINT 1.0'!U:U,MATCH(コアインボイスモデル!AD96,'JP PINT 1.0'!B:B,0),1),"")</f>
        <v>/ubl:Invoice/cac:AccountingSupplierParty/cac:Party/cac:PostalAddress/cbc:AdditionalStreetName</v>
      </c>
    </row>
    <row r="97" spans="1:39" outlineLevel="2">
      <c r="A97" s="329">
        <f t="shared" si="11"/>
        <v>63</v>
      </c>
      <c r="B97" s="322" t="str">
        <f t="shared" si="8"/>
        <v>鑑ヘッダ</v>
      </c>
      <c r="C97" s="322" t="str">
        <f t="shared" si="12"/>
        <v>BT-053</v>
      </c>
      <c r="D97" s="322" t="str">
        <f t="shared" si="7"/>
        <v>0..1</v>
      </c>
      <c r="E97" s="322">
        <v>4</v>
      </c>
      <c r="F97" s="323" t="s">
        <v>322</v>
      </c>
      <c r="G97" s="324" t="s">
        <v>323</v>
      </c>
      <c r="H97" s="329">
        <v>95</v>
      </c>
      <c r="I97" s="322" t="s">
        <v>5853</v>
      </c>
      <c r="J97" s="322" t="str">
        <f>IF(LEN(N97)&gt;0,INDEX(統合請求!C:C,MATCH(N97,統合請求!D:D,0),1),"")</f>
        <v>IID38</v>
      </c>
      <c r="K97" s="322" t="s">
        <v>25</v>
      </c>
      <c r="L97" s="322" t="s">
        <v>320</v>
      </c>
      <c r="M97" s="322">
        <v>5</v>
      </c>
      <c r="N97" s="323" t="s">
        <v>322</v>
      </c>
      <c r="O97" s="324" t="s">
        <v>323</v>
      </c>
      <c r="P97" s="322" t="s">
        <v>30</v>
      </c>
      <c r="X97" s="323" t="s">
        <v>6257</v>
      </c>
      <c r="AC97" s="322">
        <f>IF(ISTEXT(AD97),INDEX('JP PINT 1.0'!A:A,MATCH(コアインボイスモデル!AD97,'JP PINT 1.0'!B:B,0),1),"")</f>
        <v>1490</v>
      </c>
      <c r="AD97" s="324" t="s">
        <v>1641</v>
      </c>
      <c r="AE97" s="322" t="str">
        <f>IF(ISTEXT(AD97),INDEX('JP PINT 1.0'!F:F,MATCH(コアインボイスモデル!AD97,'JP PINT 1.0'!B:B,0),1),"")</f>
        <v>0..1</v>
      </c>
      <c r="AF97" s="322">
        <f>IF(ISTEXT(AD97),INDEX('JP PINT 1.0'!G:G,MATCH(コアインボイスモデル!AD97,'JP PINT 1.0'!B:B,0),1),"")</f>
        <v>3</v>
      </c>
      <c r="AG97" s="324" t="str">
        <f>IF(ISTEXT(AD97),INDEX('JP PINT 1.0'!I:I,MATCH(コアインボイスモデル!AD97,'JP PINT 1.0'!B:B,0),1),"")</f>
        <v>売り手住所欄3</v>
      </c>
      <c r="AH97" s="324" t="str">
        <f>IF(ISTEXT(AD97),INDEX('JP PINT 1.0'!L:L,MATCH(コアインボイスモデル!AD97,'JP PINT 1.0'!B:B,0),1),"")</f>
        <v>売り手の住所の上記の記載内容に加えてより詳細な情報のために使用する追加記載欄。</v>
      </c>
      <c r="AI97" s="322">
        <v>5</v>
      </c>
      <c r="AJ97" s="324" t="s">
        <v>321</v>
      </c>
      <c r="AK97" s="323" t="s">
        <v>4654</v>
      </c>
      <c r="AL97" s="322" t="s">
        <v>17</v>
      </c>
      <c r="AM97" s="324" t="str">
        <f>IF(LEN(AD97)&gt;1,INDEX('JP PINT 1.0'!U:U,MATCH(コアインボイスモデル!AD97,'JP PINT 1.0'!B:B,0),1),"")</f>
        <v>/ubl:Invoice/cac:AccountingSupplierParty/cac:Party/cac:PostalAddress/cac:AddressLine/cbc:Line</v>
      </c>
    </row>
    <row r="98" spans="1:39" outlineLevel="2">
      <c r="A98" s="329">
        <f t="shared" si="11"/>
        <v>64</v>
      </c>
      <c r="B98" s="322" t="str">
        <f t="shared" si="8"/>
        <v>鑑ヘッダ</v>
      </c>
      <c r="C98" s="322" t="str">
        <f t="shared" si="12"/>
        <v>BT-054</v>
      </c>
      <c r="D98" s="322" t="str">
        <f t="shared" si="7"/>
        <v>1..1</v>
      </c>
      <c r="E98" s="322">
        <v>4</v>
      </c>
      <c r="F98" s="323" t="s">
        <v>326</v>
      </c>
      <c r="G98" s="324" t="s">
        <v>327</v>
      </c>
      <c r="H98" s="329">
        <v>96</v>
      </c>
      <c r="I98" s="322" t="s">
        <v>5853</v>
      </c>
      <c r="J98" s="322" t="str">
        <f>IF(LEN(N98)&gt;0,INDEX(統合請求!C:C,MATCH(N98,統合請求!D:D,0),1),"")</f>
        <v>IID39</v>
      </c>
      <c r="K98" s="322" t="s">
        <v>25</v>
      </c>
      <c r="L98" s="322" t="s">
        <v>324</v>
      </c>
      <c r="M98" s="322">
        <v>5</v>
      </c>
      <c r="N98" s="323" t="s">
        <v>326</v>
      </c>
      <c r="O98" s="324" t="s">
        <v>327</v>
      </c>
      <c r="P98" s="322" t="s">
        <v>23</v>
      </c>
      <c r="X98" s="323" t="s">
        <v>6258</v>
      </c>
      <c r="AC98" s="322">
        <f>IF(ISTEXT(AD98),INDEX('JP PINT 1.0'!A:A,MATCH(コアインボイスモデル!AD98,'JP PINT 1.0'!B:B,0),1),"")</f>
        <v>1530</v>
      </c>
      <c r="AD98" s="324" t="s">
        <v>1645</v>
      </c>
      <c r="AE98" s="322" t="str">
        <f>IF(ISTEXT(AD98),INDEX('JP PINT 1.0'!F:F,MATCH(コアインボイスモデル!AD98,'JP PINT 1.0'!B:B,0),1),"")</f>
        <v>1..1</v>
      </c>
      <c r="AF98" s="322">
        <f>IF(ISTEXT(AD98),INDEX('JP PINT 1.0'!G:G,MATCH(コアインボイスモデル!AD98,'JP PINT 1.0'!B:B,0),1),"")</f>
        <v>3</v>
      </c>
      <c r="AG98" s="324" t="str">
        <f>IF(ISTEXT(AD98),INDEX('JP PINT 1.0'!I:I,MATCH(コアインボイスモデル!AD98,'JP PINT 1.0'!B:B,0),1),"")</f>
        <v>売り手国コード</v>
      </c>
      <c r="AH98" s="324" t="str">
        <f>IF(ISTEXT(AD98),INDEX('JP PINT 1.0'!L:L,MATCH(コアインボイスモデル!AD98,'JP PINT 1.0'!B:B,0),1),"")</f>
        <v>売り手の住所の国コード。</v>
      </c>
      <c r="AI98" s="322">
        <v>5</v>
      </c>
      <c r="AJ98" s="324" t="s">
        <v>325</v>
      </c>
      <c r="AK98" s="323" t="s">
        <v>4655</v>
      </c>
      <c r="AL98" s="322" t="s">
        <v>17</v>
      </c>
      <c r="AM98" s="324" t="str">
        <f>IF(LEN(AD98)&gt;1,INDEX('JP PINT 1.0'!U:U,MATCH(コアインボイスモデル!AD98,'JP PINT 1.0'!B:B,0),1),"")</f>
        <v>/ubl:Invoice/cac:AccountingSupplierParty/cac:Party/cac:PostalAddress/cac:Country/cbc:IdentificationCode</v>
      </c>
    </row>
    <row r="99" spans="1:39" outlineLevel="2">
      <c r="A99" s="329"/>
      <c r="B99" s="322" t="str">
        <f t="shared" si="8"/>
        <v/>
      </c>
      <c r="D99" s="322" t="str">
        <f t="shared" si="7"/>
        <v/>
      </c>
      <c r="E99" s="322" t="s">
        <v>3791</v>
      </c>
      <c r="H99" s="329">
        <v>97</v>
      </c>
      <c r="I99" s="322" t="s">
        <v>5853</v>
      </c>
      <c r="K99" s="322" t="s">
        <v>36</v>
      </c>
      <c r="L99" s="322" t="s">
        <v>380</v>
      </c>
      <c r="M99" s="322">
        <v>4</v>
      </c>
      <c r="N99" s="323" t="s">
        <v>4583</v>
      </c>
      <c r="O99" s="324" t="s">
        <v>4584</v>
      </c>
      <c r="P99" s="322" t="s">
        <v>23</v>
      </c>
      <c r="AC99" s="322" t="str">
        <f>IF(ISTEXT(AD99),INDEX('JP PINT 1.0'!A:A,MATCH(コアインボイスモデル!AD99,'JP PINT 1.0'!B:B,0),1),"")</f>
        <v/>
      </c>
      <c r="AE99" s="322" t="str">
        <f>IF(ISTEXT(AD99),INDEX('JP PINT 1.0'!F:F,MATCH(コアインボイスモデル!AD99,'JP PINT 1.0'!B:B,0),1),"")</f>
        <v/>
      </c>
      <c r="AF99" s="322" t="str">
        <f>IF(ISTEXT(AD99),INDEX('JP PINT 1.0'!G:G,MATCH(コアインボイスモデル!AD99,'JP PINT 1.0'!B:B,0),1),"")</f>
        <v/>
      </c>
      <c r="AG99" s="324" t="str">
        <f>IF(ISTEXT(AD99),INDEX('JP PINT 1.0'!I:I,MATCH(コアインボイスモデル!AD99,'JP PINT 1.0'!B:B,0),1),"")</f>
        <v/>
      </c>
      <c r="AH99" s="324" t="str">
        <f>IF(ISTEXT(AD99),INDEX('JP PINT 1.0'!L:L,MATCH(コアインボイスモデル!AD99,'JP PINT 1.0'!B:B,0),1),"")</f>
        <v/>
      </c>
      <c r="AI99" s="322">
        <v>4</v>
      </c>
      <c r="AJ99" s="324" t="s">
        <v>381</v>
      </c>
      <c r="AK99" s="323" t="s">
        <v>4656</v>
      </c>
      <c r="AL99" s="322" t="s">
        <v>17</v>
      </c>
      <c r="AM99" s="324" t="str">
        <f>IF(LEN(AD99)&gt;1,INDEX('JP PINT 1.0'!U:U,MATCH(コアインボイスモデル!AD99,'JP PINT 1.0'!B:B,0),1),"")</f>
        <v/>
      </c>
    </row>
    <row r="100" spans="1:39" outlineLevel="2">
      <c r="A100" s="329"/>
      <c r="B100" s="322" t="str">
        <f t="shared" si="8"/>
        <v/>
      </c>
      <c r="D100" s="322" t="str">
        <f t="shared" si="7"/>
        <v/>
      </c>
      <c r="E100" s="322" t="s">
        <v>3791</v>
      </c>
      <c r="H100" s="329">
        <v>98</v>
      </c>
      <c r="I100" s="322" t="s">
        <v>5853</v>
      </c>
      <c r="J100" s="322" t="str">
        <f>IF(LEN(N100)&gt;0,INDEX(統合請求!C:C,MATCH(N100,統合請求!D:D,0),1),"")</f>
        <v>ICL8</v>
      </c>
      <c r="K100" s="322" t="s">
        <v>41</v>
      </c>
      <c r="L100" s="322" t="s">
        <v>275</v>
      </c>
      <c r="M100" s="322">
        <v>4</v>
      </c>
      <c r="N100" s="323" t="s">
        <v>328</v>
      </c>
      <c r="O100" s="324" t="s">
        <v>328</v>
      </c>
      <c r="P100" s="322" t="s">
        <v>16</v>
      </c>
      <c r="W100" s="323" t="s">
        <v>6382</v>
      </c>
      <c r="AC100" s="322" t="str">
        <f>IF(ISTEXT(AD100),INDEX('JP PINT 1.0'!A:A,MATCH(コアインボイスモデル!AD100,'JP PINT 1.0'!B:B,0),1),"")</f>
        <v/>
      </c>
      <c r="AE100" s="322" t="str">
        <f>IF(ISTEXT(AD100),INDEX('JP PINT 1.0'!F:F,MATCH(コアインボイスモデル!AD100,'JP PINT 1.0'!B:B,0),1),"")</f>
        <v/>
      </c>
      <c r="AF100" s="322" t="str">
        <f>IF(ISTEXT(AD100),INDEX('JP PINT 1.0'!G:G,MATCH(コアインボイスモデル!AD100,'JP PINT 1.0'!B:B,0),1),"")</f>
        <v/>
      </c>
      <c r="AG100" s="324" t="str">
        <f>IF(ISTEXT(AD100),INDEX('JP PINT 1.0'!I:I,MATCH(コアインボイスモデル!AD100,'JP PINT 1.0'!B:B,0),1),"")</f>
        <v/>
      </c>
      <c r="AH100" s="324" t="str">
        <f>IF(ISTEXT(AD100),INDEX('JP PINT 1.0'!L:L,MATCH(コアインボイスモデル!AD100,'JP PINT 1.0'!B:B,0),1),"")</f>
        <v/>
      </c>
      <c r="AI100" s="322">
        <v>4</v>
      </c>
      <c r="AJ100" s="324" t="s">
        <v>276</v>
      </c>
      <c r="AL100" s="322" t="s">
        <v>17</v>
      </c>
      <c r="AM100" s="324" t="str">
        <f>IF(LEN(AD100)&gt;1,INDEX('JP PINT 1.0'!U:U,MATCH(コアインボイスモデル!AD100,'JP PINT 1.0'!B:B,0),1),"")</f>
        <v/>
      </c>
    </row>
    <row r="101" spans="1:39" outlineLevel="2">
      <c r="A101" s="329">
        <f>A98+1</f>
        <v>65</v>
      </c>
      <c r="B101" s="322" t="str">
        <f t="shared" si="8"/>
        <v>鑑ヘッダ</v>
      </c>
      <c r="C101" s="322" t="str">
        <f>"BT-0"&amp;(MID(C98,5,2)+1)</f>
        <v>BT-055</v>
      </c>
      <c r="D101" s="322" t="str">
        <f t="shared" si="7"/>
        <v>1..1</v>
      </c>
      <c r="E101" s="322">
        <v>3</v>
      </c>
      <c r="F101" s="323" t="s">
        <v>331</v>
      </c>
      <c r="G101" s="324" t="s">
        <v>332</v>
      </c>
      <c r="H101" s="329">
        <v>99</v>
      </c>
      <c r="I101" s="322" t="s">
        <v>5853</v>
      </c>
      <c r="J101" s="322" t="str">
        <f>IF(LEN(N101)&gt;0,INDEX(統合請求!C:C,MATCH(N101,統合請求!D:D,0),1),"")</f>
        <v>IID40</v>
      </c>
      <c r="K101" s="322" t="s">
        <v>25</v>
      </c>
      <c r="L101" s="322" t="s">
        <v>329</v>
      </c>
      <c r="M101" s="322">
        <v>5</v>
      </c>
      <c r="N101" s="323" t="s">
        <v>331</v>
      </c>
      <c r="O101" s="324" t="s">
        <v>332</v>
      </c>
      <c r="P101" s="322" t="s">
        <v>23</v>
      </c>
      <c r="X101" s="323" t="s">
        <v>6497</v>
      </c>
      <c r="AC101" s="322">
        <f>IF(ISTEXT(AD101),INDEX('JP PINT 1.0'!A:A,MATCH(コアインボイスモデル!AD101,'JP PINT 1.0'!B:B,0),1),"")</f>
        <v>1440</v>
      </c>
      <c r="AD101" s="324" t="s">
        <v>2357</v>
      </c>
      <c r="AE101" s="322" t="str">
        <f>IF(ISTEXT(AD101),INDEX('JP PINT 1.0'!F:F,MATCH(コアインボイスモデル!AD101,'JP PINT 1.0'!B:B,0),1),"")</f>
        <v>1..1</v>
      </c>
      <c r="AF101" s="322">
        <f>IF(ISTEXT(AD101),INDEX('JP PINT 1.0'!G:G,MATCH(コアインボイスモデル!AD101,'JP PINT 1.0'!B:B,0),1),"")</f>
        <v>3</v>
      </c>
      <c r="AG101" s="324" t="str">
        <f>IF(ISTEXT(AD101),INDEX('JP PINT 1.0'!I:I,MATCH(コアインボイスモデル!AD101,'JP PINT 1.0'!B:B,0),1),"")</f>
        <v>スキーマID</v>
      </c>
      <c r="AH101" s="324" t="str">
        <f>IF(ISTEXT(AD101),INDEX('JP PINT 1.0'!L:L,MATCH(コアインボイスモデル!AD101,'JP PINT 1.0'!B:B,0),1),"")</f>
        <v>スキーマIDは、Connecting Europe Facility (CEF) が管理するリストから選択しなければならない。</v>
      </c>
      <c r="AI101" s="322">
        <v>5</v>
      </c>
      <c r="AJ101" s="324" t="s">
        <v>330</v>
      </c>
      <c r="AK101" s="323" t="s">
        <v>4657</v>
      </c>
      <c r="AL101" s="322" t="s">
        <v>17</v>
      </c>
      <c r="AM101" s="324" t="str">
        <f>IF(LEN(AD101)&gt;1,INDEX('JP PINT 1.0'!U:U,MATCH(コアインボイスモデル!AD101,'JP PINT 1.0'!B:B,0),1),"")</f>
        <v>/ubl:Invoice/cac:AccountingSupplierParty/cac:Party/cbc:EndpointID/@schemeID</v>
      </c>
    </row>
    <row r="102" spans="1:39" outlineLevel="2">
      <c r="A102" s="329">
        <f t="shared" si="11"/>
        <v>66</v>
      </c>
      <c r="B102" s="322" t="str">
        <f t="shared" si="8"/>
        <v>鑑ヘッダ</v>
      </c>
      <c r="C102" s="322" t="str">
        <f t="shared" ref="C102" si="13">"BT-0"&amp;(MID(C101,5,2)+1)</f>
        <v>BT-056</v>
      </c>
      <c r="D102" s="322" t="str">
        <f t="shared" si="7"/>
        <v>1..1</v>
      </c>
      <c r="E102" s="322">
        <v>3</v>
      </c>
      <c r="F102" s="323" t="s">
        <v>333</v>
      </c>
      <c r="G102" s="324" t="s">
        <v>334</v>
      </c>
      <c r="H102" s="329">
        <v>100</v>
      </c>
      <c r="I102" s="322" t="s">
        <v>5853</v>
      </c>
      <c r="J102" s="322" t="str">
        <f>IF(LEN(N102)&gt;0,INDEX(統合請求!C:C,MATCH(N102,統合請求!D:D,0),1),"")</f>
        <v>IID41</v>
      </c>
      <c r="K102" s="322" t="s">
        <v>25</v>
      </c>
      <c r="L102" s="322" t="s">
        <v>279</v>
      </c>
      <c r="M102" s="322">
        <v>5</v>
      </c>
      <c r="N102" s="323" t="s">
        <v>333</v>
      </c>
      <c r="O102" s="324" t="s">
        <v>334</v>
      </c>
      <c r="P102" s="322" t="s">
        <v>23</v>
      </c>
      <c r="X102" s="323" t="s">
        <v>6383</v>
      </c>
      <c r="AC102" s="322">
        <f>IF(ISTEXT(AD102),INDEX('JP PINT 1.0'!A:A,MATCH(コアインボイスモデル!AD102,'JP PINT 1.0'!B:B,0),1),"")</f>
        <v>1430</v>
      </c>
      <c r="AD102" s="324" t="s">
        <v>1651</v>
      </c>
      <c r="AE102" s="322" t="str">
        <f>IF(ISTEXT(AD102),INDEX('JP PINT 1.0'!F:F,MATCH(コアインボイスモデル!AD102,'JP PINT 1.0'!B:B,0),1),"")</f>
        <v>1..1</v>
      </c>
      <c r="AF102" s="322">
        <f>IF(ISTEXT(AD102),INDEX('JP PINT 1.0'!G:G,MATCH(コアインボイスモデル!AD102,'JP PINT 1.0'!B:B,0),1),"")</f>
        <v>2</v>
      </c>
      <c r="AG102" s="324" t="str">
        <f>IF(ISTEXT(AD102),INDEX('JP PINT 1.0'!I:I,MATCH(コアインボイスモデル!AD102,'JP PINT 1.0'!B:B,0),1),"")</f>
        <v>売り手電子アドレス</v>
      </c>
      <c r="AH102" s="324" t="str">
        <f>IF(ISTEXT(AD102),INDEX('JP PINT 1.0'!L:L,MATCH(コアインボイスモデル!AD102,'JP PINT 1.0'!B:B,0),1),"")</f>
        <v>請求書に対するアプリケーションレベルの応答が配信される売り手の電子アドレスを識別する。</v>
      </c>
      <c r="AI102" s="322">
        <v>5</v>
      </c>
      <c r="AJ102" s="324" t="s">
        <v>280</v>
      </c>
      <c r="AK102" s="323" t="s">
        <v>4658</v>
      </c>
      <c r="AL102" s="322" t="s">
        <v>17</v>
      </c>
      <c r="AM102" s="324" t="str">
        <f>IF(LEN(AD102)&gt;1,INDEX('JP PINT 1.0'!U:U,MATCH(コアインボイスモデル!AD102,'JP PINT 1.0'!B:B,0),1),"")</f>
        <v>/ubl:Invoice/cac:AccountingSupplierParty/cac:Party/cbc:EndpointID</v>
      </c>
    </row>
    <row r="103" spans="1:39">
      <c r="A103" s="329">
        <f t="shared" si="11"/>
        <v>67</v>
      </c>
      <c r="B103" s="322" t="str">
        <f t="shared" si="8"/>
        <v>鑑ヘッダ</v>
      </c>
      <c r="C103" s="322" t="str">
        <f>"BG-"&amp;(MID(C92,4,2)+1)</f>
        <v>BG-10</v>
      </c>
      <c r="D103" s="322" t="str">
        <f t="shared" si="7"/>
        <v>1..1</v>
      </c>
      <c r="E103" s="322">
        <v>2</v>
      </c>
      <c r="F103" s="323" t="s">
        <v>6141</v>
      </c>
      <c r="G103" s="324" t="s">
        <v>338</v>
      </c>
      <c r="H103" s="329">
        <v>101</v>
      </c>
      <c r="I103" s="322" t="s">
        <v>5853</v>
      </c>
      <c r="K103" s="322" t="s">
        <v>36</v>
      </c>
      <c r="L103" s="322" t="s">
        <v>335</v>
      </c>
      <c r="M103" s="322">
        <v>3</v>
      </c>
      <c r="N103" s="323" t="s">
        <v>337</v>
      </c>
      <c r="O103" s="324" t="s">
        <v>338</v>
      </c>
      <c r="P103" s="322" t="s">
        <v>23</v>
      </c>
      <c r="T103" s="323" t="s">
        <v>6259</v>
      </c>
      <c r="AC103" s="322">
        <f>IF(ISTEXT(AD103),INDEX('JP PINT 1.0'!A:A,MATCH(コアインボイスモデル!AD103,'JP PINT 1.0'!B:B,0),1),"")</f>
        <v>1580</v>
      </c>
      <c r="AD103" s="324" t="s">
        <v>1656</v>
      </c>
      <c r="AE103" s="322" t="str">
        <f>IF(ISTEXT(AD103),INDEX('JP PINT 1.0'!F:F,MATCH(コアインボイスモデル!AD103,'JP PINT 1.0'!B:B,0),1),"")</f>
        <v>1..1</v>
      </c>
      <c r="AF103" s="322">
        <f>IF(ISTEXT(AD103),INDEX('JP PINT 1.0'!G:G,MATCH(コアインボイスモデル!AD103,'JP PINT 1.0'!B:B,0),1),"")</f>
        <v>1</v>
      </c>
      <c r="AG103" s="324" t="str">
        <f>IF(ISTEXT(AD103),INDEX('JP PINT 1.0'!I:I,MATCH(コアインボイスモデル!AD103,'JP PINT 1.0'!B:B,0),1),"")</f>
        <v>買い手</v>
      </c>
      <c r="AH103" s="324" t="str">
        <f>IF(ISTEXT(AD103),INDEX('JP PINT 1.0'!L:L,MATCH(コアインボイスモデル!AD103,'JP PINT 1.0'!B:B,0),1),"")</f>
        <v>買い手に係る情報を提供するビジネス用語のグループ。</v>
      </c>
      <c r="AI103" s="322">
        <v>3</v>
      </c>
      <c r="AJ103" s="324" t="s">
        <v>336</v>
      </c>
      <c r="AK103" s="323" t="s">
        <v>4659</v>
      </c>
      <c r="AL103" s="322" t="s">
        <v>17</v>
      </c>
      <c r="AM103" s="324" t="str">
        <f>IF(LEN(AD103)&gt;1,INDEX('JP PINT 1.0'!U:U,MATCH(コアインボイスモデル!AD103,'JP PINT 1.0'!B:B,0),1),"")</f>
        <v>/ubl:Invoice/cac:AccountingCustomerParty</v>
      </c>
    </row>
    <row r="104" spans="1:39" outlineLevel="1">
      <c r="A104" s="329"/>
      <c r="B104" s="322" t="str">
        <f t="shared" si="8"/>
        <v/>
      </c>
      <c r="D104" s="322" t="str">
        <f t="shared" si="7"/>
        <v/>
      </c>
      <c r="E104" s="322" t="s">
        <v>3791</v>
      </c>
      <c r="H104" s="329">
        <v>102</v>
      </c>
      <c r="I104" s="322" t="s">
        <v>5853</v>
      </c>
      <c r="J104" s="322" t="str">
        <f>IF(LEN(N104)&gt;0,INDEX(統合請求!C:C,MATCH(N104,統合請求!D:D,0),1),"")</f>
        <v>ICL9</v>
      </c>
      <c r="K104" s="322" t="s">
        <v>41</v>
      </c>
      <c r="L104" s="322" t="s">
        <v>230</v>
      </c>
      <c r="M104" s="322">
        <v>3</v>
      </c>
      <c r="N104" s="323" t="s">
        <v>339</v>
      </c>
      <c r="O104" s="324" t="s">
        <v>340</v>
      </c>
      <c r="P104" s="322" t="s">
        <v>16</v>
      </c>
      <c r="U104" s="323" t="s">
        <v>6246</v>
      </c>
      <c r="AC104" s="322" t="str">
        <f>IF(ISTEXT(AD104),INDEX('JP PINT 1.0'!A:A,MATCH(コアインボイスモデル!AD104,'JP PINT 1.0'!B:B,0),1),"")</f>
        <v/>
      </c>
      <c r="AE104" s="322" t="str">
        <f>IF(ISTEXT(AD104),INDEX('JP PINT 1.0'!F:F,MATCH(コアインボイスモデル!AD104,'JP PINT 1.0'!B:B,0),1),"")</f>
        <v/>
      </c>
      <c r="AF104" s="322" t="str">
        <f>IF(ISTEXT(AD104),INDEX('JP PINT 1.0'!G:G,MATCH(コアインボイスモデル!AD104,'JP PINT 1.0'!B:B,0),1),"")</f>
        <v/>
      </c>
      <c r="AG104" s="324" t="str">
        <f>IF(ISTEXT(AD104),INDEX('JP PINT 1.0'!I:I,MATCH(コアインボイスモデル!AD104,'JP PINT 1.0'!B:B,0),1),"")</f>
        <v/>
      </c>
      <c r="AH104" s="324" t="str">
        <f>IF(ISTEXT(AD104),INDEX('JP PINT 1.0'!L:L,MATCH(コアインボイスモデル!AD104,'JP PINT 1.0'!B:B,0),1),"")</f>
        <v/>
      </c>
      <c r="AI104" s="322">
        <v>3</v>
      </c>
      <c r="AJ104" s="324" t="s">
        <v>231</v>
      </c>
      <c r="AL104" s="322" t="s">
        <v>17</v>
      </c>
      <c r="AM104" s="324" t="str">
        <f>IF(LEN(AD104)&gt;1,INDEX('JP PINT 1.0'!U:U,MATCH(コアインボイスモデル!AD104,'JP PINT 1.0'!B:B,0),1),"")</f>
        <v/>
      </c>
    </row>
    <row r="105" spans="1:39" outlineLevel="1">
      <c r="A105" s="329">
        <f>A103+1</f>
        <v>68</v>
      </c>
      <c r="B105" s="322" t="str">
        <f t="shared" si="8"/>
        <v>鑑ヘッダ</v>
      </c>
      <c r="C105" s="322" t="str">
        <f>"BT-0"&amp;(MID(C102,5,2)+1)</f>
        <v>BT-057</v>
      </c>
      <c r="D105" s="322" t="str">
        <f t="shared" si="7"/>
        <v>1..1</v>
      </c>
      <c r="E105" s="322">
        <v>3</v>
      </c>
      <c r="F105" s="323" t="s">
        <v>341</v>
      </c>
      <c r="G105" s="324" t="s">
        <v>342</v>
      </c>
      <c r="H105" s="329">
        <v>103</v>
      </c>
      <c r="I105" s="322" t="s">
        <v>5853</v>
      </c>
      <c r="J105" s="322" t="str">
        <f>IF(LEN(N105)&gt;0,INDEX(統合請求!C:C,MATCH(N105,統合請求!D:D,0),1),"")</f>
        <v>IID42</v>
      </c>
      <c r="K105" s="322" t="s">
        <v>25</v>
      </c>
      <c r="L105" s="322" t="s">
        <v>234</v>
      </c>
      <c r="M105" s="322">
        <v>4</v>
      </c>
      <c r="N105" s="323" t="s">
        <v>341</v>
      </c>
      <c r="O105" s="324" t="s">
        <v>342</v>
      </c>
      <c r="P105" s="322" t="s">
        <v>23</v>
      </c>
      <c r="V105" s="323" t="s">
        <v>6247</v>
      </c>
      <c r="AC105" s="322">
        <f>IF(ISTEXT(AD105),INDEX('JP PINT 1.0'!A:A,MATCH(コアインボイスモデル!AD105,'JP PINT 1.0'!B:B,0),1),"")</f>
        <v>1610</v>
      </c>
      <c r="AD105" s="324" t="s">
        <v>1659</v>
      </c>
      <c r="AE105" s="322" t="str">
        <f>IF(ISTEXT(AD105),INDEX('JP PINT 1.0'!F:F,MATCH(コアインボイスモデル!AD105,'JP PINT 1.0'!B:B,0),1),"")</f>
        <v>0..1</v>
      </c>
      <c r="AF105" s="322">
        <f>IF(ISTEXT(AD105),INDEX('JP PINT 1.0'!G:G,MATCH(コアインボイスモデル!AD105,'JP PINT 1.0'!B:B,0),1),"")</f>
        <v>2</v>
      </c>
      <c r="AG105" s="324" t="str">
        <f>IF(ISTEXT(AD105),INDEX('JP PINT 1.0'!I:I,MATCH(コアインボイスモデル!AD105,'JP PINT 1.0'!B:B,0),1),"")</f>
        <v>買い手ID</v>
      </c>
      <c r="AH105" s="324" t="str">
        <f>IF(ISTEXT(AD105),INDEX('JP PINT 1.0'!L:L,MATCH(コアインボイスモデル!AD105,'JP PINT 1.0'!B:B,0),1),"")</f>
        <v>買い手を表すID。</v>
      </c>
      <c r="AI105" s="322">
        <v>4</v>
      </c>
      <c r="AJ105" s="324" t="s">
        <v>48</v>
      </c>
      <c r="AK105" s="323" t="s">
        <v>4660</v>
      </c>
      <c r="AL105" s="322" t="s">
        <v>17</v>
      </c>
      <c r="AM105" s="324" t="str">
        <f>IF(LEN(AD105)&gt;1,INDEX('JP PINT 1.0'!U:U,MATCH(コアインボイスモデル!AD105,'JP PINT 1.0'!B:B,0),1),"")</f>
        <v>/ubl:Invoice/cac:AccountingCustomerParty/cac:Party/cac:PartyIdentification/cbc:ID</v>
      </c>
    </row>
    <row r="106" spans="1:39" outlineLevel="1">
      <c r="A106" s="329"/>
      <c r="B106" s="322" t="str">
        <f t="shared" si="8"/>
        <v/>
      </c>
      <c r="D106" s="322" t="str">
        <f t="shared" si="7"/>
        <v/>
      </c>
      <c r="E106" s="322" t="s">
        <v>3791</v>
      </c>
      <c r="H106" s="329">
        <v>104</v>
      </c>
      <c r="I106" s="322" t="s">
        <v>5853</v>
      </c>
      <c r="J106" s="322" t="str">
        <f>IF(LEN(N106)&gt;0,INDEX(統合請求!C:C,MATCH(N106,統合請求!D:D,0),1),"")</f>
        <v/>
      </c>
      <c r="AC106" s="322">
        <f>IF(ISTEXT(AD106),INDEX('JP PINT 1.0'!A:A,MATCH(コアインボイスモデル!AD106,'JP PINT 1.0'!B:B,0),1),"")</f>
        <v>1620</v>
      </c>
      <c r="AD106" s="324" t="s">
        <v>2464</v>
      </c>
      <c r="AE106" s="322" t="str">
        <f>IF(ISTEXT(AD106),INDEX('JP PINT 1.0'!F:F,MATCH(コアインボイスモデル!AD106,'JP PINT 1.0'!B:B,0),1),"")</f>
        <v>0..1</v>
      </c>
      <c r="AF106" s="322">
        <f>IF(ISTEXT(AD106),INDEX('JP PINT 1.0'!G:G,MATCH(コアインボイスモデル!AD106,'JP PINT 1.0'!B:B,0),1),"")</f>
        <v>3</v>
      </c>
      <c r="AG106" s="324" t="str">
        <f>IF(ISTEXT(AD106),INDEX('JP PINT 1.0'!I:I,MATCH(コアインボイスモデル!AD106,'JP PINT 1.0'!B:B,0),1),"")</f>
        <v>スキーマID</v>
      </c>
      <c r="AH106" s="324" t="str">
        <f>IF(ISTEXT(AD106),INDEX('JP PINT 1.0'!L:L,MATCH(コアインボイスモデル!AD106,'JP PINT 1.0'!B:B,0),1),"")</f>
        <v>使用する場合、識別スキーマは、ISO/IEC6523保守機関として公開されているリストから選択しなければならない。</v>
      </c>
      <c r="AJ106" s="325" t="s">
        <v>2198</v>
      </c>
      <c r="AM106" s="324" t="str">
        <f>IF(LEN(AD106)&gt;1,INDEX('JP PINT 1.0'!U:U,MATCH(コアインボイスモデル!AD106,'JP PINT 1.0'!B:B,0),1),"")</f>
        <v>/ubl:Invoice/cac:AccountingCustomerParty/cac:Party/cac:PartyIdentification/cbc:ID/@schemeID</v>
      </c>
    </row>
    <row r="107" spans="1:39" outlineLevel="1">
      <c r="A107" s="329">
        <f>A105+1</f>
        <v>69</v>
      </c>
      <c r="B107" s="322" t="str">
        <f t="shared" si="8"/>
        <v>鑑ヘッダ</v>
      </c>
      <c r="C107" s="322" t="str">
        <f>"BT-0"&amp;(MID(C105,5,2)+1)</f>
        <v>BT-058</v>
      </c>
      <c r="D107" s="322" t="str">
        <f t="shared" si="7"/>
        <v>0..1</v>
      </c>
      <c r="E107" s="322">
        <v>3</v>
      </c>
      <c r="F107" s="323" t="s">
        <v>343</v>
      </c>
      <c r="G107" s="324" t="s">
        <v>344</v>
      </c>
      <c r="H107" s="329">
        <v>105</v>
      </c>
      <c r="I107" s="322" t="s">
        <v>5853</v>
      </c>
      <c r="J107" s="322" t="str">
        <f>IF(LEN(N107)&gt;0,INDEX(統合請求!C:C,MATCH(N107,統合請求!D:D,0),1),"")</f>
        <v>IID43</v>
      </c>
      <c r="K107" s="322" t="s">
        <v>25</v>
      </c>
      <c r="L107" s="322" t="s">
        <v>237</v>
      </c>
      <c r="M107" s="322">
        <v>4</v>
      </c>
      <c r="N107" s="323" t="s">
        <v>343</v>
      </c>
      <c r="O107" s="324" t="s">
        <v>344</v>
      </c>
      <c r="P107" s="322" t="s">
        <v>30</v>
      </c>
      <c r="V107" s="323" t="s">
        <v>6248</v>
      </c>
      <c r="AC107" s="322">
        <f>IF(ISTEXT(AD107),INDEX('JP PINT 1.0'!A:A,MATCH(コアインボイスモデル!AD107,'JP PINT 1.0'!B:B,0),1),"")</f>
        <v>1630</v>
      </c>
      <c r="AD107" s="324" t="s">
        <v>1665</v>
      </c>
      <c r="AE107" s="322" t="str">
        <f>IF(ISTEXT(AD107),INDEX('JP PINT 1.0'!F:F,MATCH(コアインボイスモデル!AD107,'JP PINT 1.0'!B:B,0),1),"")</f>
        <v>0..1</v>
      </c>
      <c r="AF107" s="322">
        <f>IF(ISTEXT(AD107),INDEX('JP PINT 1.0'!G:G,MATCH(コアインボイスモデル!AD107,'JP PINT 1.0'!B:B,0),1),"")</f>
        <v>2</v>
      </c>
      <c r="AG107" s="324" t="str">
        <f>IF(ISTEXT(AD107),INDEX('JP PINT 1.0'!I:I,MATCH(コアインボイスモデル!AD107,'JP PINT 1.0'!B:B,0),1),"")</f>
        <v>買い手法人ID</v>
      </c>
      <c r="AH107" s="324" t="str">
        <f>IF(ISTEXT(AD107),INDEX('JP PINT 1.0'!L:L,MATCH(コアインボイスモデル!AD107,'JP PINT 1.0'!B:B,0),1),"")</f>
        <v>買い手を表す法人ID。</v>
      </c>
      <c r="AI107" s="322">
        <v>4</v>
      </c>
      <c r="AJ107" s="324" t="s">
        <v>238</v>
      </c>
      <c r="AK107" s="323" t="s">
        <v>4661</v>
      </c>
      <c r="AL107" s="322" t="s">
        <v>17</v>
      </c>
      <c r="AM107" s="324" t="str">
        <f>IF(LEN(AD107)&gt;1,INDEX('JP PINT 1.0'!U:U,MATCH(コアインボイスモデル!AD107,'JP PINT 1.0'!B:B,0),1),"")</f>
        <v>/ubl:Invoice/cac:AccountingCustomerParty/cac:Party/cac:PartyLegalEntity/cbc:CompanyID</v>
      </c>
    </row>
    <row r="108" spans="1:39" outlineLevel="1">
      <c r="A108" s="329"/>
      <c r="B108" s="322" t="str">
        <f t="shared" si="8"/>
        <v/>
      </c>
      <c r="D108" s="322" t="str">
        <f t="shared" si="7"/>
        <v/>
      </c>
      <c r="E108" s="322" t="s">
        <v>3791</v>
      </c>
      <c r="H108" s="329">
        <v>106</v>
      </c>
      <c r="I108" s="322" t="s">
        <v>5853</v>
      </c>
      <c r="J108" s="322" t="str">
        <f>IF(LEN(N108)&gt;0,INDEX(統合請求!C:C,MATCH(N108,統合請求!D:D,0),1),"")</f>
        <v/>
      </c>
      <c r="AC108" s="322">
        <f>IF(ISTEXT(AD108),INDEX('JP PINT 1.0'!A:A,MATCH(コアインボイスモデル!AD108,'JP PINT 1.0'!B:B,0),1),"")</f>
        <v>1640</v>
      </c>
      <c r="AD108" s="324" t="s">
        <v>2475</v>
      </c>
      <c r="AE108" s="322" t="str">
        <f>IF(ISTEXT(AD108),INDEX('JP PINT 1.0'!F:F,MATCH(コアインボイスモデル!AD108,'JP PINT 1.0'!B:B,0),1),"")</f>
        <v>0..1</v>
      </c>
      <c r="AF108" s="322">
        <f>IF(ISTEXT(AD108),INDEX('JP PINT 1.0'!G:G,MATCH(コアインボイスモデル!AD108,'JP PINT 1.0'!B:B,0),1),"")</f>
        <v>3</v>
      </c>
      <c r="AG108" s="324" t="str">
        <f>IF(ISTEXT(AD108),INDEX('JP PINT 1.0'!I:I,MATCH(コアインボイスモデル!AD108,'JP PINT 1.0'!B:B,0),1),"")</f>
        <v>スキーマID</v>
      </c>
      <c r="AH108" s="324" t="str">
        <f>IF(ISTEXT(AD108),INDEX('JP PINT 1.0'!L:L,MATCH(コアインボイスモデル!AD108,'JP PINT 1.0'!B:B,0),1),"")</f>
        <v>使用する場合、識別スキーマは、ISO/IEC6523保守機関として公開されているリストから選択しなければならない。</v>
      </c>
      <c r="AJ108" s="325" t="s">
        <v>2198</v>
      </c>
      <c r="AM108" s="324" t="str">
        <f>IF(LEN(AD108)&gt;1,INDEX('JP PINT 1.0'!U:U,MATCH(コアインボイスモデル!AD108,'JP PINT 1.0'!B:B,0),1),"")</f>
        <v>/ubl:Invoice/cac:AccountingCustomerParty/cac:Party/cac:PartyLegalEntity/cbc:CompanyID/@schemeID</v>
      </c>
    </row>
    <row r="109" spans="1:39" outlineLevel="1">
      <c r="A109" s="329">
        <f>A107+1</f>
        <v>70</v>
      </c>
      <c r="B109" s="322" t="str">
        <f t="shared" si="8"/>
        <v>鑑ヘッダ</v>
      </c>
      <c r="C109" s="322" t="str">
        <f>"BT-0"&amp;(MID(C107,5,2)+1)</f>
        <v>BT-059</v>
      </c>
      <c r="D109" s="322" t="str">
        <f t="shared" si="7"/>
        <v>1..1</v>
      </c>
      <c r="E109" s="322">
        <v>3</v>
      </c>
      <c r="F109" s="323" t="s">
        <v>345</v>
      </c>
      <c r="G109" s="324" t="s">
        <v>346</v>
      </c>
      <c r="H109" s="329">
        <v>107</v>
      </c>
      <c r="I109" s="322" t="s">
        <v>5853</v>
      </c>
      <c r="J109" s="322" t="str">
        <f>IF(LEN(N109)&gt;0,INDEX(統合請求!C:C,MATCH(N109,統合請求!D:D,0),1),"")</f>
        <v>IID44</v>
      </c>
      <c r="K109" s="322" t="s">
        <v>25</v>
      </c>
      <c r="L109" s="322" t="s">
        <v>241</v>
      </c>
      <c r="M109" s="322">
        <v>4</v>
      </c>
      <c r="N109" s="323" t="s">
        <v>345</v>
      </c>
      <c r="O109" s="324" t="s">
        <v>346</v>
      </c>
      <c r="P109" s="322" t="s">
        <v>23</v>
      </c>
      <c r="V109" s="323" t="s">
        <v>6260</v>
      </c>
      <c r="AC109" s="322">
        <f>IF(ISTEXT(AD109),INDEX('JP PINT 1.0'!A:A,MATCH(コアインボイスモデル!AD109,'JP PINT 1.0'!B:B,0),1),"")</f>
        <v>1590</v>
      </c>
      <c r="AD109" s="324" t="s">
        <v>1662</v>
      </c>
      <c r="AE109" s="322" t="str">
        <f>IF(ISTEXT(AD109),INDEX('JP PINT 1.0'!F:F,MATCH(コアインボイスモデル!AD109,'JP PINT 1.0'!B:B,0),1),"")</f>
        <v>1..1</v>
      </c>
      <c r="AF109" s="322">
        <f>IF(ISTEXT(AD109),INDEX('JP PINT 1.0'!G:G,MATCH(コアインボイスモデル!AD109,'JP PINT 1.0'!B:B,0),1),"")</f>
        <v>2</v>
      </c>
      <c r="AG109" s="324" t="str">
        <f>IF(ISTEXT(AD109),INDEX('JP PINT 1.0'!I:I,MATCH(コアインボイスモデル!AD109,'JP PINT 1.0'!B:B,0),1),"")</f>
        <v>買い手名称</v>
      </c>
      <c r="AH109" s="324" t="str">
        <f>IF(ISTEXT(AD109),INDEX('JP PINT 1.0'!L:L,MATCH(コアインボイスモデル!AD109,'JP PINT 1.0'!B:B,0),1),"")</f>
        <v>買い手の名称。</v>
      </c>
      <c r="AI109" s="322">
        <v>4</v>
      </c>
      <c r="AJ109" s="324" t="s">
        <v>113</v>
      </c>
      <c r="AK109" s="323" t="s">
        <v>4662</v>
      </c>
      <c r="AL109" s="322" t="s">
        <v>24</v>
      </c>
      <c r="AM109" s="324" t="str">
        <f>IF(LEN(AD109)&gt;1,INDEX('JP PINT 1.0'!U:U,MATCH(コアインボイスモデル!AD109,'JP PINT 1.0'!B:B,0),1),"")</f>
        <v>/ubl:Invoice/cac:AccountingCustomerParty/cac:Party/cac:PartyLegalEntity/cbc:RegistrationName</v>
      </c>
    </row>
    <row r="110" spans="1:39" outlineLevel="1">
      <c r="A110" s="329">
        <f t="shared" si="11"/>
        <v>71</v>
      </c>
      <c r="B110" s="322" t="str">
        <f t="shared" si="8"/>
        <v>鑑ヘッダ</v>
      </c>
      <c r="C110" s="322" t="str">
        <f t="shared" ref="C110" si="14">"BT-0"&amp;(MID(C109,5,2)+1)</f>
        <v>BT-060</v>
      </c>
      <c r="D110" s="322" t="str">
        <f t="shared" si="7"/>
        <v>0..1</v>
      </c>
      <c r="E110" s="322">
        <v>3</v>
      </c>
      <c r="F110" s="323" t="s">
        <v>246</v>
      </c>
      <c r="G110" s="324" t="s">
        <v>347</v>
      </c>
      <c r="H110" s="329">
        <v>108</v>
      </c>
      <c r="I110" s="322" t="s">
        <v>5853</v>
      </c>
      <c r="J110" s="322" t="str">
        <f>IF(LEN(N110)&gt;0,INDEX(統合請求!C:C,MATCH(N110,統合請求!D:D,0),1),"")</f>
        <v>IID27</v>
      </c>
      <c r="K110" s="322" t="s">
        <v>25</v>
      </c>
      <c r="L110" s="322" t="s">
        <v>244</v>
      </c>
      <c r="M110" s="322">
        <v>4</v>
      </c>
      <c r="N110" s="323" t="s">
        <v>246</v>
      </c>
      <c r="O110" s="324" t="s">
        <v>347</v>
      </c>
      <c r="P110" s="322" t="s">
        <v>30</v>
      </c>
      <c r="V110" s="323" t="s">
        <v>6379</v>
      </c>
      <c r="AC110" s="322">
        <f>IF(ISTEXT(AD110),INDEX('JP PINT 1.0'!A:A,MATCH(コアインボイスモデル!AD110,'JP PINT 1.0'!B:B,0),1),"")</f>
        <v>1650</v>
      </c>
      <c r="AD110" s="324" t="s">
        <v>1698</v>
      </c>
      <c r="AE110" s="322" t="str">
        <f>IF(ISTEXT(AD110),INDEX('JP PINT 1.0'!F:F,MATCH(コアインボイスモデル!AD110,'JP PINT 1.0'!B:B,0),1),"")</f>
        <v>0..1</v>
      </c>
      <c r="AF110" s="322">
        <f>IF(ISTEXT(AD110),INDEX('JP PINT 1.0'!G:G,MATCH(コアインボイスモデル!AD110,'JP PINT 1.0'!B:B,0),1),"")</f>
        <v>2</v>
      </c>
      <c r="AG110" s="324" t="str">
        <f>IF(ISTEXT(AD110),INDEX('JP PINT 1.0'!I:I,MATCH(コアインボイスモデル!AD110,'JP PINT 1.0'!B:B,0),1),"")</f>
        <v>買い手税ID</v>
      </c>
      <c r="AH110" s="324" t="str">
        <f>IF(ISTEXT(AD110),INDEX('JP PINT 1.0'!L:L,MATCH(コアインボイスモデル!AD110,'JP PINT 1.0'!B:B,0),1),"")</f>
        <v>買い手の税ID番号。日本の場合は、適格請求書発行事業者登録番号。</v>
      </c>
      <c r="AI110" s="322">
        <v>4</v>
      </c>
      <c r="AJ110" s="324" t="s">
        <v>245</v>
      </c>
      <c r="AK110" s="323" t="s">
        <v>4663</v>
      </c>
      <c r="AL110" s="322" t="s">
        <v>17</v>
      </c>
      <c r="AM110" s="324" t="str">
        <f>IF(LEN(AD110)&gt;1,INDEX('JP PINT 1.0'!U:U,MATCH(コアインボイスモデル!AD110,'JP PINT 1.0'!B:B,0),1),"")</f>
        <v>/ubl:Invoice/cac:AccountingCustomerParty/cac:Party/cac:PartyTaxScheme/cbc:CompanyID</v>
      </c>
    </row>
    <row r="111" spans="1:39" outlineLevel="1">
      <c r="A111" s="329"/>
      <c r="B111" s="322" t="str">
        <f t="shared" si="8"/>
        <v/>
      </c>
      <c r="D111" s="322" t="str">
        <f t="shared" si="7"/>
        <v/>
      </c>
      <c r="E111" s="322" t="s">
        <v>3791</v>
      </c>
      <c r="H111" s="329">
        <v>109</v>
      </c>
      <c r="I111" s="322" t="s">
        <v>5853</v>
      </c>
      <c r="J111" s="322" t="str">
        <f>IF(LEN(N111)&gt;0,INDEX(統合請求!C:C,MATCH(N111,統合請求!D:D,0),1),"")</f>
        <v/>
      </c>
      <c r="K111" s="322" t="s">
        <v>36</v>
      </c>
      <c r="L111" s="322" t="s">
        <v>3910</v>
      </c>
      <c r="M111" s="322">
        <v>4</v>
      </c>
      <c r="V111" s="323" t="s">
        <v>6520</v>
      </c>
      <c r="AC111" s="322" t="str">
        <f>IF(ISTEXT(AD111),INDEX('JP PINT 1.0'!A:A,MATCH(コアインボイスモデル!AD111,'JP PINT 1.0'!B:B,0),1),"")</f>
        <v/>
      </c>
      <c r="AE111" s="322" t="str">
        <f>IF(ISTEXT(AD111),INDEX('JP PINT 1.0'!F:F,MATCH(コアインボイスモデル!AD111,'JP PINT 1.0'!B:B,0),1),"")</f>
        <v/>
      </c>
      <c r="AF111" s="322" t="str">
        <f>IF(ISTEXT(AD111),INDEX('JP PINT 1.0'!G:G,MATCH(コアインボイスモデル!AD111,'JP PINT 1.0'!B:B,0),1),"")</f>
        <v/>
      </c>
      <c r="AG111" s="324" t="str">
        <f>IF(ISTEXT(AD111),INDEX('JP PINT 1.0'!I:I,MATCH(コアインボイスモデル!AD111,'JP PINT 1.0'!B:B,0),1),"")</f>
        <v/>
      </c>
      <c r="AH111" s="324" t="str">
        <f>IF(ISTEXT(AD111),INDEX('JP PINT 1.0'!L:L,MATCH(コアインボイスモデル!AD111,'JP PINT 1.0'!B:B,0),1),"")</f>
        <v/>
      </c>
      <c r="AJ111" s="324" t="s">
        <v>5104</v>
      </c>
      <c r="AK111" s="323" t="s">
        <v>5024</v>
      </c>
      <c r="AM111" s="324" t="str">
        <f>IF(LEN(AD111)&gt;1,INDEX('JP PINT 1.0'!U:U,MATCH(コアインボイスモデル!AD111,'JP PINT 1.0'!B:B,0),1),"")</f>
        <v/>
      </c>
    </row>
    <row r="112" spans="1:39" outlineLevel="1">
      <c r="A112" s="329"/>
      <c r="B112" s="322" t="str">
        <f t="shared" si="8"/>
        <v/>
      </c>
      <c r="D112" s="322" t="str">
        <f t="shared" si="7"/>
        <v/>
      </c>
      <c r="E112" s="322" t="s">
        <v>3791</v>
      </c>
      <c r="H112" s="329">
        <v>110</v>
      </c>
      <c r="I112" s="322" t="s">
        <v>5853</v>
      </c>
      <c r="J112" s="322" t="str">
        <f>IF(LEN(N112)&gt;0,INDEX(統合請求!C:C,MATCH(N112,統合請求!D:D,0),1),"")</f>
        <v/>
      </c>
      <c r="K112" s="322" t="s">
        <v>41</v>
      </c>
      <c r="L112" s="322" t="s">
        <v>5103</v>
      </c>
      <c r="M112" s="322">
        <v>4</v>
      </c>
      <c r="W112" s="323" t="s">
        <v>6521</v>
      </c>
      <c r="AC112" s="322" t="str">
        <f>IF(ISTEXT(AD112),INDEX('JP PINT 1.0'!A:A,MATCH(コアインボイスモデル!AD112,'JP PINT 1.0'!B:B,0),1),"")</f>
        <v/>
      </c>
      <c r="AE112" s="322" t="str">
        <f>IF(ISTEXT(AD112),INDEX('JP PINT 1.0'!F:F,MATCH(コアインボイスモデル!AD112,'JP PINT 1.0'!B:B,0),1),"")</f>
        <v/>
      </c>
      <c r="AF112" s="322" t="str">
        <f>IF(ISTEXT(AD112),INDEX('JP PINT 1.0'!G:G,MATCH(コアインボイスモデル!AD112,'JP PINT 1.0'!B:B,0),1),"")</f>
        <v/>
      </c>
      <c r="AG112" s="324" t="str">
        <f>IF(ISTEXT(AD112),INDEX('JP PINT 1.0'!I:I,MATCH(コアインボイスモデル!AD112,'JP PINT 1.0'!B:B,0),1),"")</f>
        <v/>
      </c>
      <c r="AH112" s="324" t="str">
        <f>IF(ISTEXT(AD112),INDEX('JP PINT 1.0'!L:L,MATCH(コアインボイスモデル!AD112,'JP PINT 1.0'!B:B,0),1),"")</f>
        <v/>
      </c>
      <c r="AJ112" s="324" t="s">
        <v>5102</v>
      </c>
      <c r="AM112" s="324" t="str">
        <f>IF(LEN(AD112)&gt;1,INDEX('JP PINT 1.0'!U:U,MATCH(コアインボイスモデル!AD112,'JP PINT 1.0'!B:B,0),1),"")</f>
        <v/>
      </c>
    </row>
    <row r="113" spans="1:39" outlineLevel="1">
      <c r="A113" s="329"/>
      <c r="B113" s="322" t="str">
        <f t="shared" si="8"/>
        <v/>
      </c>
      <c r="D113" s="322" t="str">
        <f t="shared" si="7"/>
        <v/>
      </c>
      <c r="E113" s="322" t="s">
        <v>3791</v>
      </c>
      <c r="H113" s="329">
        <v>111</v>
      </c>
      <c r="I113" s="322" t="s">
        <v>5853</v>
      </c>
      <c r="J113" s="322" t="str">
        <f>IF(LEN(N113)&gt;0,INDEX(統合請求!C:C,MATCH(N113,統合請求!D:D,0),1),"")</f>
        <v/>
      </c>
      <c r="K113" s="322" t="s">
        <v>25</v>
      </c>
      <c r="L113" s="322" t="s">
        <v>3915</v>
      </c>
      <c r="M113" s="322">
        <v>5</v>
      </c>
      <c r="X113" s="323" t="s">
        <v>6522</v>
      </c>
      <c r="AC113" s="322">
        <f>IF(ISTEXT(AD113),INDEX('JP PINT 1.0'!A:A,MATCH(コアインボイスモデル!AD113,'JP PINT 1.0'!B:B,0),1),"")</f>
        <v>1600</v>
      </c>
      <c r="AD113" s="324" t="s">
        <v>1668</v>
      </c>
      <c r="AE113" s="322" t="str">
        <f>IF(ISTEXT(AD113),INDEX('JP PINT 1.0'!F:F,MATCH(コアインボイスモデル!AD113,'JP PINT 1.0'!B:B,0),1),"")</f>
        <v>0..1</v>
      </c>
      <c r="AF113" s="322">
        <f>IF(ISTEXT(AD113),INDEX('JP PINT 1.0'!G:G,MATCH(コアインボイスモデル!AD113,'JP PINT 1.0'!B:B,0),1),"")</f>
        <v>2</v>
      </c>
      <c r="AG113" s="324" t="str">
        <f>IF(ISTEXT(AD113),INDEX('JP PINT 1.0'!I:I,MATCH(コアインボイスモデル!AD113,'JP PINT 1.0'!B:B,0),1),"")</f>
        <v>買い手商号</v>
      </c>
      <c r="AH113" s="324" t="str">
        <f>IF(ISTEXT(AD113),INDEX('JP PINT 1.0'!L:L,MATCH(コアインボイスモデル!AD113,'JP PINT 1.0'!B:B,0),1),"")</f>
        <v>買い手名称以外で、知られているビジネス上の名称。</v>
      </c>
      <c r="AJ113" s="324" t="s">
        <v>5101</v>
      </c>
      <c r="AK113" s="323" t="s">
        <v>5025</v>
      </c>
      <c r="AM113" s="324" t="str">
        <f>IF(LEN(AD113)&gt;1,INDEX('JP PINT 1.0'!U:U,MATCH(コアインボイスモデル!AD113,'JP PINT 1.0'!B:B,0),1),"")</f>
        <v>/ubl:Invoice/cac:AccountingCustomerParty/cac:Party/cac:PartyName/cbc:Name</v>
      </c>
    </row>
    <row r="114" spans="1:39" outlineLevel="1">
      <c r="A114" s="329">
        <f>A110+1</f>
        <v>72</v>
      </c>
      <c r="B114" s="322" t="str">
        <f t="shared" si="8"/>
        <v>鑑ヘッダ</v>
      </c>
      <c r="C114" s="322" t="str">
        <f>"BG-"&amp;(MID(C103,4,2)+1)</f>
        <v>BG-11</v>
      </c>
      <c r="D114" s="322" t="str">
        <f t="shared" si="7"/>
        <v>0..1</v>
      </c>
      <c r="E114" s="322">
        <v>3</v>
      </c>
      <c r="F114" s="323" t="s">
        <v>6031</v>
      </c>
      <c r="G114" s="324" t="s">
        <v>349</v>
      </c>
      <c r="H114" s="329">
        <v>112</v>
      </c>
      <c r="I114" s="322" t="s">
        <v>5853</v>
      </c>
      <c r="K114" s="322" t="s">
        <v>36</v>
      </c>
      <c r="L114" s="322" t="s">
        <v>248</v>
      </c>
      <c r="M114" s="322">
        <v>4</v>
      </c>
      <c r="N114" s="323" t="s">
        <v>348</v>
      </c>
      <c r="O114" s="324" t="s">
        <v>349</v>
      </c>
      <c r="P114" s="322" t="s">
        <v>30</v>
      </c>
      <c r="V114" s="323" t="s">
        <v>6250</v>
      </c>
      <c r="AC114" s="322">
        <f>IF(ISTEXT(AD114),INDEX('JP PINT 1.0'!A:A,MATCH(コアインボイスモデル!AD114,'JP PINT 1.0'!B:B,0),1),"")</f>
        <v>1760</v>
      </c>
      <c r="AD114" s="324" t="s">
        <v>1670</v>
      </c>
      <c r="AE114" s="322" t="str">
        <f>IF(ISTEXT(AD114),INDEX('JP PINT 1.0'!F:F,MATCH(コアインボイスモデル!AD114,'JP PINT 1.0'!B:B,0),1),"")</f>
        <v>0..1</v>
      </c>
      <c r="AF114" s="322">
        <f>IF(ISTEXT(AD114),INDEX('JP PINT 1.0'!G:G,MATCH(コアインボイスモデル!AD114,'JP PINT 1.0'!B:B,0),1),"")</f>
        <v>2</v>
      </c>
      <c r="AG114" s="324" t="str">
        <f>IF(ISTEXT(AD114),INDEX('JP PINT 1.0'!I:I,MATCH(コアインボイスモデル!AD114,'JP PINT 1.0'!B:B,0),1),"")</f>
        <v>買い手連絡先</v>
      </c>
      <c r="AH114" s="324" t="str">
        <f>IF(ISTEXT(AD114),INDEX('JP PINT 1.0'!L:L,MATCH(コアインボイスモデル!AD114,'JP PINT 1.0'!B:B,0),1),"")</f>
        <v>買い手の連絡先に係る情報を提供するビジネス用語のグループ。</v>
      </c>
      <c r="AI114" s="322">
        <v>4</v>
      </c>
      <c r="AJ114" s="324" t="s">
        <v>249</v>
      </c>
      <c r="AK114" s="323" t="s">
        <v>4664</v>
      </c>
      <c r="AL114" s="322" t="s">
        <v>17</v>
      </c>
      <c r="AM114" s="324" t="str">
        <f>IF(LEN(AD114)&gt;1,INDEX('JP PINT 1.0'!U:U,MATCH(コアインボイスモデル!AD114,'JP PINT 1.0'!B:B,0),1),"")</f>
        <v>/ubl:Invoice/cac:AccountingCustomerParty/cac:Party/cac:Contact</v>
      </c>
    </row>
    <row r="115" spans="1:39" outlineLevel="2">
      <c r="A115" s="329"/>
      <c r="B115" s="322" t="str">
        <f t="shared" si="8"/>
        <v/>
      </c>
      <c r="D115" s="322" t="str">
        <f t="shared" si="7"/>
        <v/>
      </c>
      <c r="E115" s="322" t="s">
        <v>3791</v>
      </c>
      <c r="H115" s="329">
        <v>113</v>
      </c>
      <c r="I115" s="322" t="s">
        <v>5853</v>
      </c>
      <c r="J115" s="322" t="str">
        <f>IF(LEN(N115)&gt;0,INDEX(統合請求!C:C,MATCH(N115,統合請求!D:D,0),1),"")</f>
        <v>ICL10</v>
      </c>
      <c r="K115" s="322" t="s">
        <v>41</v>
      </c>
      <c r="L115" s="322" t="s">
        <v>252</v>
      </c>
      <c r="M115" s="322">
        <v>4</v>
      </c>
      <c r="N115" s="323" t="s">
        <v>350</v>
      </c>
      <c r="O115" s="324" t="s">
        <v>255</v>
      </c>
      <c r="P115" s="322" t="s">
        <v>46</v>
      </c>
      <c r="W115" s="323" t="s">
        <v>6251</v>
      </c>
      <c r="AC115" s="322" t="str">
        <f>IF(ISTEXT(AD115),INDEX('JP PINT 1.0'!A:A,MATCH(コアインボイスモデル!AD115,'JP PINT 1.0'!B:B,0),1),"")</f>
        <v/>
      </c>
      <c r="AE115" s="322" t="str">
        <f>IF(ISTEXT(AD115),INDEX('JP PINT 1.0'!F:F,MATCH(コアインボイスモデル!AD115,'JP PINT 1.0'!B:B,0),1),"")</f>
        <v/>
      </c>
      <c r="AF115" s="322" t="str">
        <f>IF(ISTEXT(AD115),INDEX('JP PINT 1.0'!G:G,MATCH(コアインボイスモデル!AD115,'JP PINT 1.0'!B:B,0),1),"")</f>
        <v/>
      </c>
      <c r="AG115" s="324" t="str">
        <f>IF(ISTEXT(AD115),INDEX('JP PINT 1.0'!I:I,MATCH(コアインボイスモデル!AD115,'JP PINT 1.0'!B:B,0),1),"")</f>
        <v/>
      </c>
      <c r="AH115" s="324" t="str">
        <f>IF(ISTEXT(AD115),INDEX('JP PINT 1.0'!L:L,MATCH(コアインボイスモデル!AD115,'JP PINT 1.0'!B:B,0),1),"")</f>
        <v/>
      </c>
      <c r="AI115" s="322">
        <v>4</v>
      </c>
      <c r="AJ115" s="324" t="s">
        <v>253</v>
      </c>
      <c r="AL115" s="322" t="s">
        <v>17</v>
      </c>
      <c r="AM115" s="324" t="str">
        <f>IF(LEN(AD115)&gt;1,INDEX('JP PINT 1.0'!U:U,MATCH(コアインボイスモデル!AD115,'JP PINT 1.0'!B:B,0),1),"")</f>
        <v/>
      </c>
    </row>
    <row r="116" spans="1:39" outlineLevel="2">
      <c r="A116" s="329">
        <f>A114+1</f>
        <v>73</v>
      </c>
      <c r="B116" s="322" t="str">
        <f t="shared" si="8"/>
        <v>鑑ヘッダ</v>
      </c>
      <c r="C116" s="322" t="str">
        <f>"BT-0"&amp;(MID(C107,5,2)+1)</f>
        <v>BT-059</v>
      </c>
      <c r="D116" s="322" t="str">
        <f t="shared" si="7"/>
        <v>0..1</v>
      </c>
      <c r="E116" s="322">
        <v>4</v>
      </c>
      <c r="F116" s="323" t="s">
        <v>351</v>
      </c>
      <c r="G116" s="324" t="s">
        <v>352</v>
      </c>
      <c r="H116" s="329">
        <v>114</v>
      </c>
      <c r="I116" s="322" t="s">
        <v>5853</v>
      </c>
      <c r="J116" s="322" t="str">
        <f>IF(LEN(N116)&gt;0,INDEX(統合請求!C:C,MATCH(N116,統合請求!D:D,0),1),"")</f>
        <v>IID46</v>
      </c>
      <c r="K116" s="322" t="s">
        <v>25</v>
      </c>
      <c r="L116" s="322" t="s">
        <v>256</v>
      </c>
      <c r="M116" s="322">
        <v>5</v>
      </c>
      <c r="N116" s="323" t="s">
        <v>351</v>
      </c>
      <c r="O116" s="324" t="s">
        <v>352</v>
      </c>
      <c r="P116" s="322" t="s">
        <v>30</v>
      </c>
      <c r="X116" s="323" t="s">
        <v>6252</v>
      </c>
      <c r="AC116" s="322" t="str">
        <f>IF(ISTEXT(AD116),INDEX('JP PINT 1.0'!A:A,MATCH(コアインボイスモデル!AD116,'JP PINT 1.0'!B:B,0),1),"")</f>
        <v/>
      </c>
      <c r="AE116" s="322" t="str">
        <f>IF(ISTEXT(AD116),INDEX('JP PINT 1.0'!F:F,MATCH(コアインボイスモデル!AD116,'JP PINT 1.0'!B:B,0),1),"")</f>
        <v/>
      </c>
      <c r="AF116" s="322" t="str">
        <f>IF(ISTEXT(AD116),INDEX('JP PINT 1.0'!G:G,MATCH(コアインボイスモデル!AD116,'JP PINT 1.0'!B:B,0),1),"")</f>
        <v/>
      </c>
      <c r="AG116" s="324" t="str">
        <f>IF(ISTEXT(AD116),INDEX('JP PINT 1.0'!I:I,MATCH(コアインボイスモデル!AD116,'JP PINT 1.0'!B:B,0),1),"")</f>
        <v/>
      </c>
      <c r="AH116" s="324" t="str">
        <f>IF(ISTEXT(AD116),INDEX('JP PINT 1.0'!L:L,MATCH(コアインボイスモデル!AD116,'JP PINT 1.0'!B:B,0),1),"")</f>
        <v/>
      </c>
      <c r="AI116" s="322">
        <v>5</v>
      </c>
      <c r="AJ116" s="324" t="s">
        <v>48</v>
      </c>
      <c r="AK116" s="323" t="s">
        <v>4665</v>
      </c>
      <c r="AL116" s="322" t="s">
        <v>17</v>
      </c>
      <c r="AM116" s="324" t="str">
        <f>IF(LEN(AD116)&gt;1,INDEX('JP PINT 1.0'!U:U,MATCH(コアインボイスモデル!AD116,'JP PINT 1.0'!B:B,0),1),"")</f>
        <v/>
      </c>
    </row>
    <row r="117" spans="1:39" outlineLevel="2">
      <c r="A117" s="329">
        <f t="shared" si="11"/>
        <v>74</v>
      </c>
      <c r="B117" s="322" t="str">
        <f t="shared" si="8"/>
        <v>鑑ヘッダ</v>
      </c>
      <c r="C117" s="322" t="str">
        <f t="shared" ref="C117:C119" si="15">"BT-0"&amp;(MID(C116,5,2)+1)</f>
        <v>BT-060</v>
      </c>
      <c r="D117" s="322" t="str">
        <f t="shared" si="7"/>
        <v>0..1</v>
      </c>
      <c r="E117" s="322">
        <v>4</v>
      </c>
      <c r="F117" s="323" t="s">
        <v>353</v>
      </c>
      <c r="G117" s="324" t="s">
        <v>354</v>
      </c>
      <c r="H117" s="329">
        <v>115</v>
      </c>
      <c r="I117" s="322" t="s">
        <v>5853</v>
      </c>
      <c r="J117" s="322" t="str">
        <f>IF(LEN(N117)&gt;0,INDEX(統合請求!C:C,MATCH(N117,統合請求!D:D,0),1),"")</f>
        <v>IID47</v>
      </c>
      <c r="K117" s="322" t="s">
        <v>25</v>
      </c>
      <c r="L117" s="322" t="s">
        <v>259</v>
      </c>
      <c r="M117" s="322">
        <v>5</v>
      </c>
      <c r="N117" s="323" t="s">
        <v>353</v>
      </c>
      <c r="O117" s="324" t="s">
        <v>354</v>
      </c>
      <c r="P117" s="322" t="s">
        <v>30</v>
      </c>
      <c r="X117" s="323" t="s">
        <v>6253</v>
      </c>
      <c r="AC117" s="322">
        <f>IF(ISTEXT(AD117),INDEX('JP PINT 1.0'!A:A,MATCH(コアインボイスモデル!AD117,'JP PINT 1.0'!B:B,0),1),"")</f>
        <v>1770</v>
      </c>
      <c r="AD117" s="324" t="s">
        <v>1673</v>
      </c>
      <c r="AE117" s="322" t="str">
        <f>IF(ISTEXT(AD117),INDEX('JP PINT 1.0'!F:F,MATCH(コアインボイスモデル!AD117,'JP PINT 1.0'!B:B,0),1),"")</f>
        <v>0..1</v>
      </c>
      <c r="AF117" s="322">
        <f>IF(ISTEXT(AD117),INDEX('JP PINT 1.0'!G:G,MATCH(コアインボイスモデル!AD117,'JP PINT 1.0'!B:B,0),1),"")</f>
        <v>3</v>
      </c>
      <c r="AG117" s="324" t="str">
        <f>IF(ISTEXT(AD117),INDEX('JP PINT 1.0'!I:I,MATCH(コアインボイスモデル!AD117,'JP PINT 1.0'!B:B,0),1),"")</f>
        <v>買い手連絡先</v>
      </c>
      <c r="AH117" s="324" t="str">
        <f>IF(ISTEXT(AD117),INDEX('JP PINT 1.0'!L:L,MATCH(コアインボイスモデル!AD117,'JP PINT 1.0'!B:B,0),1),"")</f>
        <v>買い手の法人や個人の連絡先。</v>
      </c>
      <c r="AI117" s="322">
        <v>5</v>
      </c>
      <c r="AJ117" s="324" t="s">
        <v>260</v>
      </c>
      <c r="AK117" s="323" t="s">
        <v>4666</v>
      </c>
      <c r="AL117" s="322" t="s">
        <v>17</v>
      </c>
      <c r="AM117" s="324" t="str">
        <f>IF(LEN(AD117)&gt;1,INDEX('JP PINT 1.0'!U:U,MATCH(コアインボイスモデル!AD117,'JP PINT 1.0'!B:B,0),1),"")</f>
        <v>/ubl:Invoice/cac:AccountingCustomerParty/cac:Party/cac:Contact/cbc:Name</v>
      </c>
    </row>
    <row r="118" spans="1:39" outlineLevel="2">
      <c r="A118" s="329">
        <f t="shared" si="11"/>
        <v>75</v>
      </c>
      <c r="B118" s="322" t="str">
        <f t="shared" si="8"/>
        <v>鑑ヘッダ</v>
      </c>
      <c r="C118" s="322" t="str">
        <f t="shared" si="15"/>
        <v>BT-061</v>
      </c>
      <c r="D118" s="322" t="str">
        <f t="shared" si="7"/>
        <v>0..1</v>
      </c>
      <c r="E118" s="322">
        <v>4</v>
      </c>
      <c r="F118" s="323" t="s">
        <v>355</v>
      </c>
      <c r="G118" s="324" t="s">
        <v>356</v>
      </c>
      <c r="H118" s="329">
        <v>116</v>
      </c>
      <c r="I118" s="322" t="s">
        <v>5853</v>
      </c>
      <c r="J118" s="322" t="str">
        <f>IF(LEN(N118)&gt;0,INDEX(統合請求!C:C,MATCH(N118,統合請求!D:D,0),1),"")</f>
        <v>IID48</v>
      </c>
      <c r="K118" s="322" t="s">
        <v>25</v>
      </c>
      <c r="L118" s="322" t="s">
        <v>263</v>
      </c>
      <c r="M118" s="322">
        <v>5</v>
      </c>
      <c r="N118" s="323" t="s">
        <v>355</v>
      </c>
      <c r="O118" s="324" t="s">
        <v>356</v>
      </c>
      <c r="P118" s="322" t="s">
        <v>30</v>
      </c>
      <c r="X118" s="323" t="s">
        <v>6254</v>
      </c>
      <c r="AC118" s="322" t="str">
        <f>IF(ISTEXT(AD118),INDEX('JP PINT 1.0'!A:A,MATCH(コアインボイスモデル!AD118,'JP PINT 1.0'!B:B,0),1),"")</f>
        <v/>
      </c>
      <c r="AE118" s="322" t="str">
        <f>IF(ISTEXT(AD118),INDEX('JP PINT 1.0'!F:F,MATCH(コアインボイスモデル!AD118,'JP PINT 1.0'!B:B,0),1),"")</f>
        <v/>
      </c>
      <c r="AF118" s="322" t="str">
        <f>IF(ISTEXT(AD118),INDEX('JP PINT 1.0'!G:G,MATCH(コアインボイスモデル!AD118,'JP PINT 1.0'!B:B,0),1),"")</f>
        <v/>
      </c>
      <c r="AG118" s="324" t="str">
        <f>IF(ISTEXT(AD118),INDEX('JP PINT 1.0'!I:I,MATCH(コアインボイスモデル!AD118,'JP PINT 1.0'!B:B,0),1),"")</f>
        <v/>
      </c>
      <c r="AH118" s="324" t="str">
        <f>IF(ISTEXT(AD118),INDEX('JP PINT 1.0'!L:L,MATCH(コアインボイスモデル!AD118,'JP PINT 1.0'!B:B,0),1),"")</f>
        <v/>
      </c>
      <c r="AI118" s="322">
        <v>5</v>
      </c>
      <c r="AJ118" s="324" t="s">
        <v>264</v>
      </c>
      <c r="AK118" s="323" t="s">
        <v>4667</v>
      </c>
      <c r="AL118" s="322" t="s">
        <v>17</v>
      </c>
      <c r="AM118" s="324" t="str">
        <f>IF(LEN(AD118)&gt;1,INDEX('JP PINT 1.0'!U:U,MATCH(コアインボイスモデル!AD118,'JP PINT 1.0'!B:B,0),1),"")</f>
        <v/>
      </c>
    </row>
    <row r="119" spans="1:39" outlineLevel="2">
      <c r="A119" s="329">
        <f t="shared" si="11"/>
        <v>76</v>
      </c>
      <c r="B119" s="322" t="str">
        <f t="shared" si="8"/>
        <v>鑑ヘッダ</v>
      </c>
      <c r="C119" s="322" t="str">
        <f t="shared" si="15"/>
        <v>BT-062</v>
      </c>
      <c r="D119" s="322" t="str">
        <f t="shared" si="7"/>
        <v>0..1</v>
      </c>
      <c r="E119" s="322">
        <v>4</v>
      </c>
      <c r="F119" s="323" t="s">
        <v>357</v>
      </c>
      <c r="G119" s="324" t="s">
        <v>358</v>
      </c>
      <c r="H119" s="329">
        <v>117</v>
      </c>
      <c r="I119" s="322" t="s">
        <v>5853</v>
      </c>
      <c r="J119" s="322" t="str">
        <f>IF(LEN(N119)&gt;0,INDEX(統合請求!C:C,MATCH(N119,統合請求!D:D,0),1),"")</f>
        <v>IID49</v>
      </c>
      <c r="K119" s="322" t="s">
        <v>25</v>
      </c>
      <c r="L119" s="322" t="s">
        <v>267</v>
      </c>
      <c r="M119" s="322">
        <v>5</v>
      </c>
      <c r="N119" s="323" t="s">
        <v>357</v>
      </c>
      <c r="O119" s="324" t="s">
        <v>358</v>
      </c>
      <c r="P119" s="322" t="s">
        <v>30</v>
      </c>
      <c r="X119" s="323" t="s">
        <v>6255</v>
      </c>
      <c r="AC119" s="322" t="str">
        <f>IF(ISTEXT(AD119),INDEX('JP PINT 1.0'!A:A,MATCH(コアインボイスモデル!AD119,'JP PINT 1.0'!B:B,0),1),"")</f>
        <v/>
      </c>
      <c r="AE119" s="322" t="str">
        <f>IF(ISTEXT(AD119),INDEX('JP PINT 1.0'!F:F,MATCH(コアインボイスモデル!AD119,'JP PINT 1.0'!B:B,0),1),"")</f>
        <v/>
      </c>
      <c r="AF119" s="322" t="str">
        <f>IF(ISTEXT(AD119),INDEX('JP PINT 1.0'!G:G,MATCH(コアインボイスモデル!AD119,'JP PINT 1.0'!B:B,0),1),"")</f>
        <v/>
      </c>
      <c r="AG119" s="324" t="str">
        <f>IF(ISTEXT(AD119),INDEX('JP PINT 1.0'!I:I,MATCH(コアインボイスモデル!AD119,'JP PINT 1.0'!B:B,0),1),"")</f>
        <v/>
      </c>
      <c r="AH119" s="324" t="str">
        <f>IF(ISTEXT(AD119),INDEX('JP PINT 1.0'!L:L,MATCH(コアインボイスモデル!AD119,'JP PINT 1.0'!B:B,0),1),"")</f>
        <v/>
      </c>
      <c r="AI119" s="322">
        <v>5</v>
      </c>
      <c r="AJ119" s="324" t="s">
        <v>268</v>
      </c>
      <c r="AK119" s="323" t="s">
        <v>4668</v>
      </c>
      <c r="AL119" s="322" t="s">
        <v>17</v>
      </c>
      <c r="AM119" s="324" t="str">
        <f>IF(LEN(AD119)&gt;1,INDEX('JP PINT 1.0'!U:U,MATCH(コアインボイスモデル!AD119,'JP PINT 1.0'!B:B,0),1),"")</f>
        <v/>
      </c>
    </row>
    <row r="120" spans="1:39" outlineLevel="2">
      <c r="A120" s="329"/>
      <c r="B120" s="322" t="str">
        <f t="shared" si="8"/>
        <v/>
      </c>
      <c r="D120" s="322" t="str">
        <f t="shared" si="7"/>
        <v/>
      </c>
      <c r="E120" s="322" t="s">
        <v>3791</v>
      </c>
      <c r="H120" s="329">
        <v>118</v>
      </c>
      <c r="I120" s="322" t="s">
        <v>5853</v>
      </c>
      <c r="K120" s="322" t="s">
        <v>36</v>
      </c>
      <c r="L120" s="322" t="s">
        <v>271</v>
      </c>
      <c r="M120" s="322">
        <v>5</v>
      </c>
      <c r="N120" s="323" t="s">
        <v>273</v>
      </c>
      <c r="O120" s="324" t="s">
        <v>274</v>
      </c>
      <c r="P120" s="322" t="s">
        <v>30</v>
      </c>
      <c r="X120" s="323" t="s">
        <v>6381</v>
      </c>
      <c r="AC120" s="322" t="str">
        <f>IF(ISTEXT(AD120),INDEX('JP PINT 1.0'!A:A,MATCH(コアインボイスモデル!AD120,'JP PINT 1.0'!B:B,0),1),"")</f>
        <v/>
      </c>
      <c r="AE120" s="322" t="str">
        <f>IF(ISTEXT(AD120),INDEX('JP PINT 1.0'!F:F,MATCH(コアインボイスモデル!AD120,'JP PINT 1.0'!B:B,0),1),"")</f>
        <v/>
      </c>
      <c r="AF120" s="322" t="str">
        <f>IF(ISTEXT(AD120),INDEX('JP PINT 1.0'!G:G,MATCH(コアインボイスモデル!AD120,'JP PINT 1.0'!B:B,0),1),"")</f>
        <v/>
      </c>
      <c r="AG120" s="324" t="str">
        <f>IF(ISTEXT(AD120),INDEX('JP PINT 1.0'!I:I,MATCH(コアインボイスモデル!AD120,'JP PINT 1.0'!B:B,0),1),"")</f>
        <v/>
      </c>
      <c r="AH120" s="324" t="str">
        <f>IF(ISTEXT(AD120),INDEX('JP PINT 1.0'!L:L,MATCH(コアインボイスモデル!AD120,'JP PINT 1.0'!B:B,0),1),"")</f>
        <v/>
      </c>
      <c r="AI120" s="322">
        <v>5</v>
      </c>
      <c r="AJ120" s="324" t="s">
        <v>272</v>
      </c>
      <c r="AK120" s="323" t="s">
        <v>4669</v>
      </c>
      <c r="AL120" s="322" t="s">
        <v>17</v>
      </c>
      <c r="AM120" s="324" t="str">
        <f>IF(LEN(AD120)&gt;1,INDEX('JP PINT 1.0'!U:U,MATCH(コアインボイスモデル!AD120,'JP PINT 1.0'!B:B,0),1),"")</f>
        <v/>
      </c>
    </row>
    <row r="121" spans="1:39" outlineLevel="2">
      <c r="A121" s="329"/>
      <c r="B121" s="322" t="str">
        <f t="shared" si="8"/>
        <v/>
      </c>
      <c r="D121" s="322" t="str">
        <f t="shared" si="7"/>
        <v/>
      </c>
      <c r="E121" s="322" t="s">
        <v>3791</v>
      </c>
      <c r="H121" s="329">
        <v>119</v>
      </c>
      <c r="I121" s="322" t="s">
        <v>5853</v>
      </c>
      <c r="K121" s="322" t="s">
        <v>41</v>
      </c>
      <c r="L121" s="322" t="s">
        <v>275</v>
      </c>
      <c r="M121" s="322">
        <v>5</v>
      </c>
      <c r="N121" s="323" t="s">
        <v>277</v>
      </c>
      <c r="O121" s="324" t="s">
        <v>278</v>
      </c>
      <c r="P121" s="322" t="s">
        <v>16</v>
      </c>
      <c r="Y121" s="323" t="s">
        <v>6382</v>
      </c>
      <c r="AC121" s="322" t="str">
        <f>IF(ISTEXT(AD121),INDEX('JP PINT 1.0'!A:A,MATCH(コアインボイスモデル!AD121,'JP PINT 1.0'!B:B,0),1),"")</f>
        <v/>
      </c>
      <c r="AE121" s="322" t="str">
        <f>IF(ISTEXT(AD121),INDEX('JP PINT 1.0'!F:F,MATCH(コアインボイスモデル!AD121,'JP PINT 1.0'!B:B,0),1),"")</f>
        <v/>
      </c>
      <c r="AF121" s="322" t="str">
        <f>IF(ISTEXT(AD121),INDEX('JP PINT 1.0'!G:G,MATCH(コアインボイスモデル!AD121,'JP PINT 1.0'!B:B,0),1),"")</f>
        <v/>
      </c>
      <c r="AG121" s="324" t="str">
        <f>IF(ISTEXT(AD121),INDEX('JP PINT 1.0'!I:I,MATCH(コアインボイスモデル!AD121,'JP PINT 1.0'!B:B,0),1),"")</f>
        <v/>
      </c>
      <c r="AH121" s="324" t="str">
        <f>IF(ISTEXT(AD121),INDEX('JP PINT 1.0'!L:L,MATCH(コアインボイスモデル!AD121,'JP PINT 1.0'!B:B,0),1),"")</f>
        <v/>
      </c>
      <c r="AI121" s="322">
        <v>5</v>
      </c>
      <c r="AJ121" s="324" t="s">
        <v>276</v>
      </c>
      <c r="AL121" s="322" t="s">
        <v>17</v>
      </c>
      <c r="AM121" s="324" t="str">
        <f>IF(LEN(AD121)&gt;1,INDEX('JP PINT 1.0'!U:U,MATCH(コアインボイスモデル!AD121,'JP PINT 1.0'!B:B,0),1),"")</f>
        <v/>
      </c>
    </row>
    <row r="122" spans="1:39" outlineLevel="2">
      <c r="A122" s="329">
        <f>A119+1</f>
        <v>77</v>
      </c>
      <c r="B122" s="322" t="str">
        <f t="shared" si="8"/>
        <v>鑑ヘッダ</v>
      </c>
      <c r="C122" s="322" t="str">
        <f>"BT-0"&amp;(MID(C119,5,2)+1)</f>
        <v>BT-063</v>
      </c>
      <c r="D122" s="322" t="str">
        <f t="shared" si="7"/>
        <v>0..1</v>
      </c>
      <c r="E122" s="322">
        <v>4</v>
      </c>
      <c r="F122" s="323" t="s">
        <v>359</v>
      </c>
      <c r="G122" s="324" t="s">
        <v>360</v>
      </c>
      <c r="H122" s="329">
        <v>120</v>
      </c>
      <c r="I122" s="322" t="s">
        <v>5853</v>
      </c>
      <c r="J122" s="322" t="str">
        <f>IF(LEN(N122)&gt;0,INDEX(統合請求!C:C,MATCH(N122,統合請求!D:D,0),1),"")</f>
        <v>IID50</v>
      </c>
      <c r="K122" s="322" t="s">
        <v>25</v>
      </c>
      <c r="L122" s="322" t="s">
        <v>279</v>
      </c>
      <c r="M122" s="322">
        <v>6</v>
      </c>
      <c r="N122" s="323" t="s">
        <v>359</v>
      </c>
      <c r="O122" s="324" t="s">
        <v>360</v>
      </c>
      <c r="P122" s="322" t="s">
        <v>30</v>
      </c>
      <c r="Z122" s="323" t="s">
        <v>6383</v>
      </c>
      <c r="AC122" s="322">
        <f>IF(ISTEXT(AD122),INDEX('JP PINT 1.0'!A:A,MATCH(コアインボイスモデル!AD122,'JP PINT 1.0'!B:B,0),1),"")</f>
        <v>1780</v>
      </c>
      <c r="AD122" s="324" t="s">
        <v>1675</v>
      </c>
      <c r="AE122" s="322" t="str">
        <f>IF(ISTEXT(AD122),INDEX('JP PINT 1.0'!F:F,MATCH(コアインボイスモデル!AD122,'JP PINT 1.0'!B:B,0),1),"")</f>
        <v>0..1</v>
      </c>
      <c r="AF122" s="322">
        <f>IF(ISTEXT(AD122),INDEX('JP PINT 1.0'!G:G,MATCH(コアインボイスモデル!AD122,'JP PINT 1.0'!B:B,0),1),"")</f>
        <v>3</v>
      </c>
      <c r="AG122" s="324" t="str">
        <f>IF(ISTEXT(AD122),INDEX('JP PINT 1.0'!I:I,MATCH(コアインボイスモデル!AD122,'JP PINT 1.0'!B:B,0),1),"")</f>
        <v>買い手連絡先電話番号</v>
      </c>
      <c r="AH122" s="324" t="str">
        <f>IF(ISTEXT(AD122),INDEX('JP PINT 1.0'!L:L,MATCH(コアインボイスモデル!AD122,'JP PINT 1.0'!B:B,0),1),"")</f>
        <v>買い手の連絡先電話番号。</v>
      </c>
      <c r="AI122" s="322">
        <v>6</v>
      </c>
      <c r="AJ122" s="324" t="s">
        <v>280</v>
      </c>
      <c r="AK122" s="323" t="s">
        <v>4670</v>
      </c>
      <c r="AL122" s="322" t="s">
        <v>17</v>
      </c>
      <c r="AM122" s="324" t="str">
        <f>IF(LEN(AD122)&gt;1,INDEX('JP PINT 1.0'!U:U,MATCH(コアインボイスモデル!AD122,'JP PINT 1.0'!B:B,0),1),"")</f>
        <v>/ubl:Invoice/cac:AccountingCustomerParty/cac:Party/cac:Contact/cbc:Telephone</v>
      </c>
    </row>
    <row r="123" spans="1:39" outlineLevel="2">
      <c r="A123" s="329"/>
      <c r="B123" s="322" t="str">
        <f t="shared" si="8"/>
        <v/>
      </c>
      <c r="D123" s="322" t="str">
        <f t="shared" si="7"/>
        <v/>
      </c>
      <c r="E123" s="322" t="s">
        <v>3791</v>
      </c>
      <c r="H123" s="329">
        <v>121</v>
      </c>
      <c r="I123" s="322" t="s">
        <v>5853</v>
      </c>
      <c r="K123" s="322" t="s">
        <v>36</v>
      </c>
      <c r="L123" s="322" t="s">
        <v>283</v>
      </c>
      <c r="M123" s="322">
        <v>5</v>
      </c>
      <c r="N123" s="323" t="s">
        <v>285</v>
      </c>
      <c r="O123" s="324" t="s">
        <v>286</v>
      </c>
      <c r="P123" s="322" t="s">
        <v>30</v>
      </c>
      <c r="X123" s="323" t="s">
        <v>6384</v>
      </c>
      <c r="AC123" s="322" t="str">
        <f>IF(ISTEXT(AD123),INDEX('JP PINT 1.0'!A:A,MATCH(コアインボイスモデル!AD123,'JP PINT 1.0'!B:B,0),1),"")</f>
        <v/>
      </c>
      <c r="AE123" s="322" t="str">
        <f>IF(ISTEXT(AD123),INDEX('JP PINT 1.0'!F:F,MATCH(コアインボイスモデル!AD123,'JP PINT 1.0'!B:B,0),1),"")</f>
        <v/>
      </c>
      <c r="AF123" s="322" t="str">
        <f>IF(ISTEXT(AD123),INDEX('JP PINT 1.0'!G:G,MATCH(コアインボイスモデル!AD123,'JP PINT 1.0'!B:B,0),1),"")</f>
        <v/>
      </c>
      <c r="AG123" s="324" t="str">
        <f>IF(ISTEXT(AD123),INDEX('JP PINT 1.0'!I:I,MATCH(コアインボイスモデル!AD123,'JP PINT 1.0'!B:B,0),1),"")</f>
        <v/>
      </c>
      <c r="AH123" s="324" t="str">
        <f>IF(ISTEXT(AD123),INDEX('JP PINT 1.0'!L:L,MATCH(コアインボイスモデル!AD123,'JP PINT 1.0'!B:B,0),1),"")</f>
        <v/>
      </c>
      <c r="AI123" s="322">
        <v>5</v>
      </c>
      <c r="AJ123" s="324" t="s">
        <v>284</v>
      </c>
      <c r="AK123" s="323" t="s">
        <v>4671</v>
      </c>
      <c r="AL123" s="322" t="s">
        <v>17</v>
      </c>
      <c r="AM123" s="324" t="str">
        <f>IF(LEN(AD123)&gt;1,INDEX('JP PINT 1.0'!U:U,MATCH(コアインボイスモデル!AD123,'JP PINT 1.0'!B:B,0),1),"")</f>
        <v/>
      </c>
    </row>
    <row r="124" spans="1:39" outlineLevel="2">
      <c r="A124" s="329"/>
      <c r="B124" s="322" t="str">
        <f t="shared" si="8"/>
        <v/>
      </c>
      <c r="D124" s="322" t="str">
        <f t="shared" si="7"/>
        <v/>
      </c>
      <c r="E124" s="322" t="s">
        <v>3791</v>
      </c>
      <c r="H124" s="329">
        <v>122</v>
      </c>
      <c r="I124" s="322" t="s">
        <v>5853</v>
      </c>
      <c r="K124" s="322" t="s">
        <v>41</v>
      </c>
      <c r="L124" s="322" t="s">
        <v>275</v>
      </c>
      <c r="M124" s="322">
        <v>5</v>
      </c>
      <c r="N124" s="323" t="s">
        <v>287</v>
      </c>
      <c r="O124" s="324" t="s">
        <v>288</v>
      </c>
      <c r="P124" s="322" t="s">
        <v>16</v>
      </c>
      <c r="Y124" s="323" t="s">
        <v>6382</v>
      </c>
      <c r="AC124" s="322" t="str">
        <f>IF(ISTEXT(AD124),INDEX('JP PINT 1.0'!A:A,MATCH(コアインボイスモデル!AD124,'JP PINT 1.0'!B:B,0),1),"")</f>
        <v/>
      </c>
      <c r="AE124" s="322" t="str">
        <f>IF(ISTEXT(AD124),INDEX('JP PINT 1.0'!F:F,MATCH(コアインボイスモデル!AD124,'JP PINT 1.0'!B:B,0),1),"")</f>
        <v/>
      </c>
      <c r="AF124" s="322" t="str">
        <f>IF(ISTEXT(AD124),INDEX('JP PINT 1.0'!G:G,MATCH(コアインボイスモデル!AD124,'JP PINT 1.0'!B:B,0),1),"")</f>
        <v/>
      </c>
      <c r="AG124" s="324" t="str">
        <f>IF(ISTEXT(AD124),INDEX('JP PINT 1.0'!I:I,MATCH(コアインボイスモデル!AD124,'JP PINT 1.0'!B:B,0),1),"")</f>
        <v/>
      </c>
      <c r="AH124" s="324" t="str">
        <f>IF(ISTEXT(AD124),INDEX('JP PINT 1.0'!L:L,MATCH(コアインボイスモデル!AD124,'JP PINT 1.0'!B:B,0),1),"")</f>
        <v/>
      </c>
      <c r="AI124" s="322">
        <v>5</v>
      </c>
      <c r="AJ124" s="324" t="s">
        <v>276</v>
      </c>
      <c r="AL124" s="322" t="s">
        <v>17</v>
      </c>
      <c r="AM124" s="324" t="str">
        <f>IF(LEN(AD124)&gt;1,INDEX('JP PINT 1.0'!U:U,MATCH(コアインボイスモデル!AD124,'JP PINT 1.0'!B:B,0),1),"")</f>
        <v/>
      </c>
    </row>
    <row r="125" spans="1:39" outlineLevel="2">
      <c r="A125" s="329">
        <f>A122+1</f>
        <v>78</v>
      </c>
      <c r="B125" s="322" t="str">
        <f t="shared" si="8"/>
        <v>鑑ヘッダ</v>
      </c>
      <c r="C125" s="322" t="str">
        <f>"BT-0"&amp;(MID(C122,5,2)+1)</f>
        <v>BT-064</v>
      </c>
      <c r="D125" s="322" t="str">
        <f t="shared" si="7"/>
        <v>0..1</v>
      </c>
      <c r="E125" s="322">
        <v>4</v>
      </c>
      <c r="F125" s="323" t="s">
        <v>361</v>
      </c>
      <c r="G125" s="324" t="s">
        <v>362</v>
      </c>
      <c r="H125" s="329">
        <v>123</v>
      </c>
      <c r="I125" s="322" t="s">
        <v>5853</v>
      </c>
      <c r="J125" s="322" t="str">
        <f>IF(LEN(N125)&gt;0,INDEX(統合請求!C:C,MATCH(N125,統合請求!D:D,0),1),"")</f>
        <v>IID51</v>
      </c>
      <c r="K125" s="322" t="s">
        <v>25</v>
      </c>
      <c r="L125" s="322" t="s">
        <v>279</v>
      </c>
      <c r="M125" s="322">
        <v>6</v>
      </c>
      <c r="N125" s="323" t="s">
        <v>361</v>
      </c>
      <c r="O125" s="324" t="s">
        <v>362</v>
      </c>
      <c r="P125" s="322" t="s">
        <v>30</v>
      </c>
      <c r="Z125" s="323" t="s">
        <v>6383</v>
      </c>
      <c r="AC125" s="322" t="str">
        <f>IF(ISTEXT(AD125),INDEX('JP PINT 1.0'!A:A,MATCH(コアインボイスモデル!AD125,'JP PINT 1.0'!B:B,0),1),"")</f>
        <v/>
      </c>
      <c r="AE125" s="322" t="str">
        <f>IF(ISTEXT(AD125),INDEX('JP PINT 1.0'!F:F,MATCH(コアインボイスモデル!AD125,'JP PINT 1.0'!B:B,0),1),"")</f>
        <v/>
      </c>
      <c r="AF125" s="322" t="str">
        <f>IF(ISTEXT(AD125),INDEX('JP PINT 1.0'!G:G,MATCH(コアインボイスモデル!AD125,'JP PINT 1.0'!B:B,0),1),"")</f>
        <v/>
      </c>
      <c r="AG125" s="324" t="str">
        <f>IF(ISTEXT(AD125),INDEX('JP PINT 1.0'!I:I,MATCH(コアインボイスモデル!AD125,'JP PINT 1.0'!B:B,0),1),"")</f>
        <v/>
      </c>
      <c r="AH125" s="324" t="str">
        <f>IF(ISTEXT(AD125),INDEX('JP PINT 1.0'!L:L,MATCH(コアインボイスモデル!AD125,'JP PINT 1.0'!B:B,0),1),"")</f>
        <v/>
      </c>
      <c r="AI125" s="322">
        <v>6</v>
      </c>
      <c r="AJ125" s="324" t="s">
        <v>280</v>
      </c>
      <c r="AK125" s="323" t="s">
        <v>4672</v>
      </c>
      <c r="AL125" s="322" t="s">
        <v>17</v>
      </c>
      <c r="AM125" s="324" t="str">
        <f>IF(LEN(AD125)&gt;1,INDEX('JP PINT 1.0'!U:U,MATCH(コアインボイスモデル!AD125,'JP PINT 1.0'!B:B,0),1),"")</f>
        <v/>
      </c>
    </row>
    <row r="126" spans="1:39" outlineLevel="2">
      <c r="A126" s="329"/>
      <c r="B126" s="322" t="str">
        <f t="shared" si="8"/>
        <v/>
      </c>
      <c r="D126" s="322" t="str">
        <f t="shared" si="7"/>
        <v/>
      </c>
      <c r="E126" s="322" t="s">
        <v>3791</v>
      </c>
      <c r="H126" s="329">
        <v>124</v>
      </c>
      <c r="I126" s="322" t="s">
        <v>5853</v>
      </c>
      <c r="K126" s="322" t="s">
        <v>36</v>
      </c>
      <c r="L126" s="322" t="s">
        <v>291</v>
      </c>
      <c r="M126" s="322">
        <v>5</v>
      </c>
      <c r="N126" s="323" t="s">
        <v>293</v>
      </c>
      <c r="O126" s="324" t="s">
        <v>294</v>
      </c>
      <c r="P126" s="322" t="s">
        <v>30</v>
      </c>
      <c r="X126" s="323" t="s">
        <v>6386</v>
      </c>
      <c r="AC126" s="322" t="str">
        <f>IF(ISTEXT(AD126),INDEX('JP PINT 1.0'!A:A,MATCH(コアインボイスモデル!AD126,'JP PINT 1.0'!B:B,0),1),"")</f>
        <v/>
      </c>
      <c r="AE126" s="322" t="str">
        <f>IF(ISTEXT(AD126),INDEX('JP PINT 1.0'!F:F,MATCH(コアインボイスモデル!AD126,'JP PINT 1.0'!B:B,0),1),"")</f>
        <v/>
      </c>
      <c r="AF126" s="322" t="str">
        <f>IF(ISTEXT(AD126),INDEX('JP PINT 1.0'!G:G,MATCH(コアインボイスモデル!AD126,'JP PINT 1.0'!B:B,0),1),"")</f>
        <v/>
      </c>
      <c r="AG126" s="324" t="str">
        <f>IF(ISTEXT(AD126),INDEX('JP PINT 1.0'!I:I,MATCH(コアインボイスモデル!AD126,'JP PINT 1.0'!B:B,0),1),"")</f>
        <v/>
      </c>
      <c r="AH126" s="324" t="str">
        <f>IF(ISTEXT(AD126),INDEX('JP PINT 1.0'!L:L,MATCH(コアインボイスモデル!AD126,'JP PINT 1.0'!B:B,0),1),"")</f>
        <v/>
      </c>
      <c r="AI126" s="322">
        <v>5</v>
      </c>
      <c r="AJ126" s="324" t="s">
        <v>292</v>
      </c>
      <c r="AK126" s="323" t="s">
        <v>4673</v>
      </c>
      <c r="AL126" s="322" t="s">
        <v>17</v>
      </c>
      <c r="AM126" s="324" t="str">
        <f>IF(LEN(AD126)&gt;1,INDEX('JP PINT 1.0'!U:U,MATCH(コアインボイスモデル!AD126,'JP PINT 1.0'!B:B,0),1),"")</f>
        <v/>
      </c>
    </row>
    <row r="127" spans="1:39" outlineLevel="2">
      <c r="A127" s="329"/>
      <c r="B127" s="322" t="str">
        <f t="shared" si="8"/>
        <v/>
      </c>
      <c r="D127" s="322" t="str">
        <f t="shared" si="7"/>
        <v/>
      </c>
      <c r="E127" s="322" t="s">
        <v>3791</v>
      </c>
      <c r="H127" s="329">
        <v>125</v>
      </c>
      <c r="I127" s="322" t="s">
        <v>5853</v>
      </c>
      <c r="K127" s="322" t="s">
        <v>41</v>
      </c>
      <c r="L127" s="322" t="s">
        <v>275</v>
      </c>
      <c r="M127" s="322">
        <v>5</v>
      </c>
      <c r="N127" s="323" t="s">
        <v>295</v>
      </c>
      <c r="O127" s="324" t="s">
        <v>363</v>
      </c>
      <c r="P127" s="322" t="s">
        <v>16</v>
      </c>
      <c r="Y127" s="323" t="s">
        <v>6382</v>
      </c>
      <c r="AC127" s="322" t="str">
        <f>IF(ISTEXT(AD127),INDEX('JP PINT 1.0'!A:A,MATCH(コアインボイスモデル!AD127,'JP PINT 1.0'!B:B,0),1),"")</f>
        <v/>
      </c>
      <c r="AE127" s="322" t="str">
        <f>IF(ISTEXT(AD127),INDEX('JP PINT 1.0'!F:F,MATCH(コアインボイスモデル!AD127,'JP PINT 1.0'!B:B,0),1),"")</f>
        <v/>
      </c>
      <c r="AF127" s="322" t="str">
        <f>IF(ISTEXT(AD127),INDEX('JP PINT 1.0'!G:G,MATCH(コアインボイスモデル!AD127,'JP PINT 1.0'!B:B,0),1),"")</f>
        <v/>
      </c>
      <c r="AG127" s="324" t="str">
        <f>IF(ISTEXT(AD127),INDEX('JP PINT 1.0'!I:I,MATCH(コアインボイスモデル!AD127,'JP PINT 1.0'!B:B,0),1),"")</f>
        <v/>
      </c>
      <c r="AH127" s="324" t="str">
        <f>IF(ISTEXT(AD127),INDEX('JP PINT 1.0'!L:L,MATCH(コアインボイスモデル!AD127,'JP PINT 1.0'!B:B,0),1),"")</f>
        <v/>
      </c>
      <c r="AI127" s="322">
        <v>5</v>
      </c>
      <c r="AJ127" s="324" t="s">
        <v>276</v>
      </c>
      <c r="AL127" s="322" t="s">
        <v>17</v>
      </c>
      <c r="AM127" s="324" t="str">
        <f>IF(LEN(AD127)&gt;1,INDEX('JP PINT 1.0'!U:U,MATCH(コアインボイスモデル!AD127,'JP PINT 1.0'!B:B,0),1),"")</f>
        <v/>
      </c>
    </row>
    <row r="128" spans="1:39" outlineLevel="2">
      <c r="A128" s="329">
        <f>A125+1</f>
        <v>79</v>
      </c>
      <c r="B128" s="322" t="str">
        <f t="shared" si="8"/>
        <v>鑑ヘッダ</v>
      </c>
      <c r="C128" s="322" t="str">
        <f>"BT-0"&amp;(MID(C125,5,2)+1)</f>
        <v>BT-065</v>
      </c>
      <c r="D128" s="322" t="str">
        <f t="shared" si="7"/>
        <v>0..1</v>
      </c>
      <c r="E128" s="322">
        <v>4</v>
      </c>
      <c r="F128" s="323" t="s">
        <v>364</v>
      </c>
      <c r="G128" s="324" t="s">
        <v>365</v>
      </c>
      <c r="H128" s="329">
        <v>126</v>
      </c>
      <c r="I128" s="322" t="s">
        <v>5853</v>
      </c>
      <c r="J128" s="322" t="str">
        <f>IF(LEN(N128)&gt;0,INDEX(統合請求!C:C,MATCH(N128,統合請求!D:D,0),1),"")</f>
        <v>IID52</v>
      </c>
      <c r="K128" s="322" t="s">
        <v>25</v>
      </c>
      <c r="L128" s="322" t="s">
        <v>297</v>
      </c>
      <c r="M128" s="322">
        <v>6</v>
      </c>
      <c r="N128" s="323" t="s">
        <v>364</v>
      </c>
      <c r="O128" s="324" t="s">
        <v>365</v>
      </c>
      <c r="P128" s="322" t="s">
        <v>30</v>
      </c>
      <c r="Z128" s="323" t="s">
        <v>6387</v>
      </c>
      <c r="AC128" s="322">
        <f>IF(ISTEXT(AD128),INDEX('JP PINT 1.0'!A:A,MATCH(コアインボイスモデル!AD128,'JP PINT 1.0'!B:B,0),1),"")</f>
        <v>1790</v>
      </c>
      <c r="AD128" s="324" t="s">
        <v>1677</v>
      </c>
      <c r="AE128" s="322" t="str">
        <f>IF(ISTEXT(AD128),INDEX('JP PINT 1.0'!F:F,MATCH(コアインボイスモデル!AD128,'JP PINT 1.0'!B:B,0),1),"")</f>
        <v>0..1</v>
      </c>
      <c r="AF128" s="322">
        <f>IF(ISTEXT(AD128),INDEX('JP PINT 1.0'!G:G,MATCH(コアインボイスモデル!AD128,'JP PINT 1.0'!B:B,0),1),"")</f>
        <v>3</v>
      </c>
      <c r="AG128" s="324" t="str">
        <f>IF(ISTEXT(AD128),INDEX('JP PINT 1.0'!I:I,MATCH(コアインボイスモデル!AD128,'JP PINT 1.0'!B:B,0),1),"")</f>
        <v>買い手連絡先電子メールアドレス</v>
      </c>
      <c r="AH128" s="324" t="str">
        <f>IF(ISTEXT(AD128),INDEX('JP PINT 1.0'!L:L,MATCH(コアインボイスモデル!AD128,'JP PINT 1.0'!B:B,0),1),"")</f>
        <v>買い手の連絡先電子メールアドレス。</v>
      </c>
      <c r="AI128" s="322">
        <v>6</v>
      </c>
      <c r="AJ128" s="324" t="s">
        <v>205</v>
      </c>
      <c r="AK128" s="323" t="s">
        <v>4674</v>
      </c>
      <c r="AL128" s="322" t="s">
        <v>17</v>
      </c>
      <c r="AM128" s="324" t="str">
        <f>IF(LEN(AD128)&gt;1,INDEX('JP PINT 1.0'!U:U,MATCH(コアインボイスモデル!AD128,'JP PINT 1.0'!B:B,0),1),"")</f>
        <v>/ubl:Invoice/cac:AccountingCustomerParty/cac:Party/cac:Contact/cbc:ElectronicMail</v>
      </c>
    </row>
    <row r="129" spans="1:39" outlineLevel="1">
      <c r="A129" s="329">
        <f t="shared" si="11"/>
        <v>80</v>
      </c>
      <c r="B129" s="322" t="str">
        <f t="shared" si="8"/>
        <v>鑑ヘッダ</v>
      </c>
      <c r="C129" s="322" t="str">
        <f>"BG-"&amp;(MID(C114,4,2)+1)</f>
        <v>BG-12</v>
      </c>
      <c r="D129" s="322" t="str">
        <f t="shared" si="7"/>
        <v>0..1</v>
      </c>
      <c r="E129" s="322">
        <v>3</v>
      </c>
      <c r="F129" s="323" t="s">
        <v>6086</v>
      </c>
      <c r="G129" s="324" t="s">
        <v>367</v>
      </c>
      <c r="H129" s="329">
        <v>127</v>
      </c>
      <c r="I129" s="322" t="s">
        <v>5853</v>
      </c>
      <c r="K129" s="322" t="s">
        <v>36</v>
      </c>
      <c r="L129" s="322" t="s">
        <v>300</v>
      </c>
      <c r="M129" s="322">
        <v>4</v>
      </c>
      <c r="N129" s="323" t="s">
        <v>366</v>
      </c>
      <c r="O129" s="324" t="s">
        <v>367</v>
      </c>
      <c r="P129" s="322" t="s">
        <v>30</v>
      </c>
      <c r="V129" s="323" t="s">
        <v>6326</v>
      </c>
      <c r="AC129" s="322">
        <f>IF(ISTEXT(AD129),INDEX('JP PINT 1.0'!A:A,MATCH(コアインボイスモデル!AD129,'JP PINT 1.0'!B:B,0),1),"")</f>
        <v>1680</v>
      </c>
      <c r="AD129" s="324" t="s">
        <v>1679</v>
      </c>
      <c r="AE129" s="322" t="str">
        <f>IF(ISTEXT(AD129),INDEX('JP PINT 1.0'!F:F,MATCH(コアインボイスモデル!AD129,'JP PINT 1.0'!B:B,0),1),"")</f>
        <v>1..1</v>
      </c>
      <c r="AF129" s="322">
        <f>IF(ISTEXT(AD129),INDEX('JP PINT 1.0'!G:G,MATCH(コアインボイスモデル!AD129,'JP PINT 1.0'!B:B,0),1),"")</f>
        <v>2</v>
      </c>
      <c r="AG129" s="324" t="str">
        <f>IF(ISTEXT(AD129),INDEX('JP PINT 1.0'!I:I,MATCH(コアインボイスモデル!AD129,'JP PINT 1.0'!B:B,0),1),"")</f>
        <v>買い手住所</v>
      </c>
      <c r="AH129" s="324" t="str">
        <f>IF(ISTEXT(AD129),INDEX('JP PINT 1.0'!L:L,MATCH(コアインボイスモデル!AD129,'JP PINT 1.0'!B:B,0),1),"")</f>
        <v>買い手の住所に関する情報を提供するビジネス用語のグループ。</v>
      </c>
      <c r="AI129" s="322">
        <v>4</v>
      </c>
      <c r="AJ129" s="324" t="s">
        <v>301</v>
      </c>
      <c r="AK129" s="323" t="s">
        <v>4675</v>
      </c>
      <c r="AL129" s="322" t="s">
        <v>17</v>
      </c>
      <c r="AM129" s="324" t="str">
        <f>IF(LEN(AD129)&gt;1,INDEX('JP PINT 1.0'!U:U,MATCH(コアインボイスモデル!AD129,'JP PINT 1.0'!B:B,0),1),"")</f>
        <v>/ubl:Invoice/cac:AccountingCustomerParty/cac:Party/cac:PostalAddress</v>
      </c>
    </row>
    <row r="130" spans="1:39" outlineLevel="2">
      <c r="A130" s="329"/>
      <c r="B130" s="322" t="str">
        <f t="shared" si="8"/>
        <v/>
      </c>
      <c r="D130" s="322" t="str">
        <f t="shared" si="7"/>
        <v/>
      </c>
      <c r="E130" s="322" t="s">
        <v>3791</v>
      </c>
      <c r="H130" s="329">
        <v>128</v>
      </c>
      <c r="I130" s="322" t="s">
        <v>5853</v>
      </c>
      <c r="J130" s="322" t="str">
        <f>IF(LEN(N130)&gt;0,INDEX(統合請求!C:C,MATCH(N130,統合請求!D:D,0),1),"")</f>
        <v>ICL11</v>
      </c>
      <c r="K130" s="322" t="s">
        <v>41</v>
      </c>
      <c r="L130" s="322" t="s">
        <v>304</v>
      </c>
      <c r="M130" s="322">
        <v>4</v>
      </c>
      <c r="N130" s="323" t="s">
        <v>368</v>
      </c>
      <c r="O130" s="324" t="s">
        <v>369</v>
      </c>
      <c r="P130" s="322" t="s">
        <v>16</v>
      </c>
      <c r="W130" s="323" t="s">
        <v>6327</v>
      </c>
      <c r="AC130" s="322" t="str">
        <f>IF(ISTEXT(AD130),INDEX('JP PINT 1.0'!A:A,MATCH(コアインボイスモデル!AD130,'JP PINT 1.0'!B:B,0),1),"")</f>
        <v/>
      </c>
      <c r="AE130" s="322" t="str">
        <f>IF(ISTEXT(AD130),INDEX('JP PINT 1.0'!F:F,MATCH(コアインボイスモデル!AD130,'JP PINT 1.0'!B:B,0),1),"")</f>
        <v/>
      </c>
      <c r="AF130" s="322" t="str">
        <f>IF(ISTEXT(AD130),INDEX('JP PINT 1.0'!G:G,MATCH(コアインボイスモデル!AD130,'JP PINT 1.0'!B:B,0),1),"")</f>
        <v/>
      </c>
      <c r="AG130" s="324" t="str">
        <f>IF(ISTEXT(AD130),INDEX('JP PINT 1.0'!I:I,MATCH(コアインボイスモデル!AD130,'JP PINT 1.0'!B:B,0),1),"")</f>
        <v/>
      </c>
      <c r="AH130" s="324" t="str">
        <f>IF(ISTEXT(AD130),INDEX('JP PINT 1.0'!L:L,MATCH(コアインボイスモデル!AD130,'JP PINT 1.0'!B:B,0),1),"")</f>
        <v/>
      </c>
      <c r="AI130" s="322">
        <v>4</v>
      </c>
      <c r="AJ130" s="324" t="s">
        <v>305</v>
      </c>
      <c r="AL130" s="322" t="s">
        <v>17</v>
      </c>
      <c r="AM130" s="324" t="str">
        <f>IF(LEN(AD130)&gt;1,INDEX('JP PINT 1.0'!U:U,MATCH(コアインボイスモデル!AD130,'JP PINT 1.0'!B:B,0),1),"")</f>
        <v/>
      </c>
    </row>
    <row r="131" spans="1:39" outlineLevel="2">
      <c r="A131" s="329">
        <f>A129+1</f>
        <v>81</v>
      </c>
      <c r="B131" s="322" t="str">
        <f t="shared" si="8"/>
        <v>鑑ヘッダ</v>
      </c>
      <c r="C131" s="322" t="str">
        <f>"BT-0"&amp;(MID(C128,5,2)+1)</f>
        <v>BT-066</v>
      </c>
      <c r="D131" s="322" t="str">
        <f t="shared" ref="D131:D194" si="16">IF(LEN(C131)&gt;1,P131,"")</f>
        <v>0..1</v>
      </c>
      <c r="E131" s="322">
        <v>4</v>
      </c>
      <c r="F131" s="323" t="s">
        <v>370</v>
      </c>
      <c r="G131" s="324" t="s">
        <v>371</v>
      </c>
      <c r="H131" s="329">
        <v>129</v>
      </c>
      <c r="I131" s="322" t="s">
        <v>5853</v>
      </c>
      <c r="J131" s="322" t="str">
        <f>IF(LEN(N131)&gt;0,INDEX(統合請求!C:C,MATCH(N131,統合請求!D:D,0),1),"")</f>
        <v>IID53</v>
      </c>
      <c r="K131" s="322" t="s">
        <v>25</v>
      </c>
      <c r="L131" s="322" t="s">
        <v>308</v>
      </c>
      <c r="M131" s="322">
        <v>5</v>
      </c>
      <c r="N131" s="323" t="s">
        <v>370</v>
      </c>
      <c r="O131" s="324" t="s">
        <v>371</v>
      </c>
      <c r="P131" s="322" t="s">
        <v>30</v>
      </c>
      <c r="X131" s="323" t="s">
        <v>6328</v>
      </c>
      <c r="AC131" s="322">
        <f>IF(ISTEXT(AD131),INDEX('JP PINT 1.0'!A:A,MATCH(コアインボイスモデル!AD131,'JP PINT 1.0'!B:B,0),1),"")</f>
        <v>1730</v>
      </c>
      <c r="AD131" s="324" t="s">
        <v>1682</v>
      </c>
      <c r="AE131" s="322" t="str">
        <f>IF(ISTEXT(AD131),INDEX('JP PINT 1.0'!F:F,MATCH(コアインボイスモデル!AD131,'JP PINT 1.0'!B:B,0),1),"")</f>
        <v>0..1</v>
      </c>
      <c r="AF131" s="322">
        <f>IF(ISTEXT(AD131),INDEX('JP PINT 1.0'!G:G,MATCH(コアインボイスモデル!AD131,'JP PINT 1.0'!B:B,0),1),"")</f>
        <v>3</v>
      </c>
      <c r="AG131" s="324" t="str">
        <f>IF(ISTEXT(AD131),INDEX('JP PINT 1.0'!I:I,MATCH(コアインボイスモデル!AD131,'JP PINT 1.0'!B:B,0),1),"")</f>
        <v>買い手郵便番号</v>
      </c>
      <c r="AH131" s="324" t="str">
        <f>IF(ISTEXT(AD131),INDEX('JP PINT 1.0'!L:L,MATCH(コアインボイスモデル!AD131,'JP PINT 1.0'!B:B,0),1),"")</f>
        <v>買い手の住所の郵便番号。</v>
      </c>
      <c r="AI131" s="322">
        <v>5</v>
      </c>
      <c r="AJ131" s="324" t="s">
        <v>309</v>
      </c>
      <c r="AK131" s="323" t="s">
        <v>4676</v>
      </c>
      <c r="AL131" s="322" t="s">
        <v>17</v>
      </c>
      <c r="AM131" s="324" t="str">
        <f>IF(LEN(AD131)&gt;1,INDEX('JP PINT 1.0'!U:U,MATCH(コアインボイスモデル!AD131,'JP PINT 1.0'!B:B,0),1),"")</f>
        <v>/ubl:Invoice/cac:AccountingCustomerParty/cac:Party/cac:PostalAddress/cbc:PostalZone</v>
      </c>
    </row>
    <row r="132" spans="1:39" outlineLevel="2">
      <c r="A132" s="329">
        <f t="shared" si="11"/>
        <v>82</v>
      </c>
      <c r="B132" s="322" t="str">
        <f t="shared" ref="B132:B195" si="17">IF(ISTEXT(F132),I132,"")</f>
        <v>鑑ヘッダ</v>
      </c>
      <c r="C132" s="322" t="str">
        <f t="shared" ref="C132:C135" si="18">"BT-0"&amp;(MID(C131,5,2)+1)</f>
        <v>BT-067</v>
      </c>
      <c r="D132" s="322" t="str">
        <f t="shared" si="16"/>
        <v>0..1</v>
      </c>
      <c r="E132" s="322">
        <v>4</v>
      </c>
      <c r="F132" s="323" t="s">
        <v>372</v>
      </c>
      <c r="G132" s="324" t="s">
        <v>373</v>
      </c>
      <c r="H132" s="329">
        <v>130</v>
      </c>
      <c r="I132" s="322" t="s">
        <v>5853</v>
      </c>
      <c r="J132" s="322" t="str">
        <f>IF(LEN(N132)&gt;0,INDEX(統合請求!C:C,MATCH(N132,統合請求!D:D,0),1),"")</f>
        <v>IID54</v>
      </c>
      <c r="K132" s="322" t="s">
        <v>25</v>
      </c>
      <c r="L132" s="322" t="s">
        <v>312</v>
      </c>
      <c r="M132" s="322">
        <v>5</v>
      </c>
      <c r="N132" s="323" t="s">
        <v>372</v>
      </c>
      <c r="O132" s="324" t="s">
        <v>373</v>
      </c>
      <c r="P132" s="322" t="s">
        <v>30</v>
      </c>
      <c r="X132" s="323" t="s">
        <v>6329</v>
      </c>
      <c r="AC132" s="322">
        <f>IF(ISTEXT(AD132),INDEX('JP PINT 1.0'!A:A,MATCH(コアインボイスモデル!AD132,'JP PINT 1.0'!B:B,0),1),"")</f>
        <v>1690</v>
      </c>
      <c r="AD132" s="324" t="s">
        <v>1684</v>
      </c>
      <c r="AE132" s="322" t="str">
        <f>IF(ISTEXT(AD132),INDEX('JP PINT 1.0'!F:F,MATCH(コアインボイスモデル!AD132,'JP PINT 1.0'!B:B,0),1),"")</f>
        <v>0..1</v>
      </c>
      <c r="AF132" s="322">
        <f>IF(ISTEXT(AD132),INDEX('JP PINT 1.0'!G:G,MATCH(コアインボイスモデル!AD132,'JP PINT 1.0'!B:B,0),1),"")</f>
        <v>3</v>
      </c>
      <c r="AG132" s="324" t="str">
        <f>IF(ISTEXT(AD132),INDEX('JP PINT 1.0'!I:I,MATCH(コアインボイスモデル!AD132,'JP PINT 1.0'!B:B,0),1),"")</f>
        <v>買い手住所欄1</v>
      </c>
      <c r="AH132" s="324" t="str">
        <f>IF(ISTEXT(AD132),INDEX('JP PINT 1.0'!L:L,MATCH(コアインボイスモデル!AD132,'JP PINT 1.0'!B:B,0),1),"")</f>
        <v>買い手の住所の主な記載欄。</v>
      </c>
      <c r="AI132" s="322">
        <v>5</v>
      </c>
      <c r="AJ132" s="324" t="s">
        <v>313</v>
      </c>
      <c r="AK132" s="323" t="s">
        <v>4677</v>
      </c>
      <c r="AL132" s="322" t="s">
        <v>17</v>
      </c>
      <c r="AM132" s="324" t="str">
        <f>IF(LEN(AD132)&gt;1,INDEX('JP PINT 1.0'!U:U,MATCH(コアインボイスモデル!AD132,'JP PINT 1.0'!B:B,0),1),"")</f>
        <v>/ubl:Invoice/cac:AccountingCustomerParty/cac:Party/cac:PostalAddress/cbc:StreetName</v>
      </c>
    </row>
    <row r="133" spans="1:39" outlineLevel="2">
      <c r="A133" s="329">
        <f t="shared" si="11"/>
        <v>83</v>
      </c>
      <c r="B133" s="322" t="str">
        <f t="shared" si="17"/>
        <v>鑑ヘッダ</v>
      </c>
      <c r="C133" s="322" t="str">
        <f t="shared" si="18"/>
        <v>BT-068</v>
      </c>
      <c r="D133" s="322" t="str">
        <f t="shared" si="16"/>
        <v>0..1</v>
      </c>
      <c r="E133" s="322">
        <v>4</v>
      </c>
      <c r="F133" s="323" t="s">
        <v>374</v>
      </c>
      <c r="G133" s="324" t="s">
        <v>375</v>
      </c>
      <c r="H133" s="329">
        <v>131</v>
      </c>
      <c r="I133" s="322" t="s">
        <v>5853</v>
      </c>
      <c r="J133" s="322" t="str">
        <f>IF(LEN(N133)&gt;0,INDEX(統合請求!C:C,MATCH(N133,統合請求!D:D,0),1),"")</f>
        <v>IID55</v>
      </c>
      <c r="K133" s="322" t="s">
        <v>25</v>
      </c>
      <c r="L133" s="322" t="s">
        <v>316</v>
      </c>
      <c r="M133" s="322">
        <v>5</v>
      </c>
      <c r="N133" s="323" t="s">
        <v>374</v>
      </c>
      <c r="O133" s="324" t="s">
        <v>375</v>
      </c>
      <c r="P133" s="322" t="s">
        <v>30</v>
      </c>
      <c r="X133" s="323" t="s">
        <v>6256</v>
      </c>
      <c r="AC133" s="322">
        <f>IF(ISTEXT(AD133),INDEX('JP PINT 1.0'!A:A,MATCH(コアインボイスモデル!AD133,'JP PINT 1.0'!B:B,0),1),"")</f>
        <v>1700</v>
      </c>
      <c r="AD133" s="324" t="s">
        <v>1686</v>
      </c>
      <c r="AE133" s="322" t="str">
        <f>IF(ISTEXT(AD133),INDEX('JP PINT 1.0'!F:F,MATCH(コアインボイスモデル!AD133,'JP PINT 1.0'!B:B,0),1),"")</f>
        <v>0..1</v>
      </c>
      <c r="AF133" s="322">
        <f>IF(ISTEXT(AD133),INDEX('JP PINT 1.0'!G:G,MATCH(コアインボイスモデル!AD133,'JP PINT 1.0'!B:B,0),1),"")</f>
        <v>3</v>
      </c>
      <c r="AG133" s="324" t="str">
        <f>IF(ISTEXT(AD133),INDEX('JP PINT 1.0'!I:I,MATCH(コアインボイスモデル!AD133,'JP PINT 1.0'!B:B,0),1),"")</f>
        <v>買い手住所欄2</v>
      </c>
      <c r="AH133" s="324" t="str">
        <f>IF(ISTEXT(AD133),INDEX('JP PINT 1.0'!L:L,MATCH(コアインボイスモデル!AD133,'JP PINT 1.0'!B:B,0),1),"")</f>
        <v>買い手の住所の主な記載内容に加えて詳細な情報のために使用する追加記載欄。</v>
      </c>
      <c r="AI133" s="322">
        <v>5</v>
      </c>
      <c r="AJ133" s="324" t="s">
        <v>317</v>
      </c>
      <c r="AK133" s="323" t="s">
        <v>4678</v>
      </c>
      <c r="AL133" s="322" t="s">
        <v>17</v>
      </c>
      <c r="AM133" s="324" t="str">
        <f>IF(LEN(AD133)&gt;1,INDEX('JP PINT 1.0'!U:U,MATCH(コアインボイスモデル!AD133,'JP PINT 1.0'!B:B,0),1),"")</f>
        <v>/ubl:Invoice/cac:AccountingCustomerParty/cac:Party/cac:PostalAddress/cbc:AdditionalStreetName</v>
      </c>
    </row>
    <row r="134" spans="1:39" outlineLevel="2">
      <c r="A134" s="329">
        <f t="shared" si="11"/>
        <v>84</v>
      </c>
      <c r="B134" s="322" t="str">
        <f t="shared" si="17"/>
        <v>鑑ヘッダ</v>
      </c>
      <c r="C134" s="322" t="str">
        <f t="shared" si="18"/>
        <v>BT-069</v>
      </c>
      <c r="D134" s="322" t="str">
        <f t="shared" si="16"/>
        <v>0..1</v>
      </c>
      <c r="E134" s="322">
        <v>4</v>
      </c>
      <c r="F134" s="323" t="s">
        <v>376</v>
      </c>
      <c r="G134" s="324" t="s">
        <v>377</v>
      </c>
      <c r="H134" s="329">
        <v>132</v>
      </c>
      <c r="I134" s="322" t="s">
        <v>5853</v>
      </c>
      <c r="J134" s="322" t="str">
        <f>IF(LEN(N134)&gt;0,INDEX(統合請求!C:C,MATCH(N134,統合請求!D:D,0),1),"")</f>
        <v>IID56</v>
      </c>
      <c r="K134" s="322" t="s">
        <v>25</v>
      </c>
      <c r="L134" s="322" t="s">
        <v>320</v>
      </c>
      <c r="M134" s="322">
        <v>5</v>
      </c>
      <c r="N134" s="323" t="s">
        <v>376</v>
      </c>
      <c r="O134" s="324" t="s">
        <v>377</v>
      </c>
      <c r="P134" s="322" t="s">
        <v>30</v>
      </c>
      <c r="X134" s="323" t="s">
        <v>6257</v>
      </c>
      <c r="AC134" s="322">
        <f>IF(ISTEXT(AD134),INDEX('JP PINT 1.0'!A:A,MATCH(コアインボイスモデル!AD134,'JP PINT 1.0'!B:B,0),1),"")</f>
        <v>1710</v>
      </c>
      <c r="AD134" s="324" t="s">
        <v>1688</v>
      </c>
      <c r="AE134" s="322" t="str">
        <f>IF(ISTEXT(AD134),INDEX('JP PINT 1.0'!F:F,MATCH(コアインボイスモデル!AD134,'JP PINT 1.0'!B:B,0),1),"")</f>
        <v>0..1</v>
      </c>
      <c r="AF134" s="322">
        <f>IF(ISTEXT(AD134),INDEX('JP PINT 1.0'!G:G,MATCH(コアインボイスモデル!AD134,'JP PINT 1.0'!B:B,0),1),"")</f>
        <v>3</v>
      </c>
      <c r="AG134" s="324" t="str">
        <f>IF(ISTEXT(AD134),INDEX('JP PINT 1.0'!I:I,MATCH(コアインボイスモデル!AD134,'JP PINT 1.0'!B:B,0),1),"")</f>
        <v>買い手住所欄3</v>
      </c>
      <c r="AH134" s="324" t="str">
        <f>IF(ISTEXT(AD134),INDEX('JP PINT 1.0'!L:L,MATCH(コアインボイスモデル!AD134,'JP PINT 1.0'!B:B,0),1),"")</f>
        <v>買い手の住所の上記の記載内容に加えてより詳細な情報のために使用する追加記載欄。</v>
      </c>
      <c r="AI134" s="322">
        <v>5</v>
      </c>
      <c r="AJ134" s="324" t="s">
        <v>321</v>
      </c>
      <c r="AK134" s="323" t="s">
        <v>4679</v>
      </c>
      <c r="AL134" s="322" t="s">
        <v>17</v>
      </c>
      <c r="AM134" s="324" t="str">
        <f>IF(LEN(AD134)&gt;1,INDEX('JP PINT 1.0'!U:U,MATCH(コアインボイスモデル!AD134,'JP PINT 1.0'!B:B,0),1),"")</f>
        <v>/ubl:Invoice/cac:AccountingCustomerParty/cac:Party/cac:PostalAddress/cac:AddressLine/cbc:Line</v>
      </c>
    </row>
    <row r="135" spans="1:39" outlineLevel="2">
      <c r="A135" s="329">
        <f t="shared" si="11"/>
        <v>85</v>
      </c>
      <c r="B135" s="322" t="str">
        <f t="shared" si="17"/>
        <v>鑑ヘッダ</v>
      </c>
      <c r="C135" s="322" t="str">
        <f t="shared" si="18"/>
        <v>BT-070</v>
      </c>
      <c r="D135" s="322" t="str">
        <f t="shared" si="16"/>
        <v>1..1</v>
      </c>
      <c r="E135" s="322">
        <v>4</v>
      </c>
      <c r="F135" s="323" t="s">
        <v>378</v>
      </c>
      <c r="G135" s="324" t="s">
        <v>379</v>
      </c>
      <c r="H135" s="329">
        <v>133</v>
      </c>
      <c r="I135" s="322" t="s">
        <v>5853</v>
      </c>
      <c r="J135" s="322" t="str">
        <f>IF(LEN(N135)&gt;0,INDEX(統合請求!C:C,MATCH(N135,統合請求!D:D,0),1),"")</f>
        <v>IID57</v>
      </c>
      <c r="K135" s="322" t="s">
        <v>25</v>
      </c>
      <c r="L135" s="322" t="s">
        <v>324</v>
      </c>
      <c r="M135" s="322">
        <v>5</v>
      </c>
      <c r="N135" s="323" t="s">
        <v>378</v>
      </c>
      <c r="O135" s="324" t="s">
        <v>379</v>
      </c>
      <c r="P135" s="322" t="s">
        <v>23</v>
      </c>
      <c r="X135" s="323" t="s">
        <v>6258</v>
      </c>
      <c r="AC135" s="322">
        <f>IF(ISTEXT(AD135),INDEX('JP PINT 1.0'!A:A,MATCH(コアインボイスモデル!AD135,'JP PINT 1.0'!B:B,0),1),"")</f>
        <v>1750</v>
      </c>
      <c r="AD135" s="324" t="s">
        <v>1692</v>
      </c>
      <c r="AE135" s="322" t="str">
        <f>IF(ISTEXT(AD135),INDEX('JP PINT 1.0'!F:F,MATCH(コアインボイスモデル!AD135,'JP PINT 1.0'!B:B,0),1),"")</f>
        <v>1..1</v>
      </c>
      <c r="AF135" s="322">
        <f>IF(ISTEXT(AD135),INDEX('JP PINT 1.0'!G:G,MATCH(コアインボイスモデル!AD135,'JP PINT 1.0'!B:B,0),1),"")</f>
        <v>3</v>
      </c>
      <c r="AG135" s="324" t="str">
        <f>IF(ISTEXT(AD135),INDEX('JP PINT 1.0'!I:I,MATCH(コアインボイスモデル!AD135,'JP PINT 1.0'!B:B,0),1),"")</f>
        <v>買い手国コード</v>
      </c>
      <c r="AH135" s="324" t="str">
        <f>IF(ISTEXT(AD135),INDEX('JP PINT 1.0'!L:L,MATCH(コアインボイスモデル!AD135,'JP PINT 1.0'!B:B,0),1),"")</f>
        <v>買い手の住所の国コード。</v>
      </c>
      <c r="AI135" s="322">
        <v>5</v>
      </c>
      <c r="AJ135" s="324" t="s">
        <v>325</v>
      </c>
      <c r="AK135" s="323" t="s">
        <v>4680</v>
      </c>
      <c r="AL135" s="322" t="s">
        <v>17</v>
      </c>
      <c r="AM135" s="324" t="str">
        <f>IF(LEN(AD135)&gt;1,INDEX('JP PINT 1.0'!U:U,MATCH(コアインボイスモデル!AD135,'JP PINT 1.0'!B:B,0),1),"")</f>
        <v>/ubl:Invoice/cac:AccountingCustomerParty/cac:Party/cac:PostalAddress/cac:Country/cbc:IdentificationCode</v>
      </c>
    </row>
    <row r="136" spans="1:39" outlineLevel="2">
      <c r="A136" s="329"/>
      <c r="B136" s="322" t="str">
        <f t="shared" si="17"/>
        <v/>
      </c>
      <c r="D136" s="322" t="str">
        <f t="shared" si="16"/>
        <v/>
      </c>
      <c r="E136" s="322" t="s">
        <v>3791</v>
      </c>
      <c r="H136" s="329">
        <v>134</v>
      </c>
      <c r="I136" s="322" t="s">
        <v>5853</v>
      </c>
      <c r="K136" s="322" t="s">
        <v>36</v>
      </c>
      <c r="L136" s="322" t="s">
        <v>380</v>
      </c>
      <c r="M136" s="322">
        <v>4</v>
      </c>
      <c r="N136" s="323" t="s">
        <v>4581</v>
      </c>
      <c r="O136" s="324" t="s">
        <v>4582</v>
      </c>
      <c r="P136" s="322" t="s">
        <v>23</v>
      </c>
      <c r="V136" s="323" t="s">
        <v>6498</v>
      </c>
      <c r="AC136" s="322" t="str">
        <f>IF(ISTEXT(AD136),INDEX('JP PINT 1.0'!A:A,MATCH(コアインボイスモデル!AD136,'JP PINT 1.0'!B:B,0),1),"")</f>
        <v/>
      </c>
      <c r="AE136" s="322" t="str">
        <f>IF(ISTEXT(AD136),INDEX('JP PINT 1.0'!F:F,MATCH(コアインボイスモデル!AD136,'JP PINT 1.0'!B:B,0),1),"")</f>
        <v/>
      </c>
      <c r="AF136" s="322" t="str">
        <f>IF(ISTEXT(AD136),INDEX('JP PINT 1.0'!G:G,MATCH(コアインボイスモデル!AD136,'JP PINT 1.0'!B:B,0),1),"")</f>
        <v/>
      </c>
      <c r="AG136" s="324" t="str">
        <f>IF(ISTEXT(AD136),INDEX('JP PINT 1.0'!I:I,MATCH(コアインボイスモデル!AD136,'JP PINT 1.0'!B:B,0),1),"")</f>
        <v/>
      </c>
      <c r="AH136" s="324" t="str">
        <f>IF(ISTEXT(AD136),INDEX('JP PINT 1.0'!L:L,MATCH(コアインボイスモデル!AD136,'JP PINT 1.0'!B:B,0),1),"")</f>
        <v/>
      </c>
      <c r="AI136" s="322">
        <v>4</v>
      </c>
      <c r="AJ136" s="324" t="s">
        <v>381</v>
      </c>
      <c r="AK136" s="323" t="s">
        <v>4681</v>
      </c>
      <c r="AM136" s="324" t="str">
        <f>IF(LEN(AD136)&gt;1,INDEX('JP PINT 1.0'!U:U,MATCH(コアインボイスモデル!AD136,'JP PINT 1.0'!B:B,0),1),"")</f>
        <v/>
      </c>
    </row>
    <row r="137" spans="1:39" outlineLevel="2">
      <c r="A137" s="329"/>
      <c r="B137" s="322" t="str">
        <f t="shared" si="17"/>
        <v/>
      </c>
      <c r="D137" s="322" t="str">
        <f t="shared" si="16"/>
        <v/>
      </c>
      <c r="E137" s="322" t="s">
        <v>3791</v>
      </c>
      <c r="H137" s="329">
        <v>135</v>
      </c>
      <c r="I137" s="322" t="s">
        <v>5853</v>
      </c>
      <c r="J137" s="322" t="str">
        <f>IF(LEN(N137)&gt;0,INDEX(統合請求!C:C,MATCH(N137,統合請求!D:D,0),1),"")</f>
        <v>ICL8</v>
      </c>
      <c r="K137" s="322" t="s">
        <v>41</v>
      </c>
      <c r="L137" s="322" t="s">
        <v>275</v>
      </c>
      <c r="M137" s="322">
        <v>4</v>
      </c>
      <c r="N137" s="323" t="s">
        <v>328</v>
      </c>
      <c r="O137" s="324" t="s">
        <v>328</v>
      </c>
      <c r="P137" s="322" t="s">
        <v>16</v>
      </c>
      <c r="W137" s="323" t="s">
        <v>6382</v>
      </c>
      <c r="AC137" s="322" t="str">
        <f>IF(ISTEXT(AD137),INDEX('JP PINT 1.0'!A:A,MATCH(コアインボイスモデル!AD137,'JP PINT 1.0'!B:B,0),1),"")</f>
        <v/>
      </c>
      <c r="AE137" s="322" t="str">
        <f>IF(ISTEXT(AD137),INDEX('JP PINT 1.0'!F:F,MATCH(コアインボイスモデル!AD137,'JP PINT 1.0'!B:B,0),1),"")</f>
        <v/>
      </c>
      <c r="AF137" s="322" t="str">
        <f>IF(ISTEXT(AD137),INDEX('JP PINT 1.0'!G:G,MATCH(コアインボイスモデル!AD137,'JP PINT 1.0'!B:B,0),1),"")</f>
        <v/>
      </c>
      <c r="AG137" s="324" t="str">
        <f>IF(ISTEXT(AD137),INDEX('JP PINT 1.0'!I:I,MATCH(コアインボイスモデル!AD137,'JP PINT 1.0'!B:B,0),1),"")</f>
        <v/>
      </c>
      <c r="AH137" s="324" t="str">
        <f>IF(ISTEXT(AD137),INDEX('JP PINT 1.0'!L:L,MATCH(コアインボイスモデル!AD137,'JP PINT 1.0'!B:B,0),1),"")</f>
        <v/>
      </c>
      <c r="AI137" s="322">
        <v>4</v>
      </c>
      <c r="AJ137" s="324" t="s">
        <v>276</v>
      </c>
      <c r="AL137" s="322" t="s">
        <v>17</v>
      </c>
      <c r="AM137" s="324" t="str">
        <f>IF(LEN(AD137)&gt;1,INDEX('JP PINT 1.0'!U:U,MATCH(コアインボイスモデル!AD137,'JP PINT 1.0'!B:B,0),1),"")</f>
        <v/>
      </c>
    </row>
    <row r="138" spans="1:39" outlineLevel="2">
      <c r="A138" s="329">
        <f>A135+1</f>
        <v>86</v>
      </c>
      <c r="B138" s="322" t="str">
        <f t="shared" si="17"/>
        <v>鑑ヘッダ</v>
      </c>
      <c r="C138" s="322" t="str">
        <f>"BT-0"&amp;(MID(C135,5,2)+1)</f>
        <v>BT-071</v>
      </c>
      <c r="D138" s="322" t="str">
        <f t="shared" si="16"/>
        <v>1..1</v>
      </c>
      <c r="E138" s="322">
        <v>3</v>
      </c>
      <c r="F138" s="323" t="s">
        <v>331</v>
      </c>
      <c r="G138" s="324" t="s">
        <v>332</v>
      </c>
      <c r="H138" s="329">
        <v>136</v>
      </c>
      <c r="I138" s="322" t="s">
        <v>5853</v>
      </c>
      <c r="J138" s="322" t="str">
        <f>IF(LEN(N138)&gt;0,INDEX(統合請求!C:C,MATCH(N138,統合請求!D:D,0),1),"")</f>
        <v>IID40</v>
      </c>
      <c r="K138" s="322" t="s">
        <v>25</v>
      </c>
      <c r="L138" s="322" t="s">
        <v>329</v>
      </c>
      <c r="M138" s="322">
        <v>5</v>
      </c>
      <c r="N138" s="323" t="s">
        <v>331</v>
      </c>
      <c r="O138" s="324" t="s">
        <v>332</v>
      </c>
      <c r="P138" s="322" t="s">
        <v>23</v>
      </c>
      <c r="X138" s="323" t="s">
        <v>6497</v>
      </c>
      <c r="AC138" s="322">
        <f>IF(ISTEXT(AD138),INDEX('JP PINT 1.0'!A:A,MATCH(コアインボイスモデル!AD138,'JP PINT 1.0'!B:B,0),1),"")</f>
        <v>1670</v>
      </c>
      <c r="AD138" s="324" t="s">
        <v>2492</v>
      </c>
      <c r="AE138" s="322" t="str">
        <f>IF(ISTEXT(AD138),INDEX('JP PINT 1.0'!F:F,MATCH(コアインボイスモデル!AD138,'JP PINT 1.0'!B:B,0),1),"")</f>
        <v>1..1</v>
      </c>
      <c r="AF138" s="322">
        <f>IF(ISTEXT(AD138),INDEX('JP PINT 1.0'!G:G,MATCH(コアインボイスモデル!AD138,'JP PINT 1.0'!B:B,0),1),"")</f>
        <v>3</v>
      </c>
      <c r="AG138" s="324" t="str">
        <f>IF(ISTEXT(AD138),INDEX('JP PINT 1.0'!I:I,MATCH(コアインボイスモデル!AD138,'JP PINT 1.0'!B:B,0),1),"")</f>
        <v>スキーマID</v>
      </c>
      <c r="AH138" s="324" t="str">
        <f>IF(ISTEXT(AD138),INDEX('JP PINT 1.0'!L:L,MATCH(コアインボイスモデル!AD138,'JP PINT 1.0'!B:B,0),1),"")</f>
        <v>スキーマIDは、Connecting Europe Facility (CEF) が管理するリストから選択しなければならない。</v>
      </c>
      <c r="AI138" s="322">
        <v>5</v>
      </c>
      <c r="AJ138" s="324" t="s">
        <v>330</v>
      </c>
      <c r="AK138" s="323" t="s">
        <v>4682</v>
      </c>
      <c r="AL138" s="322" t="s">
        <v>17</v>
      </c>
      <c r="AM138" s="324" t="str">
        <f>IF(LEN(AD138)&gt;1,INDEX('JP PINT 1.0'!U:U,MATCH(コアインボイスモデル!AD138,'JP PINT 1.0'!B:B,0),1),"")</f>
        <v>/ubl:Invoice/cac:AccountingCustomerParty/cac:Party/cbc:EndpointID/@schemeID</v>
      </c>
    </row>
    <row r="139" spans="1:39" outlineLevel="2">
      <c r="A139" s="329">
        <f t="shared" si="11"/>
        <v>87</v>
      </c>
      <c r="B139" s="322" t="str">
        <f t="shared" si="17"/>
        <v>鑑ヘッダ</v>
      </c>
      <c r="C139" s="322" t="str">
        <f t="shared" ref="C139" si="19">"BT-0"&amp;(MID(C138,5,2)+1)</f>
        <v>BT-072</v>
      </c>
      <c r="D139" s="322" t="str">
        <f t="shared" si="16"/>
        <v>1..1</v>
      </c>
      <c r="E139" s="322">
        <v>3</v>
      </c>
      <c r="F139" s="323" t="s">
        <v>333</v>
      </c>
      <c r="G139" s="324" t="s">
        <v>334</v>
      </c>
      <c r="H139" s="329">
        <v>137</v>
      </c>
      <c r="I139" s="322" t="s">
        <v>5853</v>
      </c>
      <c r="J139" s="322" t="str">
        <f>IF(LEN(N139)&gt;0,INDEX(統合請求!C:C,MATCH(N139,統合請求!D:D,0),1),"")</f>
        <v>IID41</v>
      </c>
      <c r="K139" s="322" t="s">
        <v>25</v>
      </c>
      <c r="L139" s="322" t="s">
        <v>279</v>
      </c>
      <c r="M139" s="322">
        <v>5</v>
      </c>
      <c r="N139" s="323" t="s">
        <v>333</v>
      </c>
      <c r="O139" s="324" t="s">
        <v>334</v>
      </c>
      <c r="P139" s="322" t="s">
        <v>23</v>
      </c>
      <c r="X139" s="323" t="s">
        <v>6383</v>
      </c>
      <c r="AC139" s="322">
        <f>IF(ISTEXT(AD139),INDEX('JP PINT 1.0'!A:A,MATCH(コアインボイスモデル!AD139,'JP PINT 1.0'!B:B,0),1),"")</f>
        <v>1660</v>
      </c>
      <c r="AD139" s="324" t="s">
        <v>1696</v>
      </c>
      <c r="AE139" s="322" t="str">
        <f>IF(ISTEXT(AD139),INDEX('JP PINT 1.0'!F:F,MATCH(コアインボイスモデル!AD139,'JP PINT 1.0'!B:B,0),1),"")</f>
        <v>1..1</v>
      </c>
      <c r="AF139" s="322">
        <f>IF(ISTEXT(AD139),INDEX('JP PINT 1.0'!G:G,MATCH(コアインボイスモデル!AD139,'JP PINT 1.0'!B:B,0),1),"")</f>
        <v>2</v>
      </c>
      <c r="AG139" s="324" t="str">
        <f>IF(ISTEXT(AD139),INDEX('JP PINT 1.0'!I:I,MATCH(コアインボイスモデル!AD139,'JP PINT 1.0'!B:B,0),1),"")</f>
        <v>買い手電子アドレス</v>
      </c>
      <c r="AH139" s="324" t="str">
        <f>IF(ISTEXT(AD139),INDEX('JP PINT 1.0'!L:L,MATCH(コアインボイスモデル!AD139,'JP PINT 1.0'!B:B,0),1),"")</f>
        <v>請求書の送信先となる買い手の電子アドレスを識別する。</v>
      </c>
      <c r="AI139" s="322">
        <v>5</v>
      </c>
      <c r="AJ139" s="324" t="s">
        <v>280</v>
      </c>
      <c r="AK139" s="323" t="s">
        <v>4683</v>
      </c>
      <c r="AL139" s="322" t="s">
        <v>17</v>
      </c>
      <c r="AM139" s="324" t="str">
        <f>IF(LEN(AD139)&gt;1,INDEX('JP PINT 1.0'!U:U,MATCH(コアインボイスモデル!AD139,'JP PINT 1.0'!B:B,0),1),"")</f>
        <v>/ubl:Invoice/cac:AccountingCustomerParty/cac:Party/cbc:EndpointID</v>
      </c>
    </row>
    <row r="140" spans="1:39">
      <c r="A140" s="329">
        <f t="shared" si="11"/>
        <v>88</v>
      </c>
      <c r="B140" s="322" t="str">
        <f t="shared" si="17"/>
        <v>鑑ヘッダ</v>
      </c>
      <c r="C140" s="322" t="str">
        <f>"BG-"&amp;(MID(C129,4,2)+1)</f>
        <v>BG-13</v>
      </c>
      <c r="D140" s="322">
        <f t="shared" si="16"/>
        <v>0</v>
      </c>
      <c r="E140" s="322">
        <v>2</v>
      </c>
      <c r="F140" s="324" t="s">
        <v>2586</v>
      </c>
      <c r="H140" s="329">
        <v>138</v>
      </c>
      <c r="I140" s="322" t="s">
        <v>5853</v>
      </c>
      <c r="J140" s="322" t="str">
        <f>IF(LEN(N140)&gt;0,INDEX(統合請求!C:C,MATCH(N140,統合請求!D:D,0),1),"")</f>
        <v/>
      </c>
      <c r="K140" s="322" t="s">
        <v>36</v>
      </c>
      <c r="L140" s="322" t="s">
        <v>5092</v>
      </c>
      <c r="M140" s="322">
        <v>3</v>
      </c>
      <c r="T140" s="323" t="s">
        <v>6523</v>
      </c>
      <c r="AC140" s="322">
        <f>IF(ISTEXT(AD140),INDEX('JP PINT 1.0'!A:A,MATCH(コアインボイスモデル!AD140,'JP PINT 1.0'!B:B,0),1),"")</f>
        <v>1860</v>
      </c>
      <c r="AD140" s="324" t="s">
        <v>4092</v>
      </c>
      <c r="AE140" s="322" t="str">
        <f>IF(ISTEXT(AD140),INDEX('JP PINT 1.0'!F:F,MATCH(コアインボイスモデル!AD140,'JP PINT 1.0'!B:B,0),1),"")</f>
        <v>0..1</v>
      </c>
      <c r="AF140" s="322">
        <f>IF(ISTEXT(AD140),INDEX('JP PINT 1.0'!G:G,MATCH(コアインボイスモデル!AD140,'JP PINT 1.0'!B:B,0),1),"")</f>
        <v>1</v>
      </c>
      <c r="AG140" s="324" t="str">
        <f>IF(ISTEXT(AD140),INDEX('JP PINT 1.0'!I:I,MATCH(コアインボイスモデル!AD140,'JP PINT 1.0'!B:B,0),1),"")</f>
        <v>売り手税務代理人</v>
      </c>
      <c r="AH140" s="324" t="str">
        <f>IF(ISTEXT(AD140),INDEX('JP PINT 1.0'!L:L,MATCH(コアインボイスモデル!AD140,'JP PINT 1.0'!B:B,0),1),"")</f>
        <v>売り手の税務代理人に係る情報を提供するビジネス用語のグループ。</v>
      </c>
      <c r="AJ140" s="324" t="s">
        <v>5090</v>
      </c>
      <c r="AK140" s="323" t="s">
        <v>5091</v>
      </c>
      <c r="AM140" s="324" t="str">
        <f>IF(LEN(AD140)&gt;1,INDEX('JP PINT 1.0'!U:U,MATCH(コアインボイスモデル!AD140,'JP PINT 1.0'!B:B,0),1),"")</f>
        <v>/ubl:Invoice/cac:TaxRepresentativeParty</v>
      </c>
    </row>
    <row r="141" spans="1:39" outlineLevel="1">
      <c r="A141" s="329"/>
      <c r="B141" s="322" t="str">
        <f t="shared" si="17"/>
        <v/>
      </c>
      <c r="D141" s="322" t="str">
        <f t="shared" si="16"/>
        <v/>
      </c>
      <c r="E141" s="322" t="s">
        <v>3791</v>
      </c>
      <c r="F141" s="324"/>
      <c r="H141" s="329">
        <v>139</v>
      </c>
      <c r="I141" s="322" t="s">
        <v>5853</v>
      </c>
      <c r="J141" s="322" t="str">
        <f>IF(LEN(N141)&gt;0,INDEX(統合請求!C:C,MATCH(N141,統合請求!D:D,0),1),"")</f>
        <v/>
      </c>
      <c r="K141" s="322" t="s">
        <v>41</v>
      </c>
      <c r="L141" s="322" t="s">
        <v>230</v>
      </c>
      <c r="M141" s="322">
        <v>3</v>
      </c>
      <c r="U141" s="323" t="s">
        <v>6246</v>
      </c>
      <c r="AC141" s="322" t="str">
        <f>IF(ISTEXT(AD141),INDEX('JP PINT 1.0'!A:A,MATCH(コアインボイスモデル!AD141,'JP PINT 1.0'!B:B,0),1),"")</f>
        <v/>
      </c>
      <c r="AE141" s="322" t="str">
        <f>IF(ISTEXT(AD141),INDEX('JP PINT 1.0'!F:F,MATCH(コアインボイスモデル!AD141,'JP PINT 1.0'!B:B,0),1),"")</f>
        <v/>
      </c>
      <c r="AF141" s="322" t="str">
        <f>IF(ISTEXT(AD141),INDEX('JP PINT 1.0'!G:G,MATCH(コアインボイスモデル!AD141,'JP PINT 1.0'!B:B,0),1),"")</f>
        <v/>
      </c>
      <c r="AG141" s="324" t="str">
        <f>IF(ISTEXT(AD141),INDEX('JP PINT 1.0'!I:I,MATCH(コアインボイスモデル!AD141,'JP PINT 1.0'!B:B,0),1),"")</f>
        <v/>
      </c>
      <c r="AH141" s="324" t="str">
        <f>IF(ISTEXT(AD141),INDEX('JP PINT 1.0'!L:L,MATCH(コアインボイスモデル!AD141,'JP PINT 1.0'!B:B,0),1),"")</f>
        <v/>
      </c>
      <c r="AJ141" s="324" t="s">
        <v>231</v>
      </c>
      <c r="AM141" s="324" t="str">
        <f>IF(LEN(AD141)&gt;1,INDEX('JP PINT 1.0'!U:U,MATCH(コアインボイスモデル!AD141,'JP PINT 1.0'!B:B,0),1),"")</f>
        <v/>
      </c>
    </row>
    <row r="142" spans="1:39" outlineLevel="1">
      <c r="A142" s="329">
        <f>A140+1</f>
        <v>89</v>
      </c>
      <c r="B142" s="322" t="str">
        <f t="shared" si="17"/>
        <v>鑑ヘッダ</v>
      </c>
      <c r="C142" s="322" t="str">
        <f>"BT-0"&amp;(MID(C139,5,2)+1)</f>
        <v>BT-073</v>
      </c>
      <c r="D142" s="322">
        <f t="shared" si="16"/>
        <v>0</v>
      </c>
      <c r="E142" s="322">
        <v>3</v>
      </c>
      <c r="F142" s="324" t="s">
        <v>2594</v>
      </c>
      <c r="H142" s="329">
        <v>140</v>
      </c>
      <c r="I142" s="322" t="s">
        <v>5853</v>
      </c>
      <c r="J142" s="322" t="str">
        <f>IF(LEN(N142)&gt;0,INDEX(統合請求!C:C,MATCH(N142,統合請求!D:D,0),1),"")</f>
        <v/>
      </c>
      <c r="K142" s="322" t="s">
        <v>25</v>
      </c>
      <c r="L142" s="322" t="s">
        <v>241</v>
      </c>
      <c r="M142" s="322">
        <v>4</v>
      </c>
      <c r="V142" s="323" t="s">
        <v>6260</v>
      </c>
      <c r="AC142" s="322">
        <f>IF(ISTEXT(AD142),INDEX('JP PINT 1.0'!A:A,MATCH(コアインボイスモデル!AD142,'JP PINT 1.0'!B:B,0),1),"")</f>
        <v>1870</v>
      </c>
      <c r="AD142" s="324" t="s">
        <v>4093</v>
      </c>
      <c r="AE142" s="322" t="str">
        <f>IF(ISTEXT(AD142),INDEX('JP PINT 1.0'!F:F,MATCH(コアインボイスモデル!AD142,'JP PINT 1.0'!B:B,0),1),"")</f>
        <v>1..1</v>
      </c>
      <c r="AF142" s="322">
        <f>IF(ISTEXT(AD142),INDEX('JP PINT 1.0'!G:G,MATCH(コアインボイスモデル!AD142,'JP PINT 1.0'!B:B,0),1),"")</f>
        <v>2</v>
      </c>
      <c r="AG142" s="324" t="str">
        <f>IF(ISTEXT(AD142),INDEX('JP PINT 1.0'!I:I,MATCH(コアインボイスモデル!AD142,'JP PINT 1.0'!B:B,0),1),"")</f>
        <v>売り手税務代理人名称</v>
      </c>
      <c r="AH142" s="324" t="str">
        <f>IF(ISTEXT(AD142),INDEX('JP PINT 1.0'!L:L,MATCH(コアインボイスモデル!AD142,'JP PINT 1.0'!B:B,0),1),"")</f>
        <v>売り手の税務代理人の名称。</v>
      </c>
      <c r="AJ142" s="324" t="s">
        <v>113</v>
      </c>
      <c r="AK142" s="323" t="s">
        <v>5093</v>
      </c>
      <c r="AM142" s="324" t="str">
        <f>IF(LEN(AD142)&gt;1,INDEX('JP PINT 1.0'!U:U,MATCH(コアインボイスモデル!AD142,'JP PINT 1.0'!B:B,0),1),"")</f>
        <v>/ubl:Invoice/cac:TaxRepresentativeParty/cac:PartyName/cbc:Name</v>
      </c>
    </row>
    <row r="143" spans="1:39" outlineLevel="1">
      <c r="A143" s="329">
        <f t="shared" si="11"/>
        <v>90</v>
      </c>
      <c r="B143" s="322" t="str">
        <f t="shared" si="17"/>
        <v>鑑ヘッダ</v>
      </c>
      <c r="C143" s="322" t="str">
        <f t="shared" ref="C143:C150" si="20">"BT-0"&amp;(MID(C142,5,2)+1)</f>
        <v>BT-074</v>
      </c>
      <c r="D143" s="322">
        <f t="shared" si="16"/>
        <v>0</v>
      </c>
      <c r="E143" s="322">
        <v>3</v>
      </c>
      <c r="F143" s="324" t="s">
        <v>2600</v>
      </c>
      <c r="H143" s="329">
        <v>141</v>
      </c>
      <c r="I143" s="322" t="s">
        <v>5853</v>
      </c>
      <c r="J143" s="322" t="str">
        <f>IF(LEN(N143)&gt;0,INDEX(統合請求!C:C,MATCH(N143,統合請求!D:D,0),1),"")</f>
        <v/>
      </c>
      <c r="K143" s="322" t="s">
        <v>25</v>
      </c>
      <c r="L143" s="322" t="s">
        <v>244</v>
      </c>
      <c r="M143" s="322">
        <v>4</v>
      </c>
      <c r="V143" s="323" t="s">
        <v>6379</v>
      </c>
      <c r="AC143" s="322">
        <f>IF(ISTEXT(AD143),INDEX('JP PINT 1.0'!A:A,MATCH(コアインボイスモデル!AD143,'JP PINT 1.0'!B:B,0),1),"")</f>
        <v>1880</v>
      </c>
      <c r="AD143" s="324" t="s">
        <v>4094</v>
      </c>
      <c r="AE143" s="322" t="str">
        <f>IF(ISTEXT(AD143),INDEX('JP PINT 1.0'!F:F,MATCH(コアインボイスモデル!AD143,'JP PINT 1.0'!B:B,0),1),"")</f>
        <v>1..1</v>
      </c>
      <c r="AF143" s="322">
        <f>IF(ISTEXT(AD143),INDEX('JP PINT 1.0'!G:G,MATCH(コアインボイスモデル!AD143,'JP PINT 1.0'!B:B,0),1),"")</f>
        <v>2</v>
      </c>
      <c r="AG143" s="324" t="str">
        <f>IF(ISTEXT(AD143),INDEX('JP PINT 1.0'!I:I,MATCH(コアインボイスモデル!AD143,'JP PINT 1.0'!B:B,0),1),"")</f>
        <v>売り手税務代理人税ID</v>
      </c>
      <c r="AH143" s="324" t="str">
        <f>IF(ISTEXT(AD143),INDEX('JP PINT 1.0'!L:L,MATCH(コアインボイスモデル!AD143,'JP PINT 1.0'!B:B,0),1),"")</f>
        <v>売り手の税務代理人の税ID。</v>
      </c>
      <c r="AJ143" s="324" t="s">
        <v>245</v>
      </c>
      <c r="AK143" s="323" t="s">
        <v>5095</v>
      </c>
      <c r="AM143" s="324" t="str">
        <f>IF(LEN(AD143)&gt;1,INDEX('JP PINT 1.0'!U:U,MATCH(コアインボイスモデル!AD143,'JP PINT 1.0'!B:B,0),1),"")</f>
        <v>/ubl:Invoice/cac:TaxRepresentativeParty/cac:PartyTaxScheme/cbc:CompanyID</v>
      </c>
    </row>
    <row r="144" spans="1:39" outlineLevel="1">
      <c r="A144" s="329">
        <f t="shared" si="11"/>
        <v>91</v>
      </c>
      <c r="B144" s="322" t="str">
        <f t="shared" si="17"/>
        <v>鑑ヘッダ</v>
      </c>
      <c r="C144" s="322" t="str">
        <f>"BG-"&amp;(MID(C140,4,2)+1)</f>
        <v>BG-14</v>
      </c>
      <c r="D144" s="322">
        <f t="shared" si="16"/>
        <v>0</v>
      </c>
      <c r="E144" s="322">
        <v>3</v>
      </c>
      <c r="F144" s="324" t="s">
        <v>2606</v>
      </c>
      <c r="H144" s="329">
        <v>142</v>
      </c>
      <c r="I144" s="322" t="s">
        <v>5853</v>
      </c>
      <c r="J144" s="322" t="str">
        <f>IF(LEN(N144)&gt;0,INDEX(統合請求!C:C,MATCH(N144,統合請求!D:D,0),1),"")</f>
        <v/>
      </c>
      <c r="K144" s="322" t="s">
        <v>36</v>
      </c>
      <c r="L144" s="322" t="s">
        <v>300</v>
      </c>
      <c r="M144" s="322">
        <v>4</v>
      </c>
      <c r="V144" s="323" t="s">
        <v>6326</v>
      </c>
      <c r="AC144" s="322">
        <f>IF(ISTEXT(AD144),INDEX('JP PINT 1.0'!A:A,MATCH(コアインボイスモデル!AD144,'JP PINT 1.0'!B:B,0),1),"")</f>
        <v>1890</v>
      </c>
      <c r="AD144" s="324" t="s">
        <v>4095</v>
      </c>
      <c r="AE144" s="322" t="str">
        <f>IF(ISTEXT(AD144),INDEX('JP PINT 1.0'!F:F,MATCH(コアインボイスモデル!AD144,'JP PINT 1.0'!B:B,0),1),"")</f>
        <v>1..1</v>
      </c>
      <c r="AF144" s="322">
        <f>IF(ISTEXT(AD144),INDEX('JP PINT 1.0'!G:G,MATCH(コアインボイスモデル!AD144,'JP PINT 1.0'!B:B,0),1),"")</f>
        <v>2</v>
      </c>
      <c r="AG144" s="324" t="str">
        <f>IF(ISTEXT(AD144),INDEX('JP PINT 1.0'!I:I,MATCH(コアインボイスモデル!AD144,'JP PINT 1.0'!B:B,0),1),"")</f>
        <v>売り手税務代理人住所</v>
      </c>
      <c r="AH144" s="324" t="str">
        <f>IF(ISTEXT(AD144),INDEX('JP PINT 1.0'!L:L,MATCH(コアインボイスモデル!AD144,'JP PINT 1.0'!B:B,0),1),"")</f>
        <v>税務代理人の住所に関する情報を提供するビジネス用語のグループ。</v>
      </c>
      <c r="AJ144" s="324" t="s">
        <v>301</v>
      </c>
      <c r="AK144" s="323" t="s">
        <v>5094</v>
      </c>
      <c r="AM144" s="324" t="str">
        <f>IF(LEN(AD144)&gt;1,INDEX('JP PINT 1.0'!U:U,MATCH(コアインボイスモデル!AD144,'JP PINT 1.0'!B:B,0),1),"")</f>
        <v>/ubl:Invoice/cac:TaxRepresentativeParty/cac:PostalAddress</v>
      </c>
    </row>
    <row r="145" spans="1:39" outlineLevel="2">
      <c r="A145" s="329"/>
      <c r="B145" s="322" t="str">
        <f t="shared" si="17"/>
        <v/>
      </c>
      <c r="D145" s="322" t="str">
        <f t="shared" si="16"/>
        <v/>
      </c>
      <c r="E145" s="322" t="s">
        <v>3791</v>
      </c>
      <c r="H145" s="329">
        <v>143</v>
      </c>
      <c r="I145" s="322" t="s">
        <v>5853</v>
      </c>
      <c r="J145" s="322" t="str">
        <f>IF(LEN(N145)&gt;0,INDEX(統合請求!C:C,MATCH(N145,統合請求!D:D,0),1),"")</f>
        <v/>
      </c>
      <c r="K145" s="322" t="s">
        <v>41</v>
      </c>
      <c r="L145" s="322" t="s">
        <v>304</v>
      </c>
      <c r="W145" s="323" t="s">
        <v>6327</v>
      </c>
      <c r="AC145" s="322" t="str">
        <f>IF(ISTEXT(AD145),INDEX('JP PINT 1.0'!A:A,MATCH(コアインボイスモデル!AD145,'JP PINT 1.0'!B:B,0),1),"")</f>
        <v/>
      </c>
      <c r="AE145" s="322" t="str">
        <f>IF(ISTEXT(AD145),INDEX('JP PINT 1.0'!F:F,MATCH(コアインボイスモデル!AD145,'JP PINT 1.0'!B:B,0),1),"")</f>
        <v/>
      </c>
      <c r="AF145" s="322" t="str">
        <f>IF(ISTEXT(AD145),INDEX('JP PINT 1.0'!G:G,MATCH(コアインボイスモデル!AD145,'JP PINT 1.0'!B:B,0),1),"")</f>
        <v/>
      </c>
      <c r="AG145" s="324" t="str">
        <f>IF(ISTEXT(AD145),INDEX('JP PINT 1.0'!I:I,MATCH(コアインボイスモデル!AD145,'JP PINT 1.0'!B:B,0),1),"")</f>
        <v/>
      </c>
      <c r="AH145" s="324" t="str">
        <f>IF(ISTEXT(AD145),INDEX('JP PINT 1.0'!L:L,MATCH(コアインボイスモデル!AD145,'JP PINT 1.0'!B:B,0),1),"")</f>
        <v/>
      </c>
      <c r="AJ145" s="324" t="s">
        <v>305</v>
      </c>
      <c r="AM145" s="324" t="str">
        <f>IF(LEN(AD145)&gt;1,INDEX('JP PINT 1.0'!U:U,MATCH(コアインボイスモデル!AD145,'JP PINT 1.0'!B:B,0),1),"")</f>
        <v/>
      </c>
    </row>
    <row r="146" spans="1:39" outlineLevel="2">
      <c r="A146" s="329">
        <f>A144+1</f>
        <v>92</v>
      </c>
      <c r="B146" s="322" t="str">
        <f t="shared" si="17"/>
        <v>鑑ヘッダ</v>
      </c>
      <c r="C146" s="322" t="str">
        <f>"BT-0"&amp;(MID(C143,5,2)+1)</f>
        <v>BT-075</v>
      </c>
      <c r="D146" s="322">
        <f t="shared" si="16"/>
        <v>0</v>
      </c>
      <c r="E146" s="322">
        <v>4</v>
      </c>
      <c r="F146" s="324" t="s">
        <v>2627</v>
      </c>
      <c r="H146" s="329">
        <v>144</v>
      </c>
      <c r="I146" s="322" t="s">
        <v>5853</v>
      </c>
      <c r="J146" s="322" t="str">
        <f>IF(LEN(N146)&gt;0,INDEX(統合請求!C:C,MATCH(N146,統合請求!D:D,0),1),"")</f>
        <v/>
      </c>
      <c r="K146" s="322" t="s">
        <v>25</v>
      </c>
      <c r="L146" s="322" t="s">
        <v>308</v>
      </c>
      <c r="X146" s="323" t="s">
        <v>6328</v>
      </c>
      <c r="AC146" s="322">
        <f>IF(ISTEXT(AD146),INDEX('JP PINT 1.0'!A:A,MATCH(コアインボイスモデル!AD146,'JP PINT 1.0'!B:B,0),1),"")</f>
        <v>1940</v>
      </c>
      <c r="AD146" s="324" t="s">
        <v>4098</v>
      </c>
      <c r="AE146" s="322" t="str">
        <f>IF(ISTEXT(AD146),INDEX('JP PINT 1.0'!F:F,MATCH(コアインボイスモデル!AD146,'JP PINT 1.0'!B:B,0),1),"")</f>
        <v>0..1</v>
      </c>
      <c r="AF146" s="322">
        <f>IF(ISTEXT(AD146),INDEX('JP PINT 1.0'!G:G,MATCH(コアインボイスモデル!AD146,'JP PINT 1.0'!B:B,0),1),"")</f>
        <v>3</v>
      </c>
      <c r="AG146" s="324" t="str">
        <f>IF(ISTEXT(AD146),INDEX('JP PINT 1.0'!I:I,MATCH(コアインボイスモデル!AD146,'JP PINT 1.0'!B:B,0),1),"")</f>
        <v>税務代理人郵便番号</v>
      </c>
      <c r="AH146" s="324" t="str">
        <f>IF(ISTEXT(AD146),INDEX('JP PINT 1.0'!L:L,MATCH(コアインボイスモデル!AD146,'JP PINT 1.0'!B:B,0),1),"")</f>
        <v>税務代理人の住所の郵便番号。</v>
      </c>
      <c r="AJ146" s="324" t="s">
        <v>309</v>
      </c>
      <c r="AK146" s="323" t="s">
        <v>5091</v>
      </c>
      <c r="AM146" s="324" t="str">
        <f>IF(LEN(AD146)&gt;1,INDEX('JP PINT 1.0'!U:U,MATCH(コアインボイスモデル!AD146,'JP PINT 1.0'!B:B,0),1),"")</f>
        <v>/ubl:Invoice/cac:TaxRepresentativeParty/cac:PostalAddress/cbc:PostalZone</v>
      </c>
    </row>
    <row r="147" spans="1:39" outlineLevel="2">
      <c r="A147" s="329">
        <f t="shared" si="11"/>
        <v>93</v>
      </c>
      <c r="B147" s="322" t="str">
        <f t="shared" si="17"/>
        <v>鑑ヘッダ</v>
      </c>
      <c r="C147" s="322" t="str">
        <f t="shared" si="20"/>
        <v>BT-076</v>
      </c>
      <c r="D147" s="322">
        <f t="shared" si="16"/>
        <v>0</v>
      </c>
      <c r="E147" s="322">
        <v>4</v>
      </c>
      <c r="F147" s="324" t="s">
        <v>2610</v>
      </c>
      <c r="H147" s="329">
        <v>145</v>
      </c>
      <c r="I147" s="322" t="s">
        <v>5853</v>
      </c>
      <c r="J147" s="322" t="str">
        <f>IF(LEN(N147)&gt;0,INDEX(統合請求!C:C,MATCH(N147,統合請求!D:D,0),1),"")</f>
        <v/>
      </c>
      <c r="K147" s="322" t="s">
        <v>25</v>
      </c>
      <c r="L147" s="322" t="s">
        <v>312</v>
      </c>
      <c r="X147" s="323" t="s">
        <v>6329</v>
      </c>
      <c r="AC147" s="322">
        <f>IF(ISTEXT(AD147),INDEX('JP PINT 1.0'!A:A,MATCH(コアインボイスモデル!AD147,'JP PINT 1.0'!B:B,0),1),"")</f>
        <v>1900</v>
      </c>
      <c r="AD147" s="324" t="s">
        <v>4091</v>
      </c>
      <c r="AE147" s="322" t="str">
        <f>IF(ISTEXT(AD147),INDEX('JP PINT 1.0'!F:F,MATCH(コアインボイスモデル!AD147,'JP PINT 1.0'!B:B,0),1),"")</f>
        <v>0..1</v>
      </c>
      <c r="AF147" s="322">
        <f>IF(ISTEXT(AD147),INDEX('JP PINT 1.0'!G:G,MATCH(コアインボイスモデル!AD147,'JP PINT 1.0'!B:B,0),1),"")</f>
        <v>3</v>
      </c>
      <c r="AG147" s="324" t="str">
        <f>IF(ISTEXT(AD147),INDEX('JP PINT 1.0'!I:I,MATCH(コアインボイスモデル!AD147,'JP PINT 1.0'!B:B,0),1),"")</f>
        <v>税務代理人住所欄1</v>
      </c>
      <c r="AH147" s="324" t="str">
        <f>IF(ISTEXT(AD147),INDEX('JP PINT 1.0'!L:L,MATCH(コアインボイスモデル!AD147,'JP PINT 1.0'!B:B,0),1),"")</f>
        <v>税務代理人の住所の主な記載欄。</v>
      </c>
      <c r="AJ147" s="324" t="s">
        <v>313</v>
      </c>
      <c r="AK147" s="323" t="s">
        <v>5091</v>
      </c>
      <c r="AM147" s="324" t="str">
        <f>IF(LEN(AD147)&gt;1,INDEX('JP PINT 1.0'!U:U,MATCH(コアインボイスモデル!AD147,'JP PINT 1.0'!B:B,0),1),"")</f>
        <v>/ubl:Invoice/cac:TaxRepresentativeParty/cac:PostalAddress/cbc:StreetName</v>
      </c>
    </row>
    <row r="148" spans="1:39" outlineLevel="2">
      <c r="A148" s="329">
        <f t="shared" si="11"/>
        <v>94</v>
      </c>
      <c r="B148" s="322" t="str">
        <f t="shared" si="17"/>
        <v>鑑ヘッダ</v>
      </c>
      <c r="C148" s="322" t="str">
        <f t="shared" si="20"/>
        <v>BT-077</v>
      </c>
      <c r="D148" s="322">
        <f t="shared" si="16"/>
        <v>0</v>
      </c>
      <c r="E148" s="322">
        <v>4</v>
      </c>
      <c r="F148" s="324" t="s">
        <v>2614</v>
      </c>
      <c r="H148" s="329">
        <v>146</v>
      </c>
      <c r="I148" s="322" t="s">
        <v>5853</v>
      </c>
      <c r="J148" s="322" t="str">
        <f>IF(LEN(N148)&gt;0,INDEX(統合請求!C:C,MATCH(N148,統合請求!D:D,0),1),"")</f>
        <v/>
      </c>
      <c r="K148" s="322" t="s">
        <v>25</v>
      </c>
      <c r="L148" s="322" t="s">
        <v>316</v>
      </c>
      <c r="X148" s="323" t="s">
        <v>6256</v>
      </c>
      <c r="AC148" s="322">
        <f>IF(ISTEXT(AD148),INDEX('JP PINT 1.0'!A:A,MATCH(コアインボイスモデル!AD148,'JP PINT 1.0'!B:B,0),1),"")</f>
        <v>1910</v>
      </c>
      <c r="AD148" s="324" t="s">
        <v>4096</v>
      </c>
      <c r="AE148" s="322" t="str">
        <f>IF(ISTEXT(AD148),INDEX('JP PINT 1.0'!F:F,MATCH(コアインボイスモデル!AD148,'JP PINT 1.0'!B:B,0),1),"")</f>
        <v>0..1</v>
      </c>
      <c r="AF148" s="322">
        <f>IF(ISTEXT(AD148),INDEX('JP PINT 1.0'!G:G,MATCH(コアインボイスモデル!AD148,'JP PINT 1.0'!B:B,0),1),"")</f>
        <v>3</v>
      </c>
      <c r="AG148" s="324" t="str">
        <f>IF(ISTEXT(AD148),INDEX('JP PINT 1.0'!I:I,MATCH(コアインボイスモデル!AD148,'JP PINT 1.0'!B:B,0),1),"")</f>
        <v>税務代理人住所欄2</v>
      </c>
      <c r="AH148" s="324" t="str">
        <f>IF(ISTEXT(AD148),INDEX('JP PINT 1.0'!L:L,MATCH(コアインボイスモデル!AD148,'JP PINT 1.0'!B:B,0),1),"")</f>
        <v>税務代理人の住所の主な記載内容に加えて詳細な情報のために使用する追加記載欄。</v>
      </c>
      <c r="AJ148" s="324" t="s">
        <v>317</v>
      </c>
      <c r="AK148" s="323" t="s">
        <v>5091</v>
      </c>
      <c r="AM148" s="324" t="str">
        <f>IF(LEN(AD148)&gt;1,INDEX('JP PINT 1.0'!U:U,MATCH(コアインボイスモデル!AD148,'JP PINT 1.0'!B:B,0),1),"")</f>
        <v>/ubl:Invoice/cac:TaxRepresentativeParty/cac:PostalAddress/cbc:AdditionalStreetName</v>
      </c>
    </row>
    <row r="149" spans="1:39" outlineLevel="2">
      <c r="A149" s="329">
        <f t="shared" si="11"/>
        <v>95</v>
      </c>
      <c r="B149" s="322" t="str">
        <f t="shared" si="17"/>
        <v>鑑ヘッダ</v>
      </c>
      <c r="C149" s="322" t="str">
        <f t="shared" si="20"/>
        <v>BT-078</v>
      </c>
      <c r="D149" s="322">
        <f t="shared" si="16"/>
        <v>0</v>
      </c>
      <c r="E149" s="322">
        <v>4</v>
      </c>
      <c r="F149" s="324" t="s">
        <v>2618</v>
      </c>
      <c r="H149" s="329">
        <v>147</v>
      </c>
      <c r="I149" s="322" t="s">
        <v>5853</v>
      </c>
      <c r="J149" s="322" t="str">
        <f>IF(LEN(N149)&gt;0,INDEX(統合請求!C:C,MATCH(N149,統合請求!D:D,0),1),"")</f>
        <v/>
      </c>
      <c r="K149" s="322" t="s">
        <v>25</v>
      </c>
      <c r="L149" s="322" t="s">
        <v>320</v>
      </c>
      <c r="X149" s="323" t="s">
        <v>6257</v>
      </c>
      <c r="AC149" s="322">
        <f>IF(ISTEXT(AD149),INDEX('JP PINT 1.0'!A:A,MATCH(コアインボイスモデル!AD149,'JP PINT 1.0'!B:B,0),1),"")</f>
        <v>1920</v>
      </c>
      <c r="AD149" s="324" t="s">
        <v>4097</v>
      </c>
      <c r="AE149" s="322" t="str">
        <f>IF(ISTEXT(AD149),INDEX('JP PINT 1.0'!F:F,MATCH(コアインボイスモデル!AD149,'JP PINT 1.0'!B:B,0),1),"")</f>
        <v>0..1</v>
      </c>
      <c r="AF149" s="322">
        <f>IF(ISTEXT(AD149),INDEX('JP PINT 1.0'!G:G,MATCH(コアインボイスモデル!AD149,'JP PINT 1.0'!B:B,0),1),"")</f>
        <v>3</v>
      </c>
      <c r="AG149" s="324" t="str">
        <f>IF(ISTEXT(AD149),INDEX('JP PINT 1.0'!I:I,MATCH(コアインボイスモデル!AD149,'JP PINT 1.0'!B:B,0),1),"")</f>
        <v>税務代理人住所欄3</v>
      </c>
      <c r="AH149" s="324" t="str">
        <f>IF(ISTEXT(AD149),INDEX('JP PINT 1.0'!L:L,MATCH(コアインボイスモデル!AD149,'JP PINT 1.0'!B:B,0),1),"")</f>
        <v>税務代理人の住所の上記の記載内容に加えてより詳細な情報のために使用する追加記載欄。</v>
      </c>
      <c r="AJ149" s="324" t="s">
        <v>321</v>
      </c>
      <c r="AK149" s="323" t="s">
        <v>5091</v>
      </c>
      <c r="AM149" s="324" t="str">
        <f>IF(LEN(AD149)&gt;1,INDEX('JP PINT 1.0'!U:U,MATCH(コアインボイスモデル!AD149,'JP PINT 1.0'!B:B,0),1),"")</f>
        <v>/ubl:Invoice/cac:TaxRepresentativeParty/cac:PostalAddress/cac:AddressLine/cbc:Line</v>
      </c>
    </row>
    <row r="150" spans="1:39" outlineLevel="2">
      <c r="A150" s="329">
        <f t="shared" si="11"/>
        <v>96</v>
      </c>
      <c r="B150" s="322" t="str">
        <f t="shared" si="17"/>
        <v>鑑ヘッダ</v>
      </c>
      <c r="C150" s="322" t="str">
        <f t="shared" si="20"/>
        <v>BT-079</v>
      </c>
      <c r="D150" s="322">
        <f t="shared" si="16"/>
        <v>0</v>
      </c>
      <c r="E150" s="322">
        <v>4</v>
      </c>
      <c r="F150" s="324" t="s">
        <v>2635</v>
      </c>
      <c r="H150" s="329">
        <v>148</v>
      </c>
      <c r="I150" s="322" t="s">
        <v>5853</v>
      </c>
      <c r="J150" s="322" t="str">
        <f>IF(LEN(N150)&gt;0,INDEX(統合請求!C:C,MATCH(N150,統合請求!D:D,0),1),"")</f>
        <v/>
      </c>
      <c r="K150" s="322" t="s">
        <v>25</v>
      </c>
      <c r="L150" s="322" t="s">
        <v>324</v>
      </c>
      <c r="X150" s="323" t="s">
        <v>6258</v>
      </c>
      <c r="AC150" s="322">
        <f>IF(ISTEXT(AD150),INDEX('JP PINT 1.0'!A:A,MATCH(コアインボイスモデル!AD150,'JP PINT 1.0'!B:B,0),1),"")</f>
        <v>1960</v>
      </c>
      <c r="AD150" s="324" t="s">
        <v>4099</v>
      </c>
      <c r="AE150" s="322" t="str">
        <f>IF(ISTEXT(AD150),INDEX('JP PINT 1.0'!F:F,MATCH(コアインボイスモデル!AD150,'JP PINT 1.0'!B:B,0),1),"")</f>
        <v>1..1</v>
      </c>
      <c r="AF150" s="322">
        <f>IF(ISTEXT(AD150),INDEX('JP PINT 1.0'!G:G,MATCH(コアインボイスモデル!AD150,'JP PINT 1.0'!B:B,0),1),"")</f>
        <v>3</v>
      </c>
      <c r="AG150" s="324" t="str">
        <f>IF(ISTEXT(AD150),INDEX('JP PINT 1.0'!I:I,MATCH(コアインボイスモデル!AD150,'JP PINT 1.0'!B:B,0),1),"")</f>
        <v>税務代理人国コード</v>
      </c>
      <c r="AH150" s="324" t="str">
        <f>IF(ISTEXT(AD150),INDEX('JP PINT 1.0'!L:L,MATCH(コアインボイスモデル!AD150,'JP PINT 1.0'!B:B,0),1),"")</f>
        <v>税務代理人の住所の国コード。</v>
      </c>
      <c r="AJ150" s="324" t="s">
        <v>325</v>
      </c>
      <c r="AK150" s="323" t="s">
        <v>5091</v>
      </c>
      <c r="AM150" s="324" t="str">
        <f>IF(LEN(AD150)&gt;1,INDEX('JP PINT 1.0'!U:U,MATCH(コアインボイスモデル!AD150,'JP PINT 1.0'!B:B,0),1),"")</f>
        <v>/ubl:Invoice/cac:TaxRepresentativeParty/cac:PostalAddress/cac:Country/cbc:IdentificationCode</v>
      </c>
    </row>
    <row r="151" spans="1:39">
      <c r="A151" s="329">
        <f t="shared" si="11"/>
        <v>97</v>
      </c>
      <c r="B151" s="322" t="str">
        <f t="shared" si="17"/>
        <v>鑑ヘッダ</v>
      </c>
      <c r="C151" s="322" t="str">
        <f>"BG-"&amp;(MID(C144,4,2)+1)</f>
        <v>BG-15</v>
      </c>
      <c r="D151" s="322" t="str">
        <f t="shared" si="16"/>
        <v>0..1</v>
      </c>
      <c r="E151" s="322">
        <v>2</v>
      </c>
      <c r="F151" s="323" t="s">
        <v>6147</v>
      </c>
      <c r="G151" s="324" t="s">
        <v>385</v>
      </c>
      <c r="H151" s="329">
        <v>149</v>
      </c>
      <c r="I151" s="322" t="s">
        <v>5853</v>
      </c>
      <c r="K151" s="322" t="s">
        <v>36</v>
      </c>
      <c r="L151" s="322" t="s">
        <v>382</v>
      </c>
      <c r="M151" s="322">
        <v>3</v>
      </c>
      <c r="N151" s="323" t="s">
        <v>384</v>
      </c>
      <c r="O151" s="324" t="s">
        <v>385</v>
      </c>
      <c r="P151" s="322" t="s">
        <v>30</v>
      </c>
      <c r="T151" s="323" t="s">
        <v>6388</v>
      </c>
      <c r="AC151" s="322" t="str">
        <f>IF(ISTEXT(AD151),INDEX('JP PINT 1.0'!A:A,MATCH(コアインボイスモデル!AD151,'JP PINT 1.0'!B:B,0),1),"")</f>
        <v/>
      </c>
      <c r="AE151" s="322" t="str">
        <f>IF(ISTEXT(AD151),INDEX('JP PINT 1.0'!F:F,MATCH(コアインボイスモデル!AD151,'JP PINT 1.0'!B:B,0),1),"")</f>
        <v/>
      </c>
      <c r="AF151" s="322" t="str">
        <f>IF(ISTEXT(AD151),INDEX('JP PINT 1.0'!G:G,MATCH(コアインボイスモデル!AD151,'JP PINT 1.0'!B:B,0),1),"")</f>
        <v/>
      </c>
      <c r="AG151" s="324" t="str">
        <f>IF(ISTEXT(AD151),INDEX('JP PINT 1.0'!I:I,MATCH(コアインボイスモデル!AD151,'JP PINT 1.0'!B:B,0),1),"")</f>
        <v/>
      </c>
      <c r="AH151" s="324" t="str">
        <f>IF(ISTEXT(AD151),INDEX('JP PINT 1.0'!L:L,MATCH(コアインボイスモデル!AD151,'JP PINT 1.0'!B:B,0),1),"")</f>
        <v/>
      </c>
      <c r="AI151" s="322">
        <v>3</v>
      </c>
      <c r="AJ151" s="324" t="s">
        <v>383</v>
      </c>
      <c r="AK151" s="323" t="s">
        <v>4684</v>
      </c>
      <c r="AL151" s="322" t="s">
        <v>17</v>
      </c>
      <c r="AM151" s="324" t="str">
        <f>IF(LEN(AD151)&gt;1,INDEX('JP PINT 1.0'!U:U,MATCH(コアインボイスモデル!AD151,'JP PINT 1.0'!B:B,0),1),"")</f>
        <v/>
      </c>
    </row>
    <row r="152" spans="1:39" outlineLevel="1">
      <c r="A152" s="329"/>
      <c r="B152" s="322" t="str">
        <f t="shared" si="17"/>
        <v/>
      </c>
      <c r="D152" s="322" t="str">
        <f t="shared" si="16"/>
        <v/>
      </c>
      <c r="E152" s="322" t="s">
        <v>3791</v>
      </c>
      <c r="H152" s="329">
        <v>150</v>
      </c>
      <c r="I152" s="322" t="s">
        <v>5853</v>
      </c>
      <c r="J152" s="322" t="str">
        <f>IF(LEN(N152)&gt;0,INDEX(統合請求!C:C,MATCH(N152,統合請求!D:D,0),1),"")</f>
        <v>ICL13</v>
      </c>
      <c r="K152" s="322" t="s">
        <v>41</v>
      </c>
      <c r="L152" s="322" t="s">
        <v>386</v>
      </c>
      <c r="M152" s="322">
        <v>3</v>
      </c>
      <c r="N152" s="323" t="s">
        <v>388</v>
      </c>
      <c r="O152" s="324" t="s">
        <v>389</v>
      </c>
      <c r="U152" s="323" t="s">
        <v>6389</v>
      </c>
      <c r="AC152" s="322" t="str">
        <f>IF(ISTEXT(AD152),INDEX('JP PINT 1.0'!A:A,MATCH(コアインボイスモデル!AD152,'JP PINT 1.0'!B:B,0),1),"")</f>
        <v/>
      </c>
      <c r="AE152" s="322" t="str">
        <f>IF(ISTEXT(AD152),INDEX('JP PINT 1.0'!F:F,MATCH(コアインボイスモデル!AD152,'JP PINT 1.0'!B:B,0),1),"")</f>
        <v/>
      </c>
      <c r="AF152" s="322" t="str">
        <f>IF(ISTEXT(AD152),INDEX('JP PINT 1.0'!G:G,MATCH(コアインボイスモデル!AD152,'JP PINT 1.0'!B:B,0),1),"")</f>
        <v/>
      </c>
      <c r="AG152" s="324" t="str">
        <f>IF(ISTEXT(AD152),INDEX('JP PINT 1.0'!I:I,MATCH(コアインボイスモデル!AD152,'JP PINT 1.0'!B:B,0),1),"")</f>
        <v/>
      </c>
      <c r="AH152" s="324" t="str">
        <f>IF(ISTEXT(AD152),INDEX('JP PINT 1.0'!L:L,MATCH(コアインボイスモデル!AD152,'JP PINT 1.0'!B:B,0),1),"")</f>
        <v/>
      </c>
      <c r="AI152" s="322">
        <v>3</v>
      </c>
      <c r="AJ152" s="324" t="s">
        <v>387</v>
      </c>
      <c r="AL152" s="322" t="s">
        <v>17</v>
      </c>
      <c r="AM152" s="324" t="str">
        <f>IF(LEN(AD152)&gt;1,INDEX('JP PINT 1.0'!U:U,MATCH(コアインボイスモデル!AD152,'JP PINT 1.0'!B:B,0),1),"")</f>
        <v/>
      </c>
    </row>
    <row r="153" spans="1:39" outlineLevel="1">
      <c r="A153" s="329">
        <f>A151+1</f>
        <v>98</v>
      </c>
      <c r="B153" s="322" t="str">
        <f t="shared" si="17"/>
        <v>鑑ヘッダ</v>
      </c>
      <c r="C153" s="322" t="str">
        <f>"BT-0"&amp;(MID(C150,5,2)+1)</f>
        <v>BT-080</v>
      </c>
      <c r="D153" s="322" t="str">
        <f t="shared" si="16"/>
        <v>0..1</v>
      </c>
      <c r="E153" s="322">
        <v>3</v>
      </c>
      <c r="F153" s="323" t="s">
        <v>391</v>
      </c>
      <c r="G153" s="324" t="s">
        <v>392</v>
      </c>
      <c r="H153" s="329">
        <v>151</v>
      </c>
      <c r="I153" s="322" t="s">
        <v>5853</v>
      </c>
      <c r="J153" s="322" t="str">
        <f>IF(LEN(N153)&gt;0,INDEX(統合請求!C:C,MATCH(N153,統合請求!D:D,0),1),"")</f>
        <v>IID60</v>
      </c>
      <c r="K153" s="322" t="s">
        <v>25</v>
      </c>
      <c r="L153" s="322" t="s">
        <v>390</v>
      </c>
      <c r="M153" s="322">
        <v>4</v>
      </c>
      <c r="N153" s="323" t="s">
        <v>391</v>
      </c>
      <c r="O153" s="324" t="s">
        <v>392</v>
      </c>
      <c r="P153" s="322" t="s">
        <v>30</v>
      </c>
      <c r="V153" s="323" t="s">
        <v>6262</v>
      </c>
      <c r="AC153" s="322">
        <f>IF(ISTEXT(AD153),INDEX('JP PINT 1.0'!A:A,MATCH(コアインボイスモデル!AD153,'JP PINT 1.0'!B:B,0),1),"")</f>
        <v>1110</v>
      </c>
      <c r="AD153" s="324" t="s">
        <v>1752</v>
      </c>
      <c r="AE153" s="322" t="str">
        <f>IF(ISTEXT(AD153),INDEX('JP PINT 1.0'!F:F,MATCH(コアインボイスモデル!AD153,'JP PINT 1.0'!B:B,0),1),"")</f>
        <v>0..1</v>
      </c>
      <c r="AF153" s="322">
        <f>IF(ISTEXT(AD153),INDEX('JP PINT 1.0'!G:G,MATCH(コアインボイスモデル!AD153,'JP PINT 1.0'!B:B,0),1),"")</f>
        <v>1</v>
      </c>
      <c r="AG153" s="324" t="str">
        <f>IF(ISTEXT(AD153),INDEX('JP PINT 1.0'!I:I,MATCH(コアインボイスモデル!AD153,'JP PINT 1.0'!B:B,0),1),"")</f>
        <v>プロジェクト参照</v>
      </c>
      <c r="AH153" s="324" t="str">
        <f>IF(ISTEXT(AD153),INDEX('JP PINT 1.0'!L:L,MATCH(コアインボイスモデル!AD153,'JP PINT 1.0'!B:B,0),1),"")</f>
        <v>発注品に関するプロジェクト・工事案件等を管理するための番号。</v>
      </c>
      <c r="AI153" s="322">
        <v>4</v>
      </c>
      <c r="AJ153" s="324" t="s">
        <v>48</v>
      </c>
      <c r="AK153" s="323" t="s">
        <v>4685</v>
      </c>
      <c r="AL153" s="322" t="s">
        <v>17</v>
      </c>
      <c r="AM153" s="324" t="str">
        <f>IF(LEN(AD153)&gt;1,INDEX('JP PINT 1.0'!U:U,MATCH(コアインボイスモデル!AD153,'JP PINT 1.0'!B:B,0),1),"")</f>
        <v>/ubl:Invoice/cac:ProjectReference/cbc:ID</v>
      </c>
    </row>
    <row r="154" spans="1:39" outlineLevel="1">
      <c r="A154" s="329">
        <f t="shared" si="11"/>
        <v>99</v>
      </c>
      <c r="B154" s="322" t="str">
        <f t="shared" si="17"/>
        <v>鑑ヘッダ</v>
      </c>
      <c r="C154" s="322" t="str">
        <f t="shared" ref="C154" si="21">"BT-0"&amp;(MID(C153,5,2)+1)</f>
        <v>BT-081</v>
      </c>
      <c r="D154" s="322" t="str">
        <f t="shared" si="16"/>
        <v>0..1</v>
      </c>
      <c r="E154" s="322">
        <v>3</v>
      </c>
      <c r="F154" s="323" t="s">
        <v>394</v>
      </c>
      <c r="G154" s="324" t="s">
        <v>395</v>
      </c>
      <c r="H154" s="329">
        <v>152</v>
      </c>
      <c r="I154" s="322" t="s">
        <v>5853</v>
      </c>
      <c r="J154" s="322" t="str">
        <f>IF(LEN(N154)&gt;0,INDEX(統合請求!C:C,MATCH(N154,統合請求!D:D,0),1),"")</f>
        <v>IID61</v>
      </c>
      <c r="K154" s="322" t="s">
        <v>25</v>
      </c>
      <c r="L154" s="322" t="s">
        <v>393</v>
      </c>
      <c r="M154" s="322">
        <v>4</v>
      </c>
      <c r="N154" s="323" t="s">
        <v>394</v>
      </c>
      <c r="O154" s="324" t="s">
        <v>395</v>
      </c>
      <c r="P154" s="322" t="s">
        <v>30</v>
      </c>
      <c r="V154" s="323" t="s">
        <v>6390</v>
      </c>
      <c r="AC154" s="322" t="str">
        <f>IF(ISTEXT(AD154),INDEX('JP PINT 1.0'!A:A,MATCH(コアインボイスモデル!AD154,'JP PINT 1.0'!B:B,0),1),"")</f>
        <v/>
      </c>
      <c r="AE154" s="322" t="str">
        <f>IF(ISTEXT(AD154),INDEX('JP PINT 1.0'!F:F,MATCH(コアインボイスモデル!AD154,'JP PINT 1.0'!B:B,0),1),"")</f>
        <v/>
      </c>
      <c r="AF154" s="322" t="str">
        <f>IF(ISTEXT(AD154),INDEX('JP PINT 1.0'!G:G,MATCH(コアインボイスモデル!AD154,'JP PINT 1.0'!B:B,0),1),"")</f>
        <v/>
      </c>
      <c r="AG154" s="324" t="str">
        <f>IF(ISTEXT(AD154),INDEX('JP PINT 1.0'!I:I,MATCH(コアインボイスモデル!AD154,'JP PINT 1.0'!B:B,0),1),"")</f>
        <v/>
      </c>
      <c r="AH154" s="324" t="str">
        <f>IF(ISTEXT(AD154),INDEX('JP PINT 1.0'!L:L,MATCH(コアインボイスモデル!AD154,'JP PINT 1.0'!B:B,0),1),"")</f>
        <v/>
      </c>
      <c r="AI154" s="322">
        <v>4</v>
      </c>
      <c r="AJ154" s="324" t="s">
        <v>113</v>
      </c>
      <c r="AK154" s="323" t="s">
        <v>4686</v>
      </c>
      <c r="AL154" s="322" t="s">
        <v>17</v>
      </c>
      <c r="AM154" s="324" t="str">
        <f>IF(LEN(AD154)&gt;1,INDEX('JP PINT 1.0'!U:U,MATCH(コアインボイスモデル!AD154,'JP PINT 1.0'!B:B,0),1),"")</f>
        <v/>
      </c>
    </row>
    <row r="155" spans="1:39">
      <c r="A155" s="329"/>
      <c r="B155" s="322" t="str">
        <f t="shared" si="17"/>
        <v/>
      </c>
      <c r="D155" s="322" t="str">
        <f t="shared" si="16"/>
        <v/>
      </c>
      <c r="H155" s="329">
        <v>153</v>
      </c>
      <c r="I155" s="322" t="s">
        <v>5853</v>
      </c>
      <c r="K155" s="322" t="s">
        <v>36</v>
      </c>
      <c r="L155" s="322" t="s">
        <v>396</v>
      </c>
      <c r="M155" s="322">
        <v>2</v>
      </c>
      <c r="N155" s="323" t="s">
        <v>398</v>
      </c>
      <c r="O155" s="324" t="s">
        <v>399</v>
      </c>
      <c r="P155" s="322" t="s">
        <v>23</v>
      </c>
      <c r="R155" s="323" t="s">
        <v>6263</v>
      </c>
      <c r="AE155" s="322" t="str">
        <f>IF(ISTEXT(AD155),INDEX('JP PINT 1.0'!F:F,MATCH(コアインボイスモデル!AD155,'JP PINT 1.0'!B:B,0),1),"")</f>
        <v/>
      </c>
      <c r="AF155" s="322" t="str">
        <f>IF(ISTEXT(AD155),INDEX('JP PINT 1.0'!G:G,MATCH(コアインボイスモデル!AD155,'JP PINT 1.0'!B:B,0),1),"")</f>
        <v/>
      </c>
      <c r="AG155" s="324" t="str">
        <f>IF(ISTEXT(AD155),INDEX('JP PINT 1.0'!I:I,MATCH(コアインボイスモデル!AD155,'JP PINT 1.0'!B:B,0),1),"")</f>
        <v/>
      </c>
      <c r="AH155" s="324" t="str">
        <f>IF(ISTEXT(AD155),INDEX('JP PINT 1.0'!L:L,MATCH(コアインボイスモデル!AD155,'JP PINT 1.0'!B:B,0),1),"")</f>
        <v/>
      </c>
      <c r="AI155" s="322">
        <v>2</v>
      </c>
      <c r="AJ155" s="324" t="s">
        <v>397</v>
      </c>
      <c r="AK155" s="323" t="s">
        <v>4687</v>
      </c>
      <c r="AL155" s="322" t="s">
        <v>17</v>
      </c>
      <c r="AM155" s="324" t="str">
        <f>IF(LEN(AD155)&gt;1,INDEX('JP PINT 1.0'!U:U,MATCH(コアインボイスモデル!AD155,'JP PINT 1.0'!B:B,0),1),"")</f>
        <v/>
      </c>
    </row>
    <row r="156" spans="1:39">
      <c r="A156" s="329"/>
      <c r="B156" s="322" t="str">
        <f t="shared" si="17"/>
        <v/>
      </c>
      <c r="D156" s="322" t="str">
        <f t="shared" si="16"/>
        <v/>
      </c>
      <c r="E156" s="322" t="s">
        <v>3791</v>
      </c>
      <c r="H156" s="329">
        <v>154</v>
      </c>
      <c r="I156" s="322" t="s">
        <v>5853</v>
      </c>
      <c r="J156" s="322" t="str">
        <f>IF(LEN(N156)&gt;0,INDEX(統合請求!C:C,MATCH(N156,統合請求!D:D,0),1),"")</f>
        <v>ICL14</v>
      </c>
      <c r="K156" s="322" t="s">
        <v>41</v>
      </c>
      <c r="L156" s="322" t="s">
        <v>400</v>
      </c>
      <c r="M156" s="322">
        <v>2</v>
      </c>
      <c r="N156" s="323" t="s">
        <v>402</v>
      </c>
      <c r="O156" s="324" t="s">
        <v>403</v>
      </c>
      <c r="P156" s="322" t="s">
        <v>16</v>
      </c>
      <c r="S156" s="323" t="s">
        <v>6264</v>
      </c>
      <c r="AC156" s="322" t="str">
        <f>IF(ISTEXT(AD156),INDEX('JP PINT 1.0'!A:A,MATCH(コアインボイスモデル!AD156,'JP PINT 1.0'!B:B,0),1),"")</f>
        <v/>
      </c>
      <c r="AE156" s="322" t="str">
        <f>IF(ISTEXT(AD156),INDEX('JP PINT 1.0'!F:F,MATCH(コアインボイスモデル!AD156,'JP PINT 1.0'!B:B,0),1),"")</f>
        <v/>
      </c>
      <c r="AF156" s="322" t="str">
        <f>IF(ISTEXT(AD156),INDEX('JP PINT 1.0'!G:G,MATCH(コアインボイスモデル!AD156,'JP PINT 1.0'!B:B,0),1),"")</f>
        <v/>
      </c>
      <c r="AG156" s="324" t="str">
        <f>IF(ISTEXT(AD156),INDEX('JP PINT 1.0'!I:I,MATCH(コアインボイスモデル!AD156,'JP PINT 1.0'!B:B,0),1),"")</f>
        <v/>
      </c>
      <c r="AH156" s="324" t="str">
        <f>IF(ISTEXT(AD156),INDEX('JP PINT 1.0'!L:L,MATCH(コアインボイスモデル!AD156,'JP PINT 1.0'!B:B,0),1),"")</f>
        <v/>
      </c>
      <c r="AI156" s="322">
        <v>2</v>
      </c>
      <c r="AJ156" s="324" t="s">
        <v>401</v>
      </c>
      <c r="AL156" s="322" t="s">
        <v>17</v>
      </c>
      <c r="AM156" s="324" t="str">
        <f>IF(LEN(AD156)&gt;1,INDEX('JP PINT 1.0'!U:U,MATCH(コアインボイスモデル!AD156,'JP PINT 1.0'!B:B,0),1),"")</f>
        <v/>
      </c>
    </row>
    <row r="157" spans="1:39">
      <c r="A157" s="329">
        <f>A154+1</f>
        <v>100</v>
      </c>
      <c r="B157" s="322" t="str">
        <f t="shared" si="17"/>
        <v>鑑ヘッダ</v>
      </c>
      <c r="C157" s="322" t="str">
        <f>"BT-0"&amp;(MID(C154,5,2)+1)</f>
        <v>BT-082</v>
      </c>
      <c r="D157" s="322" t="str">
        <f t="shared" si="16"/>
        <v>0..1</v>
      </c>
      <c r="E157" s="322">
        <v>2</v>
      </c>
      <c r="F157" s="323" t="s">
        <v>406</v>
      </c>
      <c r="G157" s="324" t="s">
        <v>407</v>
      </c>
      <c r="H157" s="329">
        <v>155</v>
      </c>
      <c r="I157" s="322" t="s">
        <v>5853</v>
      </c>
      <c r="J157" s="322" t="str">
        <f>IF(LEN(N157)&gt;0,INDEX(統合請求!C:C,MATCH(N157,統合請求!D:D,0),1),"")</f>
        <v>IID62</v>
      </c>
      <c r="K157" s="322" t="s">
        <v>25</v>
      </c>
      <c r="L157" s="322" t="s">
        <v>404</v>
      </c>
      <c r="M157" s="322">
        <v>3</v>
      </c>
      <c r="N157" s="323" t="s">
        <v>406</v>
      </c>
      <c r="O157" s="324" t="s">
        <v>407</v>
      </c>
      <c r="P157" s="322" t="s">
        <v>3788</v>
      </c>
      <c r="T157" s="323" t="s">
        <v>6265</v>
      </c>
      <c r="AC157" s="322">
        <f>IF(ISTEXT(AD157),INDEX('JP PINT 1.0'!A:A,MATCH(コアインボイスモデル!AD157,'JP PINT 1.0'!B:B,0),1),"")</f>
        <v>1060</v>
      </c>
      <c r="AD157" s="324" t="s">
        <v>1796</v>
      </c>
      <c r="AE157" s="322" t="str">
        <f>IF(ISTEXT(AD157),INDEX('JP PINT 1.0'!F:F,MATCH(コアインボイスモデル!AD157,'JP PINT 1.0'!B:B,0),1),"")</f>
        <v>0..1</v>
      </c>
      <c r="AF157" s="322">
        <f>IF(ISTEXT(AD157),INDEX('JP PINT 1.0'!G:G,MATCH(コアインボイスモデル!AD157,'JP PINT 1.0'!B:B,0),1),"")</f>
        <v>1</v>
      </c>
      <c r="AG157" s="324" t="str">
        <f>IF(ISTEXT(AD157),INDEX('JP PINT 1.0'!I:I,MATCH(コアインボイスモデル!AD157,'JP PINT 1.0'!B:B,0),1),"")</f>
        <v>税会計報告用通貨コード</v>
      </c>
      <c r="AH157" s="324" t="str">
        <f>IF(ISTEXT(AD157),INDEX('JP PINT 1.0'!L:L,MATCH(コアインボイスモデル!AD157,'JP PINT 1.0'!B:B,0),1),"")</f>
        <v>会計報告や税務報告に使用する通貨を表すコード。売り手の国で認められたもしくは要求された会計報告や税務報告に使用する通貨を表すコード。</v>
      </c>
      <c r="AI157" s="322">
        <v>3</v>
      </c>
      <c r="AJ157" s="324" t="s">
        <v>405</v>
      </c>
      <c r="AK157" s="323" t="s">
        <v>4688</v>
      </c>
      <c r="AL157" s="322" t="s">
        <v>17</v>
      </c>
      <c r="AM157" s="324" t="str">
        <f>IF(LEN(AD157)&gt;1,INDEX('JP PINT 1.0'!U:U,MATCH(コアインボイスモデル!AD157,'JP PINT 1.0'!B:B,0),1),"")</f>
        <v>/ubl:Invoice/cbc:TaxCurrencyCode</v>
      </c>
    </row>
    <row r="158" spans="1:39">
      <c r="A158" s="329">
        <f t="shared" si="11"/>
        <v>101</v>
      </c>
      <c r="B158" s="322" t="str">
        <f t="shared" si="17"/>
        <v>鑑ヘッダ</v>
      </c>
      <c r="C158" s="322" t="str">
        <f t="shared" ref="C158" si="22">"BT-0"&amp;(MID(C157,5,2)+1)</f>
        <v>BT-083</v>
      </c>
      <c r="D158" s="322" t="str">
        <f t="shared" si="16"/>
        <v>1..1</v>
      </c>
      <c r="E158" s="322">
        <v>2</v>
      </c>
      <c r="F158" s="323" t="s">
        <v>410</v>
      </c>
      <c r="G158" s="324" t="s">
        <v>411</v>
      </c>
      <c r="H158" s="329">
        <v>156</v>
      </c>
      <c r="I158" s="322" t="s">
        <v>5853</v>
      </c>
      <c r="J158" s="322" t="str">
        <f>IF(LEN(N158)&gt;0,INDEX(統合請求!C:C,MATCH(N158,統合請求!D:D,0),1),"")</f>
        <v>IID63</v>
      </c>
      <c r="K158" s="322" t="s">
        <v>25</v>
      </c>
      <c r="L158" s="322" t="s">
        <v>408</v>
      </c>
      <c r="M158" s="322">
        <v>3</v>
      </c>
      <c r="N158" s="323" t="s">
        <v>410</v>
      </c>
      <c r="O158" s="324" t="s">
        <v>411</v>
      </c>
      <c r="P158" s="322" t="s">
        <v>23</v>
      </c>
      <c r="T158" s="323" t="s">
        <v>6266</v>
      </c>
      <c r="AC158" s="322">
        <f>IF(ISTEXT(AD158),INDEX('JP PINT 1.0'!A:A,MATCH(コアインボイスモデル!AD158,'JP PINT 1.0'!B:B,0),1),"")</f>
        <v>1050</v>
      </c>
      <c r="AD158" s="324" t="s">
        <v>1797</v>
      </c>
      <c r="AE158" s="322" t="str">
        <f>IF(ISTEXT(AD158),INDEX('JP PINT 1.0'!F:F,MATCH(コアインボイスモデル!AD158,'JP PINT 1.0'!B:B,0),1),"")</f>
        <v>1..1</v>
      </c>
      <c r="AF158" s="322">
        <f>IF(ISTEXT(AD158),INDEX('JP PINT 1.0'!G:G,MATCH(コアインボイスモデル!AD158,'JP PINT 1.0'!B:B,0),1),"")</f>
        <v>1</v>
      </c>
      <c r="AG158" s="324" t="str">
        <f>IF(ISTEXT(AD158),INDEX('JP PINT 1.0'!I:I,MATCH(コアインボイスモデル!AD158,'JP PINT 1.0'!B:B,0),1),"")</f>
        <v>請求書通貨コード</v>
      </c>
      <c r="AH158" s="324" t="str">
        <f>IF(ISTEXT(AD158),INDEX('JP PINT 1.0'!L:L,MATCH(コアインボイスモデル!AD158,'JP PINT 1.0'!B:B,0),1),"")</f>
        <v>請求書に記載された通貨を表すコード。会計通貨での請求書消費税合計金額を除き、請求書に記載されている全て金額の表示の通貨コード。</v>
      </c>
      <c r="AI158" s="322">
        <v>3</v>
      </c>
      <c r="AJ158" s="324" t="s">
        <v>409</v>
      </c>
      <c r="AK158" s="323" t="s">
        <v>4689</v>
      </c>
      <c r="AL158" s="322" t="s">
        <v>17</v>
      </c>
      <c r="AM158" s="324" t="str">
        <f>IF(LEN(AD158)&gt;1,INDEX('JP PINT 1.0'!U:U,MATCH(コアインボイスモデル!AD158,'JP PINT 1.0'!B:B,0),1),"")</f>
        <v>/ubl:Invoice/cbc:DocumentCurrencyCode</v>
      </c>
    </row>
    <row r="159" spans="1:39">
      <c r="A159" s="329"/>
      <c r="B159" s="322" t="str">
        <f t="shared" si="17"/>
        <v/>
      </c>
      <c r="D159" s="322" t="str">
        <f t="shared" si="16"/>
        <v/>
      </c>
      <c r="E159" s="322" t="s">
        <v>3791</v>
      </c>
      <c r="H159" s="329">
        <v>157</v>
      </c>
      <c r="I159" s="322" t="s">
        <v>5853</v>
      </c>
      <c r="J159" s="322" t="str">
        <f>IF(LEN(N159)&gt;0,INDEX(統合請求!C:C,MATCH(N159,統合請求!D:D,0),1),"")</f>
        <v/>
      </c>
      <c r="K159" s="322" t="s">
        <v>36</v>
      </c>
      <c r="L159" s="322" t="s">
        <v>6524</v>
      </c>
      <c r="M159" s="322">
        <v>2</v>
      </c>
      <c r="R159" s="323" t="s">
        <v>6525</v>
      </c>
      <c r="AE159" s="322" t="str">
        <f>IF(ISTEXT(AD159),INDEX('JP PINT 1.0'!F:F,MATCH(コアインボイスモデル!AD159,'JP PINT 1.0'!B:B,0),1),"")</f>
        <v/>
      </c>
      <c r="AF159" s="322" t="str">
        <f>IF(ISTEXT(AD159),INDEX('JP PINT 1.0'!G:G,MATCH(コアインボイスモデル!AD159,'JP PINT 1.0'!B:B,0),1),"")</f>
        <v/>
      </c>
      <c r="AG159" s="324" t="str">
        <f>IF(ISTEXT(AD159),INDEX('JP PINT 1.0'!I:I,MATCH(コアインボイスモデル!AD159,'JP PINT 1.0'!B:B,0),1),"")</f>
        <v/>
      </c>
      <c r="AH159" s="324" t="str">
        <f>IF(ISTEXT(AD159),INDEX('JP PINT 1.0'!L:L,MATCH(コアインボイスモデル!AD159,'JP PINT 1.0'!B:B,0),1),"")</f>
        <v/>
      </c>
      <c r="AI159" s="322">
        <v>3</v>
      </c>
      <c r="AJ159" s="324" t="s">
        <v>5029</v>
      </c>
      <c r="AK159" s="323" t="s">
        <v>5030</v>
      </c>
      <c r="AM159" s="324" t="str">
        <f>IF(LEN(AD159)&gt;1,INDEX('JP PINT 1.0'!U:U,MATCH(コアインボイスモデル!AD159,'JP PINT 1.0'!B:B,0),1),"")</f>
        <v/>
      </c>
    </row>
    <row r="160" spans="1:39">
      <c r="A160" s="329"/>
      <c r="B160" s="322" t="str">
        <f t="shared" si="17"/>
        <v/>
      </c>
      <c r="D160" s="322" t="str">
        <f t="shared" si="16"/>
        <v/>
      </c>
      <c r="E160" s="322" t="s">
        <v>3791</v>
      </c>
      <c r="H160" s="329">
        <v>158</v>
      </c>
      <c r="I160" s="322" t="s">
        <v>5853</v>
      </c>
      <c r="J160" s="322" t="str">
        <f>IF(LEN(N160)&gt;0,INDEX(統合請求!C:C,MATCH(N160,統合請求!D:D,0),1),"")</f>
        <v/>
      </c>
      <c r="K160" s="322" t="s">
        <v>41</v>
      </c>
      <c r="L160" s="322" t="s">
        <v>4047</v>
      </c>
      <c r="M160" s="322">
        <v>2</v>
      </c>
      <c r="S160" s="323" t="s">
        <v>6526</v>
      </c>
      <c r="AC160" s="322" t="str">
        <f>IF(ISTEXT(AD160),INDEX('JP PINT 1.0'!A:A,MATCH(コアインボイスモデル!AD160,'JP PINT 1.0'!B:B,0),1),"")</f>
        <v/>
      </c>
      <c r="AE160" s="322" t="str">
        <f>IF(ISTEXT(AD160),INDEX('JP PINT 1.0'!F:F,MATCH(コアインボイスモデル!AD160,'JP PINT 1.0'!B:B,0),1),"")</f>
        <v/>
      </c>
      <c r="AF160" s="322" t="str">
        <f>IF(ISTEXT(AD160),INDEX('JP PINT 1.0'!G:G,MATCH(コアインボイスモデル!AD160,'JP PINT 1.0'!B:B,0),1),"")</f>
        <v/>
      </c>
      <c r="AG160" s="324" t="str">
        <f>IF(ISTEXT(AD160),INDEX('JP PINT 1.0'!I:I,MATCH(コアインボイスモデル!AD160,'JP PINT 1.0'!B:B,0),1),"")</f>
        <v/>
      </c>
      <c r="AH160" s="324" t="str">
        <f>IF(ISTEXT(AD160),INDEX('JP PINT 1.0'!L:L,MATCH(コアインボイスモデル!AD160,'JP PINT 1.0'!B:B,0),1),"")</f>
        <v/>
      </c>
      <c r="AI160" s="322">
        <v>3</v>
      </c>
      <c r="AJ160" s="324" t="s">
        <v>5031</v>
      </c>
      <c r="AM160" s="324" t="str">
        <f>IF(LEN(AD160)&gt;1,INDEX('JP PINT 1.0'!U:U,MATCH(コアインボイスモデル!AD160,'JP PINT 1.0'!B:B,0),1),"")</f>
        <v/>
      </c>
    </row>
    <row r="161" spans="1:39">
      <c r="A161" s="329">
        <f>A158+1</f>
        <v>102</v>
      </c>
      <c r="B161" s="322" t="str">
        <f t="shared" si="17"/>
        <v>鑑ヘッダ</v>
      </c>
      <c r="C161" s="322" t="str">
        <f>"BT-0"&amp;(MID(C158,5,2)+1)</f>
        <v>BT-084</v>
      </c>
      <c r="D161" s="322">
        <f t="shared" si="16"/>
        <v>0</v>
      </c>
      <c r="E161" s="322">
        <v>2</v>
      </c>
      <c r="F161" s="323" t="s">
        <v>2202</v>
      </c>
      <c r="G161" s="324" t="str">
        <f>AH161</f>
        <v>買い手の財務勘定科目に関連データを記帳する場所を指定する。買い手のどの勘定に関連データを記帳すべきかを指定するためのテキスト値。</v>
      </c>
      <c r="H161" s="329">
        <v>159</v>
      </c>
      <c r="I161" s="322" t="s">
        <v>5853</v>
      </c>
      <c r="J161" s="322" t="str">
        <f>IF(LEN(N161)&gt;0,INDEX(統合請求!C:C,MATCH(N161,統合請求!D:D,0),1),"")</f>
        <v/>
      </c>
      <c r="K161" s="322" t="s">
        <v>25</v>
      </c>
      <c r="L161" s="322" t="s">
        <v>4049</v>
      </c>
      <c r="M161" s="322">
        <v>3</v>
      </c>
      <c r="T161" s="323" t="s">
        <v>6527</v>
      </c>
      <c r="AC161" s="322">
        <f>IF(ISTEXT(AD161),INDEX('JP PINT 1.0'!A:A,MATCH(コアインボイスモデル!AD161,'JP PINT 1.0'!B:B,0),1),"")</f>
        <v>1200</v>
      </c>
      <c r="AD161" s="324" t="s">
        <v>5028</v>
      </c>
      <c r="AE161" s="322" t="str">
        <f>IF(ISTEXT(AD161),INDEX('JP PINT 1.0'!F:F,MATCH(コアインボイスモデル!AD161,'JP PINT 1.0'!B:B,0),1),"")</f>
        <v>0..1</v>
      </c>
      <c r="AF161" s="322">
        <f>IF(ISTEXT(AD161),INDEX('JP PINT 1.0'!G:G,MATCH(コアインボイスモデル!AD161,'JP PINT 1.0'!B:B,0),1),"")</f>
        <v>1</v>
      </c>
      <c r="AG161" s="324" t="str">
        <f>IF(ISTEXT(AD161),INDEX('JP PINT 1.0'!I:I,MATCH(コアインボイスモデル!AD161,'JP PINT 1.0'!B:B,0),1),"")</f>
        <v>買い手会計参照</v>
      </c>
      <c r="AH161" s="324" t="str">
        <f>IF(ISTEXT(AD161),INDEX('JP PINT 1.0'!L:L,MATCH(コアインボイスモデル!AD161,'JP PINT 1.0'!B:B,0),1),"")</f>
        <v>買い手の財務勘定科目に関連データを記帳する場所を指定する。買い手のどの勘定に関連データを記帳すべきかを指定するためのテキスト値。</v>
      </c>
      <c r="AI161" s="322">
        <v>4</v>
      </c>
      <c r="AJ161" s="324" t="s">
        <v>48</v>
      </c>
      <c r="AK161" s="323" t="s">
        <v>5032</v>
      </c>
      <c r="AM161" s="324" t="str">
        <f>IF(LEN(AD161)&gt;1,INDEX('JP PINT 1.0'!U:U,MATCH(コアインボイスモデル!AD161,'JP PINT 1.0'!B:B,0),1),"")</f>
        <v>/ubl:Invoice/cbc:AccountingCost</v>
      </c>
    </row>
    <row r="162" spans="1:39">
      <c r="A162" s="329">
        <f>A161+1</f>
        <v>103</v>
      </c>
      <c r="B162" s="322" t="str">
        <f t="shared" si="17"/>
        <v>鑑ヘッダ</v>
      </c>
      <c r="C162" s="322" t="str">
        <f>"BT-0"&amp;(MID(C161,5,2)+1)</f>
        <v>BT-085</v>
      </c>
      <c r="D162" s="322" t="str">
        <f t="shared" si="16"/>
        <v>0..1</v>
      </c>
      <c r="E162" s="322">
        <v>2</v>
      </c>
      <c r="F162" s="323" t="s">
        <v>414</v>
      </c>
      <c r="G162" s="324" t="s">
        <v>415</v>
      </c>
      <c r="H162" s="329">
        <v>160</v>
      </c>
      <c r="I162" s="322" t="s">
        <v>5853</v>
      </c>
      <c r="J162" s="322" t="str">
        <f>IF(LEN(N162)&gt;0,INDEX(統合請求!C:C,MATCH(N162,統合請求!D:D,0),1),"")</f>
        <v>IID64</v>
      </c>
      <c r="K162" s="322" t="s">
        <v>25</v>
      </c>
      <c r="L162" s="322" t="s">
        <v>412</v>
      </c>
      <c r="M162" s="322">
        <v>3</v>
      </c>
      <c r="N162" s="323" t="s">
        <v>414</v>
      </c>
      <c r="O162" s="324" t="s">
        <v>415</v>
      </c>
      <c r="P162" s="322" t="s">
        <v>30</v>
      </c>
      <c r="T162" s="323" t="s">
        <v>6267</v>
      </c>
      <c r="AC162" s="322" t="str">
        <f>IF(ISTEXT(AD162),INDEX('JP PINT 1.0'!A:A,MATCH(コアインボイスモデル!AD162,'JP PINT 1.0'!B:B,0),1),"")</f>
        <v/>
      </c>
      <c r="AE162" s="322" t="str">
        <f>IF(ISTEXT(AD162),INDEX('JP PINT 1.0'!F:F,MATCH(コアインボイスモデル!AD162,'JP PINT 1.0'!B:B,0),1),"")</f>
        <v/>
      </c>
      <c r="AF162" s="322" t="str">
        <f>IF(ISTEXT(AD162),INDEX('JP PINT 1.0'!G:G,MATCH(コアインボイスモデル!AD162,'JP PINT 1.0'!B:B,0),1),"")</f>
        <v/>
      </c>
      <c r="AG162" s="324" t="str">
        <f>IF(ISTEXT(AD162),INDEX('JP PINT 1.0'!I:I,MATCH(コアインボイスモデル!AD162,'JP PINT 1.0'!B:B,0),1),"")</f>
        <v/>
      </c>
      <c r="AH162" s="324" t="str">
        <f>IF(ISTEXT(AD162),INDEX('JP PINT 1.0'!L:L,MATCH(コアインボイスモデル!AD162,'JP PINT 1.0'!B:B,0),1),"")</f>
        <v/>
      </c>
      <c r="AI162" s="322">
        <v>3</v>
      </c>
      <c r="AJ162" s="324" t="s">
        <v>413</v>
      </c>
      <c r="AK162" s="323" t="s">
        <v>4690</v>
      </c>
      <c r="AL162" s="322" t="s">
        <v>17</v>
      </c>
      <c r="AM162" s="324" t="str">
        <f>IF(LEN(AD162)&gt;1,INDEX('JP PINT 1.0'!U:U,MATCH(コアインボイスモデル!AD162,'JP PINT 1.0'!B:B,0),1),"")</f>
        <v/>
      </c>
    </row>
    <row r="163" spans="1:39">
      <c r="A163" s="329">
        <f t="shared" ref="A163:A221" si="23">A162+1</f>
        <v>104</v>
      </c>
      <c r="B163" s="322" t="str">
        <f t="shared" si="17"/>
        <v>鑑ヘッダ</v>
      </c>
      <c r="C163" s="322" t="str">
        <f>"BG-"&amp;(MID(C151,4,2)+1)</f>
        <v>BG-16</v>
      </c>
      <c r="D163" s="322" t="str">
        <f t="shared" si="16"/>
        <v>0..1</v>
      </c>
      <c r="E163" s="322">
        <v>2</v>
      </c>
      <c r="F163" s="323" t="s">
        <v>6142</v>
      </c>
      <c r="G163" s="324" t="s">
        <v>419</v>
      </c>
      <c r="H163" s="329">
        <v>161</v>
      </c>
      <c r="I163" s="322" t="s">
        <v>5853</v>
      </c>
      <c r="K163" s="322" t="s">
        <v>36</v>
      </c>
      <c r="L163" s="322" t="s">
        <v>416</v>
      </c>
      <c r="M163" s="322">
        <v>3</v>
      </c>
      <c r="N163" s="323" t="s">
        <v>418</v>
      </c>
      <c r="O163" s="324" t="s">
        <v>419</v>
      </c>
      <c r="P163" s="322" t="s">
        <v>30</v>
      </c>
      <c r="T163" s="323" t="s">
        <v>6268</v>
      </c>
      <c r="AC163" s="322" t="str">
        <f>IF(ISTEXT(AD163),INDEX('JP PINT 1.0'!A:A,MATCH(コアインボイスモデル!AD163,'JP PINT 1.0'!B:B,0),1),"")</f>
        <v/>
      </c>
      <c r="AE163" s="322" t="str">
        <f>IF(ISTEXT(AD163),INDEX('JP PINT 1.0'!F:F,MATCH(コアインボイスモデル!AD163,'JP PINT 1.0'!B:B,0),1),"")</f>
        <v/>
      </c>
      <c r="AF163" s="322" t="str">
        <f>IF(ISTEXT(AD163),INDEX('JP PINT 1.0'!G:G,MATCH(コアインボイスモデル!AD163,'JP PINT 1.0'!B:B,0),1),"")</f>
        <v/>
      </c>
      <c r="AG163" s="324" t="str">
        <f>IF(ISTEXT(AD163),INDEX('JP PINT 1.0'!I:I,MATCH(コアインボイスモデル!AD163,'JP PINT 1.0'!B:B,0),1),"")</f>
        <v/>
      </c>
      <c r="AH163" s="324" t="str">
        <f>IF(ISTEXT(AD163),INDEX('JP PINT 1.0'!L:L,MATCH(コアインボイスモデル!AD163,'JP PINT 1.0'!B:B,0),1),"")</f>
        <v/>
      </c>
      <c r="AI163" s="322">
        <v>3</v>
      </c>
      <c r="AJ163" s="324" t="s">
        <v>417</v>
      </c>
      <c r="AK163" s="323" t="s">
        <v>4691</v>
      </c>
      <c r="AL163" s="322" t="s">
        <v>17</v>
      </c>
      <c r="AM163" s="324" t="str">
        <f>IF(LEN(AD163)&gt;1,INDEX('JP PINT 1.0'!U:U,MATCH(コアインボイスモデル!AD163,'JP PINT 1.0'!B:B,0),1),"")</f>
        <v/>
      </c>
    </row>
    <row r="164" spans="1:39" outlineLevel="1">
      <c r="A164" s="329"/>
      <c r="B164" s="322" t="str">
        <f t="shared" si="17"/>
        <v/>
      </c>
      <c r="D164" s="322" t="str">
        <f t="shared" si="16"/>
        <v/>
      </c>
      <c r="E164" s="322" t="s">
        <v>3791</v>
      </c>
      <c r="H164" s="329">
        <v>162</v>
      </c>
      <c r="I164" s="322" t="s">
        <v>5853</v>
      </c>
      <c r="J164" s="322" t="str">
        <f>IF(LEN(N164)&gt;0,INDEX(統合請求!C:C,MATCH(N164,統合請求!D:D,0),1),"")</f>
        <v>ICL15</v>
      </c>
      <c r="K164" s="322" t="s">
        <v>41</v>
      </c>
      <c r="L164" s="322" t="s">
        <v>230</v>
      </c>
      <c r="M164" s="322">
        <v>3</v>
      </c>
      <c r="N164" s="323" t="s">
        <v>420</v>
      </c>
      <c r="O164" s="324" t="s">
        <v>421</v>
      </c>
      <c r="P164" s="322" t="s">
        <v>16</v>
      </c>
      <c r="U164" s="323" t="s">
        <v>6246</v>
      </c>
      <c r="AC164" s="322" t="str">
        <f>IF(ISTEXT(AD164),INDEX('JP PINT 1.0'!A:A,MATCH(コアインボイスモデル!AD164,'JP PINT 1.0'!B:B,0),1),"")</f>
        <v/>
      </c>
      <c r="AE164" s="322" t="str">
        <f>IF(ISTEXT(AD164),INDEX('JP PINT 1.0'!F:F,MATCH(コアインボイスモデル!AD164,'JP PINT 1.0'!B:B,0),1),"")</f>
        <v/>
      </c>
      <c r="AF164" s="322" t="str">
        <f>IF(ISTEXT(AD164),INDEX('JP PINT 1.0'!G:G,MATCH(コアインボイスモデル!AD164,'JP PINT 1.0'!B:B,0),1),"")</f>
        <v/>
      </c>
      <c r="AG164" s="324" t="str">
        <f>IF(ISTEXT(AD164),INDEX('JP PINT 1.0'!I:I,MATCH(コアインボイスモデル!AD164,'JP PINT 1.0'!B:B,0),1),"")</f>
        <v/>
      </c>
      <c r="AH164" s="324" t="str">
        <f>IF(ISTEXT(AD164),INDEX('JP PINT 1.0'!L:L,MATCH(コアインボイスモデル!AD164,'JP PINT 1.0'!B:B,0),1),"")</f>
        <v/>
      </c>
      <c r="AI164" s="322">
        <v>3</v>
      </c>
      <c r="AJ164" s="324" t="s">
        <v>231</v>
      </c>
      <c r="AL164" s="322" t="s">
        <v>17</v>
      </c>
      <c r="AM164" s="324" t="str">
        <f>IF(LEN(AD164)&gt;1,INDEX('JP PINT 1.0'!U:U,MATCH(コアインボイスモデル!AD164,'JP PINT 1.0'!B:B,0),1),"")</f>
        <v/>
      </c>
    </row>
    <row r="165" spans="1:39" outlineLevel="1">
      <c r="A165" s="329">
        <f>A163+1</f>
        <v>105</v>
      </c>
      <c r="B165" s="322" t="str">
        <f t="shared" si="17"/>
        <v>鑑ヘッダ</v>
      </c>
      <c r="C165" s="322" t="str">
        <f>"BT-0"&amp;(MID(C162,5,2)+1)</f>
        <v>BT-086</v>
      </c>
      <c r="D165" s="322" t="str">
        <f t="shared" si="16"/>
        <v>0..1</v>
      </c>
      <c r="E165" s="322">
        <v>3</v>
      </c>
      <c r="F165" s="323" t="s">
        <v>422</v>
      </c>
      <c r="G165" s="324" t="s">
        <v>423</v>
      </c>
      <c r="H165" s="329">
        <v>163</v>
      </c>
      <c r="I165" s="322" t="s">
        <v>5853</v>
      </c>
      <c r="J165" s="322" t="str">
        <f>IF(LEN(N165)&gt;0,INDEX(統合請求!C:C,MATCH(N165,統合請求!D:D,0),1),"")</f>
        <v>IID65</v>
      </c>
      <c r="K165" s="322" t="s">
        <v>25</v>
      </c>
      <c r="L165" s="322" t="s">
        <v>234</v>
      </c>
      <c r="M165" s="322">
        <v>4</v>
      </c>
      <c r="N165" s="323" t="s">
        <v>422</v>
      </c>
      <c r="O165" s="324" t="s">
        <v>423</v>
      </c>
      <c r="P165" s="322" t="s">
        <v>30</v>
      </c>
      <c r="V165" s="323" t="s">
        <v>6247</v>
      </c>
      <c r="AC165" s="322" t="str">
        <f>IF(ISTEXT(AD165),INDEX('JP PINT 1.0'!A:A,MATCH(コアインボイスモデル!AD165,'JP PINT 1.0'!B:B,0),1),"")</f>
        <v/>
      </c>
      <c r="AE165" s="322" t="str">
        <f>IF(ISTEXT(AD165),INDEX('JP PINT 1.0'!F:F,MATCH(コアインボイスモデル!AD165,'JP PINT 1.0'!B:B,0),1),"")</f>
        <v/>
      </c>
      <c r="AF165" s="322" t="str">
        <f>IF(ISTEXT(AD165),INDEX('JP PINT 1.0'!G:G,MATCH(コアインボイスモデル!AD165,'JP PINT 1.0'!B:B,0),1),"")</f>
        <v/>
      </c>
      <c r="AG165" s="324" t="str">
        <f>IF(ISTEXT(AD165),INDEX('JP PINT 1.0'!I:I,MATCH(コアインボイスモデル!AD165,'JP PINT 1.0'!B:B,0),1),"")</f>
        <v/>
      </c>
      <c r="AH165" s="324" t="str">
        <f>IF(ISTEXT(AD165),INDEX('JP PINT 1.0'!L:L,MATCH(コアインボイスモデル!AD165,'JP PINT 1.0'!B:B,0),1),"")</f>
        <v/>
      </c>
      <c r="AI165" s="322">
        <v>4</v>
      </c>
      <c r="AJ165" s="324" t="s">
        <v>48</v>
      </c>
      <c r="AK165" s="323" t="s">
        <v>4692</v>
      </c>
      <c r="AL165" s="322" t="s">
        <v>17</v>
      </c>
      <c r="AM165" s="324" t="str">
        <f>IF(LEN(AD165)&gt;1,INDEX('JP PINT 1.0'!U:U,MATCH(コアインボイスモデル!AD165,'JP PINT 1.0'!B:B,0),1),"")</f>
        <v/>
      </c>
    </row>
    <row r="166" spans="1:39" outlineLevel="1">
      <c r="A166" s="329">
        <f t="shared" si="23"/>
        <v>106</v>
      </c>
      <c r="B166" s="322" t="str">
        <f t="shared" si="17"/>
        <v>鑑ヘッダ</v>
      </c>
      <c r="C166" s="322" t="str">
        <f t="shared" ref="C166:C168" si="24">"BT-0"&amp;(MID(C165,5,2)+1)</f>
        <v>BT-087</v>
      </c>
      <c r="D166" s="322" t="str">
        <f t="shared" si="16"/>
        <v>0..1</v>
      </c>
      <c r="E166" s="322">
        <v>3</v>
      </c>
      <c r="F166" s="323" t="s">
        <v>424</v>
      </c>
      <c r="G166" s="324" t="s">
        <v>425</v>
      </c>
      <c r="H166" s="329">
        <v>164</v>
      </c>
      <c r="I166" s="322" t="s">
        <v>5853</v>
      </c>
      <c r="J166" s="322" t="str">
        <f>IF(LEN(N166)&gt;0,INDEX(統合請求!C:C,MATCH(N166,統合請求!D:D,0),1),"")</f>
        <v>IID66</v>
      </c>
      <c r="K166" s="322" t="s">
        <v>25</v>
      </c>
      <c r="L166" s="322" t="s">
        <v>237</v>
      </c>
      <c r="M166" s="322">
        <v>4</v>
      </c>
      <c r="N166" s="323" t="s">
        <v>424</v>
      </c>
      <c r="O166" s="324" t="s">
        <v>425</v>
      </c>
      <c r="P166" s="322" t="s">
        <v>30</v>
      </c>
      <c r="V166" s="323" t="s">
        <v>6248</v>
      </c>
      <c r="AC166" s="322" t="str">
        <f>IF(ISTEXT(AD166),INDEX('JP PINT 1.0'!A:A,MATCH(コアインボイスモデル!AD166,'JP PINT 1.0'!B:B,0),1),"")</f>
        <v/>
      </c>
      <c r="AE166" s="322" t="str">
        <f>IF(ISTEXT(AD166),INDEX('JP PINT 1.0'!F:F,MATCH(コアインボイスモデル!AD166,'JP PINT 1.0'!B:B,0),1),"")</f>
        <v/>
      </c>
      <c r="AF166" s="322" t="str">
        <f>IF(ISTEXT(AD166),INDEX('JP PINT 1.0'!G:G,MATCH(コアインボイスモデル!AD166,'JP PINT 1.0'!B:B,0),1),"")</f>
        <v/>
      </c>
      <c r="AG166" s="324" t="str">
        <f>IF(ISTEXT(AD166),INDEX('JP PINT 1.0'!I:I,MATCH(コアインボイスモデル!AD166,'JP PINT 1.0'!B:B,0),1),"")</f>
        <v/>
      </c>
      <c r="AH166" s="324" t="str">
        <f>IF(ISTEXT(AD166),INDEX('JP PINT 1.0'!L:L,MATCH(コアインボイスモデル!AD166,'JP PINT 1.0'!B:B,0),1),"")</f>
        <v/>
      </c>
      <c r="AI166" s="322">
        <v>4</v>
      </c>
      <c r="AJ166" s="324" t="s">
        <v>238</v>
      </c>
      <c r="AK166" s="323" t="s">
        <v>4693</v>
      </c>
      <c r="AL166" s="322" t="s">
        <v>17</v>
      </c>
      <c r="AM166" s="324" t="str">
        <f>IF(LEN(AD166)&gt;1,INDEX('JP PINT 1.0'!U:U,MATCH(コアインボイスモデル!AD166,'JP PINT 1.0'!B:B,0),1),"")</f>
        <v/>
      </c>
    </row>
    <row r="167" spans="1:39" outlineLevel="1">
      <c r="A167" s="329">
        <f t="shared" si="23"/>
        <v>107</v>
      </c>
      <c r="B167" s="322" t="str">
        <f t="shared" si="17"/>
        <v>鑑ヘッダ</v>
      </c>
      <c r="C167" s="322" t="str">
        <f t="shared" si="24"/>
        <v>BT-088</v>
      </c>
      <c r="D167" s="322" t="str">
        <f t="shared" si="16"/>
        <v>0..1</v>
      </c>
      <c r="E167" s="322">
        <v>3</v>
      </c>
      <c r="F167" s="323" t="s">
        <v>426</v>
      </c>
      <c r="G167" s="324" t="s">
        <v>427</v>
      </c>
      <c r="H167" s="329">
        <v>165</v>
      </c>
      <c r="I167" s="322" t="s">
        <v>5853</v>
      </c>
      <c r="J167" s="322" t="str">
        <f>IF(LEN(N167)&gt;0,INDEX(統合請求!C:C,MATCH(N167,統合請求!D:D,0),1),"")</f>
        <v>IID67</v>
      </c>
      <c r="K167" s="322" t="s">
        <v>25</v>
      </c>
      <c r="L167" s="322" t="s">
        <v>241</v>
      </c>
      <c r="M167" s="322">
        <v>4</v>
      </c>
      <c r="N167" s="323" t="s">
        <v>426</v>
      </c>
      <c r="O167" s="324" t="s">
        <v>427</v>
      </c>
      <c r="P167" s="322" t="s">
        <v>30</v>
      </c>
      <c r="V167" s="323" t="s">
        <v>6260</v>
      </c>
      <c r="AC167" s="322" t="str">
        <f>IF(ISTEXT(AD167),INDEX('JP PINT 1.0'!A:A,MATCH(コアインボイスモデル!AD167,'JP PINT 1.0'!B:B,0),1),"")</f>
        <v/>
      </c>
      <c r="AE167" s="322" t="str">
        <f>IF(ISTEXT(AD167),INDEX('JP PINT 1.0'!F:F,MATCH(コアインボイスモデル!AD167,'JP PINT 1.0'!B:B,0),1),"")</f>
        <v/>
      </c>
      <c r="AF167" s="322" t="str">
        <f>IF(ISTEXT(AD167),INDEX('JP PINT 1.0'!G:G,MATCH(コアインボイスモデル!AD167,'JP PINT 1.0'!B:B,0),1),"")</f>
        <v/>
      </c>
      <c r="AG167" s="324" t="str">
        <f>IF(ISTEXT(AD167),INDEX('JP PINT 1.0'!I:I,MATCH(コアインボイスモデル!AD167,'JP PINT 1.0'!B:B,0),1),"")</f>
        <v/>
      </c>
      <c r="AH167" s="324" t="str">
        <f>IF(ISTEXT(AD167),INDEX('JP PINT 1.0'!L:L,MATCH(コアインボイスモデル!AD167,'JP PINT 1.0'!B:B,0),1),"")</f>
        <v/>
      </c>
      <c r="AI167" s="322">
        <v>4</v>
      </c>
      <c r="AJ167" s="324" t="s">
        <v>113</v>
      </c>
      <c r="AK167" s="323" t="s">
        <v>4694</v>
      </c>
      <c r="AL167" s="322" t="s">
        <v>17</v>
      </c>
      <c r="AM167" s="324" t="str">
        <f>IF(LEN(AD167)&gt;1,INDEX('JP PINT 1.0'!U:U,MATCH(コアインボイスモデル!AD167,'JP PINT 1.0'!B:B,0),1),"")</f>
        <v/>
      </c>
    </row>
    <row r="168" spans="1:39" outlineLevel="1">
      <c r="A168" s="329">
        <f t="shared" si="23"/>
        <v>108</v>
      </c>
      <c r="B168" s="322" t="str">
        <f t="shared" si="17"/>
        <v>鑑ヘッダ</v>
      </c>
      <c r="C168" s="322" t="str">
        <f t="shared" si="24"/>
        <v>BT-089</v>
      </c>
      <c r="D168" s="322" t="str">
        <f t="shared" si="16"/>
        <v>0..1</v>
      </c>
      <c r="E168" s="322">
        <v>3</v>
      </c>
      <c r="F168" s="323" t="s">
        <v>428</v>
      </c>
      <c r="G168" s="324" t="s">
        <v>429</v>
      </c>
      <c r="H168" s="329">
        <v>166</v>
      </c>
      <c r="I168" s="322" t="s">
        <v>5853</v>
      </c>
      <c r="J168" s="322" t="str">
        <f>IF(LEN(N168)&gt;0,INDEX(統合請求!C:C,MATCH(N168,統合請求!D:D,0),1),"")</f>
        <v>IID68</v>
      </c>
      <c r="K168" s="322" t="s">
        <v>25</v>
      </c>
      <c r="L168" s="322" t="s">
        <v>244</v>
      </c>
      <c r="M168" s="322">
        <v>4</v>
      </c>
      <c r="N168" s="323" t="s">
        <v>428</v>
      </c>
      <c r="O168" s="324" t="s">
        <v>429</v>
      </c>
      <c r="P168" s="322" t="s">
        <v>30</v>
      </c>
      <c r="V168" s="323" t="s">
        <v>6379</v>
      </c>
      <c r="AC168" s="322" t="str">
        <f>IF(ISTEXT(AD168),INDEX('JP PINT 1.0'!A:A,MATCH(コアインボイスモデル!AD168,'JP PINT 1.0'!B:B,0),1),"")</f>
        <v/>
      </c>
      <c r="AE168" s="322" t="str">
        <f>IF(ISTEXT(AD168),INDEX('JP PINT 1.0'!F:F,MATCH(コアインボイスモデル!AD168,'JP PINT 1.0'!B:B,0),1),"")</f>
        <v/>
      </c>
      <c r="AF168" s="322" t="str">
        <f>IF(ISTEXT(AD168),INDEX('JP PINT 1.0'!G:G,MATCH(コアインボイスモデル!AD168,'JP PINT 1.0'!B:B,0),1),"")</f>
        <v/>
      </c>
      <c r="AG168" s="324" t="str">
        <f>IF(ISTEXT(AD168),INDEX('JP PINT 1.0'!I:I,MATCH(コアインボイスモデル!AD168,'JP PINT 1.0'!B:B,0),1),"")</f>
        <v/>
      </c>
      <c r="AH168" s="324" t="str">
        <f>IF(ISTEXT(AD168),INDEX('JP PINT 1.0'!L:L,MATCH(コアインボイスモデル!AD168,'JP PINT 1.0'!B:B,0),1),"")</f>
        <v/>
      </c>
      <c r="AI168" s="322">
        <v>4</v>
      </c>
      <c r="AJ168" s="324" t="s">
        <v>245</v>
      </c>
      <c r="AK168" s="323" t="s">
        <v>4695</v>
      </c>
      <c r="AL168" s="322" t="s">
        <v>17</v>
      </c>
      <c r="AM168" s="324" t="str">
        <f>IF(LEN(AD168)&gt;1,INDEX('JP PINT 1.0'!U:U,MATCH(コアインボイスモデル!AD168,'JP PINT 1.0'!B:B,0),1),"")</f>
        <v/>
      </c>
    </row>
    <row r="169" spans="1:39" outlineLevel="1">
      <c r="A169" s="329">
        <f t="shared" si="23"/>
        <v>109</v>
      </c>
      <c r="B169" s="322" t="str">
        <f t="shared" si="17"/>
        <v>鑑ヘッダ</v>
      </c>
      <c r="C169" s="322" t="str">
        <f>"BG-"&amp;(MID(C163,4,2)+1)</f>
        <v>BG-17</v>
      </c>
      <c r="D169" s="322" t="str">
        <f t="shared" si="16"/>
        <v>0..1</v>
      </c>
      <c r="E169" s="322">
        <v>2</v>
      </c>
      <c r="F169" s="323" t="s">
        <v>6087</v>
      </c>
      <c r="G169" s="324" t="s">
        <v>431</v>
      </c>
      <c r="H169" s="329">
        <v>167</v>
      </c>
      <c r="I169" s="322" t="s">
        <v>5853</v>
      </c>
      <c r="K169" s="322" t="s">
        <v>36</v>
      </c>
      <c r="L169" s="322" t="s">
        <v>248</v>
      </c>
      <c r="M169" s="322">
        <v>4</v>
      </c>
      <c r="N169" s="323" t="s">
        <v>430</v>
      </c>
      <c r="O169" s="324" t="s">
        <v>431</v>
      </c>
      <c r="P169" s="322" t="s">
        <v>30</v>
      </c>
      <c r="V169" s="323" t="s">
        <v>6250</v>
      </c>
      <c r="AC169" s="322" t="str">
        <f>IF(ISTEXT(AD169),INDEX('JP PINT 1.0'!A:A,MATCH(コアインボイスモデル!AD169,'JP PINT 1.0'!B:B,0),1),"")</f>
        <v/>
      </c>
      <c r="AE169" s="322" t="str">
        <f>IF(ISTEXT(AD169),INDEX('JP PINT 1.0'!F:F,MATCH(コアインボイスモデル!AD169,'JP PINT 1.0'!B:B,0),1),"")</f>
        <v/>
      </c>
      <c r="AF169" s="322" t="str">
        <f>IF(ISTEXT(AD169),INDEX('JP PINT 1.0'!G:G,MATCH(コアインボイスモデル!AD169,'JP PINT 1.0'!B:B,0),1),"")</f>
        <v/>
      </c>
      <c r="AG169" s="324" t="str">
        <f>IF(ISTEXT(AD169),INDEX('JP PINT 1.0'!I:I,MATCH(コアインボイスモデル!AD169,'JP PINT 1.0'!B:B,0),1),"")</f>
        <v/>
      </c>
      <c r="AH169" s="324" t="str">
        <f>IF(ISTEXT(AD169),INDEX('JP PINT 1.0'!L:L,MATCH(コアインボイスモデル!AD169,'JP PINT 1.0'!B:B,0),1),"")</f>
        <v/>
      </c>
      <c r="AI169" s="322">
        <v>4</v>
      </c>
      <c r="AJ169" s="324" t="s">
        <v>249</v>
      </c>
      <c r="AK169" s="323" t="s">
        <v>4696</v>
      </c>
      <c r="AL169" s="322" t="s">
        <v>17</v>
      </c>
      <c r="AM169" s="324" t="str">
        <f>IF(LEN(AD169)&gt;1,INDEX('JP PINT 1.0'!U:U,MATCH(コアインボイスモデル!AD169,'JP PINT 1.0'!B:B,0),1),"")</f>
        <v/>
      </c>
    </row>
    <row r="170" spans="1:39" outlineLevel="2">
      <c r="A170" s="329"/>
      <c r="B170" s="322" t="str">
        <f t="shared" si="17"/>
        <v/>
      </c>
      <c r="D170" s="322" t="str">
        <f t="shared" si="16"/>
        <v/>
      </c>
      <c r="E170" s="322" t="s">
        <v>3791</v>
      </c>
      <c r="H170" s="329">
        <v>168</v>
      </c>
      <c r="I170" s="322" t="s">
        <v>5853</v>
      </c>
      <c r="J170" s="322" t="str">
        <f>IF(LEN(N170)&gt;0,INDEX(統合請求!C:C,MATCH(N170,統合請求!D:D,0),1),"")</f>
        <v>ICL16</v>
      </c>
      <c r="K170" s="322" t="s">
        <v>41</v>
      </c>
      <c r="L170" s="322" t="s">
        <v>252</v>
      </c>
      <c r="M170" s="322">
        <v>4</v>
      </c>
      <c r="N170" s="323" t="s">
        <v>432</v>
      </c>
      <c r="O170" s="324" t="s">
        <v>255</v>
      </c>
      <c r="P170" s="322" t="s">
        <v>16</v>
      </c>
      <c r="W170" s="323" t="s">
        <v>6251</v>
      </c>
      <c r="AC170" s="322" t="str">
        <f>IF(ISTEXT(AD170),INDEX('JP PINT 1.0'!A:A,MATCH(コアインボイスモデル!AD170,'JP PINT 1.0'!B:B,0),1),"")</f>
        <v/>
      </c>
      <c r="AE170" s="322" t="str">
        <f>IF(ISTEXT(AD170),INDEX('JP PINT 1.0'!F:F,MATCH(コアインボイスモデル!AD170,'JP PINT 1.0'!B:B,0),1),"")</f>
        <v/>
      </c>
      <c r="AF170" s="322" t="str">
        <f>IF(ISTEXT(AD170),INDEX('JP PINT 1.0'!G:G,MATCH(コアインボイスモデル!AD170,'JP PINT 1.0'!B:B,0),1),"")</f>
        <v/>
      </c>
      <c r="AG170" s="324" t="str">
        <f>IF(ISTEXT(AD170),INDEX('JP PINT 1.0'!I:I,MATCH(コアインボイスモデル!AD170,'JP PINT 1.0'!B:B,0),1),"")</f>
        <v/>
      </c>
      <c r="AH170" s="324" t="str">
        <f>IF(ISTEXT(AD170),INDEX('JP PINT 1.0'!L:L,MATCH(コアインボイスモデル!AD170,'JP PINT 1.0'!B:B,0),1),"")</f>
        <v/>
      </c>
      <c r="AI170" s="322">
        <v>4</v>
      </c>
      <c r="AJ170" s="324" t="s">
        <v>253</v>
      </c>
      <c r="AL170" s="322" t="s">
        <v>17</v>
      </c>
      <c r="AM170" s="324" t="str">
        <f>IF(LEN(AD170)&gt;1,INDEX('JP PINT 1.0'!U:U,MATCH(コアインボイスモデル!AD170,'JP PINT 1.0'!B:B,0),1),"")</f>
        <v/>
      </c>
    </row>
    <row r="171" spans="1:39" outlineLevel="2">
      <c r="A171" s="329">
        <f>A169+1</f>
        <v>110</v>
      </c>
      <c r="B171" s="322" t="str">
        <f t="shared" si="17"/>
        <v>鑑ヘッダ</v>
      </c>
      <c r="C171" s="322" t="str">
        <f>"BT-0"&amp;(MID(C168,5,2)+1)</f>
        <v>BT-090</v>
      </c>
      <c r="D171" s="322" t="str">
        <f t="shared" si="16"/>
        <v>0..1</v>
      </c>
      <c r="E171" s="322">
        <v>3</v>
      </c>
      <c r="F171" s="323" t="s">
        <v>433</v>
      </c>
      <c r="G171" s="324" t="s">
        <v>434</v>
      </c>
      <c r="H171" s="329">
        <v>169</v>
      </c>
      <c r="I171" s="322" t="s">
        <v>5853</v>
      </c>
      <c r="J171" s="322" t="str">
        <f>IF(LEN(N171)&gt;0,INDEX(統合請求!C:C,MATCH(N171,統合請求!D:D,0),1),"")</f>
        <v>IID69</v>
      </c>
      <c r="K171" s="322" t="s">
        <v>25</v>
      </c>
      <c r="L171" s="322" t="s">
        <v>256</v>
      </c>
      <c r="M171" s="322">
        <v>5</v>
      </c>
      <c r="N171" s="323" t="s">
        <v>433</v>
      </c>
      <c r="O171" s="324" t="s">
        <v>434</v>
      </c>
      <c r="P171" s="322" t="s">
        <v>30</v>
      </c>
      <c r="X171" s="323" t="s">
        <v>6252</v>
      </c>
      <c r="AC171" s="322" t="str">
        <f>IF(ISTEXT(AD171),INDEX('JP PINT 1.0'!A:A,MATCH(コアインボイスモデル!AD171,'JP PINT 1.0'!B:B,0),1),"")</f>
        <v/>
      </c>
      <c r="AE171" s="322" t="str">
        <f>IF(ISTEXT(AD171),INDEX('JP PINT 1.0'!F:F,MATCH(コアインボイスモデル!AD171,'JP PINT 1.0'!B:B,0),1),"")</f>
        <v/>
      </c>
      <c r="AF171" s="322" t="str">
        <f>IF(ISTEXT(AD171),INDEX('JP PINT 1.0'!G:G,MATCH(コアインボイスモデル!AD171,'JP PINT 1.0'!B:B,0),1),"")</f>
        <v/>
      </c>
      <c r="AG171" s="324" t="str">
        <f>IF(ISTEXT(AD171),INDEX('JP PINT 1.0'!I:I,MATCH(コアインボイスモデル!AD171,'JP PINT 1.0'!B:B,0),1),"")</f>
        <v/>
      </c>
      <c r="AH171" s="324" t="str">
        <f>IF(ISTEXT(AD171),INDEX('JP PINT 1.0'!L:L,MATCH(コアインボイスモデル!AD171,'JP PINT 1.0'!B:B,0),1),"")</f>
        <v/>
      </c>
      <c r="AI171" s="322">
        <v>5</v>
      </c>
      <c r="AJ171" s="324" t="s">
        <v>48</v>
      </c>
      <c r="AK171" s="323" t="s">
        <v>4697</v>
      </c>
      <c r="AL171" s="322" t="s">
        <v>17</v>
      </c>
      <c r="AM171" s="324" t="str">
        <f>IF(LEN(AD171)&gt;1,INDEX('JP PINT 1.0'!U:U,MATCH(コアインボイスモデル!AD171,'JP PINT 1.0'!B:B,0),1),"")</f>
        <v/>
      </c>
    </row>
    <row r="172" spans="1:39" outlineLevel="2">
      <c r="A172" s="329">
        <f t="shared" si="23"/>
        <v>111</v>
      </c>
      <c r="B172" s="322" t="str">
        <f t="shared" si="17"/>
        <v>鑑ヘッダ</v>
      </c>
      <c r="C172" s="322" t="str">
        <f t="shared" ref="C172:C174" si="25">"BT-0"&amp;(MID(C171,5,2)+1)</f>
        <v>BT-091</v>
      </c>
      <c r="D172" s="322" t="str">
        <f t="shared" si="16"/>
        <v>0..1</v>
      </c>
      <c r="E172" s="322">
        <v>3</v>
      </c>
      <c r="F172" s="323" t="s">
        <v>435</v>
      </c>
      <c r="G172" s="324" t="s">
        <v>436</v>
      </c>
      <c r="H172" s="329">
        <v>170</v>
      </c>
      <c r="I172" s="322" t="s">
        <v>5853</v>
      </c>
      <c r="J172" s="322" t="str">
        <f>IF(LEN(N172)&gt;0,INDEX(統合請求!C:C,MATCH(N172,統合請求!D:D,0),1),"")</f>
        <v>IID70</v>
      </c>
      <c r="K172" s="322" t="s">
        <v>25</v>
      </c>
      <c r="L172" s="322" t="s">
        <v>259</v>
      </c>
      <c r="M172" s="322">
        <v>5</v>
      </c>
      <c r="N172" s="323" t="s">
        <v>435</v>
      </c>
      <c r="O172" s="324" t="s">
        <v>436</v>
      </c>
      <c r="P172" s="322" t="s">
        <v>30</v>
      </c>
      <c r="X172" s="323" t="s">
        <v>6253</v>
      </c>
      <c r="AC172" s="322" t="str">
        <f>IF(ISTEXT(AD172),INDEX('JP PINT 1.0'!A:A,MATCH(コアインボイスモデル!AD172,'JP PINT 1.0'!B:B,0),1),"")</f>
        <v/>
      </c>
      <c r="AE172" s="322" t="str">
        <f>IF(ISTEXT(AD172),INDEX('JP PINT 1.0'!F:F,MATCH(コアインボイスモデル!AD172,'JP PINT 1.0'!B:B,0),1),"")</f>
        <v/>
      </c>
      <c r="AF172" s="322" t="str">
        <f>IF(ISTEXT(AD172),INDEX('JP PINT 1.0'!G:G,MATCH(コアインボイスモデル!AD172,'JP PINT 1.0'!B:B,0),1),"")</f>
        <v/>
      </c>
      <c r="AG172" s="324" t="str">
        <f>IF(ISTEXT(AD172),INDEX('JP PINT 1.0'!I:I,MATCH(コアインボイスモデル!AD172,'JP PINT 1.0'!B:B,0),1),"")</f>
        <v/>
      </c>
      <c r="AH172" s="324" t="str">
        <f>IF(ISTEXT(AD172),INDEX('JP PINT 1.0'!L:L,MATCH(コアインボイスモデル!AD172,'JP PINT 1.0'!B:B,0),1),"")</f>
        <v/>
      </c>
      <c r="AI172" s="322">
        <v>5</v>
      </c>
      <c r="AJ172" s="324" t="s">
        <v>260</v>
      </c>
      <c r="AK172" s="323" t="s">
        <v>4698</v>
      </c>
      <c r="AL172" s="322" t="s">
        <v>17</v>
      </c>
      <c r="AM172" s="324" t="str">
        <f>IF(LEN(AD172)&gt;1,INDEX('JP PINT 1.0'!U:U,MATCH(コアインボイスモデル!AD172,'JP PINT 1.0'!B:B,0),1),"")</f>
        <v/>
      </c>
    </row>
    <row r="173" spans="1:39" outlineLevel="2">
      <c r="A173" s="329">
        <f t="shared" si="23"/>
        <v>112</v>
      </c>
      <c r="B173" s="322" t="str">
        <f t="shared" si="17"/>
        <v>鑑ヘッダ</v>
      </c>
      <c r="C173" s="322" t="str">
        <f t="shared" si="25"/>
        <v>BT-092</v>
      </c>
      <c r="D173" s="322" t="str">
        <f t="shared" si="16"/>
        <v>0..1</v>
      </c>
      <c r="E173" s="322">
        <v>3</v>
      </c>
      <c r="F173" s="323" t="s">
        <v>437</v>
      </c>
      <c r="G173" s="324" t="s">
        <v>438</v>
      </c>
      <c r="H173" s="329">
        <v>171</v>
      </c>
      <c r="I173" s="322" t="s">
        <v>5853</v>
      </c>
      <c r="J173" s="322" t="str">
        <f>IF(LEN(N173)&gt;0,INDEX(統合請求!C:C,MATCH(N173,統合請求!D:D,0),1),"")</f>
        <v>IID71</v>
      </c>
      <c r="K173" s="322" t="s">
        <v>25</v>
      </c>
      <c r="L173" s="322" t="s">
        <v>263</v>
      </c>
      <c r="M173" s="322">
        <v>5</v>
      </c>
      <c r="N173" s="323" t="s">
        <v>437</v>
      </c>
      <c r="O173" s="324" t="s">
        <v>438</v>
      </c>
      <c r="P173" s="322" t="s">
        <v>30</v>
      </c>
      <c r="X173" s="323" t="s">
        <v>6254</v>
      </c>
      <c r="AC173" s="322" t="str">
        <f>IF(ISTEXT(AD173),INDEX('JP PINT 1.0'!A:A,MATCH(コアインボイスモデル!AD173,'JP PINT 1.0'!B:B,0),1),"")</f>
        <v/>
      </c>
      <c r="AE173" s="322" t="str">
        <f>IF(ISTEXT(AD173),INDEX('JP PINT 1.0'!F:F,MATCH(コアインボイスモデル!AD173,'JP PINT 1.0'!B:B,0),1),"")</f>
        <v/>
      </c>
      <c r="AF173" s="322" t="str">
        <f>IF(ISTEXT(AD173),INDEX('JP PINT 1.0'!G:G,MATCH(コアインボイスモデル!AD173,'JP PINT 1.0'!B:B,0),1),"")</f>
        <v/>
      </c>
      <c r="AG173" s="324" t="str">
        <f>IF(ISTEXT(AD173),INDEX('JP PINT 1.0'!I:I,MATCH(コアインボイスモデル!AD173,'JP PINT 1.0'!B:B,0),1),"")</f>
        <v/>
      </c>
      <c r="AH173" s="324" t="str">
        <f>IF(ISTEXT(AD173),INDEX('JP PINT 1.0'!L:L,MATCH(コアインボイスモデル!AD173,'JP PINT 1.0'!B:B,0),1),"")</f>
        <v/>
      </c>
      <c r="AI173" s="322">
        <v>5</v>
      </c>
      <c r="AJ173" s="324" t="s">
        <v>264</v>
      </c>
      <c r="AK173" s="323" t="s">
        <v>4699</v>
      </c>
      <c r="AL173" s="322" t="s">
        <v>17</v>
      </c>
      <c r="AM173" s="324" t="str">
        <f>IF(LEN(AD173)&gt;1,INDEX('JP PINT 1.0'!U:U,MATCH(コアインボイスモデル!AD173,'JP PINT 1.0'!B:B,0),1),"")</f>
        <v/>
      </c>
    </row>
    <row r="174" spans="1:39" outlineLevel="2">
      <c r="A174" s="329">
        <f t="shared" si="23"/>
        <v>113</v>
      </c>
      <c r="B174" s="322" t="str">
        <f t="shared" si="17"/>
        <v>鑑ヘッダ</v>
      </c>
      <c r="C174" s="322" t="str">
        <f t="shared" si="25"/>
        <v>BT-093</v>
      </c>
      <c r="D174" s="322" t="str">
        <f t="shared" si="16"/>
        <v>0..1</v>
      </c>
      <c r="E174" s="322">
        <v>3</v>
      </c>
      <c r="F174" s="323" t="s">
        <v>439</v>
      </c>
      <c r="G174" s="324" t="s">
        <v>440</v>
      </c>
      <c r="H174" s="329">
        <v>172</v>
      </c>
      <c r="I174" s="322" t="s">
        <v>5853</v>
      </c>
      <c r="J174" s="322" t="str">
        <f>IF(LEN(N174)&gt;0,INDEX(統合請求!C:C,MATCH(N174,統合請求!D:D,0),1),"")</f>
        <v>IID72</v>
      </c>
      <c r="K174" s="322" t="s">
        <v>25</v>
      </c>
      <c r="L174" s="322" t="s">
        <v>267</v>
      </c>
      <c r="M174" s="322">
        <v>5</v>
      </c>
      <c r="N174" s="323" t="s">
        <v>439</v>
      </c>
      <c r="O174" s="324" t="s">
        <v>440</v>
      </c>
      <c r="P174" s="322" t="s">
        <v>30</v>
      </c>
      <c r="X174" s="323" t="s">
        <v>6255</v>
      </c>
      <c r="AC174" s="322" t="str">
        <f>IF(ISTEXT(AD174),INDEX('JP PINT 1.0'!A:A,MATCH(コアインボイスモデル!AD174,'JP PINT 1.0'!B:B,0),1),"")</f>
        <v/>
      </c>
      <c r="AE174" s="322" t="str">
        <f>IF(ISTEXT(AD174),INDEX('JP PINT 1.0'!F:F,MATCH(コアインボイスモデル!AD174,'JP PINT 1.0'!B:B,0),1),"")</f>
        <v/>
      </c>
      <c r="AF174" s="322" t="str">
        <f>IF(ISTEXT(AD174),INDEX('JP PINT 1.0'!G:G,MATCH(コアインボイスモデル!AD174,'JP PINT 1.0'!B:B,0),1),"")</f>
        <v/>
      </c>
      <c r="AG174" s="324" t="str">
        <f>IF(ISTEXT(AD174),INDEX('JP PINT 1.0'!I:I,MATCH(コアインボイスモデル!AD174,'JP PINT 1.0'!B:B,0),1),"")</f>
        <v/>
      </c>
      <c r="AH174" s="324" t="str">
        <f>IF(ISTEXT(AD174),INDEX('JP PINT 1.0'!L:L,MATCH(コアインボイスモデル!AD174,'JP PINT 1.0'!B:B,0),1),"")</f>
        <v/>
      </c>
      <c r="AI174" s="322">
        <v>5</v>
      </c>
      <c r="AJ174" s="324" t="s">
        <v>268</v>
      </c>
      <c r="AK174" s="323" t="s">
        <v>4700</v>
      </c>
      <c r="AL174" s="322" t="s">
        <v>17</v>
      </c>
      <c r="AM174" s="324" t="str">
        <f>IF(LEN(AD174)&gt;1,INDEX('JP PINT 1.0'!U:U,MATCH(コアインボイスモデル!AD174,'JP PINT 1.0'!B:B,0),1),"")</f>
        <v/>
      </c>
    </row>
    <row r="175" spans="1:39" outlineLevel="2">
      <c r="A175" s="329"/>
      <c r="B175" s="322" t="str">
        <f t="shared" si="17"/>
        <v/>
      </c>
      <c r="D175" s="322" t="str">
        <f t="shared" si="16"/>
        <v/>
      </c>
      <c r="E175" s="322" t="s">
        <v>3791</v>
      </c>
      <c r="H175" s="329">
        <v>173</v>
      </c>
      <c r="I175" s="322" t="s">
        <v>5853</v>
      </c>
      <c r="K175" s="322" t="s">
        <v>36</v>
      </c>
      <c r="L175" s="322" t="s">
        <v>271</v>
      </c>
      <c r="M175" s="322">
        <v>5</v>
      </c>
      <c r="N175" s="323" t="s">
        <v>273</v>
      </c>
      <c r="O175" s="324" t="s">
        <v>274</v>
      </c>
      <c r="P175" s="322" t="s">
        <v>30</v>
      </c>
      <c r="X175" s="323" t="s">
        <v>6381</v>
      </c>
      <c r="AC175" s="322" t="str">
        <f>IF(ISTEXT(AD175),INDEX('JP PINT 1.0'!A:A,MATCH(コアインボイスモデル!AD175,'JP PINT 1.0'!B:B,0),1),"")</f>
        <v/>
      </c>
      <c r="AE175" s="322" t="str">
        <f>IF(ISTEXT(AD175),INDEX('JP PINT 1.0'!F:F,MATCH(コアインボイスモデル!AD175,'JP PINT 1.0'!B:B,0),1),"")</f>
        <v/>
      </c>
      <c r="AF175" s="322" t="str">
        <f>IF(ISTEXT(AD175),INDEX('JP PINT 1.0'!G:G,MATCH(コアインボイスモデル!AD175,'JP PINT 1.0'!B:B,0),1),"")</f>
        <v/>
      </c>
      <c r="AG175" s="324" t="str">
        <f>IF(ISTEXT(AD175),INDEX('JP PINT 1.0'!I:I,MATCH(コアインボイスモデル!AD175,'JP PINT 1.0'!B:B,0),1),"")</f>
        <v/>
      </c>
      <c r="AH175" s="324" t="str">
        <f>IF(ISTEXT(AD175),INDEX('JP PINT 1.0'!L:L,MATCH(コアインボイスモデル!AD175,'JP PINT 1.0'!B:B,0),1),"")</f>
        <v/>
      </c>
      <c r="AI175" s="322">
        <v>5</v>
      </c>
      <c r="AJ175" s="324" t="s">
        <v>272</v>
      </c>
      <c r="AK175" s="323" t="s">
        <v>4701</v>
      </c>
      <c r="AL175" s="322" t="s">
        <v>17</v>
      </c>
      <c r="AM175" s="324" t="str">
        <f>IF(LEN(AD175)&gt;1,INDEX('JP PINT 1.0'!U:U,MATCH(コアインボイスモデル!AD175,'JP PINT 1.0'!B:B,0),1),"")</f>
        <v/>
      </c>
    </row>
    <row r="176" spans="1:39" outlineLevel="2">
      <c r="A176" s="329"/>
      <c r="B176" s="322" t="str">
        <f t="shared" si="17"/>
        <v/>
      </c>
      <c r="D176" s="322" t="str">
        <f t="shared" si="16"/>
        <v/>
      </c>
      <c r="E176" s="322" t="s">
        <v>3791</v>
      </c>
      <c r="H176" s="329">
        <v>174</v>
      </c>
      <c r="I176" s="322" t="s">
        <v>5853</v>
      </c>
      <c r="K176" s="322" t="s">
        <v>41</v>
      </c>
      <c r="L176" s="322" t="s">
        <v>275</v>
      </c>
      <c r="M176" s="322">
        <v>5</v>
      </c>
      <c r="N176" s="323" t="s">
        <v>277</v>
      </c>
      <c r="O176" s="324" t="s">
        <v>278</v>
      </c>
      <c r="P176" s="322" t="s">
        <v>16</v>
      </c>
      <c r="Y176" s="323" t="s">
        <v>6382</v>
      </c>
      <c r="AC176" s="322" t="str">
        <f>IF(ISTEXT(AD176),INDEX('JP PINT 1.0'!A:A,MATCH(コアインボイスモデル!AD176,'JP PINT 1.0'!B:B,0),1),"")</f>
        <v/>
      </c>
      <c r="AE176" s="322" t="str">
        <f>IF(ISTEXT(AD176),INDEX('JP PINT 1.0'!F:F,MATCH(コアインボイスモデル!AD176,'JP PINT 1.0'!B:B,0),1),"")</f>
        <v/>
      </c>
      <c r="AF176" s="322" t="str">
        <f>IF(ISTEXT(AD176),INDEX('JP PINT 1.0'!G:G,MATCH(コアインボイスモデル!AD176,'JP PINT 1.0'!B:B,0),1),"")</f>
        <v/>
      </c>
      <c r="AG176" s="324" t="str">
        <f>IF(ISTEXT(AD176),INDEX('JP PINT 1.0'!I:I,MATCH(コアインボイスモデル!AD176,'JP PINT 1.0'!B:B,0),1),"")</f>
        <v/>
      </c>
      <c r="AH176" s="324" t="str">
        <f>IF(ISTEXT(AD176),INDEX('JP PINT 1.0'!L:L,MATCH(コアインボイスモデル!AD176,'JP PINT 1.0'!B:B,0),1),"")</f>
        <v/>
      </c>
      <c r="AI176" s="322">
        <v>5</v>
      </c>
      <c r="AJ176" s="324" t="s">
        <v>276</v>
      </c>
      <c r="AL176" s="322" t="s">
        <v>17</v>
      </c>
      <c r="AM176" s="324" t="str">
        <f>IF(LEN(AD176)&gt;1,INDEX('JP PINT 1.0'!U:U,MATCH(コアインボイスモデル!AD176,'JP PINT 1.0'!B:B,0),1),"")</f>
        <v/>
      </c>
    </row>
    <row r="177" spans="1:39" outlineLevel="2">
      <c r="A177" s="329">
        <f>A174+1</f>
        <v>114</v>
      </c>
      <c r="B177" s="322" t="str">
        <f t="shared" si="17"/>
        <v>鑑ヘッダ</v>
      </c>
      <c r="C177" s="322" t="str">
        <f>"BT-0"&amp;(MID(C174,5,2)+1)</f>
        <v>BT-094</v>
      </c>
      <c r="D177" s="322" t="str">
        <f t="shared" si="16"/>
        <v>0..1</v>
      </c>
      <c r="E177" s="322">
        <v>3</v>
      </c>
      <c r="F177" s="323" t="s">
        <v>441</v>
      </c>
      <c r="G177" s="324" t="s">
        <v>442</v>
      </c>
      <c r="H177" s="329">
        <v>175</v>
      </c>
      <c r="I177" s="322" t="s">
        <v>5853</v>
      </c>
      <c r="J177" s="322" t="str">
        <f>IF(LEN(N177)&gt;0,INDEX(統合請求!C:C,MATCH(N177,統合請求!D:D,0),1),"")</f>
        <v>IID73</v>
      </c>
      <c r="K177" s="322" t="s">
        <v>25</v>
      </c>
      <c r="L177" s="322" t="s">
        <v>279</v>
      </c>
      <c r="M177" s="322">
        <v>6</v>
      </c>
      <c r="N177" s="323" t="s">
        <v>441</v>
      </c>
      <c r="O177" s="324" t="s">
        <v>442</v>
      </c>
      <c r="P177" s="322" t="s">
        <v>30</v>
      </c>
      <c r="Z177" s="323" t="s">
        <v>6383</v>
      </c>
      <c r="AC177" s="322" t="str">
        <f>IF(ISTEXT(AD177),INDEX('JP PINT 1.0'!A:A,MATCH(コアインボイスモデル!AD177,'JP PINT 1.0'!B:B,0),1),"")</f>
        <v/>
      </c>
      <c r="AE177" s="322" t="str">
        <f>IF(ISTEXT(AD177),INDEX('JP PINT 1.0'!F:F,MATCH(コアインボイスモデル!AD177,'JP PINT 1.0'!B:B,0),1),"")</f>
        <v/>
      </c>
      <c r="AF177" s="322" t="str">
        <f>IF(ISTEXT(AD177),INDEX('JP PINT 1.0'!G:G,MATCH(コアインボイスモデル!AD177,'JP PINT 1.0'!B:B,0),1),"")</f>
        <v/>
      </c>
      <c r="AG177" s="324" t="str">
        <f>IF(ISTEXT(AD177),INDEX('JP PINT 1.0'!I:I,MATCH(コアインボイスモデル!AD177,'JP PINT 1.0'!B:B,0),1),"")</f>
        <v/>
      </c>
      <c r="AH177" s="324" t="str">
        <f>IF(ISTEXT(AD177),INDEX('JP PINT 1.0'!L:L,MATCH(コアインボイスモデル!AD177,'JP PINT 1.0'!B:B,0),1),"")</f>
        <v/>
      </c>
      <c r="AI177" s="322">
        <v>6</v>
      </c>
      <c r="AJ177" s="324" t="s">
        <v>280</v>
      </c>
      <c r="AK177" s="323" t="s">
        <v>4702</v>
      </c>
      <c r="AL177" s="322" t="s">
        <v>17</v>
      </c>
      <c r="AM177" s="324" t="str">
        <f>IF(LEN(AD177)&gt;1,INDEX('JP PINT 1.0'!U:U,MATCH(コアインボイスモデル!AD177,'JP PINT 1.0'!B:B,0),1),"")</f>
        <v/>
      </c>
    </row>
    <row r="178" spans="1:39" outlineLevel="2">
      <c r="A178" s="329"/>
      <c r="B178" s="322" t="str">
        <f t="shared" si="17"/>
        <v/>
      </c>
      <c r="D178" s="322" t="str">
        <f t="shared" si="16"/>
        <v/>
      </c>
      <c r="E178" s="322" t="s">
        <v>3791</v>
      </c>
      <c r="H178" s="329">
        <v>176</v>
      </c>
      <c r="I178" s="322" t="s">
        <v>5853</v>
      </c>
      <c r="K178" s="322" t="s">
        <v>36</v>
      </c>
      <c r="L178" s="322" t="s">
        <v>283</v>
      </c>
      <c r="M178" s="322">
        <v>5</v>
      </c>
      <c r="N178" s="323" t="s">
        <v>285</v>
      </c>
      <c r="O178" s="324" t="s">
        <v>286</v>
      </c>
      <c r="P178" s="322" t="s">
        <v>30</v>
      </c>
      <c r="X178" s="323" t="s">
        <v>6384</v>
      </c>
      <c r="AC178" s="322" t="str">
        <f>IF(ISTEXT(AD178),INDEX('JP PINT 1.0'!A:A,MATCH(コアインボイスモデル!AD178,'JP PINT 1.0'!B:B,0),1),"")</f>
        <v/>
      </c>
      <c r="AE178" s="322" t="str">
        <f>IF(ISTEXT(AD178),INDEX('JP PINT 1.0'!F:F,MATCH(コアインボイスモデル!AD178,'JP PINT 1.0'!B:B,0),1),"")</f>
        <v/>
      </c>
      <c r="AF178" s="322" t="str">
        <f>IF(ISTEXT(AD178),INDEX('JP PINT 1.0'!G:G,MATCH(コアインボイスモデル!AD178,'JP PINT 1.0'!B:B,0),1),"")</f>
        <v/>
      </c>
      <c r="AG178" s="324" t="str">
        <f>IF(ISTEXT(AD178),INDEX('JP PINT 1.0'!I:I,MATCH(コアインボイスモデル!AD178,'JP PINT 1.0'!B:B,0),1),"")</f>
        <v/>
      </c>
      <c r="AH178" s="324" t="str">
        <f>IF(ISTEXT(AD178),INDEX('JP PINT 1.0'!L:L,MATCH(コアインボイスモデル!AD178,'JP PINT 1.0'!B:B,0),1),"")</f>
        <v/>
      </c>
      <c r="AI178" s="322">
        <v>5</v>
      </c>
      <c r="AJ178" s="324" t="s">
        <v>284</v>
      </c>
      <c r="AK178" s="323" t="s">
        <v>4703</v>
      </c>
      <c r="AL178" s="322" t="s">
        <v>17</v>
      </c>
      <c r="AM178" s="324" t="str">
        <f>IF(LEN(AD178)&gt;1,INDEX('JP PINT 1.0'!U:U,MATCH(コアインボイスモデル!AD178,'JP PINT 1.0'!B:B,0),1),"")</f>
        <v/>
      </c>
    </row>
    <row r="179" spans="1:39" outlineLevel="2">
      <c r="A179" s="329"/>
      <c r="B179" s="322" t="str">
        <f t="shared" si="17"/>
        <v/>
      </c>
      <c r="D179" s="322" t="str">
        <f t="shared" si="16"/>
        <v/>
      </c>
      <c r="E179" s="322" t="s">
        <v>3791</v>
      </c>
      <c r="H179" s="329">
        <v>177</v>
      </c>
      <c r="I179" s="322" t="s">
        <v>5853</v>
      </c>
      <c r="K179" s="322" t="s">
        <v>41</v>
      </c>
      <c r="L179" s="322" t="s">
        <v>275</v>
      </c>
      <c r="M179" s="322">
        <v>5</v>
      </c>
      <c r="N179" s="323" t="s">
        <v>287</v>
      </c>
      <c r="O179" s="324" t="s">
        <v>288</v>
      </c>
      <c r="P179" s="322" t="s">
        <v>16</v>
      </c>
      <c r="Y179" s="323" t="s">
        <v>6382</v>
      </c>
      <c r="AC179" s="322" t="str">
        <f>IF(ISTEXT(AD179),INDEX('JP PINT 1.0'!A:A,MATCH(コアインボイスモデル!AD179,'JP PINT 1.0'!B:B,0),1),"")</f>
        <v/>
      </c>
      <c r="AE179" s="322" t="str">
        <f>IF(ISTEXT(AD179),INDEX('JP PINT 1.0'!F:F,MATCH(コアインボイスモデル!AD179,'JP PINT 1.0'!B:B,0),1),"")</f>
        <v/>
      </c>
      <c r="AF179" s="322" t="str">
        <f>IF(ISTEXT(AD179),INDEX('JP PINT 1.0'!G:G,MATCH(コアインボイスモデル!AD179,'JP PINT 1.0'!B:B,0),1),"")</f>
        <v/>
      </c>
      <c r="AG179" s="324" t="str">
        <f>IF(ISTEXT(AD179),INDEX('JP PINT 1.0'!I:I,MATCH(コアインボイスモデル!AD179,'JP PINT 1.0'!B:B,0),1),"")</f>
        <v/>
      </c>
      <c r="AH179" s="324" t="str">
        <f>IF(ISTEXT(AD179),INDEX('JP PINT 1.0'!L:L,MATCH(コアインボイスモデル!AD179,'JP PINT 1.0'!B:B,0),1),"")</f>
        <v/>
      </c>
      <c r="AI179" s="322">
        <v>5</v>
      </c>
      <c r="AJ179" s="324" t="s">
        <v>276</v>
      </c>
      <c r="AL179" s="322" t="s">
        <v>17</v>
      </c>
      <c r="AM179" s="324" t="str">
        <f>IF(LEN(AD179)&gt;1,INDEX('JP PINT 1.0'!U:U,MATCH(コアインボイスモデル!AD179,'JP PINT 1.0'!B:B,0),1),"")</f>
        <v/>
      </c>
    </row>
    <row r="180" spans="1:39" outlineLevel="2">
      <c r="A180" s="329">
        <f>A177+1</f>
        <v>115</v>
      </c>
      <c r="B180" s="322" t="str">
        <f t="shared" si="17"/>
        <v>鑑ヘッダ</v>
      </c>
      <c r="C180" s="322" t="str">
        <f>"BT-0"&amp;(MID(C177,5,2)+1)</f>
        <v>BT-095</v>
      </c>
      <c r="D180" s="322" t="str">
        <f t="shared" si="16"/>
        <v>0..1</v>
      </c>
      <c r="E180" s="322">
        <v>3</v>
      </c>
      <c r="F180" s="323" t="s">
        <v>443</v>
      </c>
      <c r="G180" s="324" t="s">
        <v>444</v>
      </c>
      <c r="H180" s="329">
        <v>178</v>
      </c>
      <c r="I180" s="322" t="s">
        <v>5853</v>
      </c>
      <c r="J180" s="322" t="str">
        <f>IF(LEN(N180)&gt;0,INDEX(統合請求!C:C,MATCH(N180,統合請求!D:D,0),1),"")</f>
        <v>IID74</v>
      </c>
      <c r="K180" s="322" t="s">
        <v>25</v>
      </c>
      <c r="L180" s="322" t="s">
        <v>279</v>
      </c>
      <c r="M180" s="322">
        <v>6</v>
      </c>
      <c r="N180" s="323" t="s">
        <v>443</v>
      </c>
      <c r="O180" s="324" t="s">
        <v>444</v>
      </c>
      <c r="P180" s="322" t="s">
        <v>30</v>
      </c>
      <c r="Z180" s="323" t="s">
        <v>6383</v>
      </c>
      <c r="AC180" s="322" t="str">
        <f>IF(ISTEXT(AD180),INDEX('JP PINT 1.0'!A:A,MATCH(コアインボイスモデル!AD180,'JP PINT 1.0'!B:B,0),1),"")</f>
        <v/>
      </c>
      <c r="AE180" s="322" t="str">
        <f>IF(ISTEXT(AD180),INDEX('JP PINT 1.0'!F:F,MATCH(コアインボイスモデル!AD180,'JP PINT 1.0'!B:B,0),1),"")</f>
        <v/>
      </c>
      <c r="AF180" s="322" t="str">
        <f>IF(ISTEXT(AD180),INDEX('JP PINT 1.0'!G:G,MATCH(コアインボイスモデル!AD180,'JP PINT 1.0'!B:B,0),1),"")</f>
        <v/>
      </c>
      <c r="AG180" s="324" t="str">
        <f>IF(ISTEXT(AD180),INDEX('JP PINT 1.0'!I:I,MATCH(コアインボイスモデル!AD180,'JP PINT 1.0'!B:B,0),1),"")</f>
        <v/>
      </c>
      <c r="AH180" s="324" t="str">
        <f>IF(ISTEXT(AD180),INDEX('JP PINT 1.0'!L:L,MATCH(コアインボイスモデル!AD180,'JP PINT 1.0'!B:B,0),1),"")</f>
        <v/>
      </c>
      <c r="AI180" s="322">
        <v>6</v>
      </c>
      <c r="AJ180" s="324" t="s">
        <v>280</v>
      </c>
      <c r="AK180" s="323" t="s">
        <v>4704</v>
      </c>
      <c r="AL180" s="322" t="s">
        <v>17</v>
      </c>
      <c r="AM180" s="324" t="str">
        <f>IF(LEN(AD180)&gt;1,INDEX('JP PINT 1.0'!U:U,MATCH(コアインボイスモデル!AD180,'JP PINT 1.0'!B:B,0),1),"")</f>
        <v/>
      </c>
    </row>
    <row r="181" spans="1:39" outlineLevel="2">
      <c r="A181" s="329"/>
      <c r="B181" s="322" t="str">
        <f t="shared" si="17"/>
        <v/>
      </c>
      <c r="D181" s="322" t="str">
        <f t="shared" si="16"/>
        <v/>
      </c>
      <c r="E181" s="322" t="s">
        <v>3791</v>
      </c>
      <c r="H181" s="329">
        <v>179</v>
      </c>
      <c r="I181" s="322" t="s">
        <v>5853</v>
      </c>
      <c r="K181" s="322" t="s">
        <v>36</v>
      </c>
      <c r="L181" s="322" t="s">
        <v>291</v>
      </c>
      <c r="M181" s="322">
        <v>5</v>
      </c>
      <c r="N181" s="323" t="s">
        <v>293</v>
      </c>
      <c r="O181" s="324" t="s">
        <v>294</v>
      </c>
      <c r="P181" s="322" t="s">
        <v>30</v>
      </c>
      <c r="X181" s="323" t="s">
        <v>6386</v>
      </c>
      <c r="AC181" s="322" t="str">
        <f>IF(ISTEXT(AD181),INDEX('JP PINT 1.0'!A:A,MATCH(コアインボイスモデル!AD181,'JP PINT 1.0'!B:B,0),1),"")</f>
        <v/>
      </c>
      <c r="AE181" s="322" t="str">
        <f>IF(ISTEXT(AD181),INDEX('JP PINT 1.0'!F:F,MATCH(コアインボイスモデル!AD181,'JP PINT 1.0'!B:B,0),1),"")</f>
        <v/>
      </c>
      <c r="AF181" s="322" t="str">
        <f>IF(ISTEXT(AD181),INDEX('JP PINT 1.0'!G:G,MATCH(コアインボイスモデル!AD181,'JP PINT 1.0'!B:B,0),1),"")</f>
        <v/>
      </c>
      <c r="AG181" s="324" t="str">
        <f>IF(ISTEXT(AD181),INDEX('JP PINT 1.0'!I:I,MATCH(コアインボイスモデル!AD181,'JP PINT 1.0'!B:B,0),1),"")</f>
        <v/>
      </c>
      <c r="AH181" s="324" t="str">
        <f>IF(ISTEXT(AD181),INDEX('JP PINT 1.0'!L:L,MATCH(コアインボイスモデル!AD181,'JP PINT 1.0'!B:B,0),1),"")</f>
        <v/>
      </c>
      <c r="AI181" s="322">
        <v>5</v>
      </c>
      <c r="AJ181" s="324" t="s">
        <v>292</v>
      </c>
      <c r="AK181" s="323" t="s">
        <v>4705</v>
      </c>
      <c r="AL181" s="322" t="s">
        <v>17</v>
      </c>
      <c r="AM181" s="324" t="str">
        <f>IF(LEN(AD181)&gt;1,INDEX('JP PINT 1.0'!U:U,MATCH(コアインボイスモデル!AD181,'JP PINT 1.0'!B:B,0),1),"")</f>
        <v/>
      </c>
    </row>
    <row r="182" spans="1:39" outlineLevel="2">
      <c r="A182" s="329"/>
      <c r="B182" s="322" t="str">
        <f t="shared" si="17"/>
        <v/>
      </c>
      <c r="D182" s="322" t="str">
        <f t="shared" si="16"/>
        <v/>
      </c>
      <c r="E182" s="322" t="s">
        <v>3791</v>
      </c>
      <c r="H182" s="329">
        <v>180</v>
      </c>
      <c r="I182" s="322" t="s">
        <v>5853</v>
      </c>
      <c r="K182" s="322" t="s">
        <v>41</v>
      </c>
      <c r="L182" s="322" t="s">
        <v>275</v>
      </c>
      <c r="M182" s="322">
        <v>5</v>
      </c>
      <c r="N182" s="323" t="s">
        <v>295</v>
      </c>
      <c r="O182" s="324" t="s">
        <v>363</v>
      </c>
      <c r="P182" s="322" t="s">
        <v>16</v>
      </c>
      <c r="Y182" s="323" t="s">
        <v>6382</v>
      </c>
      <c r="AC182" s="322" t="str">
        <f>IF(ISTEXT(AD182),INDEX('JP PINT 1.0'!A:A,MATCH(コアインボイスモデル!AD182,'JP PINT 1.0'!B:B,0),1),"")</f>
        <v/>
      </c>
      <c r="AE182" s="322" t="str">
        <f>IF(ISTEXT(AD182),INDEX('JP PINT 1.0'!F:F,MATCH(コアインボイスモデル!AD182,'JP PINT 1.0'!B:B,0),1),"")</f>
        <v/>
      </c>
      <c r="AF182" s="322" t="str">
        <f>IF(ISTEXT(AD182),INDEX('JP PINT 1.0'!G:G,MATCH(コアインボイスモデル!AD182,'JP PINT 1.0'!B:B,0),1),"")</f>
        <v/>
      </c>
      <c r="AG182" s="324" t="str">
        <f>IF(ISTEXT(AD182),INDEX('JP PINT 1.0'!I:I,MATCH(コアインボイスモデル!AD182,'JP PINT 1.0'!B:B,0),1),"")</f>
        <v/>
      </c>
      <c r="AH182" s="324" t="str">
        <f>IF(ISTEXT(AD182),INDEX('JP PINT 1.0'!L:L,MATCH(コアインボイスモデル!AD182,'JP PINT 1.0'!B:B,0),1),"")</f>
        <v/>
      </c>
      <c r="AI182" s="322">
        <v>5</v>
      </c>
      <c r="AJ182" s="324" t="s">
        <v>276</v>
      </c>
      <c r="AL182" s="322" t="s">
        <v>17</v>
      </c>
      <c r="AM182" s="324" t="str">
        <f>IF(LEN(AD182)&gt;1,INDEX('JP PINT 1.0'!U:U,MATCH(コアインボイスモデル!AD182,'JP PINT 1.0'!B:B,0),1),"")</f>
        <v/>
      </c>
    </row>
    <row r="183" spans="1:39" outlineLevel="2">
      <c r="A183" s="329">
        <f>A180+1</f>
        <v>116</v>
      </c>
      <c r="B183" s="322" t="str">
        <f t="shared" si="17"/>
        <v>鑑ヘッダ</v>
      </c>
      <c r="C183" s="322" t="str">
        <f>"BT-0"&amp;(MID(C180,5,2)+1)</f>
        <v>BT-096</v>
      </c>
      <c r="D183" s="322" t="str">
        <f t="shared" si="16"/>
        <v>0..1</v>
      </c>
      <c r="E183" s="322">
        <v>3</v>
      </c>
      <c r="F183" s="323" t="s">
        <v>445</v>
      </c>
      <c r="G183" s="324" t="s">
        <v>446</v>
      </c>
      <c r="H183" s="329">
        <v>181</v>
      </c>
      <c r="I183" s="322" t="s">
        <v>5853</v>
      </c>
      <c r="J183" s="322" t="str">
        <f>IF(LEN(N183)&gt;0,INDEX(統合請求!C:C,MATCH(N183,統合請求!D:D,0),1),"")</f>
        <v>IID75</v>
      </c>
      <c r="K183" s="322" t="s">
        <v>25</v>
      </c>
      <c r="L183" s="322" t="s">
        <v>297</v>
      </c>
      <c r="M183" s="322">
        <v>6</v>
      </c>
      <c r="N183" s="323" t="s">
        <v>445</v>
      </c>
      <c r="O183" s="324" t="s">
        <v>446</v>
      </c>
      <c r="P183" s="322" t="s">
        <v>30</v>
      </c>
      <c r="Z183" s="323" t="s">
        <v>6387</v>
      </c>
      <c r="AC183" s="322" t="str">
        <f>IF(ISTEXT(AD183),INDEX('JP PINT 1.0'!A:A,MATCH(コアインボイスモデル!AD183,'JP PINT 1.0'!B:B,0),1),"")</f>
        <v/>
      </c>
      <c r="AE183" s="322" t="str">
        <f>IF(ISTEXT(AD183),INDEX('JP PINT 1.0'!F:F,MATCH(コアインボイスモデル!AD183,'JP PINT 1.0'!B:B,0),1),"")</f>
        <v/>
      </c>
      <c r="AF183" s="322" t="str">
        <f>IF(ISTEXT(AD183),INDEX('JP PINT 1.0'!G:G,MATCH(コアインボイスモデル!AD183,'JP PINT 1.0'!B:B,0),1),"")</f>
        <v/>
      </c>
      <c r="AG183" s="324" t="str">
        <f>IF(ISTEXT(AD183),INDEX('JP PINT 1.0'!I:I,MATCH(コアインボイスモデル!AD183,'JP PINT 1.0'!B:B,0),1),"")</f>
        <v/>
      </c>
      <c r="AH183" s="324" t="str">
        <f>IF(ISTEXT(AD183),INDEX('JP PINT 1.0'!L:L,MATCH(コアインボイスモデル!AD183,'JP PINT 1.0'!B:B,0),1),"")</f>
        <v/>
      </c>
      <c r="AI183" s="322">
        <v>6</v>
      </c>
      <c r="AJ183" s="324" t="s">
        <v>205</v>
      </c>
      <c r="AK183" s="323" t="s">
        <v>4706</v>
      </c>
      <c r="AL183" s="322" t="s">
        <v>17</v>
      </c>
      <c r="AM183" s="324" t="str">
        <f>IF(LEN(AD183)&gt;1,INDEX('JP PINT 1.0'!U:U,MATCH(コアインボイスモデル!AD183,'JP PINT 1.0'!B:B,0),1),"")</f>
        <v/>
      </c>
    </row>
    <row r="184" spans="1:39" outlineLevel="1">
      <c r="A184" s="329">
        <f t="shared" si="23"/>
        <v>117</v>
      </c>
      <c r="B184" s="322" t="str">
        <f t="shared" si="17"/>
        <v>鑑ヘッダ</v>
      </c>
      <c r="C184" s="322" t="str">
        <f>"BG-"&amp;(MID(C169,4,2)+1)</f>
        <v>BG-18</v>
      </c>
      <c r="D184" s="322" t="str">
        <f t="shared" si="16"/>
        <v>0..1</v>
      </c>
      <c r="E184" s="322">
        <v>3</v>
      </c>
      <c r="F184" s="323" t="s">
        <v>6088</v>
      </c>
      <c r="G184" s="324" t="s">
        <v>448</v>
      </c>
      <c r="H184" s="329">
        <v>182</v>
      </c>
      <c r="I184" s="322" t="s">
        <v>5853</v>
      </c>
      <c r="K184" s="322" t="s">
        <v>36</v>
      </c>
      <c r="L184" s="322" t="s">
        <v>300</v>
      </c>
      <c r="M184" s="322">
        <v>4</v>
      </c>
      <c r="N184" s="323" t="s">
        <v>447</v>
      </c>
      <c r="O184" s="324" t="s">
        <v>448</v>
      </c>
      <c r="P184" s="322" t="s">
        <v>30</v>
      </c>
      <c r="V184" s="323" t="s">
        <v>6326</v>
      </c>
      <c r="AC184" s="322" t="str">
        <f>IF(ISTEXT(AD184),INDEX('JP PINT 1.0'!A:A,MATCH(コアインボイスモデル!AD184,'JP PINT 1.0'!B:B,0),1),"")</f>
        <v/>
      </c>
      <c r="AE184" s="322" t="str">
        <f>IF(ISTEXT(AD184),INDEX('JP PINT 1.0'!F:F,MATCH(コアインボイスモデル!AD184,'JP PINT 1.0'!B:B,0),1),"")</f>
        <v/>
      </c>
      <c r="AF184" s="322" t="str">
        <f>IF(ISTEXT(AD184),INDEX('JP PINT 1.0'!G:G,MATCH(コアインボイスモデル!AD184,'JP PINT 1.0'!B:B,0),1),"")</f>
        <v/>
      </c>
      <c r="AG184" s="324" t="str">
        <f>IF(ISTEXT(AD184),INDEX('JP PINT 1.0'!I:I,MATCH(コアインボイスモデル!AD184,'JP PINT 1.0'!B:B,0),1),"")</f>
        <v/>
      </c>
      <c r="AH184" s="324" t="str">
        <f>IF(ISTEXT(AD184),INDEX('JP PINT 1.0'!L:L,MATCH(コアインボイスモデル!AD184,'JP PINT 1.0'!B:B,0),1),"")</f>
        <v/>
      </c>
      <c r="AI184" s="322">
        <v>4</v>
      </c>
      <c r="AJ184" s="324" t="s">
        <v>301</v>
      </c>
      <c r="AK184" s="323" t="s">
        <v>4707</v>
      </c>
      <c r="AL184" s="322" t="s">
        <v>17</v>
      </c>
      <c r="AM184" s="324" t="str">
        <f>IF(LEN(AD184)&gt;1,INDEX('JP PINT 1.0'!U:U,MATCH(コアインボイスモデル!AD184,'JP PINT 1.0'!B:B,0),1),"")</f>
        <v/>
      </c>
    </row>
    <row r="185" spans="1:39" outlineLevel="2">
      <c r="A185" s="329"/>
      <c r="B185" s="322" t="str">
        <f t="shared" si="17"/>
        <v/>
      </c>
      <c r="D185" s="322" t="str">
        <f t="shared" si="16"/>
        <v/>
      </c>
      <c r="E185" s="322" t="s">
        <v>3791</v>
      </c>
      <c r="H185" s="329">
        <v>183</v>
      </c>
      <c r="I185" s="322" t="s">
        <v>5853</v>
      </c>
      <c r="J185" s="322" t="str">
        <f>IF(LEN(N185)&gt;0,INDEX(統合請求!C:C,MATCH(N185,統合請求!D:D,0),1),"")</f>
        <v>ICL17</v>
      </c>
      <c r="K185" s="322" t="s">
        <v>41</v>
      </c>
      <c r="L185" s="322" t="s">
        <v>304</v>
      </c>
      <c r="M185" s="322">
        <v>4</v>
      </c>
      <c r="N185" s="323" t="s">
        <v>449</v>
      </c>
      <c r="O185" s="324" t="s">
        <v>450</v>
      </c>
      <c r="P185" s="322" t="s">
        <v>16</v>
      </c>
      <c r="W185" s="323" t="s">
        <v>6327</v>
      </c>
      <c r="AC185" s="322" t="str">
        <f>IF(ISTEXT(AD185),INDEX('JP PINT 1.0'!A:A,MATCH(コアインボイスモデル!AD185,'JP PINT 1.0'!B:B,0),1),"")</f>
        <v/>
      </c>
      <c r="AE185" s="322" t="str">
        <f>IF(ISTEXT(AD185),INDEX('JP PINT 1.0'!F:F,MATCH(コアインボイスモデル!AD185,'JP PINT 1.0'!B:B,0),1),"")</f>
        <v/>
      </c>
      <c r="AF185" s="322" t="str">
        <f>IF(ISTEXT(AD185),INDEX('JP PINT 1.0'!G:G,MATCH(コアインボイスモデル!AD185,'JP PINT 1.0'!B:B,0),1),"")</f>
        <v/>
      </c>
      <c r="AG185" s="324" t="str">
        <f>IF(ISTEXT(AD185),INDEX('JP PINT 1.0'!I:I,MATCH(コアインボイスモデル!AD185,'JP PINT 1.0'!B:B,0),1),"")</f>
        <v/>
      </c>
      <c r="AH185" s="324" t="str">
        <f>IF(ISTEXT(AD185),INDEX('JP PINT 1.0'!L:L,MATCH(コアインボイスモデル!AD185,'JP PINT 1.0'!B:B,0),1),"")</f>
        <v/>
      </c>
      <c r="AI185" s="322">
        <v>4</v>
      </c>
      <c r="AJ185" s="324" t="s">
        <v>305</v>
      </c>
      <c r="AL185" s="322" t="s">
        <v>17</v>
      </c>
      <c r="AM185" s="324" t="str">
        <f>IF(LEN(AD185)&gt;1,INDEX('JP PINT 1.0'!U:U,MATCH(コアインボイスモデル!AD185,'JP PINT 1.0'!B:B,0),1),"")</f>
        <v/>
      </c>
    </row>
    <row r="186" spans="1:39" outlineLevel="2">
      <c r="A186" s="329">
        <f>A184+1</f>
        <v>118</v>
      </c>
      <c r="B186" s="322" t="str">
        <f t="shared" si="17"/>
        <v>鑑ヘッダ</v>
      </c>
      <c r="C186" s="322" t="str">
        <f>"BT-0"&amp;(MID(C183,5,2)+1)</f>
        <v>BT-097</v>
      </c>
      <c r="D186" s="322" t="str">
        <f t="shared" si="16"/>
        <v>0..1</v>
      </c>
      <c r="E186" s="322">
        <v>4</v>
      </c>
      <c r="F186" s="323" t="s">
        <v>451</v>
      </c>
      <c r="G186" s="324" t="s">
        <v>452</v>
      </c>
      <c r="H186" s="329">
        <v>184</v>
      </c>
      <c r="I186" s="322" t="s">
        <v>5853</v>
      </c>
      <c r="J186" s="322" t="str">
        <f>IF(LEN(N186)&gt;0,INDEX(統合請求!C:C,MATCH(N186,統合請求!D:D,0),1),"")</f>
        <v>IID76</v>
      </c>
      <c r="K186" s="322" t="s">
        <v>25</v>
      </c>
      <c r="L186" s="322" t="s">
        <v>308</v>
      </c>
      <c r="M186" s="322">
        <v>5</v>
      </c>
      <c r="N186" s="323" t="s">
        <v>451</v>
      </c>
      <c r="O186" s="324" t="s">
        <v>452</v>
      </c>
      <c r="P186" s="322" t="s">
        <v>30</v>
      </c>
      <c r="X186" s="323" t="s">
        <v>6328</v>
      </c>
      <c r="AC186" s="322" t="str">
        <f>IF(ISTEXT(AD186),INDEX('JP PINT 1.0'!A:A,MATCH(コアインボイスモデル!AD186,'JP PINT 1.0'!B:B,0),1),"")</f>
        <v/>
      </c>
      <c r="AE186" s="322" t="str">
        <f>IF(ISTEXT(AD186),INDEX('JP PINT 1.0'!F:F,MATCH(コアインボイスモデル!AD186,'JP PINT 1.0'!B:B,0),1),"")</f>
        <v/>
      </c>
      <c r="AF186" s="322" t="str">
        <f>IF(ISTEXT(AD186),INDEX('JP PINT 1.0'!G:G,MATCH(コアインボイスモデル!AD186,'JP PINT 1.0'!B:B,0),1),"")</f>
        <v/>
      </c>
      <c r="AG186" s="324" t="str">
        <f>IF(ISTEXT(AD186),INDEX('JP PINT 1.0'!I:I,MATCH(コアインボイスモデル!AD186,'JP PINT 1.0'!B:B,0),1),"")</f>
        <v/>
      </c>
      <c r="AH186" s="324" t="str">
        <f>IF(ISTEXT(AD186),INDEX('JP PINT 1.0'!L:L,MATCH(コアインボイスモデル!AD186,'JP PINT 1.0'!B:B,0),1),"")</f>
        <v/>
      </c>
      <c r="AI186" s="322">
        <v>5</v>
      </c>
      <c r="AJ186" s="324" t="s">
        <v>309</v>
      </c>
      <c r="AK186" s="323" t="s">
        <v>4708</v>
      </c>
      <c r="AL186" s="322" t="s">
        <v>17</v>
      </c>
      <c r="AM186" s="324" t="str">
        <f>IF(LEN(AD186)&gt;1,INDEX('JP PINT 1.0'!U:U,MATCH(コアインボイスモデル!AD186,'JP PINT 1.0'!B:B,0),1),"")</f>
        <v/>
      </c>
    </row>
    <row r="187" spans="1:39" outlineLevel="2">
      <c r="A187" s="329">
        <f t="shared" si="23"/>
        <v>119</v>
      </c>
      <c r="B187" s="322" t="str">
        <f t="shared" si="17"/>
        <v>鑑ヘッダ</v>
      </c>
      <c r="C187" s="322" t="str">
        <f t="shared" ref="C187" si="26">"BT-0"&amp;(MID(C186,5,2)+1)</f>
        <v>BT-098</v>
      </c>
      <c r="D187" s="322" t="str">
        <f t="shared" si="16"/>
        <v>0..1</v>
      </c>
      <c r="E187" s="322">
        <v>4</v>
      </c>
      <c r="F187" s="323" t="s">
        <v>453</v>
      </c>
      <c r="G187" s="324" t="s">
        <v>454</v>
      </c>
      <c r="H187" s="329">
        <v>185</v>
      </c>
      <c r="I187" s="322" t="s">
        <v>5853</v>
      </c>
      <c r="J187" s="322" t="str">
        <f>IF(LEN(N187)&gt;0,INDEX(統合請求!C:C,MATCH(N187,統合請求!D:D,0),1),"")</f>
        <v>IID77</v>
      </c>
      <c r="K187" s="322" t="s">
        <v>25</v>
      </c>
      <c r="L187" s="322" t="s">
        <v>312</v>
      </c>
      <c r="M187" s="322">
        <v>5</v>
      </c>
      <c r="N187" s="323" t="s">
        <v>453</v>
      </c>
      <c r="O187" s="324" t="s">
        <v>454</v>
      </c>
      <c r="P187" s="322" t="s">
        <v>30</v>
      </c>
      <c r="X187" s="323" t="s">
        <v>6329</v>
      </c>
      <c r="AC187" s="322" t="str">
        <f>IF(ISTEXT(AD187),INDEX('JP PINT 1.0'!A:A,MATCH(コアインボイスモデル!AD187,'JP PINT 1.0'!B:B,0),1),"")</f>
        <v/>
      </c>
      <c r="AE187" s="322" t="str">
        <f>IF(ISTEXT(AD187),INDEX('JP PINT 1.0'!F:F,MATCH(コアインボイスモデル!AD187,'JP PINT 1.0'!B:B,0),1),"")</f>
        <v/>
      </c>
      <c r="AF187" s="322" t="str">
        <f>IF(ISTEXT(AD187),INDEX('JP PINT 1.0'!G:G,MATCH(コアインボイスモデル!AD187,'JP PINT 1.0'!B:B,0),1),"")</f>
        <v/>
      </c>
      <c r="AG187" s="324" t="str">
        <f>IF(ISTEXT(AD187),INDEX('JP PINT 1.0'!I:I,MATCH(コアインボイスモデル!AD187,'JP PINT 1.0'!B:B,0),1),"")</f>
        <v/>
      </c>
      <c r="AH187" s="324" t="str">
        <f>IF(ISTEXT(AD187),INDEX('JP PINT 1.0'!L:L,MATCH(コアインボイスモデル!AD187,'JP PINT 1.0'!B:B,0),1),"")</f>
        <v/>
      </c>
      <c r="AI187" s="322">
        <v>5</v>
      </c>
      <c r="AJ187" s="324" t="s">
        <v>313</v>
      </c>
      <c r="AK187" s="323" t="s">
        <v>4709</v>
      </c>
      <c r="AL187" s="322" t="s">
        <v>17</v>
      </c>
      <c r="AM187" s="324" t="str">
        <f>IF(LEN(AD187)&gt;1,INDEX('JP PINT 1.0'!U:U,MATCH(コアインボイスモデル!AD187,'JP PINT 1.0'!B:B,0),1),"")</f>
        <v/>
      </c>
    </row>
    <row r="188" spans="1:39" outlineLevel="2">
      <c r="A188" s="329">
        <f t="shared" si="23"/>
        <v>120</v>
      </c>
      <c r="B188" s="322" t="str">
        <f t="shared" si="17"/>
        <v>鑑ヘッダ</v>
      </c>
      <c r="C188" s="322" t="str">
        <f>"BT-"&amp;(MID(C187,5,2)+1)</f>
        <v>BT-99</v>
      </c>
      <c r="D188" s="322" t="str">
        <f t="shared" si="16"/>
        <v>0..1</v>
      </c>
      <c r="E188" s="322">
        <v>4</v>
      </c>
      <c r="F188" s="323" t="s">
        <v>455</v>
      </c>
      <c r="G188" s="324" t="s">
        <v>456</v>
      </c>
      <c r="H188" s="329">
        <v>186</v>
      </c>
      <c r="I188" s="322" t="s">
        <v>5853</v>
      </c>
      <c r="J188" s="322" t="str">
        <f>IF(LEN(N188)&gt;0,INDEX(統合請求!C:C,MATCH(N188,統合請求!D:D,0),1),"")</f>
        <v>IID78</v>
      </c>
      <c r="K188" s="322" t="s">
        <v>25</v>
      </c>
      <c r="L188" s="322" t="s">
        <v>316</v>
      </c>
      <c r="M188" s="322">
        <v>5</v>
      </c>
      <c r="N188" s="323" t="s">
        <v>455</v>
      </c>
      <c r="O188" s="324" t="s">
        <v>456</v>
      </c>
      <c r="P188" s="322" t="s">
        <v>30</v>
      </c>
      <c r="X188" s="323" t="s">
        <v>6256</v>
      </c>
      <c r="AC188" s="322" t="str">
        <f>IF(ISTEXT(AD188),INDEX('JP PINT 1.0'!A:A,MATCH(コアインボイスモデル!AD188,'JP PINT 1.0'!B:B,0),1),"")</f>
        <v/>
      </c>
      <c r="AE188" s="322" t="str">
        <f>IF(ISTEXT(AD188),INDEX('JP PINT 1.0'!F:F,MATCH(コアインボイスモデル!AD188,'JP PINT 1.0'!B:B,0),1),"")</f>
        <v/>
      </c>
      <c r="AF188" s="322" t="str">
        <f>IF(ISTEXT(AD188),INDEX('JP PINT 1.0'!G:G,MATCH(コアインボイスモデル!AD188,'JP PINT 1.0'!B:B,0),1),"")</f>
        <v/>
      </c>
      <c r="AG188" s="324" t="str">
        <f>IF(ISTEXT(AD188),INDEX('JP PINT 1.0'!I:I,MATCH(コアインボイスモデル!AD188,'JP PINT 1.0'!B:B,0),1),"")</f>
        <v/>
      </c>
      <c r="AH188" s="324" t="str">
        <f>IF(ISTEXT(AD188),INDEX('JP PINT 1.0'!L:L,MATCH(コアインボイスモデル!AD188,'JP PINT 1.0'!B:B,0),1),"")</f>
        <v/>
      </c>
      <c r="AI188" s="322">
        <v>5</v>
      </c>
      <c r="AJ188" s="324" t="s">
        <v>317</v>
      </c>
      <c r="AK188" s="323" t="s">
        <v>4710</v>
      </c>
      <c r="AL188" s="322" t="s">
        <v>17</v>
      </c>
      <c r="AM188" s="324" t="str">
        <f>IF(LEN(AD188)&gt;1,INDEX('JP PINT 1.0'!U:U,MATCH(コアインボイスモデル!AD188,'JP PINT 1.0'!B:B,0),1),"")</f>
        <v/>
      </c>
    </row>
    <row r="189" spans="1:39" outlineLevel="2">
      <c r="A189" s="329">
        <f t="shared" si="23"/>
        <v>121</v>
      </c>
      <c r="B189" s="322" t="str">
        <f t="shared" si="17"/>
        <v>鑑ヘッダ</v>
      </c>
      <c r="C189" s="322" t="str">
        <f>"BT-"&amp;(MID(C188,4,3)+1)</f>
        <v>BT-100</v>
      </c>
      <c r="D189" s="322" t="str">
        <f t="shared" si="16"/>
        <v>0..1</v>
      </c>
      <c r="E189" s="322">
        <v>4</v>
      </c>
      <c r="F189" s="323" t="s">
        <v>457</v>
      </c>
      <c r="G189" s="324" t="s">
        <v>458</v>
      </c>
      <c r="H189" s="329">
        <v>187</v>
      </c>
      <c r="I189" s="322" t="s">
        <v>5853</v>
      </c>
      <c r="J189" s="322" t="str">
        <f>IF(LEN(N189)&gt;0,INDEX(統合請求!C:C,MATCH(N189,統合請求!D:D,0),1),"")</f>
        <v>IID79</v>
      </c>
      <c r="K189" s="322" t="s">
        <v>25</v>
      </c>
      <c r="L189" s="322" t="s">
        <v>320</v>
      </c>
      <c r="M189" s="322">
        <v>5</v>
      </c>
      <c r="N189" s="323" t="s">
        <v>457</v>
      </c>
      <c r="O189" s="324" t="s">
        <v>458</v>
      </c>
      <c r="P189" s="322" t="s">
        <v>30</v>
      </c>
      <c r="X189" s="323" t="s">
        <v>6257</v>
      </c>
      <c r="AC189" s="322" t="str">
        <f>IF(ISTEXT(AD189),INDEX('JP PINT 1.0'!A:A,MATCH(コアインボイスモデル!AD189,'JP PINT 1.0'!B:B,0),1),"")</f>
        <v/>
      </c>
      <c r="AE189" s="322" t="str">
        <f>IF(ISTEXT(AD189),INDEX('JP PINT 1.0'!F:F,MATCH(コアインボイスモデル!AD189,'JP PINT 1.0'!B:B,0),1),"")</f>
        <v/>
      </c>
      <c r="AF189" s="322" t="str">
        <f>IF(ISTEXT(AD189),INDEX('JP PINT 1.0'!G:G,MATCH(コアインボイスモデル!AD189,'JP PINT 1.0'!B:B,0),1),"")</f>
        <v/>
      </c>
      <c r="AG189" s="324" t="str">
        <f>IF(ISTEXT(AD189),INDEX('JP PINT 1.0'!I:I,MATCH(コアインボイスモデル!AD189,'JP PINT 1.0'!B:B,0),1),"")</f>
        <v/>
      </c>
      <c r="AH189" s="324" t="str">
        <f>IF(ISTEXT(AD189),INDEX('JP PINT 1.0'!L:L,MATCH(コアインボイスモデル!AD189,'JP PINT 1.0'!B:B,0),1),"")</f>
        <v/>
      </c>
      <c r="AI189" s="322">
        <v>5</v>
      </c>
      <c r="AJ189" s="324" t="s">
        <v>321</v>
      </c>
      <c r="AK189" s="323" t="s">
        <v>4711</v>
      </c>
      <c r="AL189" s="322" t="s">
        <v>17</v>
      </c>
      <c r="AM189" s="324" t="str">
        <f>IF(LEN(AD189)&gt;1,INDEX('JP PINT 1.0'!U:U,MATCH(コアインボイスモデル!AD189,'JP PINT 1.0'!B:B,0),1),"")</f>
        <v/>
      </c>
    </row>
    <row r="190" spans="1:39" outlineLevel="2">
      <c r="A190" s="329">
        <f t="shared" si="23"/>
        <v>122</v>
      </c>
      <c r="B190" s="322" t="str">
        <f t="shared" si="17"/>
        <v>鑑ヘッダ</v>
      </c>
      <c r="C190" s="322" t="str">
        <f t="shared" ref="C190:C194" si="27">"BT-"&amp;(MID(C189,4,3)+1)</f>
        <v>BT-101</v>
      </c>
      <c r="D190" s="322" t="str">
        <f t="shared" si="16"/>
        <v>1..1</v>
      </c>
      <c r="E190" s="322">
        <v>4</v>
      </c>
      <c r="F190" s="323" t="s">
        <v>459</v>
      </c>
      <c r="G190" s="324" t="s">
        <v>460</v>
      </c>
      <c r="H190" s="329">
        <v>188</v>
      </c>
      <c r="I190" s="322" t="s">
        <v>5853</v>
      </c>
      <c r="J190" s="322" t="str">
        <f>IF(LEN(N190)&gt;0,INDEX(統合請求!C:C,MATCH(N190,統合請求!D:D,0),1),"")</f>
        <v>IID80</v>
      </c>
      <c r="K190" s="322" t="s">
        <v>25</v>
      </c>
      <c r="L190" s="322" t="s">
        <v>324</v>
      </c>
      <c r="M190" s="322">
        <v>5</v>
      </c>
      <c r="N190" s="323" t="s">
        <v>459</v>
      </c>
      <c r="O190" s="324" t="s">
        <v>460</v>
      </c>
      <c r="P190" s="322" t="s">
        <v>23</v>
      </c>
      <c r="X190" s="323" t="s">
        <v>6258</v>
      </c>
      <c r="AC190" s="322" t="str">
        <f>IF(ISTEXT(AD190),INDEX('JP PINT 1.0'!A:A,MATCH(コアインボイスモデル!AD190,'JP PINT 1.0'!B:B,0),1),"")</f>
        <v/>
      </c>
      <c r="AE190" s="322" t="str">
        <f>IF(ISTEXT(AD190),INDEX('JP PINT 1.0'!F:F,MATCH(コアインボイスモデル!AD190,'JP PINT 1.0'!B:B,0),1),"")</f>
        <v/>
      </c>
      <c r="AF190" s="322" t="str">
        <f>IF(ISTEXT(AD190),INDEX('JP PINT 1.0'!G:G,MATCH(コアインボイスモデル!AD190,'JP PINT 1.0'!B:B,0),1),"")</f>
        <v/>
      </c>
      <c r="AG190" s="324" t="str">
        <f>IF(ISTEXT(AD190),INDEX('JP PINT 1.0'!I:I,MATCH(コアインボイスモデル!AD190,'JP PINT 1.0'!B:B,0),1),"")</f>
        <v/>
      </c>
      <c r="AH190" s="324" t="str">
        <f>IF(ISTEXT(AD190),INDEX('JP PINT 1.0'!L:L,MATCH(コアインボイスモデル!AD190,'JP PINT 1.0'!B:B,0),1),"")</f>
        <v/>
      </c>
      <c r="AI190" s="322">
        <v>5</v>
      </c>
      <c r="AJ190" s="324" t="s">
        <v>325</v>
      </c>
      <c r="AK190" s="323" t="s">
        <v>4712</v>
      </c>
      <c r="AL190" s="322" t="s">
        <v>17</v>
      </c>
      <c r="AM190" s="324" t="str">
        <f>IF(LEN(AD190)&gt;1,INDEX('JP PINT 1.0'!U:U,MATCH(コアインボイスモデル!AD190,'JP PINT 1.0'!B:B,0),1),"")</f>
        <v/>
      </c>
    </row>
    <row r="191" spans="1:39" outlineLevel="2">
      <c r="A191" s="329"/>
      <c r="B191" s="322" t="str">
        <f t="shared" si="17"/>
        <v/>
      </c>
      <c r="D191" s="322" t="str">
        <f t="shared" si="16"/>
        <v/>
      </c>
      <c r="E191" s="322" t="s">
        <v>3791</v>
      </c>
      <c r="H191" s="329">
        <v>189</v>
      </c>
      <c r="I191" s="322" t="s">
        <v>5853</v>
      </c>
      <c r="K191" s="322" t="s">
        <v>36</v>
      </c>
      <c r="L191" s="322" t="s">
        <v>380</v>
      </c>
      <c r="M191" s="322">
        <v>4</v>
      </c>
      <c r="N191" s="323" t="s">
        <v>4577</v>
      </c>
      <c r="O191" s="324" t="s">
        <v>4579</v>
      </c>
      <c r="P191" s="322" t="s">
        <v>23</v>
      </c>
      <c r="V191" s="323" t="s">
        <v>6498</v>
      </c>
      <c r="AC191" s="322" t="str">
        <f>IF(ISTEXT(AD191),INDEX('JP PINT 1.0'!A:A,MATCH(コアインボイスモデル!AD191,'JP PINT 1.0'!B:B,0),1),"")</f>
        <v/>
      </c>
      <c r="AE191" s="322" t="str">
        <f>IF(ISTEXT(AD191),INDEX('JP PINT 1.0'!F:F,MATCH(コアインボイスモデル!AD191,'JP PINT 1.0'!B:B,0),1),"")</f>
        <v/>
      </c>
      <c r="AF191" s="322" t="str">
        <f>IF(ISTEXT(AD191),INDEX('JP PINT 1.0'!G:G,MATCH(コアインボイスモデル!AD191,'JP PINT 1.0'!B:B,0),1),"")</f>
        <v/>
      </c>
      <c r="AG191" s="324" t="str">
        <f>IF(ISTEXT(AD191),INDEX('JP PINT 1.0'!I:I,MATCH(コアインボイスモデル!AD191,'JP PINT 1.0'!B:B,0),1),"")</f>
        <v/>
      </c>
      <c r="AH191" s="324" t="str">
        <f>IF(ISTEXT(AD191),INDEX('JP PINT 1.0'!L:L,MATCH(コアインボイスモデル!AD191,'JP PINT 1.0'!B:B,0),1),"")</f>
        <v/>
      </c>
      <c r="AI191" s="322">
        <v>4</v>
      </c>
      <c r="AJ191" s="324" t="s">
        <v>381</v>
      </c>
      <c r="AK191" s="323" t="s">
        <v>4713</v>
      </c>
      <c r="AL191" s="322" t="s">
        <v>17</v>
      </c>
      <c r="AM191" s="324" t="str">
        <f>IF(LEN(AD191)&gt;1,INDEX('JP PINT 1.0'!U:U,MATCH(コアインボイスモデル!AD191,'JP PINT 1.0'!B:B,0),1),"")</f>
        <v/>
      </c>
    </row>
    <row r="192" spans="1:39" outlineLevel="2">
      <c r="A192" s="329"/>
      <c r="B192" s="322" t="str">
        <f t="shared" si="17"/>
        <v/>
      </c>
      <c r="D192" s="322" t="str">
        <f t="shared" si="16"/>
        <v/>
      </c>
      <c r="E192" s="322" t="s">
        <v>3791</v>
      </c>
      <c r="H192" s="329">
        <v>190</v>
      </c>
      <c r="I192" s="322" t="s">
        <v>5853</v>
      </c>
      <c r="J192" s="322" t="str">
        <f>IF(LEN(N192)&gt;0,INDEX(統合請求!C:C,MATCH(N192,統合請求!D:D,0),1),"")</f>
        <v>ICL8</v>
      </c>
      <c r="K192" s="322" t="s">
        <v>41</v>
      </c>
      <c r="L192" s="322" t="s">
        <v>275</v>
      </c>
      <c r="M192" s="322">
        <v>4</v>
      </c>
      <c r="N192" s="323" t="s">
        <v>328</v>
      </c>
      <c r="O192" s="324" t="s">
        <v>328</v>
      </c>
      <c r="P192" s="322" t="s">
        <v>16</v>
      </c>
      <c r="W192" s="323" t="s">
        <v>6382</v>
      </c>
      <c r="AC192" s="322" t="str">
        <f>IF(ISTEXT(AD192),INDEX('JP PINT 1.0'!A:A,MATCH(コアインボイスモデル!AD192,'JP PINT 1.0'!B:B,0),1),"")</f>
        <v/>
      </c>
      <c r="AE192" s="322" t="str">
        <f>IF(ISTEXT(AD192),INDEX('JP PINT 1.0'!F:F,MATCH(コアインボイスモデル!AD192,'JP PINT 1.0'!B:B,0),1),"")</f>
        <v/>
      </c>
      <c r="AF192" s="322" t="str">
        <f>IF(ISTEXT(AD192),INDEX('JP PINT 1.0'!G:G,MATCH(コアインボイスモデル!AD192,'JP PINT 1.0'!B:B,0),1),"")</f>
        <v/>
      </c>
      <c r="AG192" s="324" t="str">
        <f>IF(ISTEXT(AD192),INDEX('JP PINT 1.0'!I:I,MATCH(コアインボイスモデル!AD192,'JP PINT 1.0'!B:B,0),1),"")</f>
        <v/>
      </c>
      <c r="AH192" s="324" t="str">
        <f>IF(ISTEXT(AD192),INDEX('JP PINT 1.0'!L:L,MATCH(コアインボイスモデル!AD192,'JP PINT 1.0'!B:B,0),1),"")</f>
        <v/>
      </c>
      <c r="AI192" s="322">
        <v>4</v>
      </c>
      <c r="AJ192" s="324" t="s">
        <v>276</v>
      </c>
      <c r="AL192" s="322" t="s">
        <v>17</v>
      </c>
      <c r="AM192" s="324" t="str">
        <f>IF(LEN(AD192)&gt;1,INDEX('JP PINT 1.0'!U:U,MATCH(コアインボイスモデル!AD192,'JP PINT 1.0'!B:B,0),1),"")</f>
        <v/>
      </c>
    </row>
    <row r="193" spans="1:39" outlineLevel="2">
      <c r="A193" s="329">
        <f>A190+1</f>
        <v>123</v>
      </c>
      <c r="B193" s="322" t="str">
        <f t="shared" si="17"/>
        <v>鑑ヘッダ</v>
      </c>
      <c r="C193" s="322" t="str">
        <f>"BT-"&amp;(MID(C190,4,3)+1)</f>
        <v>BT-102</v>
      </c>
      <c r="D193" s="322" t="str">
        <f t="shared" si="16"/>
        <v>1..1</v>
      </c>
      <c r="E193" s="322">
        <v>3</v>
      </c>
      <c r="F193" s="323" t="s">
        <v>331</v>
      </c>
      <c r="G193" s="324" t="s">
        <v>332</v>
      </c>
      <c r="H193" s="329">
        <v>191</v>
      </c>
      <c r="I193" s="322" t="s">
        <v>5853</v>
      </c>
      <c r="J193" s="322" t="str">
        <f>IF(LEN(N193)&gt;0,INDEX(統合請求!C:C,MATCH(N193,統合請求!D:D,0),1),"")</f>
        <v>IID40</v>
      </c>
      <c r="K193" s="322" t="s">
        <v>25</v>
      </c>
      <c r="L193" s="322" t="s">
        <v>329</v>
      </c>
      <c r="M193" s="322">
        <v>5</v>
      </c>
      <c r="N193" s="323" t="s">
        <v>331</v>
      </c>
      <c r="O193" s="324" t="s">
        <v>332</v>
      </c>
      <c r="P193" s="322" t="s">
        <v>23</v>
      </c>
      <c r="X193" s="323" t="s">
        <v>6497</v>
      </c>
      <c r="AC193" s="322" t="str">
        <f>IF(ISTEXT(AD193),INDEX('JP PINT 1.0'!A:A,MATCH(コアインボイスモデル!AD193,'JP PINT 1.0'!B:B,0),1),"")</f>
        <v/>
      </c>
      <c r="AE193" s="322" t="str">
        <f>IF(ISTEXT(AD193),INDEX('JP PINT 1.0'!F:F,MATCH(コアインボイスモデル!AD193,'JP PINT 1.0'!B:B,0),1),"")</f>
        <v/>
      </c>
      <c r="AF193" s="322" t="str">
        <f>IF(ISTEXT(AD193),INDEX('JP PINT 1.0'!G:G,MATCH(コアインボイスモデル!AD193,'JP PINT 1.0'!B:B,0),1),"")</f>
        <v/>
      </c>
      <c r="AG193" s="324" t="str">
        <f>IF(ISTEXT(AD193),INDEX('JP PINT 1.0'!I:I,MATCH(コアインボイスモデル!AD193,'JP PINT 1.0'!B:B,0),1),"")</f>
        <v/>
      </c>
      <c r="AH193" s="324" t="str">
        <f>IF(ISTEXT(AD193),INDEX('JP PINT 1.0'!L:L,MATCH(コアインボイスモデル!AD193,'JP PINT 1.0'!B:B,0),1),"")</f>
        <v/>
      </c>
      <c r="AI193" s="322">
        <v>5</v>
      </c>
      <c r="AJ193" s="324" t="s">
        <v>330</v>
      </c>
      <c r="AK193" s="323" t="s">
        <v>4714</v>
      </c>
      <c r="AL193" s="322" t="s">
        <v>17</v>
      </c>
      <c r="AM193" s="324" t="str">
        <f>IF(LEN(AD193)&gt;1,INDEX('JP PINT 1.0'!U:U,MATCH(コアインボイスモデル!AD193,'JP PINT 1.0'!B:B,0),1),"")</f>
        <v/>
      </c>
    </row>
    <row r="194" spans="1:39" outlineLevel="2">
      <c r="A194" s="329">
        <f t="shared" si="23"/>
        <v>124</v>
      </c>
      <c r="B194" s="322" t="str">
        <f t="shared" si="17"/>
        <v>鑑ヘッダ</v>
      </c>
      <c r="C194" s="322" t="str">
        <f t="shared" si="27"/>
        <v>BT-103</v>
      </c>
      <c r="D194" s="322" t="str">
        <f t="shared" si="16"/>
        <v>1..1</v>
      </c>
      <c r="E194" s="322">
        <v>3</v>
      </c>
      <c r="F194" s="323" t="s">
        <v>333</v>
      </c>
      <c r="G194" s="324" t="s">
        <v>334</v>
      </c>
      <c r="H194" s="329">
        <v>192</v>
      </c>
      <c r="I194" s="322" t="s">
        <v>5853</v>
      </c>
      <c r="J194" s="322" t="str">
        <f>IF(LEN(N194)&gt;0,INDEX(統合請求!C:C,MATCH(N194,統合請求!D:D,0),1),"")</f>
        <v>IID41</v>
      </c>
      <c r="K194" s="322" t="s">
        <v>25</v>
      </c>
      <c r="L194" s="322" t="s">
        <v>279</v>
      </c>
      <c r="M194" s="322">
        <v>5</v>
      </c>
      <c r="N194" s="323" t="s">
        <v>333</v>
      </c>
      <c r="O194" s="324" t="s">
        <v>334</v>
      </c>
      <c r="P194" s="322" t="s">
        <v>23</v>
      </c>
      <c r="X194" s="323" t="s">
        <v>6383</v>
      </c>
      <c r="AC194" s="322" t="str">
        <f>IF(ISTEXT(AD194),INDEX('JP PINT 1.0'!A:A,MATCH(コアインボイスモデル!AD194,'JP PINT 1.0'!B:B,0),1),"")</f>
        <v/>
      </c>
      <c r="AE194" s="322" t="str">
        <f>IF(ISTEXT(AD194),INDEX('JP PINT 1.0'!F:F,MATCH(コアインボイスモデル!AD194,'JP PINT 1.0'!B:B,0),1),"")</f>
        <v/>
      </c>
      <c r="AF194" s="322" t="str">
        <f>IF(ISTEXT(AD194),INDEX('JP PINT 1.0'!G:G,MATCH(コアインボイスモデル!AD194,'JP PINT 1.0'!B:B,0),1),"")</f>
        <v/>
      </c>
      <c r="AG194" s="324" t="str">
        <f>IF(ISTEXT(AD194),INDEX('JP PINT 1.0'!I:I,MATCH(コアインボイスモデル!AD194,'JP PINT 1.0'!B:B,0),1),"")</f>
        <v/>
      </c>
      <c r="AH194" s="324" t="str">
        <f>IF(ISTEXT(AD194),INDEX('JP PINT 1.0'!L:L,MATCH(コアインボイスモデル!AD194,'JP PINT 1.0'!B:B,0),1),"")</f>
        <v/>
      </c>
      <c r="AI194" s="322">
        <v>5</v>
      </c>
      <c r="AJ194" s="324" t="s">
        <v>280</v>
      </c>
      <c r="AK194" s="323" t="s">
        <v>4715</v>
      </c>
      <c r="AL194" s="322" t="s">
        <v>17</v>
      </c>
      <c r="AM194" s="324" t="str">
        <f>IF(LEN(AD194)&gt;1,INDEX('JP PINT 1.0'!U:U,MATCH(コアインボイスモデル!AD194,'JP PINT 1.0'!B:B,0),1),"")</f>
        <v/>
      </c>
    </row>
    <row r="195" spans="1:39">
      <c r="A195" s="329">
        <f t="shared" si="23"/>
        <v>125</v>
      </c>
      <c r="B195" s="322" t="str">
        <f t="shared" si="17"/>
        <v>鑑ヘッダ</v>
      </c>
      <c r="C195" s="322" t="str">
        <f>"BG-"&amp;(MID(C184,4,2)+1)</f>
        <v>BG-19</v>
      </c>
      <c r="D195" s="322" t="str">
        <f t="shared" ref="D195:D258" si="28">IF(LEN(C195)&gt;1,P195,"")</f>
        <v>0..1</v>
      </c>
      <c r="E195" s="322">
        <v>2</v>
      </c>
      <c r="F195" s="323" t="s">
        <v>6143</v>
      </c>
      <c r="G195" s="324" t="s">
        <v>464</v>
      </c>
      <c r="H195" s="329">
        <v>193</v>
      </c>
      <c r="I195" s="322" t="s">
        <v>5853</v>
      </c>
      <c r="K195" s="322" t="s">
        <v>36</v>
      </c>
      <c r="L195" s="322" t="s">
        <v>461</v>
      </c>
      <c r="M195" s="322">
        <v>3</v>
      </c>
      <c r="N195" s="323" t="s">
        <v>463</v>
      </c>
      <c r="O195" s="324" t="s">
        <v>464</v>
      </c>
      <c r="P195" s="322" t="s">
        <v>30</v>
      </c>
      <c r="T195" s="323" t="s">
        <v>6269</v>
      </c>
      <c r="AC195" s="322" t="str">
        <f>IF(ISTEXT(AD195),INDEX('JP PINT 1.0'!A:A,MATCH(コアインボイスモデル!AD195,'JP PINT 1.0'!B:B,0),1),"")</f>
        <v/>
      </c>
      <c r="AE195" s="322" t="str">
        <f>IF(ISTEXT(AD195),INDEX('JP PINT 1.0'!F:F,MATCH(コアインボイスモデル!AD195,'JP PINT 1.0'!B:B,0),1),"")</f>
        <v/>
      </c>
      <c r="AF195" s="322" t="str">
        <f>IF(ISTEXT(AD195),INDEX('JP PINT 1.0'!G:G,MATCH(コアインボイスモデル!AD195,'JP PINT 1.0'!B:B,0),1),"")</f>
        <v/>
      </c>
      <c r="AG195" s="324" t="str">
        <f>IF(ISTEXT(AD195),INDEX('JP PINT 1.0'!I:I,MATCH(コアインボイスモデル!AD195,'JP PINT 1.0'!B:B,0),1),"")</f>
        <v/>
      </c>
      <c r="AH195" s="324" t="str">
        <f>IF(ISTEXT(AD195),INDEX('JP PINT 1.0'!L:L,MATCH(コアインボイスモデル!AD195,'JP PINT 1.0'!B:B,0),1),"")</f>
        <v/>
      </c>
      <c r="AI195" s="322">
        <v>3</v>
      </c>
      <c r="AJ195" s="324" t="s">
        <v>462</v>
      </c>
      <c r="AK195" s="323" t="s">
        <v>4716</v>
      </c>
      <c r="AL195" s="322" t="s">
        <v>17</v>
      </c>
      <c r="AM195" s="324" t="str">
        <f>IF(LEN(AD195)&gt;1,INDEX('JP PINT 1.0'!U:U,MATCH(コアインボイスモデル!AD195,'JP PINT 1.0'!B:B,0),1),"")</f>
        <v/>
      </c>
    </row>
    <row r="196" spans="1:39" outlineLevel="1">
      <c r="A196" s="329"/>
      <c r="B196" s="322" t="str">
        <f t="shared" ref="B196:B259" si="29">IF(ISTEXT(F196),I196,"")</f>
        <v/>
      </c>
      <c r="D196" s="322" t="str">
        <f t="shared" si="28"/>
        <v/>
      </c>
      <c r="E196" s="322" t="s">
        <v>3791</v>
      </c>
      <c r="H196" s="329">
        <v>194</v>
      </c>
      <c r="I196" s="322" t="s">
        <v>5853</v>
      </c>
      <c r="J196" s="322" t="str">
        <f>IF(LEN(N196)&gt;0,INDEX(統合請求!C:C,MATCH(N196,統合請求!D:D,0),1),"")</f>
        <v>ICL19</v>
      </c>
      <c r="K196" s="322" t="s">
        <v>41</v>
      </c>
      <c r="L196" s="322" t="s">
        <v>230</v>
      </c>
      <c r="M196" s="322">
        <v>3</v>
      </c>
      <c r="N196" s="323" t="s">
        <v>465</v>
      </c>
      <c r="O196" s="324" t="s">
        <v>466</v>
      </c>
      <c r="P196" s="322" t="s">
        <v>16</v>
      </c>
      <c r="U196" s="323" t="s">
        <v>6246</v>
      </c>
      <c r="AC196" s="322" t="str">
        <f>IF(ISTEXT(AD196),INDEX('JP PINT 1.0'!A:A,MATCH(コアインボイスモデル!AD196,'JP PINT 1.0'!B:B,0),1),"")</f>
        <v/>
      </c>
      <c r="AE196" s="322" t="str">
        <f>IF(ISTEXT(AD196),INDEX('JP PINT 1.0'!F:F,MATCH(コアインボイスモデル!AD196,'JP PINT 1.0'!B:B,0),1),"")</f>
        <v/>
      </c>
      <c r="AF196" s="322" t="str">
        <f>IF(ISTEXT(AD196),INDEX('JP PINT 1.0'!G:G,MATCH(コアインボイスモデル!AD196,'JP PINT 1.0'!B:B,0),1),"")</f>
        <v/>
      </c>
      <c r="AG196" s="324" t="str">
        <f>IF(ISTEXT(AD196),INDEX('JP PINT 1.0'!I:I,MATCH(コアインボイスモデル!AD196,'JP PINT 1.0'!B:B,0),1),"")</f>
        <v/>
      </c>
      <c r="AH196" s="324" t="str">
        <f>IF(ISTEXT(AD196),INDEX('JP PINT 1.0'!L:L,MATCH(コアインボイスモデル!AD196,'JP PINT 1.0'!B:B,0),1),"")</f>
        <v/>
      </c>
      <c r="AI196" s="322">
        <v>3</v>
      </c>
      <c r="AJ196" s="324" t="s">
        <v>231</v>
      </c>
      <c r="AL196" s="322" t="s">
        <v>17</v>
      </c>
      <c r="AM196" s="324" t="str">
        <f>IF(LEN(AD196)&gt;1,INDEX('JP PINT 1.0'!U:U,MATCH(コアインボイスモデル!AD196,'JP PINT 1.0'!B:B,0),1),"")</f>
        <v/>
      </c>
    </row>
    <row r="197" spans="1:39" outlineLevel="1">
      <c r="A197" s="329">
        <f>A195+1</f>
        <v>126</v>
      </c>
      <c r="B197" s="322" t="str">
        <f t="shared" si="29"/>
        <v>鑑ヘッダ</v>
      </c>
      <c r="C197" s="322" t="str">
        <f>"BT-"&amp;(MID(C194,4,3)+1)</f>
        <v>BT-104</v>
      </c>
      <c r="D197" s="322" t="str">
        <f t="shared" si="28"/>
        <v>0..1</v>
      </c>
      <c r="E197" s="322">
        <v>3</v>
      </c>
      <c r="F197" s="323" t="s">
        <v>467</v>
      </c>
      <c r="G197" s="324" t="s">
        <v>468</v>
      </c>
      <c r="H197" s="329">
        <v>195</v>
      </c>
      <c r="I197" s="322" t="s">
        <v>5853</v>
      </c>
      <c r="J197" s="322" t="str">
        <f>IF(LEN(N197)&gt;0,INDEX(統合請求!C:C,MATCH(N197,統合請求!D:D,0),1),"")</f>
        <v>IID83</v>
      </c>
      <c r="K197" s="322" t="s">
        <v>25</v>
      </c>
      <c r="L197" s="322" t="s">
        <v>234</v>
      </c>
      <c r="M197" s="322">
        <v>4</v>
      </c>
      <c r="N197" s="323" t="s">
        <v>467</v>
      </c>
      <c r="O197" s="324" t="s">
        <v>468</v>
      </c>
      <c r="P197" s="322" t="s">
        <v>30</v>
      </c>
      <c r="V197" s="323" t="s">
        <v>6247</v>
      </c>
      <c r="AC197" s="322" t="str">
        <f>IF(ISTEXT(AD197),INDEX('JP PINT 1.0'!A:A,MATCH(コアインボイスモデル!AD197,'JP PINT 1.0'!B:B,0),1),"")</f>
        <v/>
      </c>
      <c r="AE197" s="322" t="str">
        <f>IF(ISTEXT(AD197),INDEX('JP PINT 1.0'!F:F,MATCH(コアインボイスモデル!AD197,'JP PINT 1.0'!B:B,0),1),"")</f>
        <v/>
      </c>
      <c r="AF197" s="322" t="str">
        <f>IF(ISTEXT(AD197),INDEX('JP PINT 1.0'!G:G,MATCH(コアインボイスモデル!AD197,'JP PINT 1.0'!B:B,0),1),"")</f>
        <v/>
      </c>
      <c r="AG197" s="324" t="str">
        <f>IF(ISTEXT(AD197),INDEX('JP PINT 1.0'!I:I,MATCH(コアインボイスモデル!AD197,'JP PINT 1.0'!B:B,0),1),"")</f>
        <v/>
      </c>
      <c r="AH197" s="324" t="str">
        <f>IF(ISTEXT(AD197),INDEX('JP PINT 1.0'!L:L,MATCH(コアインボイスモデル!AD197,'JP PINT 1.0'!B:B,0),1),"")</f>
        <v/>
      </c>
      <c r="AI197" s="322">
        <v>4</v>
      </c>
      <c r="AJ197" s="324" t="s">
        <v>48</v>
      </c>
      <c r="AK197" s="323" t="s">
        <v>4717</v>
      </c>
      <c r="AL197" s="322" t="s">
        <v>17</v>
      </c>
      <c r="AM197" s="324" t="str">
        <f>IF(LEN(AD197)&gt;1,INDEX('JP PINT 1.0'!U:U,MATCH(コアインボイスモデル!AD197,'JP PINT 1.0'!B:B,0),1),"")</f>
        <v/>
      </c>
    </row>
    <row r="198" spans="1:39" outlineLevel="1">
      <c r="A198" s="329">
        <f t="shared" si="23"/>
        <v>127</v>
      </c>
      <c r="B198" s="322" t="str">
        <f t="shared" si="29"/>
        <v>鑑ヘッダ</v>
      </c>
      <c r="C198" s="322" t="str">
        <f t="shared" ref="C198:C199" si="30">"BT-"&amp;(MID(C197,4,3)+1)</f>
        <v>BT-105</v>
      </c>
      <c r="D198" s="322" t="str">
        <f t="shared" si="28"/>
        <v>0..1</v>
      </c>
      <c r="E198" s="322">
        <v>3</v>
      </c>
      <c r="F198" s="323" t="s">
        <v>469</v>
      </c>
      <c r="G198" s="324" t="s">
        <v>470</v>
      </c>
      <c r="H198" s="329">
        <v>196</v>
      </c>
      <c r="I198" s="322" t="s">
        <v>5853</v>
      </c>
      <c r="J198" s="322" t="str">
        <f>IF(LEN(N198)&gt;0,INDEX(統合請求!C:C,MATCH(N198,統合請求!D:D,0),1),"")</f>
        <v>IID84</v>
      </c>
      <c r="K198" s="322" t="s">
        <v>25</v>
      </c>
      <c r="L198" s="322" t="s">
        <v>237</v>
      </c>
      <c r="M198" s="322">
        <v>4</v>
      </c>
      <c r="N198" s="323" t="s">
        <v>469</v>
      </c>
      <c r="O198" s="324" t="s">
        <v>470</v>
      </c>
      <c r="P198" s="322" t="s">
        <v>30</v>
      </c>
      <c r="V198" s="323" t="s">
        <v>6248</v>
      </c>
      <c r="AC198" s="322" t="str">
        <f>IF(ISTEXT(AD198),INDEX('JP PINT 1.0'!A:A,MATCH(コアインボイスモデル!AD198,'JP PINT 1.0'!B:B,0),1),"")</f>
        <v/>
      </c>
      <c r="AE198" s="322" t="str">
        <f>IF(ISTEXT(AD198),INDEX('JP PINT 1.0'!F:F,MATCH(コアインボイスモデル!AD198,'JP PINT 1.0'!B:B,0),1),"")</f>
        <v/>
      </c>
      <c r="AF198" s="322" t="str">
        <f>IF(ISTEXT(AD198),INDEX('JP PINT 1.0'!G:G,MATCH(コアインボイスモデル!AD198,'JP PINT 1.0'!B:B,0),1),"")</f>
        <v/>
      </c>
      <c r="AG198" s="324" t="str">
        <f>IF(ISTEXT(AD198),INDEX('JP PINT 1.0'!I:I,MATCH(コアインボイスモデル!AD198,'JP PINT 1.0'!B:B,0),1),"")</f>
        <v/>
      </c>
      <c r="AH198" s="324" t="str">
        <f>IF(ISTEXT(AD198),INDEX('JP PINT 1.0'!L:L,MATCH(コアインボイスモデル!AD198,'JP PINT 1.0'!B:B,0),1),"")</f>
        <v/>
      </c>
      <c r="AI198" s="322">
        <v>4</v>
      </c>
      <c r="AJ198" s="324" t="s">
        <v>238</v>
      </c>
      <c r="AK198" s="323" t="s">
        <v>4718</v>
      </c>
      <c r="AL198" s="322" t="s">
        <v>17</v>
      </c>
      <c r="AM198" s="324" t="str">
        <f>IF(LEN(AD198)&gt;1,INDEX('JP PINT 1.0'!U:U,MATCH(コアインボイスモデル!AD198,'JP PINT 1.0'!B:B,0),1),"")</f>
        <v/>
      </c>
    </row>
    <row r="199" spans="1:39" outlineLevel="1">
      <c r="A199" s="329">
        <f t="shared" si="23"/>
        <v>128</v>
      </c>
      <c r="B199" s="322" t="str">
        <f t="shared" si="29"/>
        <v>鑑ヘッダ</v>
      </c>
      <c r="C199" s="322" t="str">
        <f t="shared" si="30"/>
        <v>BT-106</v>
      </c>
      <c r="D199" s="322" t="str">
        <f t="shared" si="28"/>
        <v>0..1</v>
      </c>
      <c r="E199" s="322">
        <v>3</v>
      </c>
      <c r="F199" s="323" t="s">
        <v>471</v>
      </c>
      <c r="G199" s="324" t="s">
        <v>472</v>
      </c>
      <c r="H199" s="329">
        <v>197</v>
      </c>
      <c r="I199" s="322" t="s">
        <v>5853</v>
      </c>
      <c r="J199" s="322" t="str">
        <f>IF(LEN(N199)&gt;0,INDEX(統合請求!C:C,MATCH(N199,統合請求!D:D,0),1),"")</f>
        <v>IID85</v>
      </c>
      <c r="K199" s="322" t="s">
        <v>25</v>
      </c>
      <c r="L199" s="322" t="s">
        <v>241</v>
      </c>
      <c r="M199" s="322">
        <v>4</v>
      </c>
      <c r="N199" s="323" t="s">
        <v>471</v>
      </c>
      <c r="O199" s="324" t="s">
        <v>472</v>
      </c>
      <c r="P199" s="322" t="s">
        <v>30</v>
      </c>
      <c r="V199" s="323" t="s">
        <v>6260</v>
      </c>
      <c r="AC199" s="322" t="str">
        <f>IF(ISTEXT(AD199),INDEX('JP PINT 1.0'!A:A,MATCH(コアインボイスモデル!AD199,'JP PINT 1.0'!B:B,0),1),"")</f>
        <v/>
      </c>
      <c r="AE199" s="322" t="str">
        <f>IF(ISTEXT(AD199),INDEX('JP PINT 1.0'!F:F,MATCH(コアインボイスモデル!AD199,'JP PINT 1.0'!B:B,0),1),"")</f>
        <v/>
      </c>
      <c r="AF199" s="322" t="str">
        <f>IF(ISTEXT(AD199),INDEX('JP PINT 1.0'!G:G,MATCH(コアインボイスモデル!AD199,'JP PINT 1.0'!B:B,0),1),"")</f>
        <v/>
      </c>
      <c r="AG199" s="324" t="str">
        <f>IF(ISTEXT(AD199),INDEX('JP PINT 1.0'!I:I,MATCH(コアインボイスモデル!AD199,'JP PINT 1.0'!B:B,0),1),"")</f>
        <v/>
      </c>
      <c r="AH199" s="324" t="str">
        <f>IF(ISTEXT(AD199),INDEX('JP PINT 1.0'!L:L,MATCH(コアインボイスモデル!AD199,'JP PINT 1.0'!B:B,0),1),"")</f>
        <v/>
      </c>
      <c r="AI199" s="322">
        <v>4</v>
      </c>
      <c r="AJ199" s="324" t="s">
        <v>113</v>
      </c>
      <c r="AK199" s="323" t="s">
        <v>4719</v>
      </c>
      <c r="AL199" s="322" t="s">
        <v>17</v>
      </c>
      <c r="AM199" s="324" t="str">
        <f>IF(LEN(AD199)&gt;1,INDEX('JP PINT 1.0'!U:U,MATCH(コアインボイスモデル!AD199,'JP PINT 1.0'!B:B,0),1),"")</f>
        <v/>
      </c>
    </row>
    <row r="200" spans="1:39" outlineLevel="1">
      <c r="A200" s="329">
        <f t="shared" si="23"/>
        <v>129</v>
      </c>
      <c r="B200" s="322" t="str">
        <f t="shared" si="29"/>
        <v>鑑ヘッダ</v>
      </c>
      <c r="C200" s="322" t="str">
        <f>"BG-"&amp;(MID(C195,4,2)+1)</f>
        <v>BG-20</v>
      </c>
      <c r="D200" s="322" t="str">
        <f t="shared" si="28"/>
        <v>0..1</v>
      </c>
      <c r="E200" s="322">
        <v>3</v>
      </c>
      <c r="F200" s="323" t="s">
        <v>6089</v>
      </c>
      <c r="G200" s="324" t="s">
        <v>474</v>
      </c>
      <c r="H200" s="329">
        <v>198</v>
      </c>
      <c r="I200" s="322" t="s">
        <v>5853</v>
      </c>
      <c r="K200" s="322" t="s">
        <v>36</v>
      </c>
      <c r="L200" s="322" t="s">
        <v>248</v>
      </c>
      <c r="M200" s="322">
        <v>4</v>
      </c>
      <c r="N200" s="323" t="s">
        <v>473</v>
      </c>
      <c r="O200" s="324" t="s">
        <v>474</v>
      </c>
      <c r="P200" s="322" t="s">
        <v>30</v>
      </c>
      <c r="V200" s="323" t="s">
        <v>6250</v>
      </c>
      <c r="AC200" s="322" t="str">
        <f>IF(ISTEXT(AD200),INDEX('JP PINT 1.0'!A:A,MATCH(コアインボイスモデル!AD200,'JP PINT 1.0'!B:B,0),1),"")</f>
        <v/>
      </c>
      <c r="AE200" s="322" t="str">
        <f>IF(ISTEXT(AD200),INDEX('JP PINT 1.0'!F:F,MATCH(コアインボイスモデル!AD200,'JP PINT 1.0'!B:B,0),1),"")</f>
        <v/>
      </c>
      <c r="AF200" s="322" t="str">
        <f>IF(ISTEXT(AD200),INDEX('JP PINT 1.0'!G:G,MATCH(コアインボイスモデル!AD200,'JP PINT 1.0'!B:B,0),1),"")</f>
        <v/>
      </c>
      <c r="AG200" s="324" t="str">
        <f>IF(ISTEXT(AD200),INDEX('JP PINT 1.0'!I:I,MATCH(コアインボイスモデル!AD200,'JP PINT 1.0'!B:B,0),1),"")</f>
        <v/>
      </c>
      <c r="AH200" s="324" t="str">
        <f>IF(ISTEXT(AD200),INDEX('JP PINT 1.0'!L:L,MATCH(コアインボイスモデル!AD200,'JP PINT 1.0'!B:B,0),1),"")</f>
        <v/>
      </c>
      <c r="AI200" s="322">
        <v>4</v>
      </c>
      <c r="AJ200" s="324" t="s">
        <v>249</v>
      </c>
      <c r="AK200" s="323" t="s">
        <v>4720</v>
      </c>
      <c r="AL200" s="322" t="s">
        <v>17</v>
      </c>
      <c r="AM200" s="324" t="str">
        <f>IF(LEN(AD200)&gt;1,INDEX('JP PINT 1.0'!U:U,MATCH(コアインボイスモデル!AD200,'JP PINT 1.0'!B:B,0),1),"")</f>
        <v/>
      </c>
    </row>
    <row r="201" spans="1:39" outlineLevel="2">
      <c r="A201" s="329"/>
      <c r="B201" s="322" t="str">
        <f t="shared" si="29"/>
        <v/>
      </c>
      <c r="D201" s="322" t="str">
        <f t="shared" si="28"/>
        <v/>
      </c>
      <c r="E201" s="322" t="s">
        <v>3791</v>
      </c>
      <c r="H201" s="329">
        <v>199</v>
      </c>
      <c r="I201" s="322" t="s">
        <v>5853</v>
      </c>
      <c r="J201" s="322" t="str">
        <f>IF(LEN(N201)&gt;0,INDEX(統合請求!C:C,MATCH(N201,統合請求!D:D,0),1),"")</f>
        <v>ICL20</v>
      </c>
      <c r="K201" s="322" t="s">
        <v>41</v>
      </c>
      <c r="L201" s="322" t="s">
        <v>252</v>
      </c>
      <c r="M201" s="322">
        <v>4</v>
      </c>
      <c r="N201" s="323" t="s">
        <v>475</v>
      </c>
      <c r="O201" s="324" t="s">
        <v>255</v>
      </c>
      <c r="P201" s="322" t="s">
        <v>16</v>
      </c>
      <c r="W201" s="323" t="s">
        <v>6251</v>
      </c>
      <c r="AC201" s="322" t="str">
        <f>IF(ISTEXT(AD201),INDEX('JP PINT 1.0'!A:A,MATCH(コアインボイスモデル!AD201,'JP PINT 1.0'!B:B,0),1),"")</f>
        <v/>
      </c>
      <c r="AE201" s="322" t="str">
        <f>IF(ISTEXT(AD201),INDEX('JP PINT 1.0'!F:F,MATCH(コアインボイスモデル!AD201,'JP PINT 1.0'!B:B,0),1),"")</f>
        <v/>
      </c>
      <c r="AF201" s="322" t="str">
        <f>IF(ISTEXT(AD201),INDEX('JP PINT 1.0'!G:G,MATCH(コアインボイスモデル!AD201,'JP PINT 1.0'!B:B,0),1),"")</f>
        <v/>
      </c>
      <c r="AG201" s="324" t="str">
        <f>IF(ISTEXT(AD201),INDEX('JP PINT 1.0'!I:I,MATCH(コアインボイスモデル!AD201,'JP PINT 1.0'!B:B,0),1),"")</f>
        <v/>
      </c>
      <c r="AH201" s="324" t="str">
        <f>IF(ISTEXT(AD201),INDEX('JP PINT 1.0'!L:L,MATCH(コアインボイスモデル!AD201,'JP PINT 1.0'!B:B,0),1),"")</f>
        <v/>
      </c>
      <c r="AI201" s="322">
        <v>4</v>
      </c>
      <c r="AJ201" s="324" t="s">
        <v>253</v>
      </c>
      <c r="AL201" s="322" t="s">
        <v>17</v>
      </c>
      <c r="AM201" s="324" t="str">
        <f>IF(LEN(AD201)&gt;1,INDEX('JP PINT 1.0'!U:U,MATCH(コアインボイスモデル!AD201,'JP PINT 1.0'!B:B,0),1),"")</f>
        <v/>
      </c>
    </row>
    <row r="202" spans="1:39" outlineLevel="2">
      <c r="A202" s="329">
        <f>A200+1</f>
        <v>130</v>
      </c>
      <c r="B202" s="322" t="str">
        <f t="shared" si="29"/>
        <v>鑑ヘッダ</v>
      </c>
      <c r="C202" s="322" t="str">
        <f>"BT-"&amp;(MID(C199,4,3)+1)</f>
        <v>BT-107</v>
      </c>
      <c r="D202" s="322" t="str">
        <f t="shared" si="28"/>
        <v>0..1</v>
      </c>
      <c r="E202" s="322">
        <v>4</v>
      </c>
      <c r="F202" s="323" t="s">
        <v>476</v>
      </c>
      <c r="G202" s="324" t="s">
        <v>477</v>
      </c>
      <c r="H202" s="329">
        <v>200</v>
      </c>
      <c r="I202" s="322" t="s">
        <v>5853</v>
      </c>
      <c r="J202" s="322" t="str">
        <f>IF(LEN(N202)&gt;0,INDEX(統合請求!C:C,MATCH(N202,統合請求!D:D,0),1),"")</f>
        <v>IID86</v>
      </c>
      <c r="K202" s="322" t="s">
        <v>25</v>
      </c>
      <c r="L202" s="322" t="s">
        <v>256</v>
      </c>
      <c r="M202" s="322">
        <v>5</v>
      </c>
      <c r="N202" s="323" t="s">
        <v>476</v>
      </c>
      <c r="O202" s="324" t="s">
        <v>477</v>
      </c>
      <c r="P202" s="322" t="s">
        <v>30</v>
      </c>
      <c r="X202" s="323" t="s">
        <v>6252</v>
      </c>
      <c r="AC202" s="322" t="str">
        <f>IF(ISTEXT(AD202),INDEX('JP PINT 1.0'!A:A,MATCH(コアインボイスモデル!AD202,'JP PINT 1.0'!B:B,0),1),"")</f>
        <v/>
      </c>
      <c r="AE202" s="322" t="str">
        <f>IF(ISTEXT(AD202),INDEX('JP PINT 1.0'!F:F,MATCH(コアインボイスモデル!AD202,'JP PINT 1.0'!B:B,0),1),"")</f>
        <v/>
      </c>
      <c r="AF202" s="322" t="str">
        <f>IF(ISTEXT(AD202),INDEX('JP PINT 1.0'!G:G,MATCH(コアインボイスモデル!AD202,'JP PINT 1.0'!B:B,0),1),"")</f>
        <v/>
      </c>
      <c r="AG202" s="324" t="str">
        <f>IF(ISTEXT(AD202),INDEX('JP PINT 1.0'!I:I,MATCH(コアインボイスモデル!AD202,'JP PINT 1.0'!B:B,0),1),"")</f>
        <v/>
      </c>
      <c r="AH202" s="324" t="str">
        <f>IF(ISTEXT(AD202),INDEX('JP PINT 1.0'!L:L,MATCH(コアインボイスモデル!AD202,'JP PINT 1.0'!B:B,0),1),"")</f>
        <v/>
      </c>
      <c r="AI202" s="322">
        <v>5</v>
      </c>
      <c r="AJ202" s="324" t="s">
        <v>48</v>
      </c>
      <c r="AK202" s="323" t="s">
        <v>4721</v>
      </c>
      <c r="AL202" s="322" t="s">
        <v>478</v>
      </c>
      <c r="AM202" s="324" t="str">
        <f>IF(LEN(AD202)&gt;1,INDEX('JP PINT 1.0'!U:U,MATCH(コアインボイスモデル!AD202,'JP PINT 1.0'!B:B,0),1),"")</f>
        <v/>
      </c>
    </row>
    <row r="203" spans="1:39" outlineLevel="2">
      <c r="A203" s="329">
        <f t="shared" si="23"/>
        <v>131</v>
      </c>
      <c r="B203" s="322" t="str">
        <f t="shared" si="29"/>
        <v>鑑ヘッダ</v>
      </c>
      <c r="C203" s="322" t="str">
        <f t="shared" ref="C203:C205" si="31">"BT-"&amp;(MID(C202,4,3)+1)</f>
        <v>BT-108</v>
      </c>
      <c r="D203" s="322" t="str">
        <f t="shared" si="28"/>
        <v>0..1</v>
      </c>
      <c r="E203" s="322">
        <v>4</v>
      </c>
      <c r="F203" s="323" t="s">
        <v>479</v>
      </c>
      <c r="G203" s="324" t="s">
        <v>480</v>
      </c>
      <c r="H203" s="329">
        <v>201</v>
      </c>
      <c r="I203" s="322" t="s">
        <v>5853</v>
      </c>
      <c r="J203" s="322" t="str">
        <f>IF(LEN(N203)&gt;0,INDEX(統合請求!C:C,MATCH(N203,統合請求!D:D,0),1),"")</f>
        <v>IID87</v>
      </c>
      <c r="K203" s="322" t="s">
        <v>25</v>
      </c>
      <c r="L203" s="322" t="s">
        <v>259</v>
      </c>
      <c r="M203" s="322">
        <v>5</v>
      </c>
      <c r="N203" s="323" t="s">
        <v>479</v>
      </c>
      <c r="O203" s="324" t="s">
        <v>480</v>
      </c>
      <c r="P203" s="322" t="s">
        <v>30</v>
      </c>
      <c r="X203" s="323" t="s">
        <v>6253</v>
      </c>
      <c r="AC203" s="322" t="str">
        <f>IF(ISTEXT(AD203),INDEX('JP PINT 1.0'!A:A,MATCH(コアインボイスモデル!AD203,'JP PINT 1.0'!B:B,0),1),"")</f>
        <v/>
      </c>
      <c r="AE203" s="322" t="str">
        <f>IF(ISTEXT(AD203),INDEX('JP PINT 1.0'!F:F,MATCH(コアインボイスモデル!AD203,'JP PINT 1.0'!B:B,0),1),"")</f>
        <v/>
      </c>
      <c r="AF203" s="322" t="str">
        <f>IF(ISTEXT(AD203),INDEX('JP PINT 1.0'!G:G,MATCH(コアインボイスモデル!AD203,'JP PINT 1.0'!B:B,0),1),"")</f>
        <v/>
      </c>
      <c r="AG203" s="324" t="str">
        <f>IF(ISTEXT(AD203),INDEX('JP PINT 1.0'!I:I,MATCH(コアインボイスモデル!AD203,'JP PINT 1.0'!B:B,0),1),"")</f>
        <v/>
      </c>
      <c r="AH203" s="324" t="str">
        <f>IF(ISTEXT(AD203),INDEX('JP PINT 1.0'!L:L,MATCH(コアインボイスモデル!AD203,'JP PINT 1.0'!B:B,0),1),"")</f>
        <v/>
      </c>
      <c r="AI203" s="322">
        <v>5</v>
      </c>
      <c r="AJ203" s="324" t="s">
        <v>260</v>
      </c>
      <c r="AK203" s="323" t="s">
        <v>4722</v>
      </c>
      <c r="AL203" s="322" t="s">
        <v>478</v>
      </c>
      <c r="AM203" s="324" t="str">
        <f>IF(LEN(AD203)&gt;1,INDEX('JP PINT 1.0'!U:U,MATCH(コアインボイスモデル!AD203,'JP PINT 1.0'!B:B,0),1),"")</f>
        <v/>
      </c>
    </row>
    <row r="204" spans="1:39" outlineLevel="2">
      <c r="A204" s="329">
        <f t="shared" si="23"/>
        <v>132</v>
      </c>
      <c r="B204" s="322" t="str">
        <f t="shared" si="29"/>
        <v>鑑ヘッダ</v>
      </c>
      <c r="C204" s="322" t="str">
        <f t="shared" si="31"/>
        <v>BT-109</v>
      </c>
      <c r="D204" s="322" t="str">
        <f t="shared" si="28"/>
        <v>0..1</v>
      </c>
      <c r="E204" s="322">
        <v>4</v>
      </c>
      <c r="F204" s="323" t="s">
        <v>481</v>
      </c>
      <c r="G204" s="324" t="s">
        <v>482</v>
      </c>
      <c r="H204" s="329">
        <v>202</v>
      </c>
      <c r="I204" s="322" t="s">
        <v>5853</v>
      </c>
      <c r="J204" s="322" t="str">
        <f>IF(LEN(N204)&gt;0,INDEX(統合請求!C:C,MATCH(N204,統合請求!D:D,0),1),"")</f>
        <v>IID88</v>
      </c>
      <c r="K204" s="322" t="s">
        <v>25</v>
      </c>
      <c r="L204" s="322" t="s">
        <v>263</v>
      </c>
      <c r="M204" s="322">
        <v>5</v>
      </c>
      <c r="N204" s="323" t="s">
        <v>481</v>
      </c>
      <c r="O204" s="324" t="s">
        <v>482</v>
      </c>
      <c r="P204" s="322" t="s">
        <v>30</v>
      </c>
      <c r="X204" s="323" t="s">
        <v>6254</v>
      </c>
      <c r="AC204" s="322" t="str">
        <f>IF(ISTEXT(AD204),INDEX('JP PINT 1.0'!A:A,MATCH(コアインボイスモデル!AD204,'JP PINT 1.0'!B:B,0),1),"")</f>
        <v/>
      </c>
      <c r="AE204" s="322" t="str">
        <f>IF(ISTEXT(AD204),INDEX('JP PINT 1.0'!F:F,MATCH(コアインボイスモデル!AD204,'JP PINT 1.0'!B:B,0),1),"")</f>
        <v/>
      </c>
      <c r="AF204" s="322" t="str">
        <f>IF(ISTEXT(AD204),INDEX('JP PINT 1.0'!G:G,MATCH(コアインボイスモデル!AD204,'JP PINT 1.0'!B:B,0),1),"")</f>
        <v/>
      </c>
      <c r="AG204" s="324" t="str">
        <f>IF(ISTEXT(AD204),INDEX('JP PINT 1.0'!I:I,MATCH(コアインボイスモデル!AD204,'JP PINT 1.0'!B:B,0),1),"")</f>
        <v/>
      </c>
      <c r="AH204" s="324" t="str">
        <f>IF(ISTEXT(AD204),INDEX('JP PINT 1.0'!L:L,MATCH(コアインボイスモデル!AD204,'JP PINT 1.0'!B:B,0),1),"")</f>
        <v/>
      </c>
      <c r="AI204" s="322">
        <v>5</v>
      </c>
      <c r="AJ204" s="324" t="s">
        <v>264</v>
      </c>
      <c r="AK204" s="323" t="s">
        <v>4723</v>
      </c>
      <c r="AL204" s="322" t="s">
        <v>478</v>
      </c>
      <c r="AM204" s="324" t="str">
        <f>IF(LEN(AD204)&gt;1,INDEX('JP PINT 1.0'!U:U,MATCH(コアインボイスモデル!AD204,'JP PINT 1.0'!B:B,0),1),"")</f>
        <v/>
      </c>
    </row>
    <row r="205" spans="1:39" outlineLevel="2">
      <c r="A205" s="329">
        <f t="shared" si="23"/>
        <v>133</v>
      </c>
      <c r="B205" s="322" t="str">
        <f t="shared" si="29"/>
        <v>鑑ヘッダ</v>
      </c>
      <c r="C205" s="322" t="str">
        <f t="shared" si="31"/>
        <v>BT-110</v>
      </c>
      <c r="D205" s="322" t="str">
        <f t="shared" si="28"/>
        <v>0..1</v>
      </c>
      <c r="E205" s="322">
        <v>4</v>
      </c>
      <c r="F205" s="323" t="s">
        <v>483</v>
      </c>
      <c r="G205" s="324" t="s">
        <v>484</v>
      </c>
      <c r="H205" s="329">
        <v>203</v>
      </c>
      <c r="I205" s="322" t="s">
        <v>5853</v>
      </c>
      <c r="J205" s="322" t="str">
        <f>IF(LEN(N205)&gt;0,INDEX(統合請求!C:C,MATCH(N205,統合請求!D:D,0),1),"")</f>
        <v>IID89</v>
      </c>
      <c r="K205" s="322" t="s">
        <v>25</v>
      </c>
      <c r="L205" s="322" t="s">
        <v>267</v>
      </c>
      <c r="M205" s="322">
        <v>5</v>
      </c>
      <c r="N205" s="323" t="s">
        <v>483</v>
      </c>
      <c r="O205" s="324" t="s">
        <v>484</v>
      </c>
      <c r="P205" s="322" t="s">
        <v>30</v>
      </c>
      <c r="X205" s="323" t="s">
        <v>6255</v>
      </c>
      <c r="AC205" s="322" t="str">
        <f>IF(ISTEXT(AD205),INDEX('JP PINT 1.0'!A:A,MATCH(コアインボイスモデル!AD205,'JP PINT 1.0'!B:B,0),1),"")</f>
        <v/>
      </c>
      <c r="AE205" s="322" t="str">
        <f>IF(ISTEXT(AD205),INDEX('JP PINT 1.0'!F:F,MATCH(コアインボイスモデル!AD205,'JP PINT 1.0'!B:B,0),1),"")</f>
        <v/>
      </c>
      <c r="AF205" s="322" t="str">
        <f>IF(ISTEXT(AD205),INDEX('JP PINT 1.0'!G:G,MATCH(コアインボイスモデル!AD205,'JP PINT 1.0'!B:B,0),1),"")</f>
        <v/>
      </c>
      <c r="AG205" s="324" t="str">
        <f>IF(ISTEXT(AD205),INDEX('JP PINT 1.0'!I:I,MATCH(コアインボイスモデル!AD205,'JP PINT 1.0'!B:B,0),1),"")</f>
        <v/>
      </c>
      <c r="AH205" s="324" t="str">
        <f>IF(ISTEXT(AD205),INDEX('JP PINT 1.0'!L:L,MATCH(コアインボイスモデル!AD205,'JP PINT 1.0'!B:B,0),1),"")</f>
        <v/>
      </c>
      <c r="AI205" s="322">
        <v>5</v>
      </c>
      <c r="AJ205" s="324" t="s">
        <v>268</v>
      </c>
      <c r="AK205" s="323" t="s">
        <v>4724</v>
      </c>
      <c r="AL205" s="322" t="s">
        <v>17</v>
      </c>
      <c r="AM205" s="324" t="str">
        <f>IF(LEN(AD205)&gt;1,INDEX('JP PINT 1.0'!U:U,MATCH(コアインボイスモデル!AD205,'JP PINT 1.0'!B:B,0),1),"")</f>
        <v/>
      </c>
    </row>
    <row r="206" spans="1:39" outlineLevel="2">
      <c r="A206" s="329"/>
      <c r="B206" s="322" t="str">
        <f t="shared" si="29"/>
        <v/>
      </c>
      <c r="D206" s="322" t="str">
        <f t="shared" si="28"/>
        <v/>
      </c>
      <c r="E206" s="322" t="s">
        <v>3791</v>
      </c>
      <c r="H206" s="329">
        <v>204</v>
      </c>
      <c r="I206" s="322" t="s">
        <v>5853</v>
      </c>
      <c r="K206" s="322" t="s">
        <v>36</v>
      </c>
      <c r="L206" s="322" t="s">
        <v>271</v>
      </c>
      <c r="M206" s="322">
        <v>5</v>
      </c>
      <c r="N206" s="323" t="s">
        <v>273</v>
      </c>
      <c r="O206" s="324" t="s">
        <v>274</v>
      </c>
      <c r="P206" s="322" t="s">
        <v>30</v>
      </c>
      <c r="X206" s="323" t="s">
        <v>6381</v>
      </c>
      <c r="AC206" s="322" t="str">
        <f>IF(ISTEXT(AD206),INDEX('JP PINT 1.0'!A:A,MATCH(コアインボイスモデル!AD206,'JP PINT 1.0'!B:B,0),1),"")</f>
        <v/>
      </c>
      <c r="AE206" s="322" t="str">
        <f>IF(ISTEXT(AD206),INDEX('JP PINT 1.0'!F:F,MATCH(コアインボイスモデル!AD206,'JP PINT 1.0'!B:B,0),1),"")</f>
        <v/>
      </c>
      <c r="AF206" s="322" t="str">
        <f>IF(ISTEXT(AD206),INDEX('JP PINT 1.0'!G:G,MATCH(コアインボイスモデル!AD206,'JP PINT 1.0'!B:B,0),1),"")</f>
        <v/>
      </c>
      <c r="AG206" s="324" t="str">
        <f>IF(ISTEXT(AD206),INDEX('JP PINT 1.0'!I:I,MATCH(コアインボイスモデル!AD206,'JP PINT 1.0'!B:B,0),1),"")</f>
        <v/>
      </c>
      <c r="AH206" s="324" t="str">
        <f>IF(ISTEXT(AD206),INDEX('JP PINT 1.0'!L:L,MATCH(コアインボイスモデル!AD206,'JP PINT 1.0'!B:B,0),1),"")</f>
        <v/>
      </c>
      <c r="AI206" s="322">
        <v>5</v>
      </c>
      <c r="AJ206" s="324" t="s">
        <v>272</v>
      </c>
      <c r="AK206" s="323" t="s">
        <v>4725</v>
      </c>
      <c r="AL206" s="322" t="s">
        <v>478</v>
      </c>
      <c r="AM206" s="324" t="str">
        <f>IF(LEN(AD206)&gt;1,INDEX('JP PINT 1.0'!U:U,MATCH(コアインボイスモデル!AD206,'JP PINT 1.0'!B:B,0),1),"")</f>
        <v/>
      </c>
    </row>
    <row r="207" spans="1:39" outlineLevel="2">
      <c r="A207" s="329"/>
      <c r="B207" s="322" t="str">
        <f t="shared" si="29"/>
        <v/>
      </c>
      <c r="D207" s="322" t="str">
        <f t="shared" si="28"/>
        <v/>
      </c>
      <c r="E207" s="322" t="s">
        <v>3791</v>
      </c>
      <c r="H207" s="329">
        <v>205</v>
      </c>
      <c r="I207" s="322" t="s">
        <v>5853</v>
      </c>
      <c r="K207" s="322" t="s">
        <v>41</v>
      </c>
      <c r="L207" s="322" t="s">
        <v>275</v>
      </c>
      <c r="M207" s="322">
        <v>5</v>
      </c>
      <c r="N207" s="323" t="s">
        <v>277</v>
      </c>
      <c r="O207" s="324" t="s">
        <v>278</v>
      </c>
      <c r="P207" s="322" t="s">
        <v>16</v>
      </c>
      <c r="Y207" s="323" t="s">
        <v>6382</v>
      </c>
      <c r="AC207" s="322" t="str">
        <f>IF(ISTEXT(AD207),INDEX('JP PINT 1.0'!A:A,MATCH(コアインボイスモデル!AD207,'JP PINT 1.0'!B:B,0),1),"")</f>
        <v/>
      </c>
      <c r="AE207" s="322" t="str">
        <f>IF(ISTEXT(AD207),INDEX('JP PINT 1.0'!F:F,MATCH(コアインボイスモデル!AD207,'JP PINT 1.0'!B:B,0),1),"")</f>
        <v/>
      </c>
      <c r="AF207" s="322" t="str">
        <f>IF(ISTEXT(AD207),INDEX('JP PINT 1.0'!G:G,MATCH(コアインボイスモデル!AD207,'JP PINT 1.0'!B:B,0),1),"")</f>
        <v/>
      </c>
      <c r="AG207" s="324" t="str">
        <f>IF(ISTEXT(AD207),INDEX('JP PINT 1.0'!I:I,MATCH(コアインボイスモデル!AD207,'JP PINT 1.0'!B:B,0),1),"")</f>
        <v/>
      </c>
      <c r="AH207" s="324" t="str">
        <f>IF(ISTEXT(AD207),INDEX('JP PINT 1.0'!L:L,MATCH(コアインボイスモデル!AD207,'JP PINT 1.0'!B:B,0),1),"")</f>
        <v/>
      </c>
      <c r="AI207" s="322">
        <v>5</v>
      </c>
      <c r="AJ207" s="324" t="s">
        <v>276</v>
      </c>
      <c r="AL207" s="322" t="s">
        <v>478</v>
      </c>
      <c r="AM207" s="324" t="str">
        <f>IF(LEN(AD207)&gt;1,INDEX('JP PINT 1.0'!U:U,MATCH(コアインボイスモデル!AD207,'JP PINT 1.0'!B:B,0),1),"")</f>
        <v/>
      </c>
    </row>
    <row r="208" spans="1:39" outlineLevel="2">
      <c r="A208" s="329">
        <f>A205+1</f>
        <v>134</v>
      </c>
      <c r="B208" s="322" t="str">
        <f t="shared" si="29"/>
        <v>鑑ヘッダ</v>
      </c>
      <c r="C208" s="322" t="str">
        <f>"BT-"&amp;(MID(C205,4,3)+1)</f>
        <v>BT-111</v>
      </c>
      <c r="D208" s="322" t="str">
        <f t="shared" si="28"/>
        <v>0..1</v>
      </c>
      <c r="E208" s="322">
        <v>4</v>
      </c>
      <c r="F208" s="323" t="s">
        <v>485</v>
      </c>
      <c r="G208" s="324" t="s">
        <v>486</v>
      </c>
      <c r="H208" s="329">
        <v>206</v>
      </c>
      <c r="I208" s="322" t="s">
        <v>5853</v>
      </c>
      <c r="J208" s="322" t="str">
        <f>IF(LEN(N208)&gt;0,INDEX(統合請求!C:C,MATCH(N208,統合請求!D:D,0),1),"")</f>
        <v>IID90</v>
      </c>
      <c r="K208" s="322" t="s">
        <v>25</v>
      </c>
      <c r="L208" s="322" t="s">
        <v>279</v>
      </c>
      <c r="M208" s="322">
        <v>6</v>
      </c>
      <c r="N208" s="323" t="s">
        <v>485</v>
      </c>
      <c r="O208" s="324" t="s">
        <v>486</v>
      </c>
      <c r="P208" s="322" t="s">
        <v>30</v>
      </c>
      <c r="Z208" s="323" t="s">
        <v>6383</v>
      </c>
      <c r="AC208" s="322" t="str">
        <f>IF(ISTEXT(AD208),INDEX('JP PINT 1.0'!A:A,MATCH(コアインボイスモデル!AD208,'JP PINT 1.0'!B:B,0),1),"")</f>
        <v/>
      </c>
      <c r="AE208" s="322" t="str">
        <f>IF(ISTEXT(AD208),INDEX('JP PINT 1.0'!F:F,MATCH(コアインボイスモデル!AD208,'JP PINT 1.0'!B:B,0),1),"")</f>
        <v/>
      </c>
      <c r="AF208" s="322" t="str">
        <f>IF(ISTEXT(AD208),INDEX('JP PINT 1.0'!G:G,MATCH(コアインボイスモデル!AD208,'JP PINT 1.0'!B:B,0),1),"")</f>
        <v/>
      </c>
      <c r="AG208" s="324" t="str">
        <f>IF(ISTEXT(AD208),INDEX('JP PINT 1.0'!I:I,MATCH(コアインボイスモデル!AD208,'JP PINT 1.0'!B:B,0),1),"")</f>
        <v/>
      </c>
      <c r="AH208" s="324" t="str">
        <f>IF(ISTEXT(AD208),INDEX('JP PINT 1.0'!L:L,MATCH(コアインボイスモデル!AD208,'JP PINT 1.0'!B:B,0),1),"")</f>
        <v/>
      </c>
      <c r="AI208" s="322">
        <v>6</v>
      </c>
      <c r="AJ208" s="324" t="s">
        <v>280</v>
      </c>
      <c r="AK208" s="323" t="s">
        <v>4726</v>
      </c>
      <c r="AL208" s="322" t="s">
        <v>478</v>
      </c>
      <c r="AM208" s="324" t="str">
        <f>IF(LEN(AD208)&gt;1,INDEX('JP PINT 1.0'!U:U,MATCH(コアインボイスモデル!AD208,'JP PINT 1.0'!B:B,0),1),"")</f>
        <v/>
      </c>
    </row>
    <row r="209" spans="1:39" outlineLevel="2">
      <c r="A209" s="329"/>
      <c r="B209" s="322" t="str">
        <f t="shared" si="29"/>
        <v/>
      </c>
      <c r="D209" s="322" t="str">
        <f t="shared" si="28"/>
        <v/>
      </c>
      <c r="E209" s="322" t="s">
        <v>3791</v>
      </c>
      <c r="H209" s="329">
        <v>207</v>
      </c>
      <c r="I209" s="322" t="s">
        <v>5853</v>
      </c>
      <c r="K209" s="322" t="s">
        <v>36</v>
      </c>
      <c r="L209" s="322" t="s">
        <v>283</v>
      </c>
      <c r="M209" s="322">
        <v>5</v>
      </c>
      <c r="N209" s="323" t="s">
        <v>285</v>
      </c>
      <c r="O209" s="324" t="s">
        <v>286</v>
      </c>
      <c r="P209" s="322" t="s">
        <v>30</v>
      </c>
      <c r="X209" s="323" t="s">
        <v>6384</v>
      </c>
      <c r="AC209" s="322" t="str">
        <f>IF(ISTEXT(AD209),INDEX('JP PINT 1.0'!A:A,MATCH(コアインボイスモデル!AD209,'JP PINT 1.0'!B:B,0),1),"")</f>
        <v/>
      </c>
      <c r="AE209" s="322" t="str">
        <f>IF(ISTEXT(AD209),INDEX('JP PINT 1.0'!F:F,MATCH(コアインボイスモデル!AD209,'JP PINT 1.0'!B:B,0),1),"")</f>
        <v/>
      </c>
      <c r="AF209" s="322" t="str">
        <f>IF(ISTEXT(AD209),INDEX('JP PINT 1.0'!G:G,MATCH(コアインボイスモデル!AD209,'JP PINT 1.0'!B:B,0),1),"")</f>
        <v/>
      </c>
      <c r="AG209" s="324" t="str">
        <f>IF(ISTEXT(AD209),INDEX('JP PINT 1.0'!I:I,MATCH(コアインボイスモデル!AD209,'JP PINT 1.0'!B:B,0),1),"")</f>
        <v/>
      </c>
      <c r="AH209" s="324" t="str">
        <f>IF(ISTEXT(AD209),INDEX('JP PINT 1.0'!L:L,MATCH(コアインボイスモデル!AD209,'JP PINT 1.0'!B:B,0),1),"")</f>
        <v/>
      </c>
      <c r="AI209" s="322">
        <v>5</v>
      </c>
      <c r="AJ209" s="324" t="s">
        <v>284</v>
      </c>
      <c r="AK209" s="323" t="s">
        <v>4727</v>
      </c>
      <c r="AL209" s="322" t="s">
        <v>24</v>
      </c>
      <c r="AM209" s="324" t="str">
        <f>IF(LEN(AD209)&gt;1,INDEX('JP PINT 1.0'!U:U,MATCH(コアインボイスモデル!AD209,'JP PINT 1.0'!B:B,0),1),"")</f>
        <v/>
      </c>
    </row>
    <row r="210" spans="1:39" outlineLevel="2">
      <c r="A210" s="329"/>
      <c r="B210" s="322" t="str">
        <f t="shared" si="29"/>
        <v/>
      </c>
      <c r="D210" s="322" t="str">
        <f t="shared" si="28"/>
        <v/>
      </c>
      <c r="E210" s="322" t="s">
        <v>3791</v>
      </c>
      <c r="H210" s="329">
        <v>208</v>
      </c>
      <c r="I210" s="322" t="s">
        <v>5853</v>
      </c>
      <c r="K210" s="322" t="s">
        <v>41</v>
      </c>
      <c r="L210" s="322" t="s">
        <v>275</v>
      </c>
      <c r="M210" s="322">
        <v>5</v>
      </c>
      <c r="N210" s="323" t="s">
        <v>287</v>
      </c>
      <c r="O210" s="324" t="s">
        <v>288</v>
      </c>
      <c r="P210" s="322" t="s">
        <v>16</v>
      </c>
      <c r="Y210" s="323" t="s">
        <v>6382</v>
      </c>
      <c r="AC210" s="322" t="str">
        <f>IF(ISTEXT(AD210),INDEX('JP PINT 1.0'!A:A,MATCH(コアインボイスモデル!AD210,'JP PINT 1.0'!B:B,0),1),"")</f>
        <v/>
      </c>
      <c r="AE210" s="322" t="str">
        <f>IF(ISTEXT(AD210),INDEX('JP PINT 1.0'!F:F,MATCH(コアインボイスモデル!AD210,'JP PINT 1.0'!B:B,0),1),"")</f>
        <v/>
      </c>
      <c r="AF210" s="322" t="str">
        <f>IF(ISTEXT(AD210),INDEX('JP PINT 1.0'!G:G,MATCH(コアインボイスモデル!AD210,'JP PINT 1.0'!B:B,0),1),"")</f>
        <v/>
      </c>
      <c r="AG210" s="324" t="str">
        <f>IF(ISTEXT(AD210),INDEX('JP PINT 1.0'!I:I,MATCH(コアインボイスモデル!AD210,'JP PINT 1.0'!B:B,0),1),"")</f>
        <v/>
      </c>
      <c r="AH210" s="324" t="str">
        <f>IF(ISTEXT(AD210),INDEX('JP PINT 1.0'!L:L,MATCH(コアインボイスモデル!AD210,'JP PINT 1.0'!B:B,0),1),"")</f>
        <v/>
      </c>
      <c r="AI210" s="322">
        <v>5</v>
      </c>
      <c r="AJ210" s="324" t="s">
        <v>276</v>
      </c>
      <c r="AL210" s="322" t="s">
        <v>24</v>
      </c>
      <c r="AM210" s="324" t="str">
        <f>IF(LEN(AD210)&gt;1,INDEX('JP PINT 1.0'!U:U,MATCH(コアインボイスモデル!AD210,'JP PINT 1.0'!B:B,0),1),"")</f>
        <v/>
      </c>
    </row>
    <row r="211" spans="1:39" outlineLevel="2">
      <c r="A211" s="329">
        <f>A208+1</f>
        <v>135</v>
      </c>
      <c r="B211" s="322" t="str">
        <f t="shared" si="29"/>
        <v>鑑ヘッダ</v>
      </c>
      <c r="C211" s="322" t="str">
        <f>"BT-"&amp;(MID(C208,4,3)+1)</f>
        <v>BT-112</v>
      </c>
      <c r="D211" s="322" t="str">
        <f t="shared" si="28"/>
        <v>0..1</v>
      </c>
      <c r="E211" s="322">
        <v>4</v>
      </c>
      <c r="F211" s="323" t="s">
        <v>487</v>
      </c>
      <c r="G211" s="324" t="s">
        <v>488</v>
      </c>
      <c r="H211" s="329">
        <v>209</v>
      </c>
      <c r="I211" s="322" t="s">
        <v>5853</v>
      </c>
      <c r="J211" s="322" t="str">
        <f>IF(LEN(N211)&gt;0,INDEX(統合請求!C:C,MATCH(N211,統合請求!D:D,0),1),"")</f>
        <v>IID91</v>
      </c>
      <c r="K211" s="322" t="s">
        <v>25</v>
      </c>
      <c r="L211" s="322" t="s">
        <v>279</v>
      </c>
      <c r="M211" s="322">
        <v>6</v>
      </c>
      <c r="N211" s="323" t="s">
        <v>487</v>
      </c>
      <c r="O211" s="324" t="s">
        <v>488</v>
      </c>
      <c r="P211" s="322" t="s">
        <v>30</v>
      </c>
      <c r="Z211" s="323" t="s">
        <v>6383</v>
      </c>
      <c r="AC211" s="322" t="str">
        <f>IF(ISTEXT(AD211),INDEX('JP PINT 1.0'!A:A,MATCH(コアインボイスモデル!AD211,'JP PINT 1.0'!B:B,0),1),"")</f>
        <v/>
      </c>
      <c r="AE211" s="322" t="str">
        <f>IF(ISTEXT(AD211),INDEX('JP PINT 1.0'!F:F,MATCH(コアインボイスモデル!AD211,'JP PINT 1.0'!B:B,0),1),"")</f>
        <v/>
      </c>
      <c r="AF211" s="322" t="str">
        <f>IF(ISTEXT(AD211),INDEX('JP PINT 1.0'!G:G,MATCH(コアインボイスモデル!AD211,'JP PINT 1.0'!B:B,0),1),"")</f>
        <v/>
      </c>
      <c r="AG211" s="324" t="str">
        <f>IF(ISTEXT(AD211),INDEX('JP PINT 1.0'!I:I,MATCH(コアインボイスモデル!AD211,'JP PINT 1.0'!B:B,0),1),"")</f>
        <v/>
      </c>
      <c r="AH211" s="324" t="str">
        <f>IF(ISTEXT(AD211),INDEX('JP PINT 1.0'!L:L,MATCH(コアインボイスモデル!AD211,'JP PINT 1.0'!B:B,0),1),"")</f>
        <v/>
      </c>
      <c r="AI211" s="322">
        <v>6</v>
      </c>
      <c r="AJ211" s="324" t="s">
        <v>280</v>
      </c>
      <c r="AK211" s="323" t="s">
        <v>4728</v>
      </c>
      <c r="AL211" s="322" t="s">
        <v>24</v>
      </c>
      <c r="AM211" s="324" t="str">
        <f>IF(LEN(AD211)&gt;1,INDEX('JP PINT 1.0'!U:U,MATCH(コアインボイスモデル!AD211,'JP PINT 1.0'!B:B,0),1),"")</f>
        <v/>
      </c>
    </row>
    <row r="212" spans="1:39" outlineLevel="2">
      <c r="A212" s="329"/>
      <c r="B212" s="322" t="str">
        <f t="shared" si="29"/>
        <v/>
      </c>
      <c r="D212" s="322" t="str">
        <f t="shared" si="28"/>
        <v/>
      </c>
      <c r="E212" s="322" t="s">
        <v>3791</v>
      </c>
      <c r="H212" s="329">
        <v>210</v>
      </c>
      <c r="I212" s="322" t="s">
        <v>5853</v>
      </c>
      <c r="K212" s="322" t="s">
        <v>36</v>
      </c>
      <c r="L212" s="322" t="s">
        <v>291</v>
      </c>
      <c r="M212" s="322">
        <v>5</v>
      </c>
      <c r="N212" s="323" t="s">
        <v>293</v>
      </c>
      <c r="O212" s="324" t="s">
        <v>294</v>
      </c>
      <c r="P212" s="322" t="s">
        <v>30</v>
      </c>
      <c r="X212" s="323" t="s">
        <v>6386</v>
      </c>
      <c r="AC212" s="322" t="str">
        <f>IF(ISTEXT(AD212),INDEX('JP PINT 1.0'!A:A,MATCH(コアインボイスモデル!AD212,'JP PINT 1.0'!B:B,0),1),"")</f>
        <v/>
      </c>
      <c r="AE212" s="322" t="str">
        <f>IF(ISTEXT(AD212),INDEX('JP PINT 1.0'!F:F,MATCH(コアインボイスモデル!AD212,'JP PINT 1.0'!B:B,0),1),"")</f>
        <v/>
      </c>
      <c r="AF212" s="322" t="str">
        <f>IF(ISTEXT(AD212),INDEX('JP PINT 1.0'!G:G,MATCH(コアインボイスモデル!AD212,'JP PINT 1.0'!B:B,0),1),"")</f>
        <v/>
      </c>
      <c r="AG212" s="324" t="str">
        <f>IF(ISTEXT(AD212),INDEX('JP PINT 1.0'!I:I,MATCH(コアインボイスモデル!AD212,'JP PINT 1.0'!B:B,0),1),"")</f>
        <v/>
      </c>
      <c r="AH212" s="324" t="str">
        <f>IF(ISTEXT(AD212),INDEX('JP PINT 1.0'!L:L,MATCH(コアインボイスモデル!AD212,'JP PINT 1.0'!B:B,0),1),"")</f>
        <v/>
      </c>
      <c r="AI212" s="322">
        <v>5</v>
      </c>
      <c r="AJ212" s="324" t="s">
        <v>292</v>
      </c>
      <c r="AK212" s="323" t="s">
        <v>4729</v>
      </c>
      <c r="AL212" s="322" t="s">
        <v>17</v>
      </c>
      <c r="AM212" s="324" t="str">
        <f>IF(LEN(AD212)&gt;1,INDEX('JP PINT 1.0'!U:U,MATCH(コアインボイスモデル!AD212,'JP PINT 1.0'!B:B,0),1),"")</f>
        <v/>
      </c>
    </row>
    <row r="213" spans="1:39" outlineLevel="2">
      <c r="A213" s="329"/>
      <c r="B213" s="322" t="str">
        <f t="shared" si="29"/>
        <v/>
      </c>
      <c r="D213" s="322" t="str">
        <f t="shared" si="28"/>
        <v/>
      </c>
      <c r="E213" s="322" t="s">
        <v>3791</v>
      </c>
      <c r="H213" s="329">
        <v>211</v>
      </c>
      <c r="I213" s="322" t="s">
        <v>5853</v>
      </c>
      <c r="K213" s="322" t="s">
        <v>41</v>
      </c>
      <c r="L213" s="322" t="s">
        <v>275</v>
      </c>
      <c r="M213" s="322">
        <v>5</v>
      </c>
      <c r="N213" s="323" t="s">
        <v>295</v>
      </c>
      <c r="O213" s="324" t="s">
        <v>363</v>
      </c>
      <c r="P213" s="322" t="s">
        <v>16</v>
      </c>
      <c r="Y213" s="323" t="s">
        <v>6382</v>
      </c>
      <c r="AC213" s="322" t="str">
        <f>IF(ISTEXT(AD213),INDEX('JP PINT 1.0'!A:A,MATCH(コアインボイスモデル!AD213,'JP PINT 1.0'!B:B,0),1),"")</f>
        <v/>
      </c>
      <c r="AE213" s="322" t="str">
        <f>IF(ISTEXT(AD213),INDEX('JP PINT 1.0'!F:F,MATCH(コアインボイスモデル!AD213,'JP PINT 1.0'!B:B,0),1),"")</f>
        <v/>
      </c>
      <c r="AF213" s="322" t="str">
        <f>IF(ISTEXT(AD213),INDEX('JP PINT 1.0'!G:G,MATCH(コアインボイスモデル!AD213,'JP PINT 1.0'!B:B,0),1),"")</f>
        <v/>
      </c>
      <c r="AG213" s="324" t="str">
        <f>IF(ISTEXT(AD213),INDEX('JP PINT 1.0'!I:I,MATCH(コアインボイスモデル!AD213,'JP PINT 1.0'!B:B,0),1),"")</f>
        <v/>
      </c>
      <c r="AH213" s="324" t="str">
        <f>IF(ISTEXT(AD213),INDEX('JP PINT 1.0'!L:L,MATCH(コアインボイスモデル!AD213,'JP PINT 1.0'!B:B,0),1),"")</f>
        <v/>
      </c>
      <c r="AI213" s="322">
        <v>5</v>
      </c>
      <c r="AJ213" s="324" t="s">
        <v>276</v>
      </c>
      <c r="AL213" s="322" t="s">
        <v>17</v>
      </c>
      <c r="AM213" s="324" t="str">
        <f>IF(LEN(AD213)&gt;1,INDEX('JP PINT 1.0'!U:U,MATCH(コアインボイスモデル!AD213,'JP PINT 1.0'!B:B,0),1),"")</f>
        <v/>
      </c>
    </row>
    <row r="214" spans="1:39" outlineLevel="2">
      <c r="A214" s="329">
        <f>A211+1</f>
        <v>136</v>
      </c>
      <c r="B214" s="322" t="str">
        <f t="shared" si="29"/>
        <v>鑑ヘッダ</v>
      </c>
      <c r="C214" s="322" t="str">
        <f>"BT-"&amp;(MID(C211,4,3)+1)</f>
        <v>BT-113</v>
      </c>
      <c r="D214" s="322" t="str">
        <f t="shared" si="28"/>
        <v>0..1</v>
      </c>
      <c r="E214" s="322">
        <v>4</v>
      </c>
      <c r="F214" s="323" t="s">
        <v>489</v>
      </c>
      <c r="G214" s="324" t="s">
        <v>490</v>
      </c>
      <c r="H214" s="329">
        <v>212</v>
      </c>
      <c r="I214" s="322" t="s">
        <v>5853</v>
      </c>
      <c r="J214" s="322" t="str">
        <f>IF(LEN(N214)&gt;0,INDEX(統合請求!C:C,MATCH(N214,統合請求!D:D,0),1),"")</f>
        <v>IID92</v>
      </c>
      <c r="K214" s="322" t="s">
        <v>25</v>
      </c>
      <c r="L214" s="322" t="s">
        <v>297</v>
      </c>
      <c r="M214" s="322">
        <v>6</v>
      </c>
      <c r="N214" s="323" t="s">
        <v>489</v>
      </c>
      <c r="O214" s="324" t="s">
        <v>490</v>
      </c>
      <c r="P214" s="322" t="s">
        <v>30</v>
      </c>
      <c r="Z214" s="323" t="s">
        <v>6387</v>
      </c>
      <c r="AC214" s="322" t="str">
        <f>IF(ISTEXT(AD214),INDEX('JP PINT 1.0'!A:A,MATCH(コアインボイスモデル!AD214,'JP PINT 1.0'!B:B,0),1),"")</f>
        <v/>
      </c>
      <c r="AE214" s="322" t="str">
        <f>IF(ISTEXT(AD214),INDEX('JP PINT 1.0'!F:F,MATCH(コアインボイスモデル!AD214,'JP PINT 1.0'!B:B,0),1),"")</f>
        <v/>
      </c>
      <c r="AF214" s="322" t="str">
        <f>IF(ISTEXT(AD214),INDEX('JP PINT 1.0'!G:G,MATCH(コアインボイスモデル!AD214,'JP PINT 1.0'!B:B,0),1),"")</f>
        <v/>
      </c>
      <c r="AG214" s="324" t="str">
        <f>IF(ISTEXT(AD214),INDEX('JP PINT 1.0'!I:I,MATCH(コアインボイスモデル!AD214,'JP PINT 1.0'!B:B,0),1),"")</f>
        <v/>
      </c>
      <c r="AH214" s="324" t="str">
        <f>IF(ISTEXT(AD214),INDEX('JP PINT 1.0'!L:L,MATCH(コアインボイスモデル!AD214,'JP PINT 1.0'!B:B,0),1),"")</f>
        <v/>
      </c>
      <c r="AI214" s="322">
        <v>6</v>
      </c>
      <c r="AJ214" s="324" t="s">
        <v>205</v>
      </c>
      <c r="AK214" s="323" t="s">
        <v>4730</v>
      </c>
      <c r="AL214" s="322" t="s">
        <v>17</v>
      </c>
      <c r="AM214" s="324" t="str">
        <f>IF(LEN(AD214)&gt;1,INDEX('JP PINT 1.0'!U:U,MATCH(コアインボイスモデル!AD214,'JP PINT 1.0'!B:B,0),1),"")</f>
        <v/>
      </c>
    </row>
    <row r="215" spans="1:39" outlineLevel="1">
      <c r="A215" s="329">
        <f t="shared" si="23"/>
        <v>137</v>
      </c>
      <c r="B215" s="322" t="str">
        <f t="shared" si="29"/>
        <v>鑑ヘッダ</v>
      </c>
      <c r="C215" s="322" t="str">
        <f>"BG-"&amp;(MID(C200,4,2)+1)</f>
        <v>BG-21</v>
      </c>
      <c r="D215" s="322" t="str">
        <f t="shared" si="28"/>
        <v>0..1</v>
      </c>
      <c r="E215" s="322">
        <v>3</v>
      </c>
      <c r="F215" s="323" t="s">
        <v>6090</v>
      </c>
      <c r="G215" s="324" t="s">
        <v>492</v>
      </c>
      <c r="H215" s="329">
        <v>213</v>
      </c>
      <c r="I215" s="322" t="s">
        <v>5853</v>
      </c>
      <c r="K215" s="322" t="s">
        <v>36</v>
      </c>
      <c r="L215" s="322" t="s">
        <v>300</v>
      </c>
      <c r="M215" s="322">
        <v>4</v>
      </c>
      <c r="N215" s="323" t="s">
        <v>491</v>
      </c>
      <c r="O215" s="324" t="s">
        <v>492</v>
      </c>
      <c r="P215" s="322" t="s">
        <v>30</v>
      </c>
      <c r="V215" s="323" t="s">
        <v>6326</v>
      </c>
      <c r="AC215" s="322" t="str">
        <f>IF(ISTEXT(AD215),INDEX('JP PINT 1.0'!A:A,MATCH(コアインボイスモデル!AD215,'JP PINT 1.0'!B:B,0),1),"")</f>
        <v/>
      </c>
      <c r="AE215" s="322" t="str">
        <f>IF(ISTEXT(AD215),INDEX('JP PINT 1.0'!F:F,MATCH(コアインボイスモデル!AD215,'JP PINT 1.0'!B:B,0),1),"")</f>
        <v/>
      </c>
      <c r="AF215" s="322" t="str">
        <f>IF(ISTEXT(AD215),INDEX('JP PINT 1.0'!G:G,MATCH(コアインボイスモデル!AD215,'JP PINT 1.0'!B:B,0),1),"")</f>
        <v/>
      </c>
      <c r="AG215" s="324" t="str">
        <f>IF(ISTEXT(AD215),INDEX('JP PINT 1.0'!I:I,MATCH(コアインボイスモデル!AD215,'JP PINT 1.0'!B:B,0),1),"")</f>
        <v/>
      </c>
      <c r="AH215" s="324" t="str">
        <f>IF(ISTEXT(AD215),INDEX('JP PINT 1.0'!L:L,MATCH(コアインボイスモデル!AD215,'JP PINT 1.0'!B:B,0),1),"")</f>
        <v/>
      </c>
      <c r="AI215" s="322">
        <v>4</v>
      </c>
      <c r="AJ215" s="324" t="s">
        <v>301</v>
      </c>
      <c r="AK215" s="323" t="s">
        <v>4731</v>
      </c>
      <c r="AL215" s="322" t="s">
        <v>17</v>
      </c>
      <c r="AM215" s="324" t="str">
        <f>IF(LEN(AD215)&gt;1,INDEX('JP PINT 1.0'!U:U,MATCH(コアインボイスモデル!AD215,'JP PINT 1.0'!B:B,0),1),"")</f>
        <v/>
      </c>
    </row>
    <row r="216" spans="1:39" outlineLevel="2">
      <c r="A216" s="329"/>
      <c r="B216" s="322" t="str">
        <f t="shared" si="29"/>
        <v/>
      </c>
      <c r="D216" s="322" t="str">
        <f t="shared" si="28"/>
        <v/>
      </c>
      <c r="E216" s="322" t="s">
        <v>3791</v>
      </c>
      <c r="H216" s="329">
        <v>214</v>
      </c>
      <c r="I216" s="322" t="s">
        <v>5853</v>
      </c>
      <c r="J216" s="322" t="str">
        <f>IF(LEN(N216)&gt;0,INDEX(統合請求!C:C,MATCH(N216,統合請求!D:D,0),1),"")</f>
        <v>ICL21</v>
      </c>
      <c r="K216" s="322" t="s">
        <v>41</v>
      </c>
      <c r="L216" s="322" t="s">
        <v>304</v>
      </c>
      <c r="M216" s="322">
        <v>4</v>
      </c>
      <c r="N216" s="323" t="s">
        <v>493</v>
      </c>
      <c r="O216" s="324" t="s">
        <v>494</v>
      </c>
      <c r="P216" s="322" t="s">
        <v>16</v>
      </c>
      <c r="W216" s="323" t="s">
        <v>6327</v>
      </c>
      <c r="AC216" s="322" t="str">
        <f>IF(ISTEXT(AD216),INDEX('JP PINT 1.0'!A:A,MATCH(コアインボイスモデル!AD216,'JP PINT 1.0'!B:B,0),1),"")</f>
        <v/>
      </c>
      <c r="AE216" s="322" t="str">
        <f>IF(ISTEXT(AD216),INDEX('JP PINT 1.0'!F:F,MATCH(コアインボイスモデル!AD216,'JP PINT 1.0'!B:B,0),1),"")</f>
        <v/>
      </c>
      <c r="AF216" s="322" t="str">
        <f>IF(ISTEXT(AD216),INDEX('JP PINT 1.0'!G:G,MATCH(コアインボイスモデル!AD216,'JP PINT 1.0'!B:B,0),1),"")</f>
        <v/>
      </c>
      <c r="AG216" s="324" t="str">
        <f>IF(ISTEXT(AD216),INDEX('JP PINT 1.0'!I:I,MATCH(コアインボイスモデル!AD216,'JP PINT 1.0'!B:B,0),1),"")</f>
        <v/>
      </c>
      <c r="AH216" s="324" t="str">
        <f>IF(ISTEXT(AD216),INDEX('JP PINT 1.0'!L:L,MATCH(コアインボイスモデル!AD216,'JP PINT 1.0'!B:B,0),1),"")</f>
        <v/>
      </c>
      <c r="AI216" s="322">
        <v>4</v>
      </c>
      <c r="AJ216" s="324" t="s">
        <v>305</v>
      </c>
      <c r="AL216" s="322" t="s">
        <v>17</v>
      </c>
      <c r="AM216" s="324" t="str">
        <f>IF(LEN(AD216)&gt;1,INDEX('JP PINT 1.0'!U:U,MATCH(コアインボイスモデル!AD216,'JP PINT 1.0'!B:B,0),1),"")</f>
        <v/>
      </c>
    </row>
    <row r="217" spans="1:39" outlineLevel="2">
      <c r="A217" s="329">
        <f>A215+1</f>
        <v>138</v>
      </c>
      <c r="B217" s="322" t="str">
        <f t="shared" si="29"/>
        <v>鑑ヘッダ</v>
      </c>
      <c r="C217" s="322" t="str">
        <f>"BT-"&amp;(MID(C214,4,3)+1)</f>
        <v>BT-114</v>
      </c>
      <c r="D217" s="322" t="str">
        <f t="shared" si="28"/>
        <v>0..1</v>
      </c>
      <c r="E217" s="322">
        <v>4</v>
      </c>
      <c r="F217" s="323" t="s">
        <v>495</v>
      </c>
      <c r="G217" s="324" t="s">
        <v>496</v>
      </c>
      <c r="H217" s="329">
        <v>215</v>
      </c>
      <c r="I217" s="322" t="s">
        <v>5853</v>
      </c>
      <c r="J217" s="322" t="str">
        <f>IF(LEN(N217)&gt;0,INDEX(統合請求!C:C,MATCH(N217,統合請求!D:D,0),1),"")</f>
        <v>IID93</v>
      </c>
      <c r="K217" s="322" t="s">
        <v>25</v>
      </c>
      <c r="L217" s="322" t="s">
        <v>308</v>
      </c>
      <c r="M217" s="322">
        <v>5</v>
      </c>
      <c r="N217" s="323" t="s">
        <v>495</v>
      </c>
      <c r="O217" s="324" t="s">
        <v>496</v>
      </c>
      <c r="P217" s="322" t="s">
        <v>30</v>
      </c>
      <c r="X217" s="323" t="s">
        <v>6328</v>
      </c>
      <c r="AC217" s="322" t="str">
        <f>IF(ISTEXT(AD217),INDEX('JP PINT 1.0'!A:A,MATCH(コアインボイスモデル!AD217,'JP PINT 1.0'!B:B,0),1),"")</f>
        <v/>
      </c>
      <c r="AE217" s="322" t="str">
        <f>IF(ISTEXT(AD217),INDEX('JP PINT 1.0'!F:F,MATCH(コアインボイスモデル!AD217,'JP PINT 1.0'!B:B,0),1),"")</f>
        <v/>
      </c>
      <c r="AF217" s="322" t="str">
        <f>IF(ISTEXT(AD217),INDEX('JP PINT 1.0'!G:G,MATCH(コアインボイスモデル!AD217,'JP PINT 1.0'!B:B,0),1),"")</f>
        <v/>
      </c>
      <c r="AG217" s="324" t="str">
        <f>IF(ISTEXT(AD217),INDEX('JP PINT 1.0'!I:I,MATCH(コアインボイスモデル!AD217,'JP PINT 1.0'!B:B,0),1),"")</f>
        <v/>
      </c>
      <c r="AH217" s="324" t="str">
        <f>IF(ISTEXT(AD217),INDEX('JP PINT 1.0'!L:L,MATCH(コアインボイスモデル!AD217,'JP PINT 1.0'!B:B,0),1),"")</f>
        <v/>
      </c>
      <c r="AI217" s="322">
        <v>5</v>
      </c>
      <c r="AJ217" s="324" t="s">
        <v>309</v>
      </c>
      <c r="AK217" s="323" t="s">
        <v>4732</v>
      </c>
      <c r="AL217" s="322" t="s">
        <v>17</v>
      </c>
      <c r="AM217" s="324" t="str">
        <f>IF(LEN(AD217)&gt;1,INDEX('JP PINT 1.0'!U:U,MATCH(コアインボイスモデル!AD217,'JP PINT 1.0'!B:B,0),1),"")</f>
        <v/>
      </c>
    </row>
    <row r="218" spans="1:39" outlineLevel="2">
      <c r="A218" s="329">
        <f t="shared" si="23"/>
        <v>139</v>
      </c>
      <c r="B218" s="322" t="str">
        <f t="shared" si="29"/>
        <v>鑑ヘッダ</v>
      </c>
      <c r="C218" s="322" t="str">
        <f t="shared" ref="C218:C225" si="32">"BT-"&amp;(MID(C217,4,3)+1)</f>
        <v>BT-115</v>
      </c>
      <c r="D218" s="322" t="str">
        <f t="shared" si="28"/>
        <v>0..1</v>
      </c>
      <c r="E218" s="322">
        <v>4</v>
      </c>
      <c r="F218" s="323" t="s">
        <v>497</v>
      </c>
      <c r="G218" s="324" t="s">
        <v>498</v>
      </c>
      <c r="H218" s="329">
        <v>216</v>
      </c>
      <c r="I218" s="322" t="s">
        <v>5853</v>
      </c>
      <c r="J218" s="322" t="str">
        <f>IF(LEN(N218)&gt;0,INDEX(統合請求!C:C,MATCH(N218,統合請求!D:D,0),1),"")</f>
        <v>IID94</v>
      </c>
      <c r="K218" s="322" t="s">
        <v>25</v>
      </c>
      <c r="L218" s="322" t="s">
        <v>312</v>
      </c>
      <c r="M218" s="322">
        <v>5</v>
      </c>
      <c r="N218" s="323" t="s">
        <v>497</v>
      </c>
      <c r="O218" s="324" t="s">
        <v>498</v>
      </c>
      <c r="P218" s="322" t="s">
        <v>30</v>
      </c>
      <c r="X218" s="323" t="s">
        <v>6329</v>
      </c>
      <c r="AC218" s="322" t="str">
        <f>IF(ISTEXT(AD218),INDEX('JP PINT 1.0'!A:A,MATCH(コアインボイスモデル!AD218,'JP PINT 1.0'!B:B,0),1),"")</f>
        <v/>
      </c>
      <c r="AE218" s="322" t="str">
        <f>IF(ISTEXT(AD218),INDEX('JP PINT 1.0'!F:F,MATCH(コアインボイスモデル!AD218,'JP PINT 1.0'!B:B,0),1),"")</f>
        <v/>
      </c>
      <c r="AF218" s="322" t="str">
        <f>IF(ISTEXT(AD218),INDEX('JP PINT 1.0'!G:G,MATCH(コアインボイスモデル!AD218,'JP PINT 1.0'!B:B,0),1),"")</f>
        <v/>
      </c>
      <c r="AG218" s="324" t="str">
        <f>IF(ISTEXT(AD218),INDEX('JP PINT 1.0'!I:I,MATCH(コアインボイスモデル!AD218,'JP PINT 1.0'!B:B,0),1),"")</f>
        <v/>
      </c>
      <c r="AH218" s="324" t="str">
        <f>IF(ISTEXT(AD218),INDEX('JP PINT 1.0'!L:L,MATCH(コアインボイスモデル!AD218,'JP PINT 1.0'!B:B,0),1),"")</f>
        <v/>
      </c>
      <c r="AI218" s="322">
        <v>5</v>
      </c>
      <c r="AJ218" s="324" t="s">
        <v>313</v>
      </c>
      <c r="AK218" s="323" t="s">
        <v>4733</v>
      </c>
      <c r="AL218" s="322" t="s">
        <v>17</v>
      </c>
      <c r="AM218" s="324" t="str">
        <f>IF(LEN(AD218)&gt;1,INDEX('JP PINT 1.0'!U:U,MATCH(コアインボイスモデル!AD218,'JP PINT 1.0'!B:B,0),1),"")</f>
        <v/>
      </c>
    </row>
    <row r="219" spans="1:39" outlineLevel="2">
      <c r="A219" s="329">
        <f t="shared" si="23"/>
        <v>140</v>
      </c>
      <c r="B219" s="322" t="str">
        <f t="shared" si="29"/>
        <v>鑑ヘッダ</v>
      </c>
      <c r="C219" s="322" t="str">
        <f t="shared" si="32"/>
        <v>BT-116</v>
      </c>
      <c r="D219" s="322" t="str">
        <f t="shared" si="28"/>
        <v>0..1</v>
      </c>
      <c r="E219" s="322">
        <v>4</v>
      </c>
      <c r="F219" s="323" t="s">
        <v>499</v>
      </c>
      <c r="G219" s="324" t="s">
        <v>500</v>
      </c>
      <c r="H219" s="329">
        <v>217</v>
      </c>
      <c r="I219" s="322" t="s">
        <v>5853</v>
      </c>
      <c r="J219" s="322" t="str">
        <f>IF(LEN(N219)&gt;0,INDEX(統合請求!C:C,MATCH(N219,統合請求!D:D,0),1),"")</f>
        <v>IID95</v>
      </c>
      <c r="K219" s="322" t="s">
        <v>25</v>
      </c>
      <c r="L219" s="322" t="s">
        <v>316</v>
      </c>
      <c r="M219" s="322">
        <v>5</v>
      </c>
      <c r="N219" s="323" t="s">
        <v>499</v>
      </c>
      <c r="O219" s="324" t="s">
        <v>500</v>
      </c>
      <c r="P219" s="322" t="s">
        <v>30</v>
      </c>
      <c r="X219" s="323" t="s">
        <v>6256</v>
      </c>
      <c r="AC219" s="322" t="str">
        <f>IF(ISTEXT(AD219),INDEX('JP PINT 1.0'!A:A,MATCH(コアインボイスモデル!AD219,'JP PINT 1.0'!B:B,0),1),"")</f>
        <v/>
      </c>
      <c r="AE219" s="322" t="str">
        <f>IF(ISTEXT(AD219),INDEX('JP PINT 1.0'!F:F,MATCH(コアインボイスモデル!AD219,'JP PINT 1.0'!B:B,0),1),"")</f>
        <v/>
      </c>
      <c r="AF219" s="322" t="str">
        <f>IF(ISTEXT(AD219),INDEX('JP PINT 1.0'!G:G,MATCH(コアインボイスモデル!AD219,'JP PINT 1.0'!B:B,0),1),"")</f>
        <v/>
      </c>
      <c r="AG219" s="324" t="str">
        <f>IF(ISTEXT(AD219),INDEX('JP PINT 1.0'!I:I,MATCH(コアインボイスモデル!AD219,'JP PINT 1.0'!B:B,0),1),"")</f>
        <v/>
      </c>
      <c r="AH219" s="324" t="str">
        <f>IF(ISTEXT(AD219),INDEX('JP PINT 1.0'!L:L,MATCH(コアインボイスモデル!AD219,'JP PINT 1.0'!B:B,0),1),"")</f>
        <v/>
      </c>
      <c r="AI219" s="322">
        <v>5</v>
      </c>
      <c r="AJ219" s="324" t="s">
        <v>317</v>
      </c>
      <c r="AK219" s="323" t="s">
        <v>4734</v>
      </c>
      <c r="AL219" s="322" t="s">
        <v>17</v>
      </c>
      <c r="AM219" s="324" t="str">
        <f>IF(LEN(AD219)&gt;1,INDEX('JP PINT 1.0'!U:U,MATCH(コアインボイスモデル!AD219,'JP PINT 1.0'!B:B,0),1),"")</f>
        <v/>
      </c>
    </row>
    <row r="220" spans="1:39" outlineLevel="2">
      <c r="A220" s="329">
        <f t="shared" si="23"/>
        <v>141</v>
      </c>
      <c r="B220" s="322" t="str">
        <f t="shared" si="29"/>
        <v>鑑ヘッダ</v>
      </c>
      <c r="C220" s="322" t="str">
        <f t="shared" si="32"/>
        <v>BT-117</v>
      </c>
      <c r="D220" s="322" t="str">
        <f t="shared" si="28"/>
        <v>0..1</v>
      </c>
      <c r="E220" s="322">
        <v>4</v>
      </c>
      <c r="F220" s="323" t="s">
        <v>501</v>
      </c>
      <c r="G220" s="324" t="s">
        <v>502</v>
      </c>
      <c r="H220" s="329">
        <v>218</v>
      </c>
      <c r="I220" s="322" t="s">
        <v>5853</v>
      </c>
      <c r="J220" s="322" t="str">
        <f>IF(LEN(N220)&gt;0,INDEX(統合請求!C:C,MATCH(N220,統合請求!D:D,0),1),"")</f>
        <v>IID96</v>
      </c>
      <c r="K220" s="322" t="s">
        <v>25</v>
      </c>
      <c r="L220" s="322" t="s">
        <v>320</v>
      </c>
      <c r="M220" s="322">
        <v>5</v>
      </c>
      <c r="N220" s="323" t="s">
        <v>501</v>
      </c>
      <c r="O220" s="324" t="s">
        <v>502</v>
      </c>
      <c r="P220" s="322" t="s">
        <v>30</v>
      </c>
      <c r="X220" s="323" t="s">
        <v>6257</v>
      </c>
      <c r="AC220" s="322" t="str">
        <f>IF(ISTEXT(AD220),INDEX('JP PINT 1.0'!A:A,MATCH(コアインボイスモデル!AD220,'JP PINT 1.0'!B:B,0),1),"")</f>
        <v/>
      </c>
      <c r="AE220" s="322" t="str">
        <f>IF(ISTEXT(AD220),INDEX('JP PINT 1.0'!F:F,MATCH(コアインボイスモデル!AD220,'JP PINT 1.0'!B:B,0),1),"")</f>
        <v/>
      </c>
      <c r="AF220" s="322" t="str">
        <f>IF(ISTEXT(AD220),INDEX('JP PINT 1.0'!G:G,MATCH(コアインボイスモデル!AD220,'JP PINT 1.0'!B:B,0),1),"")</f>
        <v/>
      </c>
      <c r="AG220" s="324" t="str">
        <f>IF(ISTEXT(AD220),INDEX('JP PINT 1.0'!I:I,MATCH(コアインボイスモデル!AD220,'JP PINT 1.0'!B:B,0),1),"")</f>
        <v/>
      </c>
      <c r="AH220" s="324" t="str">
        <f>IF(ISTEXT(AD220),INDEX('JP PINT 1.0'!L:L,MATCH(コアインボイスモデル!AD220,'JP PINT 1.0'!B:B,0),1),"")</f>
        <v/>
      </c>
      <c r="AI220" s="322">
        <v>5</v>
      </c>
      <c r="AJ220" s="324" t="s">
        <v>321</v>
      </c>
      <c r="AK220" s="323" t="s">
        <v>4735</v>
      </c>
      <c r="AL220" s="322" t="s">
        <v>17</v>
      </c>
      <c r="AM220" s="324" t="str">
        <f>IF(LEN(AD220)&gt;1,INDEX('JP PINT 1.0'!U:U,MATCH(コアインボイスモデル!AD220,'JP PINT 1.0'!B:B,0),1),"")</f>
        <v/>
      </c>
    </row>
    <row r="221" spans="1:39" outlineLevel="2">
      <c r="A221" s="329">
        <f t="shared" si="23"/>
        <v>142</v>
      </c>
      <c r="B221" s="322" t="str">
        <f t="shared" si="29"/>
        <v>鑑ヘッダ</v>
      </c>
      <c r="C221" s="322" t="str">
        <f t="shared" si="32"/>
        <v>BT-118</v>
      </c>
      <c r="D221" s="322" t="str">
        <f t="shared" si="28"/>
        <v>1..1</v>
      </c>
      <c r="E221" s="322">
        <v>4</v>
      </c>
      <c r="F221" s="323" t="s">
        <v>503</v>
      </c>
      <c r="G221" s="324" t="s">
        <v>504</v>
      </c>
      <c r="H221" s="329">
        <v>219</v>
      </c>
      <c r="I221" s="322" t="s">
        <v>5853</v>
      </c>
      <c r="J221" s="322" t="str">
        <f>IF(LEN(N221)&gt;0,INDEX(統合請求!C:C,MATCH(N221,統合請求!D:D,0),1),"")</f>
        <v>IID97</v>
      </c>
      <c r="K221" s="322" t="s">
        <v>25</v>
      </c>
      <c r="L221" s="322" t="s">
        <v>324</v>
      </c>
      <c r="M221" s="322">
        <v>5</v>
      </c>
      <c r="N221" s="323" t="s">
        <v>503</v>
      </c>
      <c r="O221" s="324" t="s">
        <v>504</v>
      </c>
      <c r="P221" s="322" t="s">
        <v>23</v>
      </c>
      <c r="X221" s="323" t="s">
        <v>6258</v>
      </c>
      <c r="AC221" s="322" t="str">
        <f>IF(ISTEXT(AD221),INDEX('JP PINT 1.0'!A:A,MATCH(コアインボイスモデル!AD221,'JP PINT 1.0'!B:B,0),1),"")</f>
        <v/>
      </c>
      <c r="AE221" s="322" t="str">
        <f>IF(ISTEXT(AD221),INDEX('JP PINT 1.0'!F:F,MATCH(コアインボイスモデル!AD221,'JP PINT 1.0'!B:B,0),1),"")</f>
        <v/>
      </c>
      <c r="AF221" s="322" t="str">
        <f>IF(ISTEXT(AD221),INDEX('JP PINT 1.0'!G:G,MATCH(コアインボイスモデル!AD221,'JP PINT 1.0'!B:B,0),1),"")</f>
        <v/>
      </c>
      <c r="AG221" s="324" t="str">
        <f>IF(ISTEXT(AD221),INDEX('JP PINT 1.0'!I:I,MATCH(コアインボイスモデル!AD221,'JP PINT 1.0'!B:B,0),1),"")</f>
        <v/>
      </c>
      <c r="AH221" s="324" t="str">
        <f>IF(ISTEXT(AD221),INDEX('JP PINT 1.0'!L:L,MATCH(コアインボイスモデル!AD221,'JP PINT 1.0'!B:B,0),1),"")</f>
        <v/>
      </c>
      <c r="AI221" s="322">
        <v>5</v>
      </c>
      <c r="AJ221" s="324" t="s">
        <v>325</v>
      </c>
      <c r="AK221" s="323" t="s">
        <v>4736</v>
      </c>
      <c r="AL221" s="322" t="s">
        <v>17</v>
      </c>
      <c r="AM221" s="324" t="str">
        <f>IF(LEN(AD221)&gt;1,INDEX('JP PINT 1.0'!U:U,MATCH(コアインボイスモデル!AD221,'JP PINT 1.0'!B:B,0),1),"")</f>
        <v/>
      </c>
    </row>
    <row r="222" spans="1:39" outlineLevel="2">
      <c r="A222" s="329"/>
      <c r="B222" s="322" t="str">
        <f t="shared" si="29"/>
        <v/>
      </c>
      <c r="D222" s="322" t="str">
        <f t="shared" si="28"/>
        <v/>
      </c>
      <c r="E222" s="322" t="s">
        <v>3791</v>
      </c>
      <c r="H222" s="329">
        <v>220</v>
      </c>
      <c r="I222" s="322" t="s">
        <v>5853</v>
      </c>
      <c r="K222" s="322" t="s">
        <v>36</v>
      </c>
      <c r="L222" s="322" t="s">
        <v>380</v>
      </c>
      <c r="M222" s="322">
        <v>4</v>
      </c>
      <c r="N222" s="323" t="s">
        <v>4578</v>
      </c>
      <c r="O222" s="324" t="s">
        <v>4580</v>
      </c>
      <c r="P222" s="322" t="s">
        <v>23</v>
      </c>
      <c r="V222" s="323" t="s">
        <v>6498</v>
      </c>
      <c r="AC222" s="322" t="str">
        <f>IF(ISTEXT(AD222),INDEX('JP PINT 1.0'!A:A,MATCH(コアインボイスモデル!AD222,'JP PINT 1.0'!B:B,0),1),"")</f>
        <v/>
      </c>
      <c r="AE222" s="322" t="str">
        <f>IF(ISTEXT(AD222),INDEX('JP PINT 1.0'!F:F,MATCH(コアインボイスモデル!AD222,'JP PINT 1.0'!B:B,0),1),"")</f>
        <v/>
      </c>
      <c r="AF222" s="322" t="str">
        <f>IF(ISTEXT(AD222),INDEX('JP PINT 1.0'!G:G,MATCH(コアインボイスモデル!AD222,'JP PINT 1.0'!B:B,0),1),"")</f>
        <v/>
      </c>
      <c r="AG222" s="324" t="str">
        <f>IF(ISTEXT(AD222),INDEX('JP PINT 1.0'!I:I,MATCH(コアインボイスモデル!AD222,'JP PINT 1.0'!B:B,0),1),"")</f>
        <v/>
      </c>
      <c r="AH222" s="324" t="str">
        <f>IF(ISTEXT(AD222),INDEX('JP PINT 1.0'!L:L,MATCH(コアインボイスモデル!AD222,'JP PINT 1.0'!B:B,0),1),"")</f>
        <v/>
      </c>
      <c r="AI222" s="322">
        <v>4</v>
      </c>
      <c r="AJ222" s="324" t="s">
        <v>381</v>
      </c>
      <c r="AK222" s="323" t="s">
        <v>4737</v>
      </c>
      <c r="AM222" s="324" t="str">
        <f>IF(LEN(AD222)&gt;1,INDEX('JP PINT 1.0'!U:U,MATCH(コアインボイスモデル!AD222,'JP PINT 1.0'!B:B,0),1),"")</f>
        <v/>
      </c>
    </row>
    <row r="223" spans="1:39" outlineLevel="2">
      <c r="A223" s="329"/>
      <c r="B223" s="322" t="str">
        <f t="shared" si="29"/>
        <v/>
      </c>
      <c r="D223" s="322" t="str">
        <f t="shared" si="28"/>
        <v/>
      </c>
      <c r="E223" s="322" t="s">
        <v>3791</v>
      </c>
      <c r="H223" s="329">
        <v>221</v>
      </c>
      <c r="I223" s="322" t="s">
        <v>5853</v>
      </c>
      <c r="J223" s="322" t="str">
        <f>IF(LEN(N223)&gt;0,INDEX(統合請求!C:C,MATCH(N223,統合請求!D:D,0),1),"")</f>
        <v>ICL8</v>
      </c>
      <c r="K223" s="322" t="s">
        <v>41</v>
      </c>
      <c r="L223" s="322" t="s">
        <v>275</v>
      </c>
      <c r="M223" s="322">
        <v>4</v>
      </c>
      <c r="N223" s="323" t="s">
        <v>328</v>
      </c>
      <c r="O223" s="324" t="s">
        <v>328</v>
      </c>
      <c r="P223" s="322" t="s">
        <v>16</v>
      </c>
      <c r="W223" s="323" t="s">
        <v>6382</v>
      </c>
      <c r="AC223" s="322" t="str">
        <f>IF(ISTEXT(AD223),INDEX('JP PINT 1.0'!A:A,MATCH(コアインボイスモデル!AD223,'JP PINT 1.0'!B:B,0),1),"")</f>
        <v/>
      </c>
      <c r="AE223" s="322" t="str">
        <f>IF(ISTEXT(AD223),INDEX('JP PINT 1.0'!F:F,MATCH(コアインボイスモデル!AD223,'JP PINT 1.0'!B:B,0),1),"")</f>
        <v/>
      </c>
      <c r="AF223" s="322" t="str">
        <f>IF(ISTEXT(AD223),INDEX('JP PINT 1.0'!G:G,MATCH(コアインボイスモデル!AD223,'JP PINT 1.0'!B:B,0),1),"")</f>
        <v/>
      </c>
      <c r="AG223" s="324" t="str">
        <f>IF(ISTEXT(AD223),INDEX('JP PINT 1.0'!I:I,MATCH(コアインボイスモデル!AD223,'JP PINT 1.0'!B:B,0),1),"")</f>
        <v/>
      </c>
      <c r="AH223" s="324" t="str">
        <f>IF(ISTEXT(AD223),INDEX('JP PINT 1.0'!L:L,MATCH(コアインボイスモデル!AD223,'JP PINT 1.0'!B:B,0),1),"")</f>
        <v/>
      </c>
      <c r="AI223" s="322">
        <v>4</v>
      </c>
      <c r="AJ223" s="324" t="s">
        <v>276</v>
      </c>
      <c r="AL223" s="322" t="s">
        <v>17</v>
      </c>
      <c r="AM223" s="324" t="str">
        <f>IF(LEN(AD223)&gt;1,INDEX('JP PINT 1.0'!U:U,MATCH(コアインボイスモデル!AD223,'JP PINT 1.0'!B:B,0),1),"")</f>
        <v/>
      </c>
    </row>
    <row r="224" spans="1:39" outlineLevel="2">
      <c r="A224" s="329">
        <f>A221+1</f>
        <v>143</v>
      </c>
      <c r="B224" s="322" t="str">
        <f t="shared" si="29"/>
        <v>鑑ヘッダ</v>
      </c>
      <c r="C224" s="322" t="str">
        <f>"BT-"&amp;(MID(C221,4,3)+1)</f>
        <v>BT-119</v>
      </c>
      <c r="D224" s="322" t="str">
        <f t="shared" si="28"/>
        <v>1..1</v>
      </c>
      <c r="E224" s="322">
        <v>3</v>
      </c>
      <c r="F224" s="323" t="s">
        <v>331</v>
      </c>
      <c r="G224" s="324" t="s">
        <v>332</v>
      </c>
      <c r="H224" s="329">
        <v>222</v>
      </c>
      <c r="I224" s="322" t="s">
        <v>5853</v>
      </c>
      <c r="J224" s="322" t="str">
        <f>IF(LEN(N224)&gt;0,INDEX(統合請求!C:C,MATCH(N224,統合請求!D:D,0),1),"")</f>
        <v>IID40</v>
      </c>
      <c r="K224" s="322" t="s">
        <v>25</v>
      </c>
      <c r="L224" s="322" t="s">
        <v>329</v>
      </c>
      <c r="M224" s="322">
        <v>5</v>
      </c>
      <c r="N224" s="323" t="s">
        <v>331</v>
      </c>
      <c r="O224" s="324" t="s">
        <v>332</v>
      </c>
      <c r="P224" s="322" t="s">
        <v>23</v>
      </c>
      <c r="X224" s="323" t="s">
        <v>6497</v>
      </c>
      <c r="AC224" s="322" t="str">
        <f>IF(ISTEXT(AD224),INDEX('JP PINT 1.0'!A:A,MATCH(コアインボイスモデル!AD224,'JP PINT 1.0'!B:B,0),1),"")</f>
        <v/>
      </c>
      <c r="AE224" s="322" t="str">
        <f>IF(ISTEXT(AD224),INDEX('JP PINT 1.0'!F:F,MATCH(コアインボイスモデル!AD224,'JP PINT 1.0'!B:B,0),1),"")</f>
        <v/>
      </c>
      <c r="AF224" s="322" t="str">
        <f>IF(ISTEXT(AD224),INDEX('JP PINT 1.0'!G:G,MATCH(コアインボイスモデル!AD224,'JP PINT 1.0'!B:B,0),1),"")</f>
        <v/>
      </c>
      <c r="AG224" s="324" t="str">
        <f>IF(ISTEXT(AD224),INDEX('JP PINT 1.0'!I:I,MATCH(コアインボイスモデル!AD224,'JP PINT 1.0'!B:B,0),1),"")</f>
        <v/>
      </c>
      <c r="AH224" s="324" t="str">
        <f>IF(ISTEXT(AD224),INDEX('JP PINT 1.0'!L:L,MATCH(コアインボイスモデル!AD224,'JP PINT 1.0'!B:B,0),1),"")</f>
        <v/>
      </c>
      <c r="AI224" s="322">
        <v>5</v>
      </c>
      <c r="AJ224" s="324" t="s">
        <v>330</v>
      </c>
      <c r="AK224" s="323" t="s">
        <v>4738</v>
      </c>
      <c r="AL224" s="322" t="s">
        <v>17</v>
      </c>
      <c r="AM224" s="324" t="str">
        <f>IF(LEN(AD224)&gt;1,INDEX('JP PINT 1.0'!U:U,MATCH(コアインボイスモデル!AD224,'JP PINT 1.0'!B:B,0),1),"")</f>
        <v/>
      </c>
    </row>
    <row r="225" spans="1:39" outlineLevel="2">
      <c r="A225" s="329">
        <f t="shared" ref="A225:A286" si="33">A224+1</f>
        <v>144</v>
      </c>
      <c r="B225" s="322" t="str">
        <f t="shared" si="29"/>
        <v>鑑ヘッダ</v>
      </c>
      <c r="C225" s="322" t="str">
        <f t="shared" si="32"/>
        <v>BT-120</v>
      </c>
      <c r="D225" s="322" t="str">
        <f t="shared" si="28"/>
        <v>1..1</v>
      </c>
      <c r="E225" s="322">
        <v>3</v>
      </c>
      <c r="F225" s="323" t="s">
        <v>333</v>
      </c>
      <c r="G225" s="324" t="s">
        <v>334</v>
      </c>
      <c r="H225" s="329">
        <v>223</v>
      </c>
      <c r="I225" s="322" t="s">
        <v>5853</v>
      </c>
      <c r="J225" s="322" t="str">
        <f>IF(LEN(N225)&gt;0,INDEX(統合請求!C:C,MATCH(N225,統合請求!D:D,0),1),"")</f>
        <v>IID41</v>
      </c>
      <c r="K225" s="322" t="s">
        <v>25</v>
      </c>
      <c r="L225" s="322" t="s">
        <v>279</v>
      </c>
      <c r="M225" s="322">
        <v>5</v>
      </c>
      <c r="N225" s="323" t="s">
        <v>333</v>
      </c>
      <c r="O225" s="324" t="s">
        <v>334</v>
      </c>
      <c r="P225" s="322" t="s">
        <v>23</v>
      </c>
      <c r="X225" s="323" t="s">
        <v>6383</v>
      </c>
      <c r="AC225" s="322" t="str">
        <f>IF(ISTEXT(AD225),INDEX('JP PINT 1.0'!A:A,MATCH(コアインボイスモデル!AD225,'JP PINT 1.0'!B:B,0),1),"")</f>
        <v/>
      </c>
      <c r="AE225" s="322" t="str">
        <f>IF(ISTEXT(AD225),INDEX('JP PINT 1.0'!F:F,MATCH(コアインボイスモデル!AD225,'JP PINT 1.0'!B:B,0),1),"")</f>
        <v/>
      </c>
      <c r="AF225" s="322" t="str">
        <f>IF(ISTEXT(AD225),INDEX('JP PINT 1.0'!G:G,MATCH(コアインボイスモデル!AD225,'JP PINT 1.0'!B:B,0),1),"")</f>
        <v/>
      </c>
      <c r="AG225" s="324" t="str">
        <f>IF(ISTEXT(AD225),INDEX('JP PINT 1.0'!I:I,MATCH(コアインボイスモデル!AD225,'JP PINT 1.0'!B:B,0),1),"")</f>
        <v/>
      </c>
      <c r="AH225" s="324" t="str">
        <f>IF(ISTEXT(AD225),INDEX('JP PINT 1.0'!L:L,MATCH(コアインボイスモデル!AD225,'JP PINT 1.0'!B:B,0),1),"")</f>
        <v/>
      </c>
      <c r="AI225" s="322">
        <v>5</v>
      </c>
      <c r="AJ225" s="324" t="s">
        <v>280</v>
      </c>
      <c r="AK225" s="323" t="s">
        <v>4739</v>
      </c>
      <c r="AL225" s="322" t="s">
        <v>17</v>
      </c>
      <c r="AM225" s="324" t="str">
        <f>IF(LEN(AD225)&gt;1,INDEX('JP PINT 1.0'!U:U,MATCH(コアインボイスモデル!AD225,'JP PINT 1.0'!B:B,0),1),"")</f>
        <v/>
      </c>
    </row>
    <row r="226" spans="1:39">
      <c r="A226" s="329">
        <f t="shared" si="33"/>
        <v>145</v>
      </c>
      <c r="B226" s="322" t="str">
        <f t="shared" si="29"/>
        <v>鑑ヘッダ</v>
      </c>
      <c r="C226" s="322" t="str">
        <f>"BG-"&amp;(MID(C215,4,2)+1)</f>
        <v>BG-22</v>
      </c>
      <c r="D226" s="322" t="str">
        <f t="shared" si="28"/>
        <v>0..1</v>
      </c>
      <c r="E226" s="322">
        <v>2</v>
      </c>
      <c r="F226" s="323" t="s">
        <v>2555</v>
      </c>
      <c r="G226" s="324" t="s">
        <v>508</v>
      </c>
      <c r="H226" s="329">
        <v>224</v>
      </c>
      <c r="I226" s="322" t="s">
        <v>5853</v>
      </c>
      <c r="K226" s="322" t="s">
        <v>36</v>
      </c>
      <c r="L226" s="322" t="s">
        <v>505</v>
      </c>
      <c r="M226" s="322">
        <v>3</v>
      </c>
      <c r="N226" s="323" t="s">
        <v>507</v>
      </c>
      <c r="O226" s="324" t="s">
        <v>508</v>
      </c>
      <c r="P226" s="322" t="s">
        <v>30</v>
      </c>
      <c r="T226" s="323" t="s">
        <v>6270</v>
      </c>
      <c r="AC226" s="322">
        <f>IF(ISTEXT(AD226),INDEX('JP PINT 1.0'!A:A,MATCH(コアインボイスモデル!AD226,'JP PINT 1.0'!B:B,0),1),"")</f>
        <v>1800</v>
      </c>
      <c r="AD226" s="324" t="s">
        <v>1799</v>
      </c>
      <c r="AE226" s="322" t="str">
        <f>IF(ISTEXT(AD226),INDEX('JP PINT 1.0'!F:F,MATCH(コアインボイスモデル!AD226,'JP PINT 1.0'!B:B,0),1),"")</f>
        <v>0..1</v>
      </c>
      <c r="AF226" s="322">
        <f>IF(ISTEXT(AD226),INDEX('JP PINT 1.0'!G:G,MATCH(コアインボイスモデル!AD226,'JP PINT 1.0'!B:B,0),1),"")</f>
        <v>1</v>
      </c>
      <c r="AG226" s="324" t="str">
        <f>IF(ISTEXT(AD226),INDEX('JP PINT 1.0'!I:I,MATCH(コアインボイスモデル!AD226,'JP PINT 1.0'!B:B,0),1),"")</f>
        <v>支払先</v>
      </c>
      <c r="AH226" s="324" t="str">
        <f>IF(ISTEXT(AD226),INDEX('JP PINT 1.0'!L:L,MATCH(コアインボイスモデル!AD226,'JP PINT 1.0'!B:B,0),1),"")</f>
        <v>支払先に係る情報を提供するビジネス用語のグループ。</v>
      </c>
      <c r="AI226" s="322">
        <v>3</v>
      </c>
      <c r="AJ226" s="324" t="s">
        <v>506</v>
      </c>
      <c r="AK226" s="323" t="s">
        <v>4740</v>
      </c>
      <c r="AL226" s="322" t="s">
        <v>17</v>
      </c>
      <c r="AM226" s="324" t="str">
        <f>IF(LEN(AD226)&gt;1,INDEX('JP PINT 1.0'!U:U,MATCH(コアインボイスモデル!AD226,'JP PINT 1.0'!B:B,0),1),"")</f>
        <v>/ubl:Invoice/cac:PayeeParty</v>
      </c>
    </row>
    <row r="227" spans="1:39" outlineLevel="1">
      <c r="A227" s="329"/>
      <c r="B227" s="322" t="str">
        <f t="shared" si="29"/>
        <v/>
      </c>
      <c r="D227" s="322" t="str">
        <f t="shared" si="28"/>
        <v/>
      </c>
      <c r="E227" s="322" t="s">
        <v>3791</v>
      </c>
      <c r="H227" s="329">
        <v>225</v>
      </c>
      <c r="I227" s="322" t="s">
        <v>5853</v>
      </c>
      <c r="J227" s="322" t="str">
        <f>IF(LEN(N227)&gt;0,INDEX(統合請求!C:C,MATCH(N227,統合請求!D:D,0),1),"")</f>
        <v>ICL23</v>
      </c>
      <c r="K227" s="322" t="s">
        <v>41</v>
      </c>
      <c r="L227" s="322" t="s">
        <v>230</v>
      </c>
      <c r="M227" s="322">
        <v>3</v>
      </c>
      <c r="N227" s="323" t="s">
        <v>509</v>
      </c>
      <c r="O227" s="324" t="s">
        <v>510</v>
      </c>
      <c r="P227" s="322" t="s">
        <v>16</v>
      </c>
      <c r="U227" s="323" t="s">
        <v>6246</v>
      </c>
      <c r="AC227" s="322" t="str">
        <f>IF(ISTEXT(AD227),INDEX('JP PINT 1.0'!A:A,MATCH(コアインボイスモデル!AD227,'JP PINT 1.0'!B:B,0),1),"")</f>
        <v/>
      </c>
      <c r="AE227" s="322" t="str">
        <f>IF(ISTEXT(AD227),INDEX('JP PINT 1.0'!F:F,MATCH(コアインボイスモデル!AD227,'JP PINT 1.0'!B:B,0),1),"")</f>
        <v/>
      </c>
      <c r="AF227" s="322" t="str">
        <f>IF(ISTEXT(AD227),INDEX('JP PINT 1.0'!G:G,MATCH(コアインボイスモデル!AD227,'JP PINT 1.0'!B:B,0),1),"")</f>
        <v/>
      </c>
      <c r="AG227" s="324" t="str">
        <f>IF(ISTEXT(AD227),INDEX('JP PINT 1.0'!I:I,MATCH(コアインボイスモデル!AD227,'JP PINT 1.0'!B:B,0),1),"")</f>
        <v/>
      </c>
      <c r="AH227" s="324" t="str">
        <f>IF(ISTEXT(AD227),INDEX('JP PINT 1.0'!L:L,MATCH(コアインボイスモデル!AD227,'JP PINT 1.0'!B:B,0),1),"")</f>
        <v/>
      </c>
      <c r="AI227" s="322">
        <v>3</v>
      </c>
      <c r="AJ227" s="324" t="s">
        <v>231</v>
      </c>
      <c r="AL227" s="322" t="s">
        <v>17</v>
      </c>
      <c r="AM227" s="324" t="str">
        <f>IF(LEN(AD227)&gt;1,INDEX('JP PINT 1.0'!U:U,MATCH(コアインボイスモデル!AD227,'JP PINT 1.0'!B:B,0),1),"")</f>
        <v/>
      </c>
    </row>
    <row r="228" spans="1:39" outlineLevel="1">
      <c r="A228" s="329">
        <f>A226+1</f>
        <v>146</v>
      </c>
      <c r="B228" s="322" t="str">
        <f t="shared" si="29"/>
        <v>鑑ヘッダ</v>
      </c>
      <c r="C228" s="322" t="str">
        <f>"BT-"&amp;(MID(C225,4,3)+1)</f>
        <v>BT-121</v>
      </c>
      <c r="D228" s="322" t="str">
        <f t="shared" si="28"/>
        <v>0..1</v>
      </c>
      <c r="E228" s="322">
        <v>3</v>
      </c>
      <c r="F228" s="323" t="s">
        <v>511</v>
      </c>
      <c r="G228" s="324" t="s">
        <v>512</v>
      </c>
      <c r="H228" s="329">
        <v>226</v>
      </c>
      <c r="I228" s="322" t="s">
        <v>5853</v>
      </c>
      <c r="J228" s="322" t="str">
        <f>IF(LEN(N228)&gt;0,INDEX(統合請求!C:C,MATCH(N228,統合請求!D:D,0),1),"")</f>
        <v>IID100</v>
      </c>
      <c r="K228" s="322" t="s">
        <v>25</v>
      </c>
      <c r="L228" s="322" t="s">
        <v>234</v>
      </c>
      <c r="M228" s="322">
        <v>4</v>
      </c>
      <c r="N228" s="323" t="s">
        <v>511</v>
      </c>
      <c r="O228" s="324" t="s">
        <v>512</v>
      </c>
      <c r="P228" s="322" t="s">
        <v>30</v>
      </c>
      <c r="V228" s="323" t="s">
        <v>6247</v>
      </c>
      <c r="AC228" s="322">
        <f>IF(ISTEXT(AD228),INDEX('JP PINT 1.0'!A:A,MATCH(コアインボイスモデル!AD228,'JP PINT 1.0'!B:B,0),1),"")</f>
        <v>1820</v>
      </c>
      <c r="AD228" s="324" t="s">
        <v>1801</v>
      </c>
      <c r="AE228" s="322" t="str">
        <f>IF(ISTEXT(AD228),INDEX('JP PINT 1.0'!F:F,MATCH(コアインボイスモデル!AD228,'JP PINT 1.0'!B:B,0),1),"")</f>
        <v>0..1</v>
      </c>
      <c r="AF228" s="322">
        <f>IF(ISTEXT(AD228),INDEX('JP PINT 1.0'!G:G,MATCH(コアインボイスモデル!AD228,'JP PINT 1.0'!B:B,0),1),"")</f>
        <v>2</v>
      </c>
      <c r="AG228" s="324" t="str">
        <f>IF(ISTEXT(AD228),INDEX('JP PINT 1.0'!I:I,MATCH(コアインボイスモデル!AD228,'JP PINT 1.0'!B:B,0),1),"")</f>
        <v>支払先ID</v>
      </c>
      <c r="AH228" s="324" t="str">
        <f>IF(ISTEXT(AD228),INDEX('JP PINT 1.0'!L:L,MATCH(コアインボイスモデル!AD228,'JP PINT 1.0'!B:B,0),1),"")</f>
        <v>支払先のID。</v>
      </c>
      <c r="AI228" s="322">
        <v>4</v>
      </c>
      <c r="AJ228" s="324" t="s">
        <v>48</v>
      </c>
      <c r="AK228" s="323" t="s">
        <v>4741</v>
      </c>
      <c r="AL228" s="322" t="s">
        <v>17</v>
      </c>
      <c r="AM228" s="324" t="str">
        <f>IF(LEN(AD228)&gt;1,INDEX('JP PINT 1.0'!U:U,MATCH(コアインボイスモデル!AD228,'JP PINT 1.0'!B:B,0),1),"")</f>
        <v>/ubl:Invoice/cac:PayeeParty/cac:PartyIdentification/cbc:ID</v>
      </c>
    </row>
    <row r="229" spans="1:39" outlineLevel="1">
      <c r="A229" s="329"/>
      <c r="B229" s="322" t="str">
        <f t="shared" si="29"/>
        <v/>
      </c>
      <c r="D229" s="322" t="str">
        <f t="shared" si="28"/>
        <v/>
      </c>
      <c r="E229" s="322" t="s">
        <v>3791</v>
      </c>
      <c r="H229" s="329">
        <v>227</v>
      </c>
      <c r="I229" s="322" t="s">
        <v>5853</v>
      </c>
      <c r="J229" s="322" t="str">
        <f>IF(LEN(N229)&gt;0,INDEX(統合請求!C:C,MATCH(N229,統合請求!D:D,0),1),"")</f>
        <v/>
      </c>
      <c r="AC229" s="322">
        <f>IF(ISTEXT(AD229),INDEX('JP PINT 1.0'!A:A,MATCH(コアインボイスモデル!AD229,'JP PINT 1.0'!B:B,0),1),"")</f>
        <v>1830</v>
      </c>
      <c r="AD229" s="324" t="s">
        <v>2571</v>
      </c>
      <c r="AE229" s="322" t="str">
        <f>IF(ISTEXT(AD229),INDEX('JP PINT 1.0'!F:F,MATCH(コアインボイスモデル!AD229,'JP PINT 1.0'!B:B,0),1),"")</f>
        <v>0..1</v>
      </c>
      <c r="AF229" s="322">
        <f>IF(ISTEXT(AD229),INDEX('JP PINT 1.0'!G:G,MATCH(コアインボイスモデル!AD229,'JP PINT 1.0'!B:B,0),1),"")</f>
        <v>2</v>
      </c>
      <c r="AG229" s="324" t="str">
        <f>IF(ISTEXT(AD229),INDEX('JP PINT 1.0'!I:I,MATCH(コアインボイスモデル!AD229,'JP PINT 1.0'!B:B,0),1),"")</f>
        <v>スキーマID</v>
      </c>
      <c r="AH229" s="324" t="str">
        <f>IF(ISTEXT(AD229),INDEX('JP PINT 1.0'!L:L,MATCH(コアインボイスモデル!AD229,'JP PINT 1.0'!B:B,0),1),"")</f>
        <v>使用する場合、識別スキーマは、ISO/ IEC 6523 保守機関として公開されたリストから選択しなければならない。</v>
      </c>
      <c r="AJ229" s="325" t="s">
        <v>2198</v>
      </c>
      <c r="AK229" s="323" t="s">
        <v>4742</v>
      </c>
      <c r="AM229" s="324" t="str">
        <f>IF(LEN(AD229)&gt;1,INDEX('JP PINT 1.0'!U:U,MATCH(コアインボイスモデル!AD229,'JP PINT 1.0'!B:B,0),1),"")</f>
        <v>/ubl:Invoice/cac:PayeeParty/cac:PartyIdentification/cbc:ID/@schemeID</v>
      </c>
    </row>
    <row r="230" spans="1:39" outlineLevel="1">
      <c r="A230" s="329">
        <f>A228+1</f>
        <v>147</v>
      </c>
      <c r="B230" s="322" t="str">
        <f t="shared" si="29"/>
        <v>鑑ヘッダ</v>
      </c>
      <c r="C230" s="322" t="str">
        <f>"BT-"&amp;(MID(C228,4,3)+1)</f>
        <v>BT-122</v>
      </c>
      <c r="D230" s="322" t="str">
        <f t="shared" si="28"/>
        <v>0..1</v>
      </c>
      <c r="E230" s="322">
        <v>3</v>
      </c>
      <c r="F230" s="323" t="s">
        <v>513</v>
      </c>
      <c r="G230" s="324" t="s">
        <v>514</v>
      </c>
      <c r="H230" s="329">
        <v>228</v>
      </c>
      <c r="I230" s="322" t="s">
        <v>5853</v>
      </c>
      <c r="J230" s="322" t="str">
        <f>IF(LEN(N230)&gt;0,INDEX(統合請求!C:C,MATCH(N230,統合請求!D:D,0),1),"")</f>
        <v>IID101</v>
      </c>
      <c r="K230" s="322" t="s">
        <v>25</v>
      </c>
      <c r="L230" s="322" t="s">
        <v>237</v>
      </c>
      <c r="M230" s="322">
        <v>4</v>
      </c>
      <c r="N230" s="323" t="s">
        <v>513</v>
      </c>
      <c r="O230" s="324" t="s">
        <v>514</v>
      </c>
      <c r="P230" s="322" t="s">
        <v>30</v>
      </c>
      <c r="V230" s="323" t="s">
        <v>6248</v>
      </c>
      <c r="AC230" s="322">
        <f>IF(ISTEXT(AD230),INDEX('JP PINT 1.0'!A:A,MATCH(コアインボイスモデル!AD230,'JP PINT 1.0'!B:B,0),1),"")</f>
        <v>1840</v>
      </c>
      <c r="AD230" s="324" t="s">
        <v>1807</v>
      </c>
      <c r="AE230" s="322" t="str">
        <f>IF(ISTEXT(AD230),INDEX('JP PINT 1.0'!F:F,MATCH(コアインボイスモデル!AD230,'JP PINT 1.0'!B:B,0),1),"")</f>
        <v>0..1</v>
      </c>
      <c r="AF230" s="322">
        <f>IF(ISTEXT(AD230),INDEX('JP PINT 1.0'!G:G,MATCH(コアインボイスモデル!AD230,'JP PINT 1.0'!B:B,0),1),"")</f>
        <v>2</v>
      </c>
      <c r="AG230" s="324" t="str">
        <f>IF(ISTEXT(AD230),INDEX('JP PINT 1.0'!I:I,MATCH(コアインボイスモデル!AD230,'JP PINT 1.0'!B:B,0),1),"")</f>
        <v>支払先登録企業ID</v>
      </c>
      <c r="AH230" s="324" t="str">
        <f>IF(ISTEXT(AD230),INDEX('JP PINT 1.0'!L:L,MATCH(コアインボイスモデル!AD230,'JP PINT 1.0'!B:B,0),1),"")</f>
        <v>公的登録機関が発行した公的識別子としての支払先の国際企業ID。</v>
      </c>
      <c r="AI230" s="322">
        <v>4</v>
      </c>
      <c r="AJ230" s="324" t="s">
        <v>238</v>
      </c>
      <c r="AK230" s="323" t="s">
        <v>4743</v>
      </c>
      <c r="AL230" s="322" t="s">
        <v>17</v>
      </c>
      <c r="AM230" s="324" t="str">
        <f>IF(LEN(AD230)&gt;1,INDEX('JP PINT 1.0'!U:U,MATCH(コアインボイスモデル!AD230,'JP PINT 1.0'!B:B,0),1),"")</f>
        <v>/ubl:Invoice/cac:PayeeParty/cac:PartyLegalEntity/cbc:CompanyID</v>
      </c>
    </row>
    <row r="231" spans="1:39" outlineLevel="1">
      <c r="A231" s="329"/>
      <c r="B231" s="322" t="str">
        <f t="shared" si="29"/>
        <v/>
      </c>
      <c r="D231" s="322" t="str">
        <f t="shared" si="28"/>
        <v/>
      </c>
      <c r="E231" s="322" t="s">
        <v>3791</v>
      </c>
      <c r="H231" s="329">
        <v>229</v>
      </c>
      <c r="I231" s="322" t="s">
        <v>5853</v>
      </c>
      <c r="J231" s="322" t="str">
        <f>IF(LEN(N231)&gt;0,INDEX(統合請求!C:C,MATCH(N231,統合請求!D:D,0),1),"")</f>
        <v/>
      </c>
      <c r="AC231" s="322">
        <f>IF(ISTEXT(AD231),INDEX('JP PINT 1.0'!A:A,MATCH(コアインボイスモデル!AD231,'JP PINT 1.0'!B:B,0),1),"")</f>
        <v>1850</v>
      </c>
      <c r="AD231" s="324" t="s">
        <v>2581</v>
      </c>
      <c r="AE231" s="322" t="str">
        <f>IF(ISTEXT(AD231),INDEX('JP PINT 1.0'!F:F,MATCH(コアインボイスモデル!AD231,'JP PINT 1.0'!B:B,0),1),"")</f>
        <v>0..1</v>
      </c>
      <c r="AF231" s="322">
        <f>IF(ISTEXT(AD231),INDEX('JP PINT 1.0'!G:G,MATCH(コアインボイスモデル!AD231,'JP PINT 1.0'!B:B,0),1),"")</f>
        <v>3</v>
      </c>
      <c r="AG231" s="324" t="str">
        <f>IF(ISTEXT(AD231),INDEX('JP PINT 1.0'!I:I,MATCH(コアインボイスモデル!AD231,'JP PINT 1.0'!B:B,0),1),"")</f>
        <v>スキーマID</v>
      </c>
      <c r="AH231" s="324" t="str">
        <f>IF(ISTEXT(AD231),INDEX('JP PINT 1.0'!L:L,MATCH(コアインボイスモデル!AD231,'JP PINT 1.0'!B:B,0),1),"")</f>
        <v>使用する場合、公的機登録機関の識別スキーマは、ISO/IEC6523保守機関として公開されているリストから選択しなければならない。</v>
      </c>
      <c r="AJ231" s="325" t="s">
        <v>2198</v>
      </c>
      <c r="AK231" s="323" t="s">
        <v>4744</v>
      </c>
      <c r="AM231" s="324" t="str">
        <f>IF(LEN(AD231)&gt;1,INDEX('JP PINT 1.0'!U:U,MATCH(コアインボイスモデル!AD231,'JP PINT 1.0'!B:B,0),1),"")</f>
        <v>/ubl:Invoice/cac:PayeeParty/cac:PartyLegalEntity/cbc:CompanyID/@schemeID</v>
      </c>
    </row>
    <row r="232" spans="1:39" outlineLevel="1">
      <c r="A232" s="329">
        <f>A230+1</f>
        <v>148</v>
      </c>
      <c r="B232" s="322" t="str">
        <f t="shared" si="29"/>
        <v>鑑ヘッダ</v>
      </c>
      <c r="C232" s="322" t="str">
        <f>"BT-"&amp;(MID(C230,4,3)+1)</f>
        <v>BT-123</v>
      </c>
      <c r="D232" s="322" t="str">
        <f t="shared" si="28"/>
        <v>0..1</v>
      </c>
      <c r="E232" s="322">
        <v>3</v>
      </c>
      <c r="F232" s="323" t="s">
        <v>515</v>
      </c>
      <c r="G232" s="324" t="s">
        <v>516</v>
      </c>
      <c r="H232" s="329">
        <v>230</v>
      </c>
      <c r="I232" s="322" t="s">
        <v>5853</v>
      </c>
      <c r="J232" s="322" t="str">
        <f>IF(LEN(N232)&gt;0,INDEX(統合請求!C:C,MATCH(N232,統合請求!D:D,0),1),"")</f>
        <v>IID102</v>
      </c>
      <c r="K232" s="322" t="s">
        <v>25</v>
      </c>
      <c r="L232" s="322" t="s">
        <v>241</v>
      </c>
      <c r="M232" s="322">
        <v>4</v>
      </c>
      <c r="N232" s="323" t="s">
        <v>515</v>
      </c>
      <c r="O232" s="324" t="s">
        <v>516</v>
      </c>
      <c r="P232" s="322" t="s">
        <v>30</v>
      </c>
      <c r="V232" s="323" t="s">
        <v>6260</v>
      </c>
      <c r="AC232" s="322">
        <f>IF(ISTEXT(AD232),INDEX('JP PINT 1.0'!A:A,MATCH(コアインボイスモデル!AD232,'JP PINT 1.0'!B:B,0),1),"")</f>
        <v>1810</v>
      </c>
      <c r="AD232" s="324" t="s">
        <v>1804</v>
      </c>
      <c r="AE232" s="322" t="str">
        <f>IF(ISTEXT(AD232),INDEX('JP PINT 1.0'!F:F,MATCH(コアインボイスモデル!AD232,'JP PINT 1.0'!B:B,0),1),"")</f>
        <v>1..1</v>
      </c>
      <c r="AF232" s="322">
        <f>IF(ISTEXT(AD232),INDEX('JP PINT 1.0'!G:G,MATCH(コアインボイスモデル!AD232,'JP PINT 1.0'!B:B,0),1),"")</f>
        <v>2</v>
      </c>
      <c r="AG232" s="324" t="str">
        <f>IF(ISTEXT(AD232),INDEX('JP PINT 1.0'!I:I,MATCH(コアインボイスモデル!AD232,'JP PINT 1.0'!B:B,0),1),"")</f>
        <v>支払先名称</v>
      </c>
      <c r="AH232" s="324" t="str">
        <f>IF(ISTEXT(AD232),INDEX('JP PINT 1.0'!L:L,MATCH(コアインボイスモデル!AD232,'JP PINT 1.0'!B:B,0),1),"")</f>
        <v>支払先の名称。</v>
      </c>
      <c r="AI232" s="322">
        <v>4</v>
      </c>
      <c r="AJ232" s="324" t="s">
        <v>113</v>
      </c>
      <c r="AK232" s="323" t="s">
        <v>4745</v>
      </c>
      <c r="AL232" s="322" t="s">
        <v>17</v>
      </c>
      <c r="AM232" s="324" t="str">
        <f>IF(LEN(AD232)&gt;1,INDEX('JP PINT 1.0'!U:U,MATCH(コアインボイスモデル!AD232,'JP PINT 1.0'!B:B,0),1),"")</f>
        <v>/ubl:Invoice/cac:PayeeParty/cac:PartyName/cbc:Name</v>
      </c>
    </row>
    <row r="233" spans="1:39" outlineLevel="1">
      <c r="A233" s="329">
        <f t="shared" si="33"/>
        <v>149</v>
      </c>
      <c r="B233" s="322" t="str">
        <f t="shared" si="29"/>
        <v>鑑ヘッダ</v>
      </c>
      <c r="C233" s="322" t="str">
        <f>"BG-"&amp;(MID(C226,4,2)+1)</f>
        <v>BG-23</v>
      </c>
      <c r="D233" s="322" t="str">
        <f t="shared" si="28"/>
        <v>0..1</v>
      </c>
      <c r="E233" s="322">
        <v>3</v>
      </c>
      <c r="F233" s="323" t="s">
        <v>6091</v>
      </c>
      <c r="G233" s="324" t="s">
        <v>518</v>
      </c>
      <c r="H233" s="329">
        <v>231</v>
      </c>
      <c r="I233" s="322" t="s">
        <v>5853</v>
      </c>
      <c r="K233" s="322" t="s">
        <v>36</v>
      </c>
      <c r="L233" s="322" t="s">
        <v>248</v>
      </c>
      <c r="M233" s="322">
        <v>4</v>
      </c>
      <c r="N233" s="323" t="s">
        <v>517</v>
      </c>
      <c r="O233" s="324" t="s">
        <v>518</v>
      </c>
      <c r="P233" s="322" t="s">
        <v>30</v>
      </c>
      <c r="V233" s="323" t="s">
        <v>6250</v>
      </c>
      <c r="AC233" s="322" t="str">
        <f>IF(ISTEXT(AD233),INDEX('JP PINT 1.0'!A:A,MATCH(コアインボイスモデル!AD233,'JP PINT 1.0'!B:B,0),1),"")</f>
        <v/>
      </c>
      <c r="AE233" s="322" t="str">
        <f>IF(ISTEXT(AD233),INDEX('JP PINT 1.0'!F:F,MATCH(コアインボイスモデル!AD233,'JP PINT 1.0'!B:B,0),1),"")</f>
        <v/>
      </c>
      <c r="AF233" s="322" t="str">
        <f>IF(ISTEXT(AD233),INDEX('JP PINT 1.0'!G:G,MATCH(コアインボイスモデル!AD233,'JP PINT 1.0'!B:B,0),1),"")</f>
        <v/>
      </c>
      <c r="AG233" s="324" t="str">
        <f>IF(ISTEXT(AD233),INDEX('JP PINT 1.0'!I:I,MATCH(コアインボイスモデル!AD233,'JP PINT 1.0'!B:B,0),1),"")</f>
        <v/>
      </c>
      <c r="AH233" s="324" t="str">
        <f>IF(ISTEXT(AD233),INDEX('JP PINT 1.0'!L:L,MATCH(コアインボイスモデル!AD233,'JP PINT 1.0'!B:B,0),1),"")</f>
        <v/>
      </c>
      <c r="AI233" s="322">
        <v>4</v>
      </c>
      <c r="AJ233" s="324" t="s">
        <v>249</v>
      </c>
      <c r="AK233" s="323" t="s">
        <v>4746</v>
      </c>
      <c r="AL233" s="322" t="s">
        <v>17</v>
      </c>
      <c r="AM233" s="324" t="str">
        <f>IF(LEN(AD233)&gt;1,INDEX('JP PINT 1.0'!U:U,MATCH(コアインボイスモデル!AD233,'JP PINT 1.0'!B:B,0),1),"")</f>
        <v/>
      </c>
    </row>
    <row r="234" spans="1:39" outlineLevel="2">
      <c r="A234" s="329"/>
      <c r="B234" s="322" t="str">
        <f t="shared" si="29"/>
        <v/>
      </c>
      <c r="D234" s="322" t="str">
        <f t="shared" si="28"/>
        <v/>
      </c>
      <c r="E234" s="322" t="s">
        <v>3791</v>
      </c>
      <c r="H234" s="329">
        <v>232</v>
      </c>
      <c r="I234" s="322" t="s">
        <v>5853</v>
      </c>
      <c r="J234" s="322" t="str">
        <f>IF(LEN(N234)&gt;0,INDEX(統合請求!C:C,MATCH(N234,統合請求!D:D,0),1),"")</f>
        <v>ICL24</v>
      </c>
      <c r="K234" s="322" t="s">
        <v>41</v>
      </c>
      <c r="L234" s="322" t="s">
        <v>252</v>
      </c>
      <c r="M234" s="322">
        <v>4</v>
      </c>
      <c r="N234" s="323" t="s">
        <v>519</v>
      </c>
      <c r="O234" s="324" t="s">
        <v>255</v>
      </c>
      <c r="P234" s="322" t="s">
        <v>16</v>
      </c>
      <c r="W234" s="323" t="s">
        <v>6251</v>
      </c>
      <c r="AC234" s="322" t="str">
        <f>IF(ISTEXT(AD234),INDEX('JP PINT 1.0'!A:A,MATCH(コアインボイスモデル!AD234,'JP PINT 1.0'!B:B,0),1),"")</f>
        <v/>
      </c>
      <c r="AE234" s="322" t="str">
        <f>IF(ISTEXT(AD234),INDEX('JP PINT 1.0'!F:F,MATCH(コアインボイスモデル!AD234,'JP PINT 1.0'!B:B,0),1),"")</f>
        <v/>
      </c>
      <c r="AF234" s="322" t="str">
        <f>IF(ISTEXT(AD234),INDEX('JP PINT 1.0'!G:G,MATCH(コアインボイスモデル!AD234,'JP PINT 1.0'!B:B,0),1),"")</f>
        <v/>
      </c>
      <c r="AG234" s="324" t="str">
        <f>IF(ISTEXT(AD234),INDEX('JP PINT 1.0'!I:I,MATCH(コアインボイスモデル!AD234,'JP PINT 1.0'!B:B,0),1),"")</f>
        <v/>
      </c>
      <c r="AH234" s="324" t="str">
        <f>IF(ISTEXT(AD234),INDEX('JP PINT 1.0'!L:L,MATCH(コアインボイスモデル!AD234,'JP PINT 1.0'!B:B,0),1),"")</f>
        <v/>
      </c>
      <c r="AI234" s="322">
        <v>4</v>
      </c>
      <c r="AJ234" s="324" t="s">
        <v>253</v>
      </c>
      <c r="AL234" s="322" t="s">
        <v>17</v>
      </c>
      <c r="AM234" s="324" t="str">
        <f>IF(LEN(AD234)&gt;1,INDEX('JP PINT 1.0'!U:U,MATCH(コアインボイスモデル!AD234,'JP PINT 1.0'!B:B,0),1),"")</f>
        <v/>
      </c>
    </row>
    <row r="235" spans="1:39" outlineLevel="2">
      <c r="A235" s="329">
        <f>A233+1</f>
        <v>150</v>
      </c>
      <c r="B235" s="322" t="str">
        <f t="shared" si="29"/>
        <v>鑑ヘッダ</v>
      </c>
      <c r="C235" s="322" t="str">
        <f>"BT-"&amp;(MID(C232,4,3)+1)</f>
        <v>BT-124</v>
      </c>
      <c r="D235" s="322" t="str">
        <f t="shared" si="28"/>
        <v>0..1</v>
      </c>
      <c r="E235" s="322">
        <v>4</v>
      </c>
      <c r="F235" s="323" t="s">
        <v>520</v>
      </c>
      <c r="G235" s="324" t="s">
        <v>521</v>
      </c>
      <c r="H235" s="329">
        <v>233</v>
      </c>
      <c r="I235" s="322" t="s">
        <v>5853</v>
      </c>
      <c r="J235" s="322" t="str">
        <f>IF(LEN(N235)&gt;0,INDEX(統合請求!C:C,MATCH(N235,統合請求!D:D,0),1),"")</f>
        <v>IID103</v>
      </c>
      <c r="K235" s="322" t="s">
        <v>25</v>
      </c>
      <c r="L235" s="322" t="s">
        <v>256</v>
      </c>
      <c r="M235" s="322">
        <v>5</v>
      </c>
      <c r="N235" s="323" t="s">
        <v>520</v>
      </c>
      <c r="O235" s="324" t="s">
        <v>521</v>
      </c>
      <c r="P235" s="322" t="s">
        <v>30</v>
      </c>
      <c r="X235" s="323" t="s">
        <v>6252</v>
      </c>
      <c r="AC235" s="322" t="str">
        <f>IF(ISTEXT(AD235),INDEX('JP PINT 1.0'!A:A,MATCH(コアインボイスモデル!AD235,'JP PINT 1.0'!B:B,0),1),"")</f>
        <v/>
      </c>
      <c r="AE235" s="322" t="str">
        <f>IF(ISTEXT(AD235),INDEX('JP PINT 1.0'!F:F,MATCH(コアインボイスモデル!AD235,'JP PINT 1.0'!B:B,0),1),"")</f>
        <v/>
      </c>
      <c r="AF235" s="322" t="str">
        <f>IF(ISTEXT(AD235),INDEX('JP PINT 1.0'!G:G,MATCH(コアインボイスモデル!AD235,'JP PINT 1.0'!B:B,0),1),"")</f>
        <v/>
      </c>
      <c r="AG235" s="324" t="str">
        <f>IF(ISTEXT(AD235),INDEX('JP PINT 1.0'!I:I,MATCH(コアインボイスモデル!AD235,'JP PINT 1.0'!B:B,0),1),"")</f>
        <v/>
      </c>
      <c r="AH235" s="324" t="str">
        <f>IF(ISTEXT(AD235),INDEX('JP PINT 1.0'!L:L,MATCH(コアインボイスモデル!AD235,'JP PINT 1.0'!B:B,0),1),"")</f>
        <v/>
      </c>
      <c r="AI235" s="322">
        <v>5</v>
      </c>
      <c r="AJ235" s="324" t="s">
        <v>48</v>
      </c>
      <c r="AK235" s="323" t="s">
        <v>4747</v>
      </c>
      <c r="AL235" s="322" t="s">
        <v>17</v>
      </c>
      <c r="AM235" s="324" t="str">
        <f>IF(LEN(AD235)&gt;1,INDEX('JP PINT 1.0'!U:U,MATCH(コアインボイスモデル!AD235,'JP PINT 1.0'!B:B,0),1),"")</f>
        <v/>
      </c>
    </row>
    <row r="236" spans="1:39" outlineLevel="2">
      <c r="A236" s="329">
        <f t="shared" si="33"/>
        <v>151</v>
      </c>
      <c r="B236" s="322" t="str">
        <f t="shared" si="29"/>
        <v>鑑ヘッダ</v>
      </c>
      <c r="C236" s="322" t="str">
        <f t="shared" ref="C236:C238" si="34">"BT-"&amp;(MID(C235,4,3)+1)</f>
        <v>BT-125</v>
      </c>
      <c r="D236" s="322" t="str">
        <f t="shared" si="28"/>
        <v>0..1</v>
      </c>
      <c r="E236" s="322">
        <v>4</v>
      </c>
      <c r="F236" s="323" t="s">
        <v>522</v>
      </c>
      <c r="G236" s="324" t="s">
        <v>523</v>
      </c>
      <c r="H236" s="329">
        <v>234</v>
      </c>
      <c r="I236" s="322" t="s">
        <v>5853</v>
      </c>
      <c r="J236" s="322" t="str">
        <f>IF(LEN(N236)&gt;0,INDEX(統合請求!C:C,MATCH(N236,統合請求!D:D,0),1),"")</f>
        <v>IID104</v>
      </c>
      <c r="K236" s="322" t="s">
        <v>25</v>
      </c>
      <c r="L236" s="322" t="s">
        <v>259</v>
      </c>
      <c r="M236" s="322">
        <v>5</v>
      </c>
      <c r="N236" s="323" t="s">
        <v>522</v>
      </c>
      <c r="O236" s="324" t="s">
        <v>523</v>
      </c>
      <c r="P236" s="322" t="s">
        <v>30</v>
      </c>
      <c r="X236" s="323" t="s">
        <v>6253</v>
      </c>
      <c r="AC236" s="322" t="str">
        <f>IF(ISTEXT(AD236),INDEX('JP PINT 1.0'!A:A,MATCH(コアインボイスモデル!AD236,'JP PINT 1.0'!B:B,0),1),"")</f>
        <v/>
      </c>
      <c r="AE236" s="322" t="str">
        <f>IF(ISTEXT(AD236),INDEX('JP PINT 1.0'!F:F,MATCH(コアインボイスモデル!AD236,'JP PINT 1.0'!B:B,0),1),"")</f>
        <v/>
      </c>
      <c r="AF236" s="322" t="str">
        <f>IF(ISTEXT(AD236),INDEX('JP PINT 1.0'!G:G,MATCH(コアインボイスモデル!AD236,'JP PINT 1.0'!B:B,0),1),"")</f>
        <v/>
      </c>
      <c r="AG236" s="324" t="str">
        <f>IF(ISTEXT(AD236),INDEX('JP PINT 1.0'!I:I,MATCH(コアインボイスモデル!AD236,'JP PINT 1.0'!B:B,0),1),"")</f>
        <v/>
      </c>
      <c r="AH236" s="324" t="str">
        <f>IF(ISTEXT(AD236),INDEX('JP PINT 1.0'!L:L,MATCH(コアインボイスモデル!AD236,'JP PINT 1.0'!B:B,0),1),"")</f>
        <v/>
      </c>
      <c r="AI236" s="322">
        <v>5</v>
      </c>
      <c r="AJ236" s="324" t="s">
        <v>260</v>
      </c>
      <c r="AK236" s="323" t="s">
        <v>4748</v>
      </c>
      <c r="AL236" s="322" t="s">
        <v>17</v>
      </c>
      <c r="AM236" s="324" t="str">
        <f>IF(LEN(AD236)&gt;1,INDEX('JP PINT 1.0'!U:U,MATCH(コアインボイスモデル!AD236,'JP PINT 1.0'!B:B,0),1),"")</f>
        <v/>
      </c>
    </row>
    <row r="237" spans="1:39" outlineLevel="2">
      <c r="A237" s="329">
        <f t="shared" si="33"/>
        <v>152</v>
      </c>
      <c r="B237" s="322" t="str">
        <f t="shared" si="29"/>
        <v>鑑ヘッダ</v>
      </c>
      <c r="C237" s="322" t="str">
        <f t="shared" si="34"/>
        <v>BT-126</v>
      </c>
      <c r="D237" s="322" t="str">
        <f t="shared" si="28"/>
        <v>0..1</v>
      </c>
      <c r="E237" s="322">
        <v>4</v>
      </c>
      <c r="F237" s="323" t="s">
        <v>524</v>
      </c>
      <c r="G237" s="324" t="s">
        <v>525</v>
      </c>
      <c r="H237" s="329">
        <v>235</v>
      </c>
      <c r="I237" s="322" t="s">
        <v>5853</v>
      </c>
      <c r="J237" s="322" t="str">
        <f>IF(LEN(N237)&gt;0,INDEX(統合請求!C:C,MATCH(N237,統合請求!D:D,0),1),"")</f>
        <v>IID105</v>
      </c>
      <c r="K237" s="322" t="s">
        <v>25</v>
      </c>
      <c r="L237" s="322" t="s">
        <v>263</v>
      </c>
      <c r="M237" s="322">
        <v>5</v>
      </c>
      <c r="N237" s="323" t="s">
        <v>524</v>
      </c>
      <c r="O237" s="324" t="s">
        <v>525</v>
      </c>
      <c r="P237" s="322" t="s">
        <v>30</v>
      </c>
      <c r="X237" s="323" t="s">
        <v>6254</v>
      </c>
      <c r="AC237" s="322" t="str">
        <f>IF(ISTEXT(AD237),INDEX('JP PINT 1.0'!A:A,MATCH(コアインボイスモデル!AD237,'JP PINT 1.0'!B:B,0),1),"")</f>
        <v/>
      </c>
      <c r="AE237" s="322" t="str">
        <f>IF(ISTEXT(AD237),INDEX('JP PINT 1.0'!F:F,MATCH(コアインボイスモデル!AD237,'JP PINT 1.0'!B:B,0),1),"")</f>
        <v/>
      </c>
      <c r="AF237" s="322" t="str">
        <f>IF(ISTEXT(AD237),INDEX('JP PINT 1.0'!G:G,MATCH(コアインボイスモデル!AD237,'JP PINT 1.0'!B:B,0),1),"")</f>
        <v/>
      </c>
      <c r="AG237" s="324" t="str">
        <f>IF(ISTEXT(AD237),INDEX('JP PINT 1.0'!I:I,MATCH(コアインボイスモデル!AD237,'JP PINT 1.0'!B:B,0),1),"")</f>
        <v/>
      </c>
      <c r="AH237" s="324" t="str">
        <f>IF(ISTEXT(AD237),INDEX('JP PINT 1.0'!L:L,MATCH(コアインボイスモデル!AD237,'JP PINT 1.0'!B:B,0),1),"")</f>
        <v/>
      </c>
      <c r="AI237" s="322">
        <v>5</v>
      </c>
      <c r="AJ237" s="324" t="s">
        <v>264</v>
      </c>
      <c r="AK237" s="323" t="s">
        <v>4749</v>
      </c>
      <c r="AL237" s="322" t="s">
        <v>17</v>
      </c>
      <c r="AM237" s="324" t="str">
        <f>IF(LEN(AD237)&gt;1,INDEX('JP PINT 1.0'!U:U,MATCH(コアインボイスモデル!AD237,'JP PINT 1.0'!B:B,0),1),"")</f>
        <v/>
      </c>
    </row>
    <row r="238" spans="1:39" outlineLevel="2">
      <c r="A238" s="329">
        <f t="shared" si="33"/>
        <v>153</v>
      </c>
      <c r="B238" s="322" t="str">
        <f t="shared" si="29"/>
        <v>鑑ヘッダ</v>
      </c>
      <c r="C238" s="322" t="str">
        <f t="shared" si="34"/>
        <v>BT-127</v>
      </c>
      <c r="D238" s="322" t="str">
        <f t="shared" si="28"/>
        <v>0..1</v>
      </c>
      <c r="E238" s="322">
        <v>4</v>
      </c>
      <c r="F238" s="323" t="s">
        <v>526</v>
      </c>
      <c r="G238" s="324" t="s">
        <v>527</v>
      </c>
      <c r="H238" s="329">
        <v>236</v>
      </c>
      <c r="I238" s="322" t="s">
        <v>5853</v>
      </c>
      <c r="J238" s="322" t="str">
        <f>IF(LEN(N238)&gt;0,INDEX(統合請求!C:C,MATCH(N238,統合請求!D:D,0),1),"")</f>
        <v>IID106</v>
      </c>
      <c r="K238" s="322" t="s">
        <v>25</v>
      </c>
      <c r="L238" s="322" t="s">
        <v>267</v>
      </c>
      <c r="M238" s="322">
        <v>5</v>
      </c>
      <c r="N238" s="323" t="s">
        <v>526</v>
      </c>
      <c r="O238" s="324" t="s">
        <v>527</v>
      </c>
      <c r="P238" s="322" t="s">
        <v>30</v>
      </c>
      <c r="X238" s="323" t="s">
        <v>6255</v>
      </c>
      <c r="AC238" s="322" t="str">
        <f>IF(ISTEXT(AD238),INDEX('JP PINT 1.0'!A:A,MATCH(コアインボイスモデル!AD238,'JP PINT 1.0'!B:B,0),1),"")</f>
        <v/>
      </c>
      <c r="AE238" s="322" t="str">
        <f>IF(ISTEXT(AD238),INDEX('JP PINT 1.0'!F:F,MATCH(コアインボイスモデル!AD238,'JP PINT 1.0'!B:B,0),1),"")</f>
        <v/>
      </c>
      <c r="AF238" s="322" t="str">
        <f>IF(ISTEXT(AD238),INDEX('JP PINT 1.0'!G:G,MATCH(コアインボイスモデル!AD238,'JP PINT 1.0'!B:B,0),1),"")</f>
        <v/>
      </c>
      <c r="AG238" s="324" t="str">
        <f>IF(ISTEXT(AD238),INDEX('JP PINT 1.0'!I:I,MATCH(コアインボイスモデル!AD238,'JP PINT 1.0'!B:B,0),1),"")</f>
        <v/>
      </c>
      <c r="AH238" s="324" t="str">
        <f>IF(ISTEXT(AD238),INDEX('JP PINT 1.0'!L:L,MATCH(コアインボイスモデル!AD238,'JP PINT 1.0'!B:B,0),1),"")</f>
        <v/>
      </c>
      <c r="AI238" s="322">
        <v>5</v>
      </c>
      <c r="AJ238" s="324" t="s">
        <v>268</v>
      </c>
      <c r="AK238" s="323" t="s">
        <v>4750</v>
      </c>
      <c r="AL238" s="322" t="s">
        <v>17</v>
      </c>
      <c r="AM238" s="324" t="str">
        <f>IF(LEN(AD238)&gt;1,INDEX('JP PINT 1.0'!U:U,MATCH(コアインボイスモデル!AD238,'JP PINT 1.0'!B:B,0),1),"")</f>
        <v/>
      </c>
    </row>
    <row r="239" spans="1:39" outlineLevel="2">
      <c r="A239" s="329"/>
      <c r="B239" s="322" t="str">
        <f t="shared" si="29"/>
        <v/>
      </c>
      <c r="D239" s="322" t="str">
        <f t="shared" si="28"/>
        <v/>
      </c>
      <c r="E239" s="322" t="s">
        <v>3791</v>
      </c>
      <c r="H239" s="329">
        <v>237</v>
      </c>
      <c r="I239" s="322" t="s">
        <v>5853</v>
      </c>
      <c r="K239" s="322" t="s">
        <v>36</v>
      </c>
      <c r="L239" s="322" t="s">
        <v>271</v>
      </c>
      <c r="M239" s="322">
        <v>5</v>
      </c>
      <c r="N239" s="323" t="s">
        <v>273</v>
      </c>
      <c r="O239" s="324" t="s">
        <v>274</v>
      </c>
      <c r="P239" s="322" t="s">
        <v>30</v>
      </c>
      <c r="X239" s="323" t="s">
        <v>6381</v>
      </c>
      <c r="AC239" s="322" t="str">
        <f>IF(ISTEXT(AD239),INDEX('JP PINT 1.0'!A:A,MATCH(コアインボイスモデル!AD239,'JP PINT 1.0'!B:B,0),1),"")</f>
        <v/>
      </c>
      <c r="AE239" s="322" t="str">
        <f>IF(ISTEXT(AD239),INDEX('JP PINT 1.0'!F:F,MATCH(コアインボイスモデル!AD239,'JP PINT 1.0'!B:B,0),1),"")</f>
        <v/>
      </c>
      <c r="AF239" s="322" t="str">
        <f>IF(ISTEXT(AD239),INDEX('JP PINT 1.0'!G:G,MATCH(コアインボイスモデル!AD239,'JP PINT 1.0'!B:B,0),1),"")</f>
        <v/>
      </c>
      <c r="AG239" s="324" t="str">
        <f>IF(ISTEXT(AD239),INDEX('JP PINT 1.0'!I:I,MATCH(コアインボイスモデル!AD239,'JP PINT 1.0'!B:B,0),1),"")</f>
        <v/>
      </c>
      <c r="AH239" s="324" t="str">
        <f>IF(ISTEXT(AD239),INDEX('JP PINT 1.0'!L:L,MATCH(コアインボイスモデル!AD239,'JP PINT 1.0'!B:B,0),1),"")</f>
        <v/>
      </c>
      <c r="AI239" s="322">
        <v>5</v>
      </c>
      <c r="AJ239" s="324" t="s">
        <v>272</v>
      </c>
      <c r="AK239" s="323" t="s">
        <v>4751</v>
      </c>
      <c r="AL239" s="322" t="s">
        <v>17</v>
      </c>
      <c r="AM239" s="324" t="str">
        <f>IF(LEN(AD239)&gt;1,INDEX('JP PINT 1.0'!U:U,MATCH(コアインボイスモデル!AD239,'JP PINT 1.0'!B:B,0),1),"")</f>
        <v/>
      </c>
    </row>
    <row r="240" spans="1:39" outlineLevel="2">
      <c r="A240" s="329"/>
      <c r="B240" s="322" t="str">
        <f t="shared" si="29"/>
        <v/>
      </c>
      <c r="D240" s="322" t="str">
        <f t="shared" si="28"/>
        <v/>
      </c>
      <c r="E240" s="322" t="s">
        <v>3791</v>
      </c>
      <c r="H240" s="329">
        <v>238</v>
      </c>
      <c r="I240" s="322" t="s">
        <v>5853</v>
      </c>
      <c r="K240" s="322" t="s">
        <v>41</v>
      </c>
      <c r="L240" s="322" t="s">
        <v>275</v>
      </c>
      <c r="M240" s="322">
        <v>5</v>
      </c>
      <c r="N240" s="323" t="s">
        <v>277</v>
      </c>
      <c r="O240" s="324" t="s">
        <v>278</v>
      </c>
      <c r="P240" s="322" t="s">
        <v>16</v>
      </c>
      <c r="Y240" s="323" t="s">
        <v>6382</v>
      </c>
      <c r="AC240" s="322" t="str">
        <f>IF(ISTEXT(AD240),INDEX('JP PINT 1.0'!A:A,MATCH(コアインボイスモデル!AD240,'JP PINT 1.0'!B:B,0),1),"")</f>
        <v/>
      </c>
      <c r="AE240" s="322" t="str">
        <f>IF(ISTEXT(AD240),INDEX('JP PINT 1.0'!F:F,MATCH(コアインボイスモデル!AD240,'JP PINT 1.0'!B:B,0),1),"")</f>
        <v/>
      </c>
      <c r="AF240" s="322" t="str">
        <f>IF(ISTEXT(AD240),INDEX('JP PINT 1.0'!G:G,MATCH(コアインボイスモデル!AD240,'JP PINT 1.0'!B:B,0),1),"")</f>
        <v/>
      </c>
      <c r="AG240" s="324" t="str">
        <f>IF(ISTEXT(AD240),INDEX('JP PINT 1.0'!I:I,MATCH(コアインボイスモデル!AD240,'JP PINT 1.0'!B:B,0),1),"")</f>
        <v/>
      </c>
      <c r="AH240" s="324" t="str">
        <f>IF(ISTEXT(AD240),INDEX('JP PINT 1.0'!L:L,MATCH(コアインボイスモデル!AD240,'JP PINT 1.0'!B:B,0),1),"")</f>
        <v/>
      </c>
      <c r="AI240" s="322">
        <v>5</v>
      </c>
      <c r="AJ240" s="324" t="s">
        <v>276</v>
      </c>
      <c r="AL240" s="322" t="s">
        <v>17</v>
      </c>
      <c r="AM240" s="324" t="str">
        <f>IF(LEN(AD240)&gt;1,INDEX('JP PINT 1.0'!U:U,MATCH(コアインボイスモデル!AD240,'JP PINT 1.0'!B:B,0),1),"")</f>
        <v/>
      </c>
    </row>
    <row r="241" spans="1:39" outlineLevel="2">
      <c r="A241" s="329">
        <f>A238+1</f>
        <v>154</v>
      </c>
      <c r="B241" s="322" t="str">
        <f t="shared" si="29"/>
        <v>鑑ヘッダ</v>
      </c>
      <c r="C241" s="322" t="str">
        <f>"BT-"&amp;(MID(C238,4,3)+1)</f>
        <v>BT-128</v>
      </c>
      <c r="D241" s="322" t="str">
        <f t="shared" si="28"/>
        <v>0..1</v>
      </c>
      <c r="E241" s="322">
        <v>4</v>
      </c>
      <c r="F241" s="323" t="s">
        <v>528</v>
      </c>
      <c r="G241" s="324" t="s">
        <v>529</v>
      </c>
      <c r="H241" s="329">
        <v>239</v>
      </c>
      <c r="I241" s="322" t="s">
        <v>5853</v>
      </c>
      <c r="J241" s="322" t="str">
        <f>IF(LEN(N241)&gt;0,INDEX(統合請求!C:C,MATCH(N241,統合請求!D:D,0),1),"")</f>
        <v>IID107</v>
      </c>
      <c r="K241" s="322" t="s">
        <v>25</v>
      </c>
      <c r="L241" s="322" t="s">
        <v>279</v>
      </c>
      <c r="M241" s="322">
        <v>6</v>
      </c>
      <c r="N241" s="323" t="s">
        <v>528</v>
      </c>
      <c r="O241" s="324" t="s">
        <v>529</v>
      </c>
      <c r="P241" s="322" t="s">
        <v>30</v>
      </c>
      <c r="Z241" s="323" t="s">
        <v>6383</v>
      </c>
      <c r="AC241" s="322" t="str">
        <f>IF(ISTEXT(AD241),INDEX('JP PINT 1.0'!A:A,MATCH(コアインボイスモデル!AD241,'JP PINT 1.0'!B:B,0),1),"")</f>
        <v/>
      </c>
      <c r="AE241" s="322" t="str">
        <f>IF(ISTEXT(AD241),INDEX('JP PINT 1.0'!F:F,MATCH(コアインボイスモデル!AD241,'JP PINT 1.0'!B:B,0),1),"")</f>
        <v/>
      </c>
      <c r="AF241" s="322" t="str">
        <f>IF(ISTEXT(AD241),INDEX('JP PINT 1.0'!G:G,MATCH(コアインボイスモデル!AD241,'JP PINT 1.0'!B:B,0),1),"")</f>
        <v/>
      </c>
      <c r="AG241" s="324" t="str">
        <f>IF(ISTEXT(AD241),INDEX('JP PINT 1.0'!I:I,MATCH(コアインボイスモデル!AD241,'JP PINT 1.0'!B:B,0),1),"")</f>
        <v/>
      </c>
      <c r="AH241" s="324" t="str">
        <f>IF(ISTEXT(AD241),INDEX('JP PINT 1.0'!L:L,MATCH(コアインボイスモデル!AD241,'JP PINT 1.0'!B:B,0),1),"")</f>
        <v/>
      </c>
      <c r="AI241" s="322">
        <v>6</v>
      </c>
      <c r="AJ241" s="324" t="s">
        <v>280</v>
      </c>
      <c r="AK241" s="323" t="s">
        <v>4752</v>
      </c>
      <c r="AL241" s="322" t="s">
        <v>17</v>
      </c>
      <c r="AM241" s="324" t="str">
        <f>IF(LEN(AD241)&gt;1,INDEX('JP PINT 1.0'!U:U,MATCH(コアインボイスモデル!AD241,'JP PINT 1.0'!B:B,0),1),"")</f>
        <v/>
      </c>
    </row>
    <row r="242" spans="1:39" outlineLevel="2">
      <c r="A242" s="329"/>
      <c r="B242" s="322" t="str">
        <f t="shared" si="29"/>
        <v/>
      </c>
      <c r="D242" s="322" t="str">
        <f t="shared" si="28"/>
        <v/>
      </c>
      <c r="E242" s="322" t="s">
        <v>3791</v>
      </c>
      <c r="H242" s="329">
        <v>240</v>
      </c>
      <c r="I242" s="322" t="s">
        <v>5853</v>
      </c>
      <c r="K242" s="322" t="s">
        <v>36</v>
      </c>
      <c r="L242" s="322" t="s">
        <v>283</v>
      </c>
      <c r="M242" s="322">
        <v>5</v>
      </c>
      <c r="N242" s="323" t="s">
        <v>285</v>
      </c>
      <c r="O242" s="324" t="s">
        <v>286</v>
      </c>
      <c r="P242" s="322" t="s">
        <v>30</v>
      </c>
      <c r="X242" s="323" t="s">
        <v>6384</v>
      </c>
      <c r="AC242" s="322" t="str">
        <f>IF(ISTEXT(AD242),INDEX('JP PINT 1.0'!A:A,MATCH(コアインボイスモデル!AD242,'JP PINT 1.0'!B:B,0),1),"")</f>
        <v/>
      </c>
      <c r="AE242" s="322" t="str">
        <f>IF(ISTEXT(AD242),INDEX('JP PINT 1.0'!F:F,MATCH(コアインボイスモデル!AD242,'JP PINT 1.0'!B:B,0),1),"")</f>
        <v/>
      </c>
      <c r="AF242" s="322" t="str">
        <f>IF(ISTEXT(AD242),INDEX('JP PINT 1.0'!G:G,MATCH(コアインボイスモデル!AD242,'JP PINT 1.0'!B:B,0),1),"")</f>
        <v/>
      </c>
      <c r="AG242" s="324" t="str">
        <f>IF(ISTEXT(AD242),INDEX('JP PINT 1.0'!I:I,MATCH(コアインボイスモデル!AD242,'JP PINT 1.0'!B:B,0),1),"")</f>
        <v/>
      </c>
      <c r="AH242" s="324" t="str">
        <f>IF(ISTEXT(AD242),INDEX('JP PINT 1.0'!L:L,MATCH(コアインボイスモデル!AD242,'JP PINT 1.0'!B:B,0),1),"")</f>
        <v/>
      </c>
      <c r="AI242" s="322">
        <v>5</v>
      </c>
      <c r="AJ242" s="324" t="s">
        <v>284</v>
      </c>
      <c r="AK242" s="323" t="s">
        <v>4753</v>
      </c>
      <c r="AL242" s="322" t="s">
        <v>17</v>
      </c>
      <c r="AM242" s="324" t="str">
        <f>IF(LEN(AD242)&gt;1,INDEX('JP PINT 1.0'!U:U,MATCH(コアインボイスモデル!AD242,'JP PINT 1.0'!B:B,0),1),"")</f>
        <v/>
      </c>
    </row>
    <row r="243" spans="1:39" outlineLevel="2">
      <c r="A243" s="329"/>
      <c r="B243" s="322" t="str">
        <f t="shared" si="29"/>
        <v/>
      </c>
      <c r="D243" s="322" t="str">
        <f t="shared" si="28"/>
        <v/>
      </c>
      <c r="E243" s="322" t="s">
        <v>3791</v>
      </c>
      <c r="H243" s="329">
        <v>241</v>
      </c>
      <c r="I243" s="322" t="s">
        <v>5853</v>
      </c>
      <c r="K243" s="322" t="s">
        <v>41</v>
      </c>
      <c r="L243" s="322" t="s">
        <v>275</v>
      </c>
      <c r="M243" s="322">
        <v>5</v>
      </c>
      <c r="N243" s="323" t="s">
        <v>287</v>
      </c>
      <c r="O243" s="324" t="s">
        <v>288</v>
      </c>
      <c r="P243" s="322" t="s">
        <v>16</v>
      </c>
      <c r="Y243" s="323" t="s">
        <v>6382</v>
      </c>
      <c r="AC243" s="322" t="str">
        <f>IF(ISTEXT(AD243),INDEX('JP PINT 1.0'!A:A,MATCH(コアインボイスモデル!AD243,'JP PINT 1.0'!B:B,0),1),"")</f>
        <v/>
      </c>
      <c r="AE243" s="322" t="str">
        <f>IF(ISTEXT(AD243),INDEX('JP PINT 1.0'!F:F,MATCH(コアインボイスモデル!AD243,'JP PINT 1.0'!B:B,0),1),"")</f>
        <v/>
      </c>
      <c r="AF243" s="322" t="str">
        <f>IF(ISTEXT(AD243),INDEX('JP PINT 1.0'!G:G,MATCH(コアインボイスモデル!AD243,'JP PINT 1.0'!B:B,0),1),"")</f>
        <v/>
      </c>
      <c r="AG243" s="324" t="str">
        <f>IF(ISTEXT(AD243),INDEX('JP PINT 1.0'!I:I,MATCH(コアインボイスモデル!AD243,'JP PINT 1.0'!B:B,0),1),"")</f>
        <v/>
      </c>
      <c r="AH243" s="324" t="str">
        <f>IF(ISTEXT(AD243),INDEX('JP PINT 1.0'!L:L,MATCH(コアインボイスモデル!AD243,'JP PINT 1.0'!B:B,0),1),"")</f>
        <v/>
      </c>
      <c r="AI243" s="322">
        <v>5</v>
      </c>
      <c r="AJ243" s="324" t="s">
        <v>276</v>
      </c>
      <c r="AL243" s="322" t="s">
        <v>17</v>
      </c>
      <c r="AM243" s="324" t="str">
        <f>IF(LEN(AD243)&gt;1,INDEX('JP PINT 1.0'!U:U,MATCH(コアインボイスモデル!AD243,'JP PINT 1.0'!B:B,0),1),"")</f>
        <v/>
      </c>
    </row>
    <row r="244" spans="1:39" outlineLevel="2">
      <c r="A244" s="329">
        <f>A241+1</f>
        <v>155</v>
      </c>
      <c r="B244" s="322" t="str">
        <f t="shared" si="29"/>
        <v>鑑ヘッダ</v>
      </c>
      <c r="C244" s="322" t="str">
        <f>"BT-"&amp;(MID(C241,4,3)+1)</f>
        <v>BT-129</v>
      </c>
      <c r="D244" s="322" t="str">
        <f t="shared" si="28"/>
        <v>0..1</v>
      </c>
      <c r="E244" s="322">
        <v>4</v>
      </c>
      <c r="F244" s="323" t="s">
        <v>530</v>
      </c>
      <c r="G244" s="324" t="s">
        <v>531</v>
      </c>
      <c r="H244" s="329">
        <v>242</v>
      </c>
      <c r="I244" s="322" t="s">
        <v>5853</v>
      </c>
      <c r="J244" s="322" t="str">
        <f>IF(LEN(N244)&gt;0,INDEX(統合請求!C:C,MATCH(N244,統合請求!D:D,0),1),"")</f>
        <v>IID108</v>
      </c>
      <c r="K244" s="322" t="s">
        <v>25</v>
      </c>
      <c r="L244" s="322" t="s">
        <v>279</v>
      </c>
      <c r="M244" s="322">
        <v>6</v>
      </c>
      <c r="N244" s="323" t="s">
        <v>530</v>
      </c>
      <c r="O244" s="324" t="s">
        <v>531</v>
      </c>
      <c r="P244" s="322" t="s">
        <v>30</v>
      </c>
      <c r="Z244" s="323" t="s">
        <v>6383</v>
      </c>
      <c r="AC244" s="322" t="str">
        <f>IF(ISTEXT(AD244),INDEX('JP PINT 1.0'!A:A,MATCH(コアインボイスモデル!AD244,'JP PINT 1.0'!B:B,0),1),"")</f>
        <v/>
      </c>
      <c r="AE244" s="322" t="str">
        <f>IF(ISTEXT(AD244),INDEX('JP PINT 1.0'!F:F,MATCH(コアインボイスモデル!AD244,'JP PINT 1.0'!B:B,0),1),"")</f>
        <v/>
      </c>
      <c r="AF244" s="322" t="str">
        <f>IF(ISTEXT(AD244),INDEX('JP PINT 1.0'!G:G,MATCH(コアインボイスモデル!AD244,'JP PINT 1.0'!B:B,0),1),"")</f>
        <v/>
      </c>
      <c r="AG244" s="324" t="str">
        <f>IF(ISTEXT(AD244),INDEX('JP PINT 1.0'!I:I,MATCH(コアインボイスモデル!AD244,'JP PINT 1.0'!B:B,0),1),"")</f>
        <v/>
      </c>
      <c r="AH244" s="324" t="str">
        <f>IF(ISTEXT(AD244),INDEX('JP PINT 1.0'!L:L,MATCH(コアインボイスモデル!AD244,'JP PINT 1.0'!B:B,0),1),"")</f>
        <v/>
      </c>
      <c r="AI244" s="322">
        <v>6</v>
      </c>
      <c r="AJ244" s="324" t="s">
        <v>280</v>
      </c>
      <c r="AK244" s="323" t="s">
        <v>4754</v>
      </c>
      <c r="AL244" s="322" t="s">
        <v>17</v>
      </c>
      <c r="AM244" s="324" t="str">
        <f>IF(LEN(AD244)&gt;1,INDEX('JP PINT 1.0'!U:U,MATCH(コアインボイスモデル!AD244,'JP PINT 1.0'!B:B,0),1),"")</f>
        <v/>
      </c>
    </row>
    <row r="245" spans="1:39" outlineLevel="2">
      <c r="A245" s="329"/>
      <c r="B245" s="322" t="str">
        <f t="shared" si="29"/>
        <v/>
      </c>
      <c r="D245" s="322" t="str">
        <f t="shared" si="28"/>
        <v/>
      </c>
      <c r="E245" s="322" t="s">
        <v>3791</v>
      </c>
      <c r="H245" s="329">
        <v>243</v>
      </c>
      <c r="I245" s="322" t="s">
        <v>5853</v>
      </c>
      <c r="K245" s="322" t="s">
        <v>36</v>
      </c>
      <c r="L245" s="322" t="s">
        <v>291</v>
      </c>
      <c r="M245" s="322">
        <v>5</v>
      </c>
      <c r="N245" s="323" t="s">
        <v>293</v>
      </c>
      <c r="O245" s="324" t="s">
        <v>294</v>
      </c>
      <c r="P245" s="322" t="s">
        <v>30</v>
      </c>
      <c r="X245" s="323" t="s">
        <v>6386</v>
      </c>
      <c r="AC245" s="322" t="str">
        <f>IF(ISTEXT(AD245),INDEX('JP PINT 1.0'!A:A,MATCH(コアインボイスモデル!AD245,'JP PINT 1.0'!B:B,0),1),"")</f>
        <v/>
      </c>
      <c r="AE245" s="322" t="str">
        <f>IF(ISTEXT(AD245),INDEX('JP PINT 1.0'!F:F,MATCH(コアインボイスモデル!AD245,'JP PINT 1.0'!B:B,0),1),"")</f>
        <v/>
      </c>
      <c r="AF245" s="322" t="str">
        <f>IF(ISTEXT(AD245),INDEX('JP PINT 1.0'!G:G,MATCH(コアインボイスモデル!AD245,'JP PINT 1.0'!B:B,0),1),"")</f>
        <v/>
      </c>
      <c r="AG245" s="324" t="str">
        <f>IF(ISTEXT(AD245),INDEX('JP PINT 1.0'!I:I,MATCH(コアインボイスモデル!AD245,'JP PINT 1.0'!B:B,0),1),"")</f>
        <v/>
      </c>
      <c r="AH245" s="324" t="str">
        <f>IF(ISTEXT(AD245),INDEX('JP PINT 1.0'!L:L,MATCH(コアインボイスモデル!AD245,'JP PINT 1.0'!B:B,0),1),"")</f>
        <v/>
      </c>
      <c r="AI245" s="322">
        <v>5</v>
      </c>
      <c r="AJ245" s="324" t="s">
        <v>292</v>
      </c>
      <c r="AK245" s="323" t="s">
        <v>4755</v>
      </c>
      <c r="AL245" s="322" t="s">
        <v>17</v>
      </c>
      <c r="AM245" s="324" t="str">
        <f>IF(LEN(AD245)&gt;1,INDEX('JP PINT 1.0'!U:U,MATCH(コアインボイスモデル!AD245,'JP PINT 1.0'!B:B,0),1),"")</f>
        <v/>
      </c>
    </row>
    <row r="246" spans="1:39" outlineLevel="2">
      <c r="A246" s="329"/>
      <c r="B246" s="322" t="str">
        <f t="shared" si="29"/>
        <v/>
      </c>
      <c r="D246" s="322" t="str">
        <f t="shared" si="28"/>
        <v/>
      </c>
      <c r="E246" s="322" t="s">
        <v>3791</v>
      </c>
      <c r="H246" s="329">
        <v>244</v>
      </c>
      <c r="I246" s="322" t="s">
        <v>5853</v>
      </c>
      <c r="K246" s="322" t="s">
        <v>41</v>
      </c>
      <c r="L246" s="322" t="s">
        <v>275</v>
      </c>
      <c r="M246" s="322">
        <v>5</v>
      </c>
      <c r="N246" s="323" t="s">
        <v>295</v>
      </c>
      <c r="O246" s="324" t="s">
        <v>363</v>
      </c>
      <c r="P246" s="322" t="s">
        <v>16</v>
      </c>
      <c r="Y246" s="323" t="s">
        <v>6382</v>
      </c>
      <c r="AC246" s="322" t="str">
        <f>IF(ISTEXT(AD246),INDEX('JP PINT 1.0'!A:A,MATCH(コアインボイスモデル!AD246,'JP PINT 1.0'!B:B,0),1),"")</f>
        <v/>
      </c>
      <c r="AE246" s="322" t="str">
        <f>IF(ISTEXT(AD246),INDEX('JP PINT 1.0'!F:F,MATCH(コアインボイスモデル!AD246,'JP PINT 1.0'!B:B,0),1),"")</f>
        <v/>
      </c>
      <c r="AF246" s="322" t="str">
        <f>IF(ISTEXT(AD246),INDEX('JP PINT 1.0'!G:G,MATCH(コアインボイスモデル!AD246,'JP PINT 1.0'!B:B,0),1),"")</f>
        <v/>
      </c>
      <c r="AG246" s="324" t="str">
        <f>IF(ISTEXT(AD246),INDEX('JP PINT 1.0'!I:I,MATCH(コアインボイスモデル!AD246,'JP PINT 1.0'!B:B,0),1),"")</f>
        <v/>
      </c>
      <c r="AH246" s="324" t="str">
        <f>IF(ISTEXT(AD246),INDEX('JP PINT 1.0'!L:L,MATCH(コアインボイスモデル!AD246,'JP PINT 1.0'!B:B,0),1),"")</f>
        <v/>
      </c>
      <c r="AI246" s="322">
        <v>5</v>
      </c>
      <c r="AJ246" s="324" t="s">
        <v>276</v>
      </c>
      <c r="AL246" s="322" t="s">
        <v>17</v>
      </c>
      <c r="AM246" s="324" t="str">
        <f>IF(LEN(AD246)&gt;1,INDEX('JP PINT 1.0'!U:U,MATCH(コアインボイスモデル!AD246,'JP PINT 1.0'!B:B,0),1),"")</f>
        <v/>
      </c>
    </row>
    <row r="247" spans="1:39" outlineLevel="1">
      <c r="A247" s="329">
        <f>A244+1</f>
        <v>156</v>
      </c>
      <c r="B247" s="322" t="str">
        <f t="shared" si="29"/>
        <v>鑑ヘッダ</v>
      </c>
      <c r="C247" s="322" t="str">
        <f>"BT-"&amp;(MID(C244,4,3)+1)</f>
        <v>BT-130</v>
      </c>
      <c r="D247" s="322" t="str">
        <f t="shared" si="28"/>
        <v>0..1</v>
      </c>
      <c r="E247" s="322">
        <v>4</v>
      </c>
      <c r="F247" s="323" t="s">
        <v>532</v>
      </c>
      <c r="G247" s="324" t="s">
        <v>533</v>
      </c>
      <c r="H247" s="329">
        <v>245</v>
      </c>
      <c r="I247" s="322" t="s">
        <v>5853</v>
      </c>
      <c r="J247" s="322" t="str">
        <f>IF(LEN(N247)&gt;0,INDEX(統合請求!C:C,MATCH(N247,統合請求!D:D,0),1),"")</f>
        <v>IID109</v>
      </c>
      <c r="K247" s="322" t="s">
        <v>25</v>
      </c>
      <c r="L247" s="322" t="s">
        <v>297</v>
      </c>
      <c r="M247" s="322">
        <v>6</v>
      </c>
      <c r="N247" s="323" t="s">
        <v>532</v>
      </c>
      <c r="O247" s="324" t="s">
        <v>533</v>
      </c>
      <c r="P247" s="322" t="s">
        <v>30</v>
      </c>
      <c r="Z247" s="323" t="s">
        <v>6387</v>
      </c>
      <c r="AC247" s="322" t="str">
        <f>IF(ISTEXT(AD247),INDEX('JP PINT 1.0'!A:A,MATCH(コアインボイスモデル!AD247,'JP PINT 1.0'!B:B,0),1),"")</f>
        <v/>
      </c>
      <c r="AE247" s="322" t="str">
        <f>IF(ISTEXT(AD247),INDEX('JP PINT 1.0'!F:F,MATCH(コアインボイスモデル!AD247,'JP PINT 1.0'!B:B,0),1),"")</f>
        <v/>
      </c>
      <c r="AF247" s="322" t="str">
        <f>IF(ISTEXT(AD247),INDEX('JP PINT 1.0'!G:G,MATCH(コアインボイスモデル!AD247,'JP PINT 1.0'!B:B,0),1),"")</f>
        <v/>
      </c>
      <c r="AG247" s="324" t="str">
        <f>IF(ISTEXT(AD247),INDEX('JP PINT 1.0'!I:I,MATCH(コアインボイスモデル!AD247,'JP PINT 1.0'!B:B,0),1),"")</f>
        <v/>
      </c>
      <c r="AH247" s="324" t="str">
        <f>IF(ISTEXT(AD247),INDEX('JP PINT 1.0'!L:L,MATCH(コアインボイスモデル!AD247,'JP PINT 1.0'!B:B,0),1),"")</f>
        <v/>
      </c>
      <c r="AI247" s="322">
        <v>6</v>
      </c>
      <c r="AJ247" s="324" t="s">
        <v>205</v>
      </c>
      <c r="AK247" s="323" t="s">
        <v>4756</v>
      </c>
      <c r="AL247" s="322" t="s">
        <v>17</v>
      </c>
      <c r="AM247" s="324" t="str">
        <f>IF(LEN(AD247)&gt;1,INDEX('JP PINT 1.0'!U:U,MATCH(コアインボイスモデル!AD247,'JP PINT 1.0'!B:B,0),1),"")</f>
        <v/>
      </c>
    </row>
    <row r="248" spans="1:39" outlineLevel="1">
      <c r="A248" s="329">
        <f t="shared" si="33"/>
        <v>157</v>
      </c>
      <c r="B248" s="322" t="str">
        <f t="shared" si="29"/>
        <v>鑑ヘッダ</v>
      </c>
      <c r="C248" s="322" t="str">
        <f>"BG-"&amp;(MID(C233,4,2)+1)</f>
        <v>BG-24</v>
      </c>
      <c r="D248" s="322" t="str">
        <f t="shared" si="28"/>
        <v>0..1</v>
      </c>
      <c r="E248" s="322">
        <v>3</v>
      </c>
      <c r="F248" s="323" t="s">
        <v>6092</v>
      </c>
      <c r="G248" s="324" t="s">
        <v>535</v>
      </c>
      <c r="H248" s="329">
        <v>246</v>
      </c>
      <c r="I248" s="322" t="s">
        <v>5853</v>
      </c>
      <c r="K248" s="322" t="s">
        <v>36</v>
      </c>
      <c r="L248" s="322" t="s">
        <v>300</v>
      </c>
      <c r="M248" s="322">
        <v>4</v>
      </c>
      <c r="N248" s="323" t="s">
        <v>534</v>
      </c>
      <c r="O248" s="324" t="s">
        <v>535</v>
      </c>
      <c r="P248" s="322" t="s">
        <v>30</v>
      </c>
      <c r="V248" s="323" t="s">
        <v>6326</v>
      </c>
      <c r="AC248" s="322" t="str">
        <f>IF(ISTEXT(AD248),INDEX('JP PINT 1.0'!A:A,MATCH(コアインボイスモデル!AD248,'JP PINT 1.0'!B:B,0),1),"")</f>
        <v/>
      </c>
      <c r="AE248" s="322" t="str">
        <f>IF(ISTEXT(AD248),INDEX('JP PINT 1.0'!F:F,MATCH(コアインボイスモデル!AD248,'JP PINT 1.0'!B:B,0),1),"")</f>
        <v/>
      </c>
      <c r="AF248" s="322" t="str">
        <f>IF(ISTEXT(AD248),INDEX('JP PINT 1.0'!G:G,MATCH(コアインボイスモデル!AD248,'JP PINT 1.0'!B:B,0),1),"")</f>
        <v/>
      </c>
      <c r="AG248" s="324" t="str">
        <f>IF(ISTEXT(AD248),INDEX('JP PINT 1.0'!I:I,MATCH(コアインボイスモデル!AD248,'JP PINT 1.0'!B:B,0),1),"")</f>
        <v/>
      </c>
      <c r="AH248" s="324" t="str">
        <f>IF(ISTEXT(AD248),INDEX('JP PINT 1.0'!L:L,MATCH(コアインボイスモデル!AD248,'JP PINT 1.0'!B:B,0),1),"")</f>
        <v/>
      </c>
      <c r="AI248" s="322">
        <v>4</v>
      </c>
      <c r="AJ248" s="324" t="s">
        <v>301</v>
      </c>
      <c r="AK248" s="323" t="s">
        <v>4757</v>
      </c>
      <c r="AL248" s="322" t="s">
        <v>17</v>
      </c>
      <c r="AM248" s="324" t="str">
        <f>IF(LEN(AD248)&gt;1,INDEX('JP PINT 1.0'!U:U,MATCH(コアインボイスモデル!AD248,'JP PINT 1.0'!B:B,0),1),"")</f>
        <v/>
      </c>
    </row>
    <row r="249" spans="1:39" outlineLevel="2">
      <c r="A249" s="329"/>
      <c r="B249" s="322" t="str">
        <f t="shared" si="29"/>
        <v/>
      </c>
      <c r="D249" s="322" t="str">
        <f t="shared" si="28"/>
        <v/>
      </c>
      <c r="E249" s="322" t="s">
        <v>3791</v>
      </c>
      <c r="H249" s="329">
        <v>247</v>
      </c>
      <c r="I249" s="322" t="s">
        <v>5853</v>
      </c>
      <c r="J249" s="322" t="str">
        <f>IF(LEN(N249)&gt;0,INDEX(統合請求!C:C,MATCH(N249,統合請求!D:D,0),1),"")</f>
        <v>ICL25</v>
      </c>
      <c r="K249" s="322" t="s">
        <v>41</v>
      </c>
      <c r="L249" s="322" t="s">
        <v>304</v>
      </c>
      <c r="M249" s="322">
        <v>4</v>
      </c>
      <c r="N249" s="323" t="s">
        <v>536</v>
      </c>
      <c r="O249" s="324" t="s">
        <v>537</v>
      </c>
      <c r="P249" s="322" t="s">
        <v>16</v>
      </c>
      <c r="W249" s="323" t="s">
        <v>6327</v>
      </c>
      <c r="AC249" s="322" t="str">
        <f>IF(ISTEXT(AD249),INDEX('JP PINT 1.0'!A:A,MATCH(コアインボイスモデル!AD249,'JP PINT 1.0'!B:B,0),1),"")</f>
        <v/>
      </c>
      <c r="AE249" s="322" t="str">
        <f>IF(ISTEXT(AD249),INDEX('JP PINT 1.0'!F:F,MATCH(コアインボイスモデル!AD249,'JP PINT 1.0'!B:B,0),1),"")</f>
        <v/>
      </c>
      <c r="AF249" s="322" t="str">
        <f>IF(ISTEXT(AD249),INDEX('JP PINT 1.0'!G:G,MATCH(コアインボイスモデル!AD249,'JP PINT 1.0'!B:B,0),1),"")</f>
        <v/>
      </c>
      <c r="AG249" s="324" t="str">
        <f>IF(ISTEXT(AD249),INDEX('JP PINT 1.0'!I:I,MATCH(コアインボイスモデル!AD249,'JP PINT 1.0'!B:B,0),1),"")</f>
        <v/>
      </c>
      <c r="AH249" s="324" t="str">
        <f>IF(ISTEXT(AD249),INDEX('JP PINT 1.0'!L:L,MATCH(コアインボイスモデル!AD249,'JP PINT 1.0'!B:B,0),1),"")</f>
        <v/>
      </c>
      <c r="AI249" s="322">
        <v>4</v>
      </c>
      <c r="AJ249" s="324" t="s">
        <v>305</v>
      </c>
      <c r="AL249" s="322" t="s">
        <v>17</v>
      </c>
      <c r="AM249" s="324" t="str">
        <f>IF(LEN(AD249)&gt;1,INDEX('JP PINT 1.0'!U:U,MATCH(コアインボイスモデル!AD249,'JP PINT 1.0'!B:B,0),1),"")</f>
        <v/>
      </c>
    </row>
    <row r="250" spans="1:39" outlineLevel="2">
      <c r="A250" s="329">
        <f>A248+1</f>
        <v>158</v>
      </c>
      <c r="B250" s="322" t="str">
        <f t="shared" si="29"/>
        <v>鑑ヘッダ</v>
      </c>
      <c r="C250" s="322" t="str">
        <f>"BT-"&amp;(MID(C247,4,3)+1)</f>
        <v>BT-131</v>
      </c>
      <c r="D250" s="322" t="str">
        <f t="shared" si="28"/>
        <v>0..1</v>
      </c>
      <c r="E250" s="322">
        <v>4</v>
      </c>
      <c r="F250" s="323" t="s">
        <v>538</v>
      </c>
      <c r="G250" s="324" t="s">
        <v>539</v>
      </c>
      <c r="H250" s="329">
        <v>248</v>
      </c>
      <c r="I250" s="322" t="s">
        <v>5853</v>
      </c>
      <c r="J250" s="322" t="str">
        <f>IF(LEN(N250)&gt;0,INDEX(統合請求!C:C,MATCH(N250,統合請求!D:D,0),1),"")</f>
        <v>IID110</v>
      </c>
      <c r="K250" s="322" t="s">
        <v>25</v>
      </c>
      <c r="L250" s="322" t="s">
        <v>308</v>
      </c>
      <c r="M250" s="322">
        <v>5</v>
      </c>
      <c r="N250" s="323" t="s">
        <v>538</v>
      </c>
      <c r="O250" s="324" t="s">
        <v>539</v>
      </c>
      <c r="P250" s="322" t="s">
        <v>30</v>
      </c>
      <c r="X250" s="323" t="s">
        <v>6328</v>
      </c>
      <c r="AC250" s="322" t="str">
        <f>IF(ISTEXT(AD250),INDEX('JP PINT 1.0'!A:A,MATCH(コアインボイスモデル!AD250,'JP PINT 1.0'!B:B,0),1),"")</f>
        <v/>
      </c>
      <c r="AE250" s="322" t="str">
        <f>IF(ISTEXT(AD250),INDEX('JP PINT 1.0'!F:F,MATCH(コアインボイスモデル!AD250,'JP PINT 1.0'!B:B,0),1),"")</f>
        <v/>
      </c>
      <c r="AF250" s="322" t="str">
        <f>IF(ISTEXT(AD250),INDEX('JP PINT 1.0'!G:G,MATCH(コアインボイスモデル!AD250,'JP PINT 1.0'!B:B,0),1),"")</f>
        <v/>
      </c>
      <c r="AG250" s="324" t="str">
        <f>IF(ISTEXT(AD250),INDEX('JP PINT 1.0'!I:I,MATCH(コアインボイスモデル!AD250,'JP PINT 1.0'!B:B,0),1),"")</f>
        <v/>
      </c>
      <c r="AH250" s="324" t="str">
        <f>IF(ISTEXT(AD250),INDEX('JP PINT 1.0'!L:L,MATCH(コアインボイスモデル!AD250,'JP PINT 1.0'!B:B,0),1),"")</f>
        <v/>
      </c>
      <c r="AI250" s="322">
        <v>5</v>
      </c>
      <c r="AJ250" s="324" t="s">
        <v>309</v>
      </c>
      <c r="AK250" s="323" t="s">
        <v>4758</v>
      </c>
      <c r="AL250" s="322" t="s">
        <v>17</v>
      </c>
      <c r="AM250" s="324" t="str">
        <f>IF(LEN(AD250)&gt;1,INDEX('JP PINT 1.0'!U:U,MATCH(コアインボイスモデル!AD250,'JP PINT 1.0'!B:B,0),1),"")</f>
        <v/>
      </c>
    </row>
    <row r="251" spans="1:39" outlineLevel="2">
      <c r="A251" s="329">
        <f t="shared" si="33"/>
        <v>159</v>
      </c>
      <c r="B251" s="322" t="str">
        <f t="shared" si="29"/>
        <v>鑑ヘッダ</v>
      </c>
      <c r="C251" s="322" t="str">
        <f t="shared" ref="C251:C254" si="35">"BT-"&amp;(MID(C250,4,3)+1)</f>
        <v>BT-132</v>
      </c>
      <c r="D251" s="322" t="str">
        <f t="shared" si="28"/>
        <v>0..1</v>
      </c>
      <c r="E251" s="322">
        <v>4</v>
      </c>
      <c r="F251" s="323" t="s">
        <v>540</v>
      </c>
      <c r="G251" s="324" t="s">
        <v>541</v>
      </c>
      <c r="H251" s="329">
        <v>249</v>
      </c>
      <c r="I251" s="322" t="s">
        <v>5853</v>
      </c>
      <c r="J251" s="322" t="str">
        <f>IF(LEN(N251)&gt;0,INDEX(統合請求!C:C,MATCH(N251,統合請求!D:D,0),1),"")</f>
        <v>IID111</v>
      </c>
      <c r="K251" s="322" t="s">
        <v>25</v>
      </c>
      <c r="L251" s="322" t="s">
        <v>312</v>
      </c>
      <c r="M251" s="322">
        <v>5</v>
      </c>
      <c r="N251" s="323" t="s">
        <v>540</v>
      </c>
      <c r="O251" s="324" t="s">
        <v>541</v>
      </c>
      <c r="P251" s="322" t="s">
        <v>30</v>
      </c>
      <c r="X251" s="323" t="s">
        <v>6329</v>
      </c>
      <c r="AC251" s="322" t="str">
        <f>IF(ISTEXT(AD251),INDEX('JP PINT 1.0'!A:A,MATCH(コアインボイスモデル!AD251,'JP PINT 1.0'!B:B,0),1),"")</f>
        <v/>
      </c>
      <c r="AE251" s="322" t="str">
        <f>IF(ISTEXT(AD251),INDEX('JP PINT 1.0'!F:F,MATCH(コアインボイスモデル!AD251,'JP PINT 1.0'!B:B,0),1),"")</f>
        <v/>
      </c>
      <c r="AF251" s="322" t="str">
        <f>IF(ISTEXT(AD251),INDEX('JP PINT 1.0'!G:G,MATCH(コアインボイスモデル!AD251,'JP PINT 1.0'!B:B,0),1),"")</f>
        <v/>
      </c>
      <c r="AG251" s="324" t="str">
        <f>IF(ISTEXT(AD251),INDEX('JP PINT 1.0'!I:I,MATCH(コアインボイスモデル!AD251,'JP PINT 1.0'!B:B,0),1),"")</f>
        <v/>
      </c>
      <c r="AH251" s="324" t="str">
        <f>IF(ISTEXT(AD251),INDEX('JP PINT 1.0'!L:L,MATCH(コアインボイスモデル!AD251,'JP PINT 1.0'!B:B,0),1),"")</f>
        <v/>
      </c>
      <c r="AI251" s="322">
        <v>5</v>
      </c>
      <c r="AJ251" s="324" t="s">
        <v>313</v>
      </c>
      <c r="AK251" s="323" t="s">
        <v>4759</v>
      </c>
      <c r="AL251" s="322" t="s">
        <v>17</v>
      </c>
      <c r="AM251" s="324" t="str">
        <f>IF(LEN(AD251)&gt;1,INDEX('JP PINT 1.0'!U:U,MATCH(コアインボイスモデル!AD251,'JP PINT 1.0'!B:B,0),1),"")</f>
        <v/>
      </c>
    </row>
    <row r="252" spans="1:39" outlineLevel="2">
      <c r="A252" s="329">
        <f t="shared" si="33"/>
        <v>160</v>
      </c>
      <c r="B252" s="322" t="str">
        <f t="shared" si="29"/>
        <v>鑑ヘッダ</v>
      </c>
      <c r="C252" s="322" t="str">
        <f t="shared" si="35"/>
        <v>BT-133</v>
      </c>
      <c r="D252" s="322" t="str">
        <f t="shared" si="28"/>
        <v>0..1</v>
      </c>
      <c r="E252" s="322">
        <v>4</v>
      </c>
      <c r="F252" s="323" t="s">
        <v>542</v>
      </c>
      <c r="G252" s="324" t="s">
        <v>543</v>
      </c>
      <c r="H252" s="329">
        <v>250</v>
      </c>
      <c r="I252" s="322" t="s">
        <v>5853</v>
      </c>
      <c r="J252" s="322" t="str">
        <f>IF(LEN(N252)&gt;0,INDEX(統合請求!C:C,MATCH(N252,統合請求!D:D,0),1),"")</f>
        <v>IID112</v>
      </c>
      <c r="K252" s="322" t="s">
        <v>25</v>
      </c>
      <c r="L252" s="322" t="s">
        <v>316</v>
      </c>
      <c r="M252" s="322">
        <v>5</v>
      </c>
      <c r="N252" s="323" t="s">
        <v>542</v>
      </c>
      <c r="O252" s="324" t="s">
        <v>543</v>
      </c>
      <c r="P252" s="322" t="s">
        <v>30</v>
      </c>
      <c r="X252" s="323" t="s">
        <v>6256</v>
      </c>
      <c r="AC252" s="322" t="str">
        <f>IF(ISTEXT(AD252),INDEX('JP PINT 1.0'!A:A,MATCH(コアインボイスモデル!AD252,'JP PINT 1.0'!B:B,0),1),"")</f>
        <v/>
      </c>
      <c r="AE252" s="322" t="str">
        <f>IF(ISTEXT(AD252),INDEX('JP PINT 1.0'!F:F,MATCH(コアインボイスモデル!AD252,'JP PINT 1.0'!B:B,0),1),"")</f>
        <v/>
      </c>
      <c r="AF252" s="322" t="str">
        <f>IF(ISTEXT(AD252),INDEX('JP PINT 1.0'!G:G,MATCH(コアインボイスモデル!AD252,'JP PINT 1.0'!B:B,0),1),"")</f>
        <v/>
      </c>
      <c r="AG252" s="324" t="str">
        <f>IF(ISTEXT(AD252),INDEX('JP PINT 1.0'!I:I,MATCH(コアインボイスモデル!AD252,'JP PINT 1.0'!B:B,0),1),"")</f>
        <v/>
      </c>
      <c r="AH252" s="324" t="str">
        <f>IF(ISTEXT(AD252),INDEX('JP PINT 1.0'!L:L,MATCH(コアインボイスモデル!AD252,'JP PINT 1.0'!B:B,0),1),"")</f>
        <v/>
      </c>
      <c r="AI252" s="322">
        <v>5</v>
      </c>
      <c r="AJ252" s="324" t="s">
        <v>317</v>
      </c>
      <c r="AK252" s="323" t="s">
        <v>4760</v>
      </c>
      <c r="AL252" s="322" t="s">
        <v>17</v>
      </c>
      <c r="AM252" s="324" t="str">
        <f>IF(LEN(AD252)&gt;1,INDEX('JP PINT 1.0'!U:U,MATCH(コアインボイスモデル!AD252,'JP PINT 1.0'!B:B,0),1),"")</f>
        <v/>
      </c>
    </row>
    <row r="253" spans="1:39" outlineLevel="2">
      <c r="A253" s="329">
        <f t="shared" si="33"/>
        <v>161</v>
      </c>
      <c r="B253" s="322" t="str">
        <f t="shared" si="29"/>
        <v>鑑ヘッダ</v>
      </c>
      <c r="C253" s="322" t="str">
        <f t="shared" si="35"/>
        <v>BT-134</v>
      </c>
      <c r="D253" s="322" t="str">
        <f t="shared" si="28"/>
        <v>0..1</v>
      </c>
      <c r="E253" s="322">
        <v>4</v>
      </c>
      <c r="F253" s="323" t="s">
        <v>544</v>
      </c>
      <c r="G253" s="324" t="s">
        <v>545</v>
      </c>
      <c r="H253" s="329">
        <v>251</v>
      </c>
      <c r="I253" s="322" t="s">
        <v>5853</v>
      </c>
      <c r="J253" s="322" t="str">
        <f>IF(LEN(N253)&gt;0,INDEX(統合請求!C:C,MATCH(N253,統合請求!D:D,0),1),"")</f>
        <v>IID113</v>
      </c>
      <c r="K253" s="322" t="s">
        <v>25</v>
      </c>
      <c r="L253" s="322" t="s">
        <v>320</v>
      </c>
      <c r="M253" s="322">
        <v>5</v>
      </c>
      <c r="N253" s="323" t="s">
        <v>544</v>
      </c>
      <c r="O253" s="324" t="s">
        <v>545</v>
      </c>
      <c r="P253" s="322" t="s">
        <v>30</v>
      </c>
      <c r="X253" s="323" t="s">
        <v>6257</v>
      </c>
      <c r="AC253" s="322" t="str">
        <f>IF(ISTEXT(AD253),INDEX('JP PINT 1.0'!A:A,MATCH(コアインボイスモデル!AD253,'JP PINT 1.0'!B:B,0),1),"")</f>
        <v/>
      </c>
      <c r="AE253" s="322" t="str">
        <f>IF(ISTEXT(AD253),INDEX('JP PINT 1.0'!F:F,MATCH(コアインボイスモデル!AD253,'JP PINT 1.0'!B:B,0),1),"")</f>
        <v/>
      </c>
      <c r="AF253" s="322" t="str">
        <f>IF(ISTEXT(AD253),INDEX('JP PINT 1.0'!G:G,MATCH(コアインボイスモデル!AD253,'JP PINT 1.0'!B:B,0),1),"")</f>
        <v/>
      </c>
      <c r="AG253" s="324" t="str">
        <f>IF(ISTEXT(AD253),INDEX('JP PINT 1.0'!I:I,MATCH(コアインボイスモデル!AD253,'JP PINT 1.0'!B:B,0),1),"")</f>
        <v/>
      </c>
      <c r="AH253" s="324" t="str">
        <f>IF(ISTEXT(AD253),INDEX('JP PINT 1.0'!L:L,MATCH(コアインボイスモデル!AD253,'JP PINT 1.0'!B:B,0),1),"")</f>
        <v/>
      </c>
      <c r="AI253" s="322">
        <v>5</v>
      </c>
      <c r="AJ253" s="324" t="s">
        <v>321</v>
      </c>
      <c r="AK253" s="323" t="s">
        <v>4761</v>
      </c>
      <c r="AL253" s="322" t="s">
        <v>17</v>
      </c>
      <c r="AM253" s="324" t="str">
        <f>IF(LEN(AD253)&gt;1,INDEX('JP PINT 1.0'!U:U,MATCH(コアインボイスモデル!AD253,'JP PINT 1.0'!B:B,0),1),"")</f>
        <v/>
      </c>
    </row>
    <row r="254" spans="1:39" outlineLevel="2">
      <c r="A254" s="329">
        <f t="shared" si="33"/>
        <v>162</v>
      </c>
      <c r="B254" s="322" t="str">
        <f t="shared" si="29"/>
        <v>鑑ヘッダ</v>
      </c>
      <c r="C254" s="322" t="str">
        <f t="shared" si="35"/>
        <v>BT-135</v>
      </c>
      <c r="D254" s="322" t="str">
        <f t="shared" si="28"/>
        <v>1..1</v>
      </c>
      <c r="E254" s="322">
        <v>4</v>
      </c>
      <c r="F254" s="323" t="s">
        <v>546</v>
      </c>
      <c r="G254" s="324" t="s">
        <v>547</v>
      </c>
      <c r="H254" s="329">
        <v>252</v>
      </c>
      <c r="I254" s="322" t="s">
        <v>5853</v>
      </c>
      <c r="J254" s="322" t="str">
        <f>IF(LEN(N254)&gt;0,INDEX(統合請求!C:C,MATCH(N254,統合請求!D:D,0),1),"")</f>
        <v>IID114</v>
      </c>
      <c r="K254" s="322" t="s">
        <v>25</v>
      </c>
      <c r="L254" s="322" t="s">
        <v>324</v>
      </c>
      <c r="M254" s="322">
        <v>5</v>
      </c>
      <c r="N254" s="323" t="s">
        <v>546</v>
      </c>
      <c r="O254" s="324" t="s">
        <v>547</v>
      </c>
      <c r="P254" s="322" t="s">
        <v>23</v>
      </c>
      <c r="X254" s="323" t="s">
        <v>6258</v>
      </c>
      <c r="AC254" s="322" t="str">
        <f>IF(ISTEXT(AD254),INDEX('JP PINT 1.0'!A:A,MATCH(コアインボイスモデル!AD254,'JP PINT 1.0'!B:B,0),1),"")</f>
        <v/>
      </c>
      <c r="AE254" s="322" t="str">
        <f>IF(ISTEXT(AD254),INDEX('JP PINT 1.0'!F:F,MATCH(コアインボイスモデル!AD254,'JP PINT 1.0'!B:B,0),1),"")</f>
        <v/>
      </c>
      <c r="AF254" s="322" t="str">
        <f>IF(ISTEXT(AD254),INDEX('JP PINT 1.0'!G:G,MATCH(コアインボイスモデル!AD254,'JP PINT 1.0'!B:B,0),1),"")</f>
        <v/>
      </c>
      <c r="AG254" s="324" t="str">
        <f>IF(ISTEXT(AD254),INDEX('JP PINT 1.0'!I:I,MATCH(コアインボイスモデル!AD254,'JP PINT 1.0'!B:B,0),1),"")</f>
        <v/>
      </c>
      <c r="AH254" s="324" t="str">
        <f>IF(ISTEXT(AD254),INDEX('JP PINT 1.0'!L:L,MATCH(コアインボイスモデル!AD254,'JP PINT 1.0'!B:B,0),1),"")</f>
        <v/>
      </c>
      <c r="AI254" s="322">
        <v>5</v>
      </c>
      <c r="AJ254" s="324" t="s">
        <v>325</v>
      </c>
      <c r="AK254" s="323" t="s">
        <v>4762</v>
      </c>
      <c r="AL254" s="322" t="s">
        <v>17</v>
      </c>
      <c r="AM254" s="324" t="str">
        <f>IF(LEN(AD254)&gt;1,INDEX('JP PINT 1.0'!U:U,MATCH(コアインボイスモデル!AD254,'JP PINT 1.0'!B:B,0),1),"")</f>
        <v/>
      </c>
    </row>
    <row r="255" spans="1:39">
      <c r="A255" s="329">
        <f t="shared" si="33"/>
        <v>163</v>
      </c>
      <c r="B255" s="322" t="str">
        <f t="shared" si="29"/>
        <v>鑑ヘッダ</v>
      </c>
      <c r="C255" s="322" t="str">
        <f>"BG-"&amp;(MID(C248,4,2)+1)</f>
        <v>BG-25</v>
      </c>
      <c r="D255" s="322" t="str">
        <f t="shared" si="28"/>
        <v>0..1</v>
      </c>
      <c r="E255" s="322">
        <v>2</v>
      </c>
      <c r="F255" s="323" t="s">
        <v>6144</v>
      </c>
      <c r="G255" s="324" t="s">
        <v>551</v>
      </c>
      <c r="H255" s="329">
        <v>253</v>
      </c>
      <c r="I255" s="322" t="s">
        <v>5853</v>
      </c>
      <c r="K255" s="322" t="s">
        <v>36</v>
      </c>
      <c r="L255" s="322" t="s">
        <v>548</v>
      </c>
      <c r="M255" s="322">
        <v>3</v>
      </c>
      <c r="N255" s="323" t="s">
        <v>550</v>
      </c>
      <c r="O255" s="324" t="s">
        <v>551</v>
      </c>
      <c r="P255" s="322" t="s">
        <v>30</v>
      </c>
      <c r="T255" s="323" t="s">
        <v>6271</v>
      </c>
      <c r="AC255" s="322" t="str">
        <f>IF(ISTEXT(AD255),INDEX('JP PINT 1.0'!A:A,MATCH(コアインボイスモデル!AD255,'JP PINT 1.0'!B:B,0),1),"")</f>
        <v/>
      </c>
      <c r="AE255" s="322" t="str">
        <f>IF(ISTEXT(AD255),INDEX('JP PINT 1.0'!F:F,MATCH(コアインボイスモデル!AD255,'JP PINT 1.0'!B:B,0),1),"")</f>
        <v/>
      </c>
      <c r="AF255" s="322" t="str">
        <f>IF(ISTEXT(AD255),INDEX('JP PINT 1.0'!G:G,MATCH(コアインボイスモデル!AD255,'JP PINT 1.0'!B:B,0),1),"")</f>
        <v/>
      </c>
      <c r="AG255" s="324" t="str">
        <f>IF(ISTEXT(AD255),INDEX('JP PINT 1.0'!I:I,MATCH(コアインボイスモデル!AD255,'JP PINT 1.0'!B:B,0),1),"")</f>
        <v/>
      </c>
      <c r="AH255" s="324" t="str">
        <f>IF(ISTEXT(AD255),INDEX('JP PINT 1.0'!L:L,MATCH(コアインボイスモデル!AD255,'JP PINT 1.0'!B:B,0),1),"")</f>
        <v/>
      </c>
      <c r="AI255" s="322">
        <v>3</v>
      </c>
      <c r="AJ255" s="324" t="s">
        <v>549</v>
      </c>
      <c r="AK255" s="323" t="s">
        <v>4763</v>
      </c>
      <c r="AL255" s="322" t="s">
        <v>17</v>
      </c>
      <c r="AM255" s="324" t="str">
        <f>IF(LEN(AD255)&gt;1,INDEX('JP PINT 1.0'!U:U,MATCH(コアインボイスモデル!AD255,'JP PINT 1.0'!B:B,0),1),"")</f>
        <v/>
      </c>
    </row>
    <row r="256" spans="1:39" outlineLevel="1">
      <c r="A256" s="329"/>
      <c r="B256" s="322" t="str">
        <f t="shared" si="29"/>
        <v/>
      </c>
      <c r="D256" s="322" t="str">
        <f t="shared" si="28"/>
        <v/>
      </c>
      <c r="E256" s="322" t="s">
        <v>3791</v>
      </c>
      <c r="H256" s="329">
        <v>254</v>
      </c>
      <c r="I256" s="322" t="s">
        <v>5853</v>
      </c>
      <c r="J256" s="322" t="str">
        <f>IF(LEN(N256)&gt;0,INDEX(統合請求!C:C,MATCH(N256,統合請求!D:D,0),1),"")</f>
        <v>ICL26</v>
      </c>
      <c r="K256" s="322" t="s">
        <v>41</v>
      </c>
      <c r="L256" s="322" t="s">
        <v>230</v>
      </c>
      <c r="M256" s="322">
        <v>3</v>
      </c>
      <c r="N256" s="323" t="s">
        <v>552</v>
      </c>
      <c r="O256" s="324" t="s">
        <v>553</v>
      </c>
      <c r="P256" s="322" t="s">
        <v>16</v>
      </c>
      <c r="U256" s="323" t="s">
        <v>6246</v>
      </c>
      <c r="AC256" s="322" t="str">
        <f>IF(ISTEXT(AD256),INDEX('JP PINT 1.0'!A:A,MATCH(コアインボイスモデル!AD256,'JP PINT 1.0'!B:B,0),1),"")</f>
        <v/>
      </c>
      <c r="AE256" s="322" t="str">
        <f>IF(ISTEXT(AD256),INDEX('JP PINT 1.0'!F:F,MATCH(コアインボイスモデル!AD256,'JP PINT 1.0'!B:B,0),1),"")</f>
        <v/>
      </c>
      <c r="AF256" s="322" t="str">
        <f>IF(ISTEXT(AD256),INDEX('JP PINT 1.0'!G:G,MATCH(コアインボイスモデル!AD256,'JP PINT 1.0'!B:B,0),1),"")</f>
        <v/>
      </c>
      <c r="AG256" s="324" t="str">
        <f>IF(ISTEXT(AD256),INDEX('JP PINT 1.0'!I:I,MATCH(コアインボイスモデル!AD256,'JP PINT 1.0'!B:B,0),1),"")</f>
        <v/>
      </c>
      <c r="AH256" s="324" t="str">
        <f>IF(ISTEXT(AD256),INDEX('JP PINT 1.0'!L:L,MATCH(コアインボイスモデル!AD256,'JP PINT 1.0'!B:B,0),1),"")</f>
        <v/>
      </c>
      <c r="AI256" s="322">
        <v>3</v>
      </c>
      <c r="AJ256" s="324" t="s">
        <v>231</v>
      </c>
      <c r="AL256" s="322" t="s">
        <v>17</v>
      </c>
      <c r="AM256" s="324" t="str">
        <f>IF(LEN(AD256)&gt;1,INDEX('JP PINT 1.0'!U:U,MATCH(コアインボイスモデル!AD256,'JP PINT 1.0'!B:B,0),1),"")</f>
        <v/>
      </c>
    </row>
    <row r="257" spans="1:39" outlineLevel="1">
      <c r="A257" s="329">
        <f>A255+1</f>
        <v>164</v>
      </c>
      <c r="B257" s="322" t="str">
        <f t="shared" si="29"/>
        <v>鑑ヘッダ</v>
      </c>
      <c r="C257" s="322" t="str">
        <f>"BT-"&amp;(MID(C254,4,3)+1)</f>
        <v>BT-136</v>
      </c>
      <c r="D257" s="322" t="str">
        <f t="shared" si="28"/>
        <v>0..1</v>
      </c>
      <c r="E257" s="322">
        <v>3</v>
      </c>
      <c r="F257" s="323" t="s">
        <v>554</v>
      </c>
      <c r="G257" s="324" t="s">
        <v>555</v>
      </c>
      <c r="H257" s="329">
        <v>255</v>
      </c>
      <c r="I257" s="322" t="s">
        <v>5853</v>
      </c>
      <c r="J257" s="322" t="str">
        <f>IF(LEN(N257)&gt;0,INDEX(統合請求!C:C,MATCH(N257,統合請求!D:D,0),1),"")</f>
        <v>IID115</v>
      </c>
      <c r="K257" s="322" t="s">
        <v>25</v>
      </c>
      <c r="L257" s="322" t="s">
        <v>234</v>
      </c>
      <c r="M257" s="322">
        <v>4</v>
      </c>
      <c r="N257" s="323" t="s">
        <v>554</v>
      </c>
      <c r="O257" s="324" t="s">
        <v>555</v>
      </c>
      <c r="P257" s="322" t="s">
        <v>30</v>
      </c>
      <c r="V257" s="323" t="s">
        <v>6247</v>
      </c>
      <c r="AC257" s="322" t="str">
        <f>IF(ISTEXT(AD257),INDEX('JP PINT 1.0'!A:A,MATCH(コアインボイスモデル!AD257,'JP PINT 1.0'!B:B,0),1),"")</f>
        <v/>
      </c>
      <c r="AE257" s="322" t="str">
        <f>IF(ISTEXT(AD257),INDEX('JP PINT 1.0'!F:F,MATCH(コアインボイスモデル!AD257,'JP PINT 1.0'!B:B,0),1),"")</f>
        <v/>
      </c>
      <c r="AF257" s="322" t="str">
        <f>IF(ISTEXT(AD257),INDEX('JP PINT 1.0'!G:G,MATCH(コアインボイスモデル!AD257,'JP PINT 1.0'!B:B,0),1),"")</f>
        <v/>
      </c>
      <c r="AG257" s="324" t="str">
        <f>IF(ISTEXT(AD257),INDEX('JP PINT 1.0'!I:I,MATCH(コアインボイスモデル!AD257,'JP PINT 1.0'!B:B,0),1),"")</f>
        <v/>
      </c>
      <c r="AH257" s="324" t="str">
        <f>IF(ISTEXT(AD257),INDEX('JP PINT 1.0'!L:L,MATCH(コアインボイスモデル!AD257,'JP PINT 1.0'!B:B,0),1),"")</f>
        <v/>
      </c>
      <c r="AI257" s="322">
        <v>4</v>
      </c>
      <c r="AJ257" s="324" t="s">
        <v>48</v>
      </c>
      <c r="AK257" s="323" t="s">
        <v>4764</v>
      </c>
      <c r="AL257" s="322" t="s">
        <v>17</v>
      </c>
      <c r="AM257" s="324" t="str">
        <f>IF(LEN(AD257)&gt;1,INDEX('JP PINT 1.0'!U:U,MATCH(コアインボイスモデル!AD257,'JP PINT 1.0'!B:B,0),1),"")</f>
        <v/>
      </c>
    </row>
    <row r="258" spans="1:39" outlineLevel="1">
      <c r="A258" s="329">
        <f t="shared" si="33"/>
        <v>165</v>
      </c>
      <c r="B258" s="322" t="str">
        <f t="shared" si="29"/>
        <v>鑑ヘッダ</v>
      </c>
      <c r="C258" s="322" t="str">
        <f t="shared" ref="C258:C259" si="36">"BT-"&amp;(MID(C257,4,3)+1)</f>
        <v>BT-137</v>
      </c>
      <c r="D258" s="322" t="str">
        <f t="shared" si="28"/>
        <v>0..1</v>
      </c>
      <c r="E258" s="322">
        <v>3</v>
      </c>
      <c r="F258" s="323" t="s">
        <v>556</v>
      </c>
      <c r="G258" s="324" t="s">
        <v>557</v>
      </c>
      <c r="H258" s="329">
        <v>256</v>
      </c>
      <c r="I258" s="322" t="s">
        <v>5853</v>
      </c>
      <c r="J258" s="322" t="str">
        <f>IF(LEN(N258)&gt;0,INDEX(統合請求!C:C,MATCH(N258,統合請求!D:D,0),1),"")</f>
        <v>IID116</v>
      </c>
      <c r="K258" s="322" t="s">
        <v>25</v>
      </c>
      <c r="L258" s="322" t="s">
        <v>237</v>
      </c>
      <c r="M258" s="322">
        <v>4</v>
      </c>
      <c r="N258" s="323" t="s">
        <v>556</v>
      </c>
      <c r="O258" s="324" t="s">
        <v>557</v>
      </c>
      <c r="P258" s="322" t="s">
        <v>30</v>
      </c>
      <c r="V258" s="323" t="s">
        <v>6248</v>
      </c>
      <c r="AC258" s="322" t="str">
        <f>IF(ISTEXT(AD258),INDEX('JP PINT 1.0'!A:A,MATCH(コアインボイスモデル!AD258,'JP PINT 1.0'!B:B,0),1),"")</f>
        <v/>
      </c>
      <c r="AE258" s="322" t="str">
        <f>IF(ISTEXT(AD258),INDEX('JP PINT 1.0'!F:F,MATCH(コアインボイスモデル!AD258,'JP PINT 1.0'!B:B,0),1),"")</f>
        <v/>
      </c>
      <c r="AF258" s="322" t="str">
        <f>IF(ISTEXT(AD258),INDEX('JP PINT 1.0'!G:G,MATCH(コアインボイスモデル!AD258,'JP PINT 1.0'!B:B,0),1),"")</f>
        <v/>
      </c>
      <c r="AG258" s="324" t="str">
        <f>IF(ISTEXT(AD258),INDEX('JP PINT 1.0'!I:I,MATCH(コアインボイスモデル!AD258,'JP PINT 1.0'!B:B,0),1),"")</f>
        <v/>
      </c>
      <c r="AH258" s="324" t="str">
        <f>IF(ISTEXT(AD258),INDEX('JP PINT 1.0'!L:L,MATCH(コアインボイスモデル!AD258,'JP PINT 1.0'!B:B,0),1),"")</f>
        <v/>
      </c>
      <c r="AI258" s="322">
        <v>4</v>
      </c>
      <c r="AJ258" s="324" t="s">
        <v>238</v>
      </c>
      <c r="AK258" s="323" t="s">
        <v>4765</v>
      </c>
      <c r="AL258" s="322" t="s">
        <v>17</v>
      </c>
      <c r="AM258" s="324" t="str">
        <f>IF(LEN(AD258)&gt;1,INDEX('JP PINT 1.0'!U:U,MATCH(コアインボイスモデル!AD258,'JP PINT 1.0'!B:B,0),1),"")</f>
        <v/>
      </c>
    </row>
    <row r="259" spans="1:39" outlineLevel="1">
      <c r="A259" s="329">
        <f t="shared" si="33"/>
        <v>166</v>
      </c>
      <c r="B259" s="322" t="str">
        <f t="shared" si="29"/>
        <v>鑑ヘッダ</v>
      </c>
      <c r="C259" s="322" t="str">
        <f t="shared" si="36"/>
        <v>BT-138</v>
      </c>
      <c r="D259" s="322" t="str">
        <f>IF(LEN(C259)&gt;1,P259,"")</f>
        <v>0..1</v>
      </c>
      <c r="E259" s="322">
        <v>3</v>
      </c>
      <c r="F259" s="323" t="s">
        <v>558</v>
      </c>
      <c r="G259" s="324" t="s">
        <v>559</v>
      </c>
      <c r="H259" s="329">
        <v>257</v>
      </c>
      <c r="I259" s="322" t="s">
        <v>5853</v>
      </c>
      <c r="J259" s="322" t="str">
        <f>IF(LEN(N259)&gt;0,INDEX(統合請求!C:C,MATCH(N259,統合請求!D:D,0),1),"")</f>
        <v>IID117</v>
      </c>
      <c r="K259" s="322" t="s">
        <v>25</v>
      </c>
      <c r="L259" s="322" t="s">
        <v>241</v>
      </c>
      <c r="M259" s="322">
        <v>4</v>
      </c>
      <c r="N259" s="323" t="s">
        <v>558</v>
      </c>
      <c r="O259" s="324" t="s">
        <v>559</v>
      </c>
      <c r="P259" s="322" t="s">
        <v>30</v>
      </c>
      <c r="V259" s="323" t="s">
        <v>6260</v>
      </c>
      <c r="AC259" s="322" t="str">
        <f>IF(ISTEXT(AD259),INDEX('JP PINT 1.0'!A:A,MATCH(コアインボイスモデル!AD259,'JP PINT 1.0'!B:B,0),1),"")</f>
        <v/>
      </c>
      <c r="AE259" s="322" t="str">
        <f>IF(ISTEXT(AD259),INDEX('JP PINT 1.0'!F:F,MATCH(コアインボイスモデル!AD259,'JP PINT 1.0'!B:B,0),1),"")</f>
        <v/>
      </c>
      <c r="AF259" s="322" t="str">
        <f>IF(ISTEXT(AD259),INDEX('JP PINT 1.0'!G:G,MATCH(コアインボイスモデル!AD259,'JP PINT 1.0'!B:B,0),1),"")</f>
        <v/>
      </c>
      <c r="AG259" s="324" t="str">
        <f>IF(ISTEXT(AD259),INDEX('JP PINT 1.0'!I:I,MATCH(コアインボイスモデル!AD259,'JP PINT 1.0'!B:B,0),1),"")</f>
        <v/>
      </c>
      <c r="AH259" s="324" t="str">
        <f>IF(ISTEXT(AD259),INDEX('JP PINT 1.0'!L:L,MATCH(コアインボイスモデル!AD259,'JP PINT 1.0'!B:B,0),1),"")</f>
        <v/>
      </c>
      <c r="AI259" s="322">
        <v>4</v>
      </c>
      <c r="AJ259" s="324" t="s">
        <v>113</v>
      </c>
      <c r="AK259" s="323" t="s">
        <v>4766</v>
      </c>
      <c r="AL259" s="322" t="s">
        <v>17</v>
      </c>
      <c r="AM259" s="324" t="str">
        <f>IF(LEN(AD259)&gt;1,INDEX('JP PINT 1.0'!U:U,MATCH(コアインボイスモデル!AD259,'JP PINT 1.0'!B:B,0),1),"")</f>
        <v/>
      </c>
    </row>
    <row r="260" spans="1:39" outlineLevel="1">
      <c r="A260" s="329">
        <f t="shared" si="33"/>
        <v>167</v>
      </c>
      <c r="B260" s="322" t="str">
        <f t="shared" ref="B260:B318" si="37">IF(ISTEXT(F260),I260,"")</f>
        <v>鑑ヘッダ</v>
      </c>
      <c r="C260" s="322" t="str">
        <f>"BG-"&amp;(MID(C255,4,2)+1)</f>
        <v>BG-26</v>
      </c>
      <c r="D260" s="322" t="str">
        <f t="shared" ref="D260:D323" si="38">IF(LEN(C260)&gt;1,P260,"")</f>
        <v>0..1</v>
      </c>
      <c r="E260" s="322">
        <v>3</v>
      </c>
      <c r="F260" s="323" t="s">
        <v>6093</v>
      </c>
      <c r="G260" s="324" t="s">
        <v>561</v>
      </c>
      <c r="H260" s="329">
        <v>258</v>
      </c>
      <c r="I260" s="322" t="s">
        <v>5853</v>
      </c>
      <c r="K260" s="322" t="s">
        <v>36</v>
      </c>
      <c r="L260" s="322" t="s">
        <v>248</v>
      </c>
      <c r="M260" s="322">
        <v>4</v>
      </c>
      <c r="N260" s="323" t="s">
        <v>560</v>
      </c>
      <c r="O260" s="324" t="s">
        <v>561</v>
      </c>
      <c r="P260" s="322" t="s">
        <v>30</v>
      </c>
      <c r="V260" s="323" t="s">
        <v>6250</v>
      </c>
      <c r="AC260" s="322" t="str">
        <f>IF(ISTEXT(AD260),INDEX('JP PINT 1.0'!A:A,MATCH(コアインボイスモデル!AD260,'JP PINT 1.0'!B:B,0),1),"")</f>
        <v/>
      </c>
      <c r="AE260" s="322" t="str">
        <f>IF(ISTEXT(AD260),INDEX('JP PINT 1.0'!F:F,MATCH(コアインボイスモデル!AD260,'JP PINT 1.0'!B:B,0),1),"")</f>
        <v/>
      </c>
      <c r="AF260" s="322" t="str">
        <f>IF(ISTEXT(AD260),INDEX('JP PINT 1.0'!G:G,MATCH(コアインボイスモデル!AD260,'JP PINT 1.0'!B:B,0),1),"")</f>
        <v/>
      </c>
      <c r="AG260" s="324" t="str">
        <f>IF(ISTEXT(AD260),INDEX('JP PINT 1.0'!I:I,MATCH(コアインボイスモデル!AD260,'JP PINT 1.0'!B:B,0),1),"")</f>
        <v/>
      </c>
      <c r="AH260" s="324" t="str">
        <f>IF(ISTEXT(AD260),INDEX('JP PINT 1.0'!L:L,MATCH(コアインボイスモデル!AD260,'JP PINT 1.0'!B:B,0),1),"")</f>
        <v/>
      </c>
      <c r="AI260" s="322">
        <v>4</v>
      </c>
      <c r="AJ260" s="324" t="s">
        <v>249</v>
      </c>
      <c r="AK260" s="323" t="s">
        <v>4767</v>
      </c>
      <c r="AL260" s="322" t="s">
        <v>17</v>
      </c>
      <c r="AM260" s="324" t="str">
        <f>IF(LEN(AD260)&gt;1,INDEX('JP PINT 1.0'!U:U,MATCH(コアインボイスモデル!AD260,'JP PINT 1.0'!B:B,0),1),"")</f>
        <v/>
      </c>
    </row>
    <row r="261" spans="1:39" outlineLevel="2">
      <c r="A261" s="329"/>
      <c r="B261" s="322" t="str">
        <f t="shared" si="37"/>
        <v/>
      </c>
      <c r="D261" s="322" t="str">
        <f t="shared" si="38"/>
        <v/>
      </c>
      <c r="E261" s="322" t="s">
        <v>3791</v>
      </c>
      <c r="H261" s="329">
        <v>259</v>
      </c>
      <c r="I261" s="322" t="s">
        <v>5853</v>
      </c>
      <c r="J261" s="322" t="str">
        <f>IF(LEN(N261)&gt;0,INDEX(統合請求!C:C,MATCH(N261,統合請求!D:D,0),1),"")</f>
        <v>ICL27</v>
      </c>
      <c r="K261" s="322" t="s">
        <v>41</v>
      </c>
      <c r="L261" s="322" t="s">
        <v>252</v>
      </c>
      <c r="M261" s="322">
        <v>4</v>
      </c>
      <c r="N261" s="323" t="s">
        <v>562</v>
      </c>
      <c r="O261" s="324" t="s">
        <v>255</v>
      </c>
      <c r="P261" s="322" t="s">
        <v>16</v>
      </c>
      <c r="W261" s="323" t="s">
        <v>6251</v>
      </c>
      <c r="AC261" s="322" t="str">
        <f>IF(ISTEXT(AD261),INDEX('JP PINT 1.0'!A:A,MATCH(コアインボイスモデル!AD261,'JP PINT 1.0'!B:B,0),1),"")</f>
        <v/>
      </c>
      <c r="AE261" s="322" t="str">
        <f>IF(ISTEXT(AD261),INDEX('JP PINT 1.0'!F:F,MATCH(コアインボイスモデル!AD261,'JP PINT 1.0'!B:B,0),1),"")</f>
        <v/>
      </c>
      <c r="AF261" s="322" t="str">
        <f>IF(ISTEXT(AD261),INDEX('JP PINT 1.0'!G:G,MATCH(コアインボイスモデル!AD261,'JP PINT 1.0'!B:B,0),1),"")</f>
        <v/>
      </c>
      <c r="AG261" s="324" t="str">
        <f>IF(ISTEXT(AD261),INDEX('JP PINT 1.0'!I:I,MATCH(コアインボイスモデル!AD261,'JP PINT 1.0'!B:B,0),1),"")</f>
        <v/>
      </c>
      <c r="AH261" s="324" t="str">
        <f>IF(ISTEXT(AD261),INDEX('JP PINT 1.0'!L:L,MATCH(コアインボイスモデル!AD261,'JP PINT 1.0'!B:B,0),1),"")</f>
        <v/>
      </c>
      <c r="AI261" s="322">
        <v>4</v>
      </c>
      <c r="AJ261" s="324" t="s">
        <v>253</v>
      </c>
      <c r="AL261" s="322" t="s">
        <v>17</v>
      </c>
      <c r="AM261" s="324" t="str">
        <f>IF(LEN(AD261)&gt;1,INDEX('JP PINT 1.0'!U:U,MATCH(コアインボイスモデル!AD261,'JP PINT 1.0'!B:B,0),1),"")</f>
        <v/>
      </c>
    </row>
    <row r="262" spans="1:39" outlineLevel="2">
      <c r="A262" s="329">
        <f>A260+1</f>
        <v>168</v>
      </c>
      <c r="B262" s="322" t="str">
        <f t="shared" si="37"/>
        <v>鑑ヘッダ</v>
      </c>
      <c r="C262" s="322" t="str">
        <f>"BT-"&amp;(MID(C259,4,3)+1)</f>
        <v>BT-139</v>
      </c>
      <c r="D262" s="322" t="str">
        <f t="shared" si="38"/>
        <v>0..1</v>
      </c>
      <c r="E262" s="322">
        <v>4</v>
      </c>
      <c r="F262" s="323" t="s">
        <v>563</v>
      </c>
      <c r="G262" s="324" t="s">
        <v>564</v>
      </c>
      <c r="H262" s="329">
        <v>260</v>
      </c>
      <c r="I262" s="322" t="s">
        <v>5853</v>
      </c>
      <c r="J262" s="322" t="str">
        <f>IF(LEN(N262)&gt;0,INDEX(統合請求!C:C,MATCH(N262,統合請求!D:D,0),1),"")</f>
        <v>IID118</v>
      </c>
      <c r="K262" s="322" t="s">
        <v>25</v>
      </c>
      <c r="L262" s="322" t="s">
        <v>256</v>
      </c>
      <c r="M262" s="322">
        <v>5</v>
      </c>
      <c r="N262" s="323" t="s">
        <v>563</v>
      </c>
      <c r="O262" s="324" t="s">
        <v>564</v>
      </c>
      <c r="P262" s="322" t="s">
        <v>30</v>
      </c>
      <c r="X262" s="323" t="s">
        <v>6252</v>
      </c>
      <c r="AC262" s="322" t="str">
        <f>IF(ISTEXT(AD262),INDEX('JP PINT 1.0'!A:A,MATCH(コアインボイスモデル!AD262,'JP PINT 1.0'!B:B,0),1),"")</f>
        <v/>
      </c>
      <c r="AE262" s="322" t="str">
        <f>IF(ISTEXT(AD262),INDEX('JP PINT 1.0'!F:F,MATCH(コアインボイスモデル!AD262,'JP PINT 1.0'!B:B,0),1),"")</f>
        <v/>
      </c>
      <c r="AF262" s="322" t="str">
        <f>IF(ISTEXT(AD262),INDEX('JP PINT 1.0'!G:G,MATCH(コアインボイスモデル!AD262,'JP PINT 1.0'!B:B,0),1),"")</f>
        <v/>
      </c>
      <c r="AG262" s="324" t="str">
        <f>IF(ISTEXT(AD262),INDEX('JP PINT 1.0'!I:I,MATCH(コアインボイスモデル!AD262,'JP PINT 1.0'!B:B,0),1),"")</f>
        <v/>
      </c>
      <c r="AH262" s="324" t="str">
        <f>IF(ISTEXT(AD262),INDEX('JP PINT 1.0'!L:L,MATCH(コアインボイスモデル!AD262,'JP PINT 1.0'!B:B,0),1),"")</f>
        <v/>
      </c>
      <c r="AI262" s="322">
        <v>5</v>
      </c>
      <c r="AJ262" s="324" t="s">
        <v>48</v>
      </c>
      <c r="AK262" s="323" t="s">
        <v>4768</v>
      </c>
      <c r="AL262" s="322" t="s">
        <v>17</v>
      </c>
      <c r="AM262" s="324" t="str">
        <f>IF(LEN(AD262)&gt;1,INDEX('JP PINT 1.0'!U:U,MATCH(コアインボイスモデル!AD262,'JP PINT 1.0'!B:B,0),1),"")</f>
        <v/>
      </c>
    </row>
    <row r="263" spans="1:39" outlineLevel="2">
      <c r="A263" s="329">
        <f t="shared" si="33"/>
        <v>169</v>
      </c>
      <c r="B263" s="322" t="str">
        <f t="shared" si="37"/>
        <v>鑑ヘッダ</v>
      </c>
      <c r="C263" s="322" t="str">
        <f t="shared" ref="C263:C265" si="39">"BT-"&amp;(MID(C262,4,3)+1)</f>
        <v>BT-140</v>
      </c>
      <c r="D263" s="322" t="str">
        <f t="shared" si="38"/>
        <v>0..1</v>
      </c>
      <c r="E263" s="322">
        <v>4</v>
      </c>
      <c r="F263" s="323" t="s">
        <v>565</v>
      </c>
      <c r="G263" s="324" t="s">
        <v>566</v>
      </c>
      <c r="H263" s="329">
        <v>261</v>
      </c>
      <c r="I263" s="322" t="s">
        <v>5853</v>
      </c>
      <c r="J263" s="322" t="str">
        <f>IF(LEN(N263)&gt;0,INDEX(統合請求!C:C,MATCH(N263,統合請求!D:D,0),1),"")</f>
        <v>IID119</v>
      </c>
      <c r="K263" s="322" t="s">
        <v>25</v>
      </c>
      <c r="L263" s="322" t="s">
        <v>259</v>
      </c>
      <c r="M263" s="322">
        <v>5</v>
      </c>
      <c r="N263" s="323" t="s">
        <v>565</v>
      </c>
      <c r="O263" s="324" t="s">
        <v>566</v>
      </c>
      <c r="P263" s="322" t="s">
        <v>30</v>
      </c>
      <c r="X263" s="323" t="s">
        <v>6253</v>
      </c>
      <c r="AC263" s="322" t="str">
        <f>IF(ISTEXT(AD263),INDEX('JP PINT 1.0'!A:A,MATCH(コアインボイスモデル!AD263,'JP PINT 1.0'!B:B,0),1),"")</f>
        <v/>
      </c>
      <c r="AE263" s="322" t="str">
        <f>IF(ISTEXT(AD263),INDEX('JP PINT 1.0'!F:F,MATCH(コアインボイスモデル!AD263,'JP PINT 1.0'!B:B,0),1),"")</f>
        <v/>
      </c>
      <c r="AF263" s="322" t="str">
        <f>IF(ISTEXT(AD263),INDEX('JP PINT 1.0'!G:G,MATCH(コアインボイスモデル!AD263,'JP PINT 1.0'!B:B,0),1),"")</f>
        <v/>
      </c>
      <c r="AG263" s="324" t="str">
        <f>IF(ISTEXT(AD263),INDEX('JP PINT 1.0'!I:I,MATCH(コアインボイスモデル!AD263,'JP PINT 1.0'!B:B,0),1),"")</f>
        <v/>
      </c>
      <c r="AH263" s="324" t="str">
        <f>IF(ISTEXT(AD263),INDEX('JP PINT 1.0'!L:L,MATCH(コアインボイスモデル!AD263,'JP PINT 1.0'!B:B,0),1),"")</f>
        <v/>
      </c>
      <c r="AI263" s="322">
        <v>5</v>
      </c>
      <c r="AJ263" s="324" t="s">
        <v>260</v>
      </c>
      <c r="AK263" s="323" t="s">
        <v>4769</v>
      </c>
      <c r="AL263" s="322" t="s">
        <v>17</v>
      </c>
      <c r="AM263" s="324" t="str">
        <f>IF(LEN(AD263)&gt;1,INDEX('JP PINT 1.0'!U:U,MATCH(コアインボイスモデル!AD263,'JP PINT 1.0'!B:B,0),1),"")</f>
        <v/>
      </c>
    </row>
    <row r="264" spans="1:39" outlineLevel="2">
      <c r="A264" s="329">
        <f t="shared" si="33"/>
        <v>170</v>
      </c>
      <c r="B264" s="322" t="str">
        <f t="shared" si="37"/>
        <v>鑑ヘッダ</v>
      </c>
      <c r="C264" s="322" t="str">
        <f t="shared" si="39"/>
        <v>BT-141</v>
      </c>
      <c r="D264" s="322" t="str">
        <f t="shared" si="38"/>
        <v>0..1</v>
      </c>
      <c r="E264" s="322">
        <v>4</v>
      </c>
      <c r="F264" s="323" t="s">
        <v>567</v>
      </c>
      <c r="G264" s="324" t="s">
        <v>568</v>
      </c>
      <c r="H264" s="329">
        <v>262</v>
      </c>
      <c r="I264" s="322" t="s">
        <v>5853</v>
      </c>
      <c r="J264" s="322" t="str">
        <f>IF(LEN(N264)&gt;0,INDEX(統合請求!C:C,MATCH(N264,統合請求!D:D,0),1),"")</f>
        <v>IID120</v>
      </c>
      <c r="K264" s="322" t="s">
        <v>25</v>
      </c>
      <c r="L264" s="322" t="s">
        <v>263</v>
      </c>
      <c r="M264" s="322">
        <v>5</v>
      </c>
      <c r="N264" s="323" t="s">
        <v>567</v>
      </c>
      <c r="O264" s="324" t="s">
        <v>568</v>
      </c>
      <c r="P264" s="322" t="s">
        <v>30</v>
      </c>
      <c r="X264" s="323" t="s">
        <v>6254</v>
      </c>
      <c r="AC264" s="322" t="str">
        <f>IF(ISTEXT(AD264),INDEX('JP PINT 1.0'!A:A,MATCH(コアインボイスモデル!AD264,'JP PINT 1.0'!B:B,0),1),"")</f>
        <v/>
      </c>
      <c r="AE264" s="322" t="str">
        <f>IF(ISTEXT(AD264),INDEX('JP PINT 1.0'!F:F,MATCH(コアインボイスモデル!AD264,'JP PINT 1.0'!B:B,0),1),"")</f>
        <v/>
      </c>
      <c r="AF264" s="322" t="str">
        <f>IF(ISTEXT(AD264),INDEX('JP PINT 1.0'!G:G,MATCH(コアインボイスモデル!AD264,'JP PINT 1.0'!B:B,0),1),"")</f>
        <v/>
      </c>
      <c r="AG264" s="324" t="str">
        <f>IF(ISTEXT(AD264),INDEX('JP PINT 1.0'!I:I,MATCH(コアインボイスモデル!AD264,'JP PINT 1.0'!B:B,0),1),"")</f>
        <v/>
      </c>
      <c r="AH264" s="324" t="str">
        <f>IF(ISTEXT(AD264),INDEX('JP PINT 1.0'!L:L,MATCH(コアインボイスモデル!AD264,'JP PINT 1.0'!B:B,0),1),"")</f>
        <v/>
      </c>
      <c r="AI264" s="322">
        <v>5</v>
      </c>
      <c r="AJ264" s="324" t="s">
        <v>264</v>
      </c>
      <c r="AK264" s="323" t="s">
        <v>4770</v>
      </c>
      <c r="AL264" s="322" t="s">
        <v>17</v>
      </c>
      <c r="AM264" s="324" t="str">
        <f>IF(LEN(AD264)&gt;1,INDEX('JP PINT 1.0'!U:U,MATCH(コアインボイスモデル!AD264,'JP PINT 1.0'!B:B,0),1),"")</f>
        <v/>
      </c>
    </row>
    <row r="265" spans="1:39" outlineLevel="2">
      <c r="A265" s="329">
        <f t="shared" si="33"/>
        <v>171</v>
      </c>
      <c r="B265" s="322" t="str">
        <f t="shared" si="37"/>
        <v>鑑ヘッダ</v>
      </c>
      <c r="C265" s="322" t="str">
        <f t="shared" si="39"/>
        <v>BT-142</v>
      </c>
      <c r="D265" s="322" t="str">
        <f t="shared" si="38"/>
        <v>0..1</v>
      </c>
      <c r="E265" s="322">
        <v>4</v>
      </c>
      <c r="F265" s="323" t="s">
        <v>569</v>
      </c>
      <c r="G265" s="324" t="s">
        <v>570</v>
      </c>
      <c r="H265" s="329">
        <v>263</v>
      </c>
      <c r="I265" s="322" t="s">
        <v>5853</v>
      </c>
      <c r="J265" s="322" t="str">
        <f>IF(LEN(N265)&gt;0,INDEX(統合請求!C:C,MATCH(N265,統合請求!D:D,0),1),"")</f>
        <v>IID121</v>
      </c>
      <c r="K265" s="322" t="s">
        <v>25</v>
      </c>
      <c r="L265" s="322" t="s">
        <v>267</v>
      </c>
      <c r="M265" s="322">
        <v>5</v>
      </c>
      <c r="N265" s="323" t="s">
        <v>569</v>
      </c>
      <c r="O265" s="324" t="s">
        <v>570</v>
      </c>
      <c r="P265" s="322" t="s">
        <v>30</v>
      </c>
      <c r="X265" s="323" t="s">
        <v>6255</v>
      </c>
      <c r="AC265" s="322" t="str">
        <f>IF(ISTEXT(AD265),INDEX('JP PINT 1.0'!A:A,MATCH(コアインボイスモデル!AD265,'JP PINT 1.0'!B:B,0),1),"")</f>
        <v/>
      </c>
      <c r="AE265" s="322" t="str">
        <f>IF(ISTEXT(AD265),INDEX('JP PINT 1.0'!F:F,MATCH(コアインボイスモデル!AD265,'JP PINT 1.0'!B:B,0),1),"")</f>
        <v/>
      </c>
      <c r="AF265" s="322" t="str">
        <f>IF(ISTEXT(AD265),INDEX('JP PINT 1.0'!G:G,MATCH(コアインボイスモデル!AD265,'JP PINT 1.0'!B:B,0),1),"")</f>
        <v/>
      </c>
      <c r="AG265" s="324" t="str">
        <f>IF(ISTEXT(AD265),INDEX('JP PINT 1.0'!I:I,MATCH(コアインボイスモデル!AD265,'JP PINT 1.0'!B:B,0),1),"")</f>
        <v/>
      </c>
      <c r="AH265" s="324" t="str">
        <f>IF(ISTEXT(AD265),INDEX('JP PINT 1.0'!L:L,MATCH(コアインボイスモデル!AD265,'JP PINT 1.0'!B:B,0),1),"")</f>
        <v/>
      </c>
      <c r="AI265" s="322">
        <v>5</v>
      </c>
      <c r="AJ265" s="324" t="s">
        <v>268</v>
      </c>
      <c r="AK265" s="323" t="s">
        <v>4771</v>
      </c>
      <c r="AL265" s="322" t="s">
        <v>17</v>
      </c>
      <c r="AM265" s="324" t="str">
        <f>IF(LEN(AD265)&gt;1,INDEX('JP PINT 1.0'!U:U,MATCH(コアインボイスモデル!AD265,'JP PINT 1.0'!B:B,0),1),"")</f>
        <v/>
      </c>
    </row>
    <row r="266" spans="1:39" outlineLevel="2">
      <c r="A266" s="329"/>
      <c r="B266" s="322" t="str">
        <f t="shared" si="37"/>
        <v/>
      </c>
      <c r="D266" s="322" t="str">
        <f t="shared" si="38"/>
        <v/>
      </c>
      <c r="E266" s="322" t="s">
        <v>3791</v>
      </c>
      <c r="H266" s="329">
        <v>264</v>
      </c>
      <c r="I266" s="322" t="s">
        <v>5853</v>
      </c>
      <c r="K266" s="322" t="s">
        <v>36</v>
      </c>
      <c r="L266" s="322" t="s">
        <v>271</v>
      </c>
      <c r="M266" s="322">
        <v>5</v>
      </c>
      <c r="N266" s="323" t="s">
        <v>273</v>
      </c>
      <c r="O266" s="324" t="s">
        <v>274</v>
      </c>
      <c r="P266" s="322" t="s">
        <v>30</v>
      </c>
      <c r="X266" s="323" t="s">
        <v>6381</v>
      </c>
      <c r="AC266" s="322" t="str">
        <f>IF(ISTEXT(AD266),INDEX('JP PINT 1.0'!A:A,MATCH(コアインボイスモデル!AD266,'JP PINT 1.0'!B:B,0),1),"")</f>
        <v/>
      </c>
      <c r="AE266" s="322" t="str">
        <f>IF(ISTEXT(AD266),INDEX('JP PINT 1.0'!F:F,MATCH(コアインボイスモデル!AD266,'JP PINT 1.0'!B:B,0),1),"")</f>
        <v/>
      </c>
      <c r="AF266" s="322" t="str">
        <f>IF(ISTEXT(AD266),INDEX('JP PINT 1.0'!G:G,MATCH(コアインボイスモデル!AD266,'JP PINT 1.0'!B:B,0),1),"")</f>
        <v/>
      </c>
      <c r="AG266" s="324" t="str">
        <f>IF(ISTEXT(AD266),INDEX('JP PINT 1.0'!I:I,MATCH(コアインボイスモデル!AD266,'JP PINT 1.0'!B:B,0),1),"")</f>
        <v/>
      </c>
      <c r="AH266" s="324" t="str">
        <f>IF(ISTEXT(AD266),INDEX('JP PINT 1.0'!L:L,MATCH(コアインボイスモデル!AD266,'JP PINT 1.0'!B:B,0),1),"")</f>
        <v/>
      </c>
      <c r="AI266" s="322">
        <v>5</v>
      </c>
      <c r="AJ266" s="324" t="s">
        <v>272</v>
      </c>
      <c r="AK266" s="323" t="s">
        <v>4772</v>
      </c>
      <c r="AL266" s="322" t="s">
        <v>17</v>
      </c>
      <c r="AM266" s="324" t="str">
        <f>IF(LEN(AD266)&gt;1,INDEX('JP PINT 1.0'!U:U,MATCH(コアインボイスモデル!AD266,'JP PINT 1.0'!B:B,0),1),"")</f>
        <v/>
      </c>
    </row>
    <row r="267" spans="1:39" outlineLevel="2">
      <c r="A267" s="329"/>
      <c r="B267" s="322" t="str">
        <f t="shared" si="37"/>
        <v/>
      </c>
      <c r="D267" s="322" t="str">
        <f t="shared" si="38"/>
        <v/>
      </c>
      <c r="E267" s="322" t="s">
        <v>3791</v>
      </c>
      <c r="H267" s="329">
        <v>265</v>
      </c>
      <c r="I267" s="322" t="s">
        <v>5853</v>
      </c>
      <c r="K267" s="322" t="s">
        <v>41</v>
      </c>
      <c r="L267" s="322" t="s">
        <v>275</v>
      </c>
      <c r="M267" s="322">
        <v>5</v>
      </c>
      <c r="N267" s="323" t="s">
        <v>277</v>
      </c>
      <c r="O267" s="324" t="s">
        <v>278</v>
      </c>
      <c r="P267" s="322" t="s">
        <v>16</v>
      </c>
      <c r="Y267" s="323" t="s">
        <v>6382</v>
      </c>
      <c r="AC267" s="322" t="str">
        <f>IF(ISTEXT(AD267),INDEX('JP PINT 1.0'!A:A,MATCH(コアインボイスモデル!AD267,'JP PINT 1.0'!B:B,0),1),"")</f>
        <v/>
      </c>
      <c r="AE267" s="322" t="str">
        <f>IF(ISTEXT(AD267),INDEX('JP PINT 1.0'!F:F,MATCH(コアインボイスモデル!AD267,'JP PINT 1.0'!B:B,0),1),"")</f>
        <v/>
      </c>
      <c r="AF267" s="322" t="str">
        <f>IF(ISTEXT(AD267),INDEX('JP PINT 1.0'!G:G,MATCH(コアインボイスモデル!AD267,'JP PINT 1.0'!B:B,0),1),"")</f>
        <v/>
      </c>
      <c r="AG267" s="324" t="str">
        <f>IF(ISTEXT(AD267),INDEX('JP PINT 1.0'!I:I,MATCH(コアインボイスモデル!AD267,'JP PINT 1.0'!B:B,0),1),"")</f>
        <v/>
      </c>
      <c r="AH267" s="324" t="str">
        <f>IF(ISTEXT(AD267),INDEX('JP PINT 1.0'!L:L,MATCH(コアインボイスモデル!AD267,'JP PINT 1.0'!B:B,0),1),"")</f>
        <v/>
      </c>
      <c r="AI267" s="322">
        <v>5</v>
      </c>
      <c r="AJ267" s="324" t="s">
        <v>276</v>
      </c>
      <c r="AL267" s="322" t="s">
        <v>17</v>
      </c>
      <c r="AM267" s="324" t="str">
        <f>IF(LEN(AD267)&gt;1,INDEX('JP PINT 1.0'!U:U,MATCH(コアインボイスモデル!AD267,'JP PINT 1.0'!B:B,0),1),"")</f>
        <v/>
      </c>
    </row>
    <row r="268" spans="1:39" outlineLevel="2">
      <c r="A268" s="329">
        <f>A265+1</f>
        <v>172</v>
      </c>
      <c r="B268" s="322" t="str">
        <f t="shared" si="37"/>
        <v>鑑ヘッダ</v>
      </c>
      <c r="C268" s="322" t="str">
        <f>"BT-"&amp;(MID(C265,4,3)+1)</f>
        <v>BT-143</v>
      </c>
      <c r="D268" s="322" t="str">
        <f t="shared" si="38"/>
        <v>0..1</v>
      </c>
      <c r="E268" s="322">
        <v>4</v>
      </c>
      <c r="F268" s="323" t="s">
        <v>571</v>
      </c>
      <c r="G268" s="324" t="s">
        <v>572</v>
      </c>
      <c r="H268" s="329">
        <v>266</v>
      </c>
      <c r="I268" s="322" t="s">
        <v>5853</v>
      </c>
      <c r="J268" s="322" t="str">
        <f>IF(LEN(N268)&gt;0,INDEX(統合請求!C:C,MATCH(N268,統合請求!D:D,0),1),"")</f>
        <v>IID122</v>
      </c>
      <c r="K268" s="322" t="s">
        <v>25</v>
      </c>
      <c r="L268" s="322" t="s">
        <v>279</v>
      </c>
      <c r="M268" s="322">
        <v>6</v>
      </c>
      <c r="N268" s="323" t="s">
        <v>571</v>
      </c>
      <c r="O268" s="324" t="s">
        <v>572</v>
      </c>
      <c r="P268" s="322" t="s">
        <v>30</v>
      </c>
      <c r="Z268" s="323" t="s">
        <v>6383</v>
      </c>
      <c r="AC268" s="322" t="str">
        <f>IF(ISTEXT(AD268),INDEX('JP PINT 1.0'!A:A,MATCH(コアインボイスモデル!AD268,'JP PINT 1.0'!B:B,0),1),"")</f>
        <v/>
      </c>
      <c r="AE268" s="322" t="str">
        <f>IF(ISTEXT(AD268),INDEX('JP PINT 1.0'!F:F,MATCH(コアインボイスモデル!AD268,'JP PINT 1.0'!B:B,0),1),"")</f>
        <v/>
      </c>
      <c r="AF268" s="322" t="str">
        <f>IF(ISTEXT(AD268),INDEX('JP PINT 1.0'!G:G,MATCH(コアインボイスモデル!AD268,'JP PINT 1.0'!B:B,0),1),"")</f>
        <v/>
      </c>
      <c r="AG268" s="324" t="str">
        <f>IF(ISTEXT(AD268),INDEX('JP PINT 1.0'!I:I,MATCH(コアインボイスモデル!AD268,'JP PINT 1.0'!B:B,0),1),"")</f>
        <v/>
      </c>
      <c r="AH268" s="324" t="str">
        <f>IF(ISTEXT(AD268),INDEX('JP PINT 1.0'!L:L,MATCH(コアインボイスモデル!AD268,'JP PINT 1.0'!B:B,0),1),"")</f>
        <v/>
      </c>
      <c r="AI268" s="322">
        <v>6</v>
      </c>
      <c r="AJ268" s="324" t="s">
        <v>280</v>
      </c>
      <c r="AK268" s="323" t="s">
        <v>4773</v>
      </c>
      <c r="AL268" s="322" t="s">
        <v>17</v>
      </c>
      <c r="AM268" s="324" t="str">
        <f>IF(LEN(AD268)&gt;1,INDEX('JP PINT 1.0'!U:U,MATCH(コアインボイスモデル!AD268,'JP PINT 1.0'!B:B,0),1),"")</f>
        <v/>
      </c>
    </row>
    <row r="269" spans="1:39" outlineLevel="2">
      <c r="A269" s="329"/>
      <c r="B269" s="322" t="str">
        <f t="shared" si="37"/>
        <v/>
      </c>
      <c r="D269" s="322" t="str">
        <f t="shared" si="38"/>
        <v/>
      </c>
      <c r="E269" s="322" t="s">
        <v>3791</v>
      </c>
      <c r="H269" s="329">
        <v>267</v>
      </c>
      <c r="I269" s="322" t="s">
        <v>5853</v>
      </c>
      <c r="K269" s="322" t="s">
        <v>36</v>
      </c>
      <c r="L269" s="322" t="s">
        <v>283</v>
      </c>
      <c r="M269" s="322">
        <v>5</v>
      </c>
      <c r="N269" s="323" t="s">
        <v>285</v>
      </c>
      <c r="O269" s="324" t="s">
        <v>286</v>
      </c>
      <c r="P269" s="322" t="s">
        <v>30</v>
      </c>
      <c r="X269" s="323" t="s">
        <v>6384</v>
      </c>
      <c r="AC269" s="322" t="str">
        <f>IF(ISTEXT(AD269),INDEX('JP PINT 1.0'!A:A,MATCH(コアインボイスモデル!AD269,'JP PINT 1.0'!B:B,0),1),"")</f>
        <v/>
      </c>
      <c r="AE269" s="322" t="str">
        <f>IF(ISTEXT(AD269),INDEX('JP PINT 1.0'!F:F,MATCH(コアインボイスモデル!AD269,'JP PINT 1.0'!B:B,0),1),"")</f>
        <v/>
      </c>
      <c r="AF269" s="322" t="str">
        <f>IF(ISTEXT(AD269),INDEX('JP PINT 1.0'!G:G,MATCH(コアインボイスモデル!AD269,'JP PINT 1.0'!B:B,0),1),"")</f>
        <v/>
      </c>
      <c r="AG269" s="324" t="str">
        <f>IF(ISTEXT(AD269),INDEX('JP PINT 1.0'!I:I,MATCH(コアインボイスモデル!AD269,'JP PINT 1.0'!B:B,0),1),"")</f>
        <v/>
      </c>
      <c r="AH269" s="324" t="str">
        <f>IF(ISTEXT(AD269),INDEX('JP PINT 1.0'!L:L,MATCH(コアインボイスモデル!AD269,'JP PINT 1.0'!B:B,0),1),"")</f>
        <v/>
      </c>
      <c r="AI269" s="322">
        <v>5</v>
      </c>
      <c r="AJ269" s="324" t="s">
        <v>284</v>
      </c>
      <c r="AK269" s="323" t="s">
        <v>4774</v>
      </c>
      <c r="AL269" s="322" t="s">
        <v>24</v>
      </c>
      <c r="AM269" s="324" t="str">
        <f>IF(LEN(AD269)&gt;1,INDEX('JP PINT 1.0'!U:U,MATCH(コアインボイスモデル!AD269,'JP PINT 1.0'!B:B,0),1),"")</f>
        <v/>
      </c>
    </row>
    <row r="270" spans="1:39" outlineLevel="2">
      <c r="A270" s="329"/>
      <c r="B270" s="322" t="str">
        <f t="shared" si="37"/>
        <v/>
      </c>
      <c r="D270" s="322" t="str">
        <f t="shared" si="38"/>
        <v/>
      </c>
      <c r="E270" s="322" t="s">
        <v>3791</v>
      </c>
      <c r="H270" s="329">
        <v>268</v>
      </c>
      <c r="I270" s="322" t="s">
        <v>5853</v>
      </c>
      <c r="K270" s="322" t="s">
        <v>41</v>
      </c>
      <c r="L270" s="322" t="s">
        <v>275</v>
      </c>
      <c r="M270" s="322">
        <v>5</v>
      </c>
      <c r="N270" s="323" t="s">
        <v>287</v>
      </c>
      <c r="O270" s="324" t="s">
        <v>288</v>
      </c>
      <c r="P270" s="322" t="s">
        <v>16</v>
      </c>
      <c r="Y270" s="323" t="s">
        <v>6382</v>
      </c>
      <c r="AC270" s="322" t="str">
        <f>IF(ISTEXT(AD270),INDEX('JP PINT 1.0'!A:A,MATCH(コアインボイスモデル!AD270,'JP PINT 1.0'!B:B,0),1),"")</f>
        <v/>
      </c>
      <c r="AE270" s="322" t="str">
        <f>IF(ISTEXT(AD270),INDEX('JP PINT 1.0'!F:F,MATCH(コアインボイスモデル!AD270,'JP PINT 1.0'!B:B,0),1),"")</f>
        <v/>
      </c>
      <c r="AF270" s="322" t="str">
        <f>IF(ISTEXT(AD270),INDEX('JP PINT 1.0'!G:G,MATCH(コアインボイスモデル!AD270,'JP PINT 1.0'!B:B,0),1),"")</f>
        <v/>
      </c>
      <c r="AG270" s="324" t="str">
        <f>IF(ISTEXT(AD270),INDEX('JP PINT 1.0'!I:I,MATCH(コアインボイスモデル!AD270,'JP PINT 1.0'!B:B,0),1),"")</f>
        <v/>
      </c>
      <c r="AH270" s="324" t="str">
        <f>IF(ISTEXT(AD270),INDEX('JP PINT 1.0'!L:L,MATCH(コアインボイスモデル!AD270,'JP PINT 1.0'!B:B,0),1),"")</f>
        <v/>
      </c>
      <c r="AI270" s="322">
        <v>5</v>
      </c>
      <c r="AJ270" s="324" t="s">
        <v>276</v>
      </c>
      <c r="AL270" s="322" t="s">
        <v>24</v>
      </c>
      <c r="AM270" s="324" t="str">
        <f>IF(LEN(AD270)&gt;1,INDEX('JP PINT 1.0'!U:U,MATCH(コアインボイスモデル!AD270,'JP PINT 1.0'!B:B,0),1),"")</f>
        <v/>
      </c>
    </row>
    <row r="271" spans="1:39" outlineLevel="2">
      <c r="A271" s="329">
        <f>A268+1</f>
        <v>173</v>
      </c>
      <c r="B271" s="322" t="str">
        <f t="shared" si="37"/>
        <v>鑑ヘッダ</v>
      </c>
      <c r="C271" s="322" t="str">
        <f>"BT-"&amp;(MID(C268,4,3)+1)</f>
        <v>BT-144</v>
      </c>
      <c r="D271" s="322" t="str">
        <f t="shared" si="38"/>
        <v>0..1</v>
      </c>
      <c r="E271" s="322">
        <v>4</v>
      </c>
      <c r="F271" s="323" t="s">
        <v>573</v>
      </c>
      <c r="G271" s="324" t="s">
        <v>574</v>
      </c>
      <c r="H271" s="329">
        <v>269</v>
      </c>
      <c r="I271" s="322" t="s">
        <v>5853</v>
      </c>
      <c r="J271" s="322" t="str">
        <f>IF(LEN(N271)&gt;0,INDEX(統合請求!C:C,MATCH(N271,統合請求!D:D,0),1),"")</f>
        <v>IID123</v>
      </c>
      <c r="K271" s="322" t="s">
        <v>25</v>
      </c>
      <c r="L271" s="322" t="s">
        <v>279</v>
      </c>
      <c r="M271" s="322">
        <v>6</v>
      </c>
      <c r="N271" s="323" t="s">
        <v>573</v>
      </c>
      <c r="O271" s="324" t="s">
        <v>574</v>
      </c>
      <c r="P271" s="322" t="s">
        <v>30</v>
      </c>
      <c r="Z271" s="323" t="s">
        <v>6383</v>
      </c>
      <c r="AC271" s="322" t="str">
        <f>IF(ISTEXT(AD271),INDEX('JP PINT 1.0'!A:A,MATCH(コアインボイスモデル!AD271,'JP PINT 1.0'!B:B,0),1),"")</f>
        <v/>
      </c>
      <c r="AE271" s="322" t="str">
        <f>IF(ISTEXT(AD271),INDEX('JP PINT 1.0'!F:F,MATCH(コアインボイスモデル!AD271,'JP PINT 1.0'!B:B,0),1),"")</f>
        <v/>
      </c>
      <c r="AF271" s="322" t="str">
        <f>IF(ISTEXT(AD271),INDEX('JP PINT 1.0'!G:G,MATCH(コアインボイスモデル!AD271,'JP PINT 1.0'!B:B,0),1),"")</f>
        <v/>
      </c>
      <c r="AG271" s="324" t="str">
        <f>IF(ISTEXT(AD271),INDEX('JP PINT 1.0'!I:I,MATCH(コアインボイスモデル!AD271,'JP PINT 1.0'!B:B,0),1),"")</f>
        <v/>
      </c>
      <c r="AH271" s="324" t="str">
        <f>IF(ISTEXT(AD271),INDEX('JP PINT 1.0'!L:L,MATCH(コアインボイスモデル!AD271,'JP PINT 1.0'!B:B,0),1),"")</f>
        <v/>
      </c>
      <c r="AI271" s="322">
        <v>6</v>
      </c>
      <c r="AJ271" s="324" t="s">
        <v>280</v>
      </c>
      <c r="AK271" s="323" t="s">
        <v>4775</v>
      </c>
      <c r="AL271" s="322" t="s">
        <v>24</v>
      </c>
      <c r="AM271" s="324" t="str">
        <f>IF(LEN(AD271)&gt;1,INDEX('JP PINT 1.0'!U:U,MATCH(コアインボイスモデル!AD271,'JP PINT 1.0'!B:B,0),1),"")</f>
        <v/>
      </c>
    </row>
    <row r="272" spans="1:39" outlineLevel="2">
      <c r="A272" s="329"/>
      <c r="B272" s="322" t="str">
        <f t="shared" si="37"/>
        <v/>
      </c>
      <c r="D272" s="322" t="str">
        <f t="shared" si="38"/>
        <v/>
      </c>
      <c r="E272" s="322" t="s">
        <v>3791</v>
      </c>
      <c r="H272" s="329">
        <v>270</v>
      </c>
      <c r="I272" s="322" t="s">
        <v>5853</v>
      </c>
      <c r="K272" s="322" t="s">
        <v>36</v>
      </c>
      <c r="L272" s="322" t="s">
        <v>291</v>
      </c>
      <c r="M272" s="322">
        <v>5</v>
      </c>
      <c r="N272" s="323" t="s">
        <v>293</v>
      </c>
      <c r="O272" s="324" t="s">
        <v>294</v>
      </c>
      <c r="P272" s="322" t="s">
        <v>30</v>
      </c>
      <c r="X272" s="323" t="s">
        <v>6386</v>
      </c>
      <c r="AC272" s="322" t="str">
        <f>IF(ISTEXT(AD272),INDEX('JP PINT 1.0'!A:A,MATCH(コアインボイスモデル!AD272,'JP PINT 1.0'!B:B,0),1),"")</f>
        <v/>
      </c>
      <c r="AE272" s="322" t="str">
        <f>IF(ISTEXT(AD272),INDEX('JP PINT 1.0'!F:F,MATCH(コアインボイスモデル!AD272,'JP PINT 1.0'!B:B,0),1),"")</f>
        <v/>
      </c>
      <c r="AF272" s="322" t="str">
        <f>IF(ISTEXT(AD272),INDEX('JP PINT 1.0'!G:G,MATCH(コアインボイスモデル!AD272,'JP PINT 1.0'!B:B,0),1),"")</f>
        <v/>
      </c>
      <c r="AG272" s="324" t="str">
        <f>IF(ISTEXT(AD272),INDEX('JP PINT 1.0'!I:I,MATCH(コアインボイスモデル!AD272,'JP PINT 1.0'!B:B,0),1),"")</f>
        <v/>
      </c>
      <c r="AH272" s="324" t="str">
        <f>IF(ISTEXT(AD272),INDEX('JP PINT 1.0'!L:L,MATCH(コアインボイスモデル!AD272,'JP PINT 1.0'!B:B,0),1),"")</f>
        <v/>
      </c>
      <c r="AI272" s="322">
        <v>5</v>
      </c>
      <c r="AJ272" s="324" t="s">
        <v>292</v>
      </c>
      <c r="AK272" s="323" t="s">
        <v>4776</v>
      </c>
      <c r="AL272" s="322" t="s">
        <v>17</v>
      </c>
      <c r="AM272" s="324" t="str">
        <f>IF(LEN(AD272)&gt;1,INDEX('JP PINT 1.0'!U:U,MATCH(コアインボイスモデル!AD272,'JP PINT 1.0'!B:B,0),1),"")</f>
        <v/>
      </c>
    </row>
    <row r="273" spans="1:39" outlineLevel="2">
      <c r="A273" s="329"/>
      <c r="B273" s="322" t="str">
        <f t="shared" si="37"/>
        <v/>
      </c>
      <c r="D273" s="322" t="str">
        <f t="shared" si="38"/>
        <v/>
      </c>
      <c r="E273" s="322" t="s">
        <v>3791</v>
      </c>
      <c r="H273" s="329">
        <v>271</v>
      </c>
      <c r="I273" s="322" t="s">
        <v>5853</v>
      </c>
      <c r="K273" s="322" t="s">
        <v>41</v>
      </c>
      <c r="L273" s="322" t="s">
        <v>275</v>
      </c>
      <c r="M273" s="322">
        <v>5</v>
      </c>
      <c r="N273" s="323" t="s">
        <v>295</v>
      </c>
      <c r="O273" s="324" t="s">
        <v>363</v>
      </c>
      <c r="P273" s="322" t="s">
        <v>16</v>
      </c>
      <c r="Y273" s="323" t="s">
        <v>6382</v>
      </c>
      <c r="AC273" s="322" t="str">
        <f>IF(ISTEXT(AD273),INDEX('JP PINT 1.0'!A:A,MATCH(コアインボイスモデル!AD273,'JP PINT 1.0'!B:B,0),1),"")</f>
        <v/>
      </c>
      <c r="AE273" s="322" t="str">
        <f>IF(ISTEXT(AD273),INDEX('JP PINT 1.0'!F:F,MATCH(コアインボイスモデル!AD273,'JP PINT 1.0'!B:B,0),1),"")</f>
        <v/>
      </c>
      <c r="AF273" s="322" t="str">
        <f>IF(ISTEXT(AD273),INDEX('JP PINT 1.0'!G:G,MATCH(コアインボイスモデル!AD273,'JP PINT 1.0'!B:B,0),1),"")</f>
        <v/>
      </c>
      <c r="AG273" s="324" t="str">
        <f>IF(ISTEXT(AD273),INDEX('JP PINT 1.0'!I:I,MATCH(コアインボイスモデル!AD273,'JP PINT 1.0'!B:B,0),1),"")</f>
        <v/>
      </c>
      <c r="AH273" s="324" t="str">
        <f>IF(ISTEXT(AD273),INDEX('JP PINT 1.0'!L:L,MATCH(コアインボイスモデル!AD273,'JP PINT 1.0'!B:B,0),1),"")</f>
        <v/>
      </c>
      <c r="AI273" s="322">
        <v>5</v>
      </c>
      <c r="AJ273" s="324" t="s">
        <v>276</v>
      </c>
      <c r="AL273" s="322" t="s">
        <v>17</v>
      </c>
      <c r="AM273" s="324" t="str">
        <f>IF(LEN(AD273)&gt;1,INDEX('JP PINT 1.0'!U:U,MATCH(コアインボイスモデル!AD273,'JP PINT 1.0'!B:B,0),1),"")</f>
        <v/>
      </c>
    </row>
    <row r="274" spans="1:39" outlineLevel="2">
      <c r="A274" s="329">
        <f>A271+1</f>
        <v>174</v>
      </c>
      <c r="B274" s="322" t="str">
        <f t="shared" si="37"/>
        <v>鑑ヘッダ</v>
      </c>
      <c r="C274" s="322" t="str">
        <f>"BT-"&amp;(MID(C271,4,3)+1)</f>
        <v>BT-145</v>
      </c>
      <c r="D274" s="322" t="str">
        <f t="shared" si="38"/>
        <v>0..1</v>
      </c>
      <c r="E274" s="322">
        <v>4</v>
      </c>
      <c r="F274" s="323" t="s">
        <v>575</v>
      </c>
      <c r="G274" s="324" t="s">
        <v>576</v>
      </c>
      <c r="H274" s="329">
        <v>272</v>
      </c>
      <c r="I274" s="322" t="s">
        <v>5853</v>
      </c>
      <c r="J274" s="322" t="str">
        <f>IF(LEN(N274)&gt;0,INDEX(統合請求!C:C,MATCH(N274,統合請求!D:D,0),1),"")</f>
        <v>IID124</v>
      </c>
      <c r="K274" s="322" t="s">
        <v>25</v>
      </c>
      <c r="L274" s="322" t="s">
        <v>297</v>
      </c>
      <c r="M274" s="322">
        <v>6</v>
      </c>
      <c r="N274" s="323" t="s">
        <v>575</v>
      </c>
      <c r="O274" s="324" t="s">
        <v>576</v>
      </c>
      <c r="P274" s="322" t="s">
        <v>30</v>
      </c>
      <c r="Z274" s="323" t="s">
        <v>6387</v>
      </c>
      <c r="AC274" s="322" t="str">
        <f>IF(ISTEXT(AD274),INDEX('JP PINT 1.0'!A:A,MATCH(コアインボイスモデル!AD274,'JP PINT 1.0'!B:B,0),1),"")</f>
        <v/>
      </c>
      <c r="AE274" s="322" t="str">
        <f>IF(ISTEXT(AD274),INDEX('JP PINT 1.0'!F:F,MATCH(コアインボイスモデル!AD274,'JP PINT 1.0'!B:B,0),1),"")</f>
        <v/>
      </c>
      <c r="AF274" s="322" t="str">
        <f>IF(ISTEXT(AD274),INDEX('JP PINT 1.0'!G:G,MATCH(コアインボイスモデル!AD274,'JP PINT 1.0'!B:B,0),1),"")</f>
        <v/>
      </c>
      <c r="AG274" s="324" t="str">
        <f>IF(ISTEXT(AD274),INDEX('JP PINT 1.0'!I:I,MATCH(コアインボイスモデル!AD274,'JP PINT 1.0'!B:B,0),1),"")</f>
        <v/>
      </c>
      <c r="AH274" s="324" t="str">
        <f>IF(ISTEXT(AD274),INDEX('JP PINT 1.0'!L:L,MATCH(コアインボイスモデル!AD274,'JP PINT 1.0'!B:B,0),1),"")</f>
        <v/>
      </c>
      <c r="AI274" s="322">
        <v>6</v>
      </c>
      <c r="AJ274" s="324" t="s">
        <v>205</v>
      </c>
      <c r="AK274" s="323" t="s">
        <v>4777</v>
      </c>
      <c r="AL274" s="322" t="s">
        <v>17</v>
      </c>
      <c r="AM274" s="324" t="str">
        <f>IF(LEN(AD274)&gt;1,INDEX('JP PINT 1.0'!U:U,MATCH(コアインボイスモデル!AD274,'JP PINT 1.0'!B:B,0),1),"")</f>
        <v/>
      </c>
    </row>
    <row r="275" spans="1:39" outlineLevel="1">
      <c r="A275" s="329">
        <f t="shared" si="33"/>
        <v>175</v>
      </c>
      <c r="B275" s="322" t="str">
        <f t="shared" si="37"/>
        <v>鑑ヘッダ</v>
      </c>
      <c r="C275" s="322" t="str">
        <f>"BG-"&amp;(MID(C260,4,2)+1)</f>
        <v>BG-27</v>
      </c>
      <c r="D275" s="322" t="str">
        <f t="shared" si="38"/>
        <v>0..1</v>
      </c>
      <c r="E275" s="322">
        <v>3</v>
      </c>
      <c r="F275" s="323" t="s">
        <v>6094</v>
      </c>
      <c r="G275" s="324" t="s">
        <v>578</v>
      </c>
      <c r="H275" s="329">
        <v>273</v>
      </c>
      <c r="I275" s="322" t="s">
        <v>5853</v>
      </c>
      <c r="K275" s="322" t="s">
        <v>36</v>
      </c>
      <c r="L275" s="322" t="s">
        <v>300</v>
      </c>
      <c r="M275" s="322">
        <v>4</v>
      </c>
      <c r="N275" s="323" t="s">
        <v>577</v>
      </c>
      <c r="O275" s="324" t="s">
        <v>578</v>
      </c>
      <c r="P275" s="322" t="s">
        <v>30</v>
      </c>
      <c r="V275" s="323" t="s">
        <v>6326</v>
      </c>
      <c r="AC275" s="322" t="str">
        <f>IF(ISTEXT(AD275),INDEX('JP PINT 1.0'!A:A,MATCH(コアインボイスモデル!AD275,'JP PINT 1.0'!B:B,0),1),"")</f>
        <v/>
      </c>
      <c r="AE275" s="322" t="str">
        <f>IF(ISTEXT(AD275),INDEX('JP PINT 1.0'!F:F,MATCH(コアインボイスモデル!AD275,'JP PINT 1.0'!B:B,0),1),"")</f>
        <v/>
      </c>
      <c r="AF275" s="322" t="str">
        <f>IF(ISTEXT(AD275),INDEX('JP PINT 1.0'!G:G,MATCH(コアインボイスモデル!AD275,'JP PINT 1.0'!B:B,0),1),"")</f>
        <v/>
      </c>
      <c r="AG275" s="324" t="str">
        <f>IF(ISTEXT(AD275),INDEX('JP PINT 1.0'!I:I,MATCH(コアインボイスモデル!AD275,'JP PINT 1.0'!B:B,0),1),"")</f>
        <v/>
      </c>
      <c r="AH275" s="324" t="str">
        <f>IF(ISTEXT(AD275),INDEX('JP PINT 1.0'!L:L,MATCH(コアインボイスモデル!AD275,'JP PINT 1.0'!B:B,0),1),"")</f>
        <v/>
      </c>
      <c r="AI275" s="322">
        <v>4</v>
      </c>
      <c r="AJ275" s="324" t="s">
        <v>301</v>
      </c>
      <c r="AK275" s="323" t="s">
        <v>4778</v>
      </c>
      <c r="AL275" s="322" t="s">
        <v>17</v>
      </c>
      <c r="AM275" s="324" t="str">
        <f>IF(LEN(AD275)&gt;1,INDEX('JP PINT 1.0'!U:U,MATCH(コアインボイスモデル!AD275,'JP PINT 1.0'!B:B,0),1),"")</f>
        <v/>
      </c>
    </row>
    <row r="276" spans="1:39" outlineLevel="2">
      <c r="A276" s="329"/>
      <c r="B276" s="322" t="str">
        <f t="shared" si="37"/>
        <v/>
      </c>
      <c r="D276" s="322" t="str">
        <f t="shared" si="38"/>
        <v/>
      </c>
      <c r="E276" s="322" t="s">
        <v>3791</v>
      </c>
      <c r="H276" s="329">
        <v>274</v>
      </c>
      <c r="I276" s="322" t="s">
        <v>5853</v>
      </c>
      <c r="J276" s="322" t="str">
        <f>IF(LEN(N276)&gt;0,INDEX(統合請求!C:C,MATCH(N276,統合請求!D:D,0),1),"")</f>
        <v>ICL28</v>
      </c>
      <c r="K276" s="322" t="s">
        <v>41</v>
      </c>
      <c r="L276" s="322" t="s">
        <v>304</v>
      </c>
      <c r="M276" s="322">
        <v>4</v>
      </c>
      <c r="N276" s="323" t="s">
        <v>579</v>
      </c>
      <c r="O276" s="324" t="s">
        <v>580</v>
      </c>
      <c r="P276" s="322" t="s">
        <v>16</v>
      </c>
      <c r="W276" s="323" t="s">
        <v>6327</v>
      </c>
      <c r="AC276" s="322" t="str">
        <f>IF(ISTEXT(AD276),INDEX('JP PINT 1.0'!A:A,MATCH(コアインボイスモデル!AD276,'JP PINT 1.0'!B:B,0),1),"")</f>
        <v/>
      </c>
      <c r="AE276" s="322" t="str">
        <f>IF(ISTEXT(AD276),INDEX('JP PINT 1.0'!F:F,MATCH(コアインボイスモデル!AD276,'JP PINT 1.0'!B:B,0),1),"")</f>
        <v/>
      </c>
      <c r="AF276" s="322" t="str">
        <f>IF(ISTEXT(AD276),INDEX('JP PINT 1.0'!G:G,MATCH(コアインボイスモデル!AD276,'JP PINT 1.0'!B:B,0),1),"")</f>
        <v/>
      </c>
      <c r="AG276" s="324" t="str">
        <f>IF(ISTEXT(AD276),INDEX('JP PINT 1.0'!I:I,MATCH(コアインボイスモデル!AD276,'JP PINT 1.0'!B:B,0),1),"")</f>
        <v/>
      </c>
      <c r="AH276" s="324" t="str">
        <f>IF(ISTEXT(AD276),INDEX('JP PINT 1.0'!L:L,MATCH(コアインボイスモデル!AD276,'JP PINT 1.0'!B:B,0),1),"")</f>
        <v/>
      </c>
      <c r="AI276" s="322">
        <v>4</v>
      </c>
      <c r="AJ276" s="324" t="s">
        <v>305</v>
      </c>
      <c r="AL276" s="322" t="s">
        <v>17</v>
      </c>
      <c r="AM276" s="324" t="str">
        <f>IF(LEN(AD276)&gt;1,INDEX('JP PINT 1.0'!U:U,MATCH(コアインボイスモデル!AD276,'JP PINT 1.0'!B:B,0),1),"")</f>
        <v/>
      </c>
    </row>
    <row r="277" spans="1:39" outlineLevel="2">
      <c r="A277" s="329">
        <f>A275+1</f>
        <v>176</v>
      </c>
      <c r="B277" s="322" t="str">
        <f t="shared" si="37"/>
        <v>鑑ヘッダ</v>
      </c>
      <c r="C277" s="322" t="str">
        <f>"BT-"&amp;(MID(C274,4,3)+1)</f>
        <v>BT-146</v>
      </c>
      <c r="D277" s="322" t="str">
        <f t="shared" si="38"/>
        <v>0..1</v>
      </c>
      <c r="E277" s="322">
        <v>4</v>
      </c>
      <c r="F277" s="323" t="s">
        <v>581</v>
      </c>
      <c r="G277" s="324" t="s">
        <v>582</v>
      </c>
      <c r="H277" s="329">
        <v>275</v>
      </c>
      <c r="I277" s="322" t="s">
        <v>5853</v>
      </c>
      <c r="J277" s="322" t="str">
        <f>IF(LEN(N277)&gt;0,INDEX(統合請求!C:C,MATCH(N277,統合請求!D:D,0),1),"")</f>
        <v>IID125</v>
      </c>
      <c r="K277" s="322" t="s">
        <v>25</v>
      </c>
      <c r="L277" s="322" t="s">
        <v>308</v>
      </c>
      <c r="M277" s="322">
        <v>5</v>
      </c>
      <c r="N277" s="323" t="s">
        <v>581</v>
      </c>
      <c r="O277" s="324" t="s">
        <v>582</v>
      </c>
      <c r="P277" s="322" t="s">
        <v>30</v>
      </c>
      <c r="X277" s="323" t="s">
        <v>6328</v>
      </c>
      <c r="AC277" s="322" t="str">
        <f>IF(ISTEXT(AD277),INDEX('JP PINT 1.0'!A:A,MATCH(コアインボイスモデル!AD277,'JP PINT 1.0'!B:B,0),1),"")</f>
        <v/>
      </c>
      <c r="AE277" s="322" t="str">
        <f>IF(ISTEXT(AD277),INDEX('JP PINT 1.0'!F:F,MATCH(コアインボイスモデル!AD277,'JP PINT 1.0'!B:B,0),1),"")</f>
        <v/>
      </c>
      <c r="AF277" s="322" t="str">
        <f>IF(ISTEXT(AD277),INDEX('JP PINT 1.0'!G:G,MATCH(コアインボイスモデル!AD277,'JP PINT 1.0'!B:B,0),1),"")</f>
        <v/>
      </c>
      <c r="AG277" s="324" t="str">
        <f>IF(ISTEXT(AD277),INDEX('JP PINT 1.0'!I:I,MATCH(コアインボイスモデル!AD277,'JP PINT 1.0'!B:B,0),1),"")</f>
        <v/>
      </c>
      <c r="AH277" s="324" t="str">
        <f>IF(ISTEXT(AD277),INDEX('JP PINT 1.0'!L:L,MATCH(コアインボイスモデル!AD277,'JP PINT 1.0'!B:B,0),1),"")</f>
        <v/>
      </c>
      <c r="AI277" s="322">
        <v>5</v>
      </c>
      <c r="AJ277" s="324" t="s">
        <v>309</v>
      </c>
      <c r="AK277" s="323" t="s">
        <v>4779</v>
      </c>
      <c r="AL277" s="322" t="s">
        <v>17</v>
      </c>
      <c r="AM277" s="324" t="str">
        <f>IF(LEN(AD277)&gt;1,INDEX('JP PINT 1.0'!U:U,MATCH(コアインボイスモデル!AD277,'JP PINT 1.0'!B:B,0),1),"")</f>
        <v/>
      </c>
    </row>
    <row r="278" spans="1:39" outlineLevel="2">
      <c r="A278" s="329">
        <f t="shared" si="33"/>
        <v>177</v>
      </c>
      <c r="B278" s="322" t="str">
        <f t="shared" si="37"/>
        <v>鑑ヘッダ</v>
      </c>
      <c r="C278" s="322" t="str">
        <f t="shared" ref="C278:C281" si="40">"BT-"&amp;(MID(C277,4,3)+1)</f>
        <v>BT-147</v>
      </c>
      <c r="D278" s="322" t="str">
        <f t="shared" si="38"/>
        <v>0..1</v>
      </c>
      <c r="E278" s="322">
        <v>4</v>
      </c>
      <c r="F278" s="323" t="s">
        <v>583</v>
      </c>
      <c r="G278" s="324" t="s">
        <v>584</v>
      </c>
      <c r="H278" s="329">
        <v>276</v>
      </c>
      <c r="I278" s="322" t="s">
        <v>5853</v>
      </c>
      <c r="J278" s="322" t="str">
        <f>IF(LEN(N278)&gt;0,INDEX(統合請求!C:C,MATCH(N278,統合請求!D:D,0),1),"")</f>
        <v>IID126</v>
      </c>
      <c r="K278" s="322" t="s">
        <v>25</v>
      </c>
      <c r="L278" s="322" t="s">
        <v>312</v>
      </c>
      <c r="M278" s="322">
        <v>5</v>
      </c>
      <c r="N278" s="323" t="s">
        <v>583</v>
      </c>
      <c r="O278" s="324" t="s">
        <v>584</v>
      </c>
      <c r="P278" s="322" t="s">
        <v>30</v>
      </c>
      <c r="X278" s="323" t="s">
        <v>6329</v>
      </c>
      <c r="AC278" s="322" t="str">
        <f>IF(ISTEXT(AD278),INDEX('JP PINT 1.0'!A:A,MATCH(コアインボイスモデル!AD278,'JP PINT 1.0'!B:B,0),1),"")</f>
        <v/>
      </c>
      <c r="AE278" s="322" t="str">
        <f>IF(ISTEXT(AD278),INDEX('JP PINT 1.0'!F:F,MATCH(コアインボイスモデル!AD278,'JP PINT 1.0'!B:B,0),1),"")</f>
        <v/>
      </c>
      <c r="AF278" s="322" t="str">
        <f>IF(ISTEXT(AD278),INDEX('JP PINT 1.0'!G:G,MATCH(コアインボイスモデル!AD278,'JP PINT 1.0'!B:B,0),1),"")</f>
        <v/>
      </c>
      <c r="AG278" s="324" t="str">
        <f>IF(ISTEXT(AD278),INDEX('JP PINT 1.0'!I:I,MATCH(コアインボイスモデル!AD278,'JP PINT 1.0'!B:B,0),1),"")</f>
        <v/>
      </c>
      <c r="AH278" s="324" t="str">
        <f>IF(ISTEXT(AD278),INDEX('JP PINT 1.0'!L:L,MATCH(コアインボイスモデル!AD278,'JP PINT 1.0'!B:B,0),1),"")</f>
        <v/>
      </c>
      <c r="AI278" s="322">
        <v>5</v>
      </c>
      <c r="AJ278" s="324" t="s">
        <v>313</v>
      </c>
      <c r="AK278" s="323" t="s">
        <v>4780</v>
      </c>
      <c r="AL278" s="322" t="s">
        <v>17</v>
      </c>
      <c r="AM278" s="324" t="str">
        <f>IF(LEN(AD278)&gt;1,INDEX('JP PINT 1.0'!U:U,MATCH(コアインボイスモデル!AD278,'JP PINT 1.0'!B:B,0),1),"")</f>
        <v/>
      </c>
    </row>
    <row r="279" spans="1:39" outlineLevel="2">
      <c r="A279" s="329">
        <f t="shared" si="33"/>
        <v>178</v>
      </c>
      <c r="B279" s="322" t="str">
        <f t="shared" si="37"/>
        <v>鑑ヘッダ</v>
      </c>
      <c r="C279" s="322" t="str">
        <f t="shared" si="40"/>
        <v>BT-148</v>
      </c>
      <c r="D279" s="322" t="str">
        <f t="shared" si="38"/>
        <v>0..1</v>
      </c>
      <c r="E279" s="322">
        <v>4</v>
      </c>
      <c r="F279" s="323" t="s">
        <v>585</v>
      </c>
      <c r="G279" s="324" t="s">
        <v>586</v>
      </c>
      <c r="H279" s="329">
        <v>277</v>
      </c>
      <c r="I279" s="322" t="s">
        <v>5853</v>
      </c>
      <c r="J279" s="322" t="str">
        <f>IF(LEN(N279)&gt;0,INDEX(統合請求!C:C,MATCH(N279,統合請求!D:D,0),1),"")</f>
        <v>IID127</v>
      </c>
      <c r="K279" s="322" t="s">
        <v>25</v>
      </c>
      <c r="L279" s="322" t="s">
        <v>316</v>
      </c>
      <c r="M279" s="322">
        <v>5</v>
      </c>
      <c r="N279" s="323" t="s">
        <v>585</v>
      </c>
      <c r="O279" s="324" t="s">
        <v>586</v>
      </c>
      <c r="P279" s="322" t="s">
        <v>30</v>
      </c>
      <c r="X279" s="323" t="s">
        <v>6256</v>
      </c>
      <c r="AC279" s="322" t="str">
        <f>IF(ISTEXT(AD279),INDEX('JP PINT 1.0'!A:A,MATCH(コアインボイスモデル!AD279,'JP PINT 1.0'!B:B,0),1),"")</f>
        <v/>
      </c>
      <c r="AE279" s="322" t="str">
        <f>IF(ISTEXT(AD279),INDEX('JP PINT 1.0'!F:F,MATCH(コアインボイスモデル!AD279,'JP PINT 1.0'!B:B,0),1),"")</f>
        <v/>
      </c>
      <c r="AF279" s="322" t="str">
        <f>IF(ISTEXT(AD279),INDEX('JP PINT 1.0'!G:G,MATCH(コアインボイスモデル!AD279,'JP PINT 1.0'!B:B,0),1),"")</f>
        <v/>
      </c>
      <c r="AG279" s="324" t="str">
        <f>IF(ISTEXT(AD279),INDEX('JP PINT 1.0'!I:I,MATCH(コアインボイスモデル!AD279,'JP PINT 1.0'!B:B,0),1),"")</f>
        <v/>
      </c>
      <c r="AH279" s="324" t="str">
        <f>IF(ISTEXT(AD279),INDEX('JP PINT 1.0'!L:L,MATCH(コアインボイスモデル!AD279,'JP PINT 1.0'!B:B,0),1),"")</f>
        <v/>
      </c>
      <c r="AI279" s="322">
        <v>5</v>
      </c>
      <c r="AJ279" s="324" t="s">
        <v>317</v>
      </c>
      <c r="AK279" s="323" t="s">
        <v>4781</v>
      </c>
      <c r="AL279" s="322" t="s">
        <v>17</v>
      </c>
      <c r="AM279" s="324" t="str">
        <f>IF(LEN(AD279)&gt;1,INDEX('JP PINT 1.0'!U:U,MATCH(コアインボイスモデル!AD279,'JP PINT 1.0'!B:B,0),1),"")</f>
        <v/>
      </c>
    </row>
    <row r="280" spans="1:39" outlineLevel="2">
      <c r="A280" s="329">
        <f t="shared" si="33"/>
        <v>179</v>
      </c>
      <c r="B280" s="322" t="str">
        <f t="shared" si="37"/>
        <v>鑑ヘッダ</v>
      </c>
      <c r="C280" s="322" t="str">
        <f t="shared" si="40"/>
        <v>BT-149</v>
      </c>
      <c r="D280" s="322" t="str">
        <f t="shared" si="38"/>
        <v>0..1</v>
      </c>
      <c r="E280" s="322">
        <v>4</v>
      </c>
      <c r="F280" s="323" t="s">
        <v>587</v>
      </c>
      <c r="G280" s="324" t="s">
        <v>588</v>
      </c>
      <c r="H280" s="329">
        <v>278</v>
      </c>
      <c r="I280" s="322" t="s">
        <v>5853</v>
      </c>
      <c r="J280" s="322" t="str">
        <f>IF(LEN(N280)&gt;0,INDEX(統合請求!C:C,MATCH(N280,統合請求!D:D,0),1),"")</f>
        <v>IID128</v>
      </c>
      <c r="K280" s="322" t="s">
        <v>25</v>
      </c>
      <c r="L280" s="322" t="s">
        <v>320</v>
      </c>
      <c r="M280" s="322">
        <v>5</v>
      </c>
      <c r="N280" s="323" t="s">
        <v>587</v>
      </c>
      <c r="O280" s="324" t="s">
        <v>588</v>
      </c>
      <c r="P280" s="322" t="s">
        <v>30</v>
      </c>
      <c r="X280" s="323" t="s">
        <v>6257</v>
      </c>
      <c r="AC280" s="322" t="str">
        <f>IF(ISTEXT(AD280),INDEX('JP PINT 1.0'!A:A,MATCH(コアインボイスモデル!AD280,'JP PINT 1.0'!B:B,0),1),"")</f>
        <v/>
      </c>
      <c r="AE280" s="322" t="str">
        <f>IF(ISTEXT(AD280),INDEX('JP PINT 1.0'!F:F,MATCH(コアインボイスモデル!AD280,'JP PINT 1.0'!B:B,0),1),"")</f>
        <v/>
      </c>
      <c r="AF280" s="322" t="str">
        <f>IF(ISTEXT(AD280),INDEX('JP PINT 1.0'!G:G,MATCH(コアインボイスモデル!AD280,'JP PINT 1.0'!B:B,0),1),"")</f>
        <v/>
      </c>
      <c r="AG280" s="324" t="str">
        <f>IF(ISTEXT(AD280),INDEX('JP PINT 1.0'!I:I,MATCH(コアインボイスモデル!AD280,'JP PINT 1.0'!B:B,0),1),"")</f>
        <v/>
      </c>
      <c r="AH280" s="324" t="str">
        <f>IF(ISTEXT(AD280),INDEX('JP PINT 1.0'!L:L,MATCH(コアインボイスモデル!AD280,'JP PINT 1.0'!B:B,0),1),"")</f>
        <v/>
      </c>
      <c r="AI280" s="322">
        <v>5</v>
      </c>
      <c r="AJ280" s="324" t="s">
        <v>321</v>
      </c>
      <c r="AK280" s="323" t="s">
        <v>4782</v>
      </c>
      <c r="AL280" s="322" t="s">
        <v>17</v>
      </c>
      <c r="AM280" s="324" t="str">
        <f>IF(LEN(AD280)&gt;1,INDEX('JP PINT 1.0'!U:U,MATCH(コアインボイスモデル!AD280,'JP PINT 1.0'!B:B,0),1),"")</f>
        <v/>
      </c>
    </row>
    <row r="281" spans="1:39" outlineLevel="2">
      <c r="A281" s="329">
        <f t="shared" si="33"/>
        <v>180</v>
      </c>
      <c r="B281" s="322" t="str">
        <f t="shared" si="37"/>
        <v>鑑ヘッダ</v>
      </c>
      <c r="C281" s="322" t="str">
        <f t="shared" si="40"/>
        <v>BT-150</v>
      </c>
      <c r="D281" s="322" t="str">
        <f t="shared" si="38"/>
        <v>1..1</v>
      </c>
      <c r="E281" s="322">
        <v>4</v>
      </c>
      <c r="F281" s="323" t="s">
        <v>589</v>
      </c>
      <c r="G281" s="324" t="s">
        <v>590</v>
      </c>
      <c r="H281" s="329">
        <v>279</v>
      </c>
      <c r="I281" s="322" t="s">
        <v>5853</v>
      </c>
      <c r="J281" s="322" t="str">
        <f>IF(LEN(N281)&gt;0,INDEX(統合請求!C:C,MATCH(N281,統合請求!D:D,0),1),"")</f>
        <v>IID129</v>
      </c>
      <c r="K281" s="322" t="s">
        <v>25</v>
      </c>
      <c r="L281" s="322" t="s">
        <v>324</v>
      </c>
      <c r="M281" s="322">
        <v>5</v>
      </c>
      <c r="N281" s="323" t="s">
        <v>589</v>
      </c>
      <c r="O281" s="324" t="s">
        <v>590</v>
      </c>
      <c r="P281" s="322" t="s">
        <v>23</v>
      </c>
      <c r="X281" s="323" t="s">
        <v>6258</v>
      </c>
      <c r="AC281" s="322" t="str">
        <f>IF(ISTEXT(AD281),INDEX('JP PINT 1.0'!A:A,MATCH(コアインボイスモデル!AD281,'JP PINT 1.0'!B:B,0),1),"")</f>
        <v/>
      </c>
      <c r="AE281" s="322" t="str">
        <f>IF(ISTEXT(AD281),INDEX('JP PINT 1.0'!F:F,MATCH(コアインボイスモデル!AD281,'JP PINT 1.0'!B:B,0),1),"")</f>
        <v/>
      </c>
      <c r="AF281" s="322" t="str">
        <f>IF(ISTEXT(AD281),INDEX('JP PINT 1.0'!G:G,MATCH(コアインボイスモデル!AD281,'JP PINT 1.0'!B:B,0),1),"")</f>
        <v/>
      </c>
      <c r="AG281" s="324" t="str">
        <f>IF(ISTEXT(AD281),INDEX('JP PINT 1.0'!I:I,MATCH(コアインボイスモデル!AD281,'JP PINT 1.0'!B:B,0),1),"")</f>
        <v/>
      </c>
      <c r="AH281" s="324" t="str">
        <f>IF(ISTEXT(AD281),INDEX('JP PINT 1.0'!L:L,MATCH(コアインボイスモデル!AD281,'JP PINT 1.0'!B:B,0),1),"")</f>
        <v/>
      </c>
      <c r="AI281" s="322">
        <v>5</v>
      </c>
      <c r="AJ281" s="324" t="s">
        <v>325</v>
      </c>
      <c r="AK281" s="323" t="s">
        <v>4783</v>
      </c>
      <c r="AL281" s="322" t="s">
        <v>17</v>
      </c>
      <c r="AM281" s="324" t="str">
        <f>IF(LEN(AD281)&gt;1,INDEX('JP PINT 1.0'!U:U,MATCH(コアインボイスモデル!AD281,'JP PINT 1.0'!B:B,0),1),"")</f>
        <v/>
      </c>
    </row>
    <row r="282" spans="1:39">
      <c r="A282" s="329">
        <f t="shared" si="33"/>
        <v>181</v>
      </c>
      <c r="B282" s="322" t="str">
        <f t="shared" si="37"/>
        <v>鑑ヘッダ</v>
      </c>
      <c r="C282" s="322" t="str">
        <f>"BG-"&amp;(MID(C275,4,2)+1)</f>
        <v>BG-28</v>
      </c>
      <c r="D282" s="322" t="str">
        <f t="shared" si="38"/>
        <v>0..1</v>
      </c>
      <c r="E282" s="322">
        <v>2</v>
      </c>
      <c r="F282" s="323" t="s">
        <v>6145</v>
      </c>
      <c r="G282" s="324" t="s">
        <v>594</v>
      </c>
      <c r="H282" s="329">
        <v>280</v>
      </c>
      <c r="I282" s="322" t="s">
        <v>5853</v>
      </c>
      <c r="K282" s="322" t="s">
        <v>36</v>
      </c>
      <c r="L282" s="322" t="s">
        <v>591</v>
      </c>
      <c r="M282" s="322">
        <v>3</v>
      </c>
      <c r="N282" s="323" t="s">
        <v>593</v>
      </c>
      <c r="O282" s="324" t="s">
        <v>594</v>
      </c>
      <c r="P282" s="322" t="s">
        <v>30</v>
      </c>
      <c r="T282" s="323" t="s">
        <v>6272</v>
      </c>
      <c r="AE282" s="322" t="str">
        <f>IF(ISTEXT(AD282),INDEX('JP PINT 1.0'!F:F,MATCH(コアインボイスモデル!AD282,'JP PINT 1.0'!B:B,0),1),"")</f>
        <v/>
      </c>
      <c r="AF282" s="322" t="str">
        <f>IF(ISTEXT(AD282),INDEX('JP PINT 1.0'!G:G,MATCH(コアインボイスモデル!AD282,'JP PINT 1.0'!B:B,0),1),"")</f>
        <v/>
      </c>
      <c r="AG282" s="324" t="str">
        <f>IF(ISTEXT(AD282),INDEX('JP PINT 1.0'!I:I,MATCH(コアインボイスモデル!AD282,'JP PINT 1.0'!B:B,0),1),"")</f>
        <v/>
      </c>
      <c r="AH282" s="324" t="str">
        <f>IF(ISTEXT(AD282),INDEX('JP PINT 1.0'!L:L,MATCH(コアインボイスモデル!AD282,'JP PINT 1.0'!B:B,0),1),"")</f>
        <v/>
      </c>
      <c r="AI282" s="322">
        <v>3</v>
      </c>
      <c r="AJ282" s="324" t="s">
        <v>592</v>
      </c>
      <c r="AK282" s="323" t="s">
        <v>4784</v>
      </c>
      <c r="AL282" s="322" t="s">
        <v>595</v>
      </c>
      <c r="AM282" s="324" t="str">
        <f>IF(LEN(AD282)&gt;1,INDEX('JP PINT 1.0'!U:U,MATCH(コアインボイスモデル!AD282,'JP PINT 1.0'!B:B,0),1),"")</f>
        <v/>
      </c>
    </row>
    <row r="283" spans="1:39" outlineLevel="1">
      <c r="A283" s="329"/>
      <c r="B283" s="322" t="str">
        <f t="shared" si="37"/>
        <v/>
      </c>
      <c r="D283" s="322" t="str">
        <f t="shared" si="38"/>
        <v/>
      </c>
      <c r="E283" s="322" t="s">
        <v>3791</v>
      </c>
      <c r="H283" s="329">
        <v>281</v>
      </c>
      <c r="I283" s="322" t="s">
        <v>5853</v>
      </c>
      <c r="J283" s="322" t="str">
        <f>IF(LEN(N283)&gt;0,INDEX(統合請求!C:C,MATCH(N283,統合請求!D:D,0),1),"")</f>
        <v>ICL29</v>
      </c>
      <c r="K283" s="322" t="s">
        <v>41</v>
      </c>
      <c r="L283" s="322" t="s">
        <v>596</v>
      </c>
      <c r="M283" s="322">
        <v>3</v>
      </c>
      <c r="N283" s="323" t="s">
        <v>598</v>
      </c>
      <c r="O283" s="324" t="s">
        <v>599</v>
      </c>
      <c r="P283" s="322" t="s">
        <v>16</v>
      </c>
      <c r="U283" s="323" t="s">
        <v>6273</v>
      </c>
      <c r="AC283" s="322" t="str">
        <f>IF(ISTEXT(AD283),INDEX('JP PINT 1.0'!A:A,MATCH(コアインボイスモデル!AD283,'JP PINT 1.0'!B:B,0),1),"")</f>
        <v/>
      </c>
      <c r="AE283" s="322" t="str">
        <f>IF(ISTEXT(AD283),INDEX('JP PINT 1.0'!F:F,MATCH(コアインボイスモデル!AD283,'JP PINT 1.0'!B:B,0),1),"")</f>
        <v/>
      </c>
      <c r="AF283" s="322" t="str">
        <f>IF(ISTEXT(AD283),INDEX('JP PINT 1.0'!G:G,MATCH(コアインボイスモデル!AD283,'JP PINT 1.0'!B:B,0),1),"")</f>
        <v/>
      </c>
      <c r="AG283" s="324" t="str">
        <f>IF(ISTEXT(AD283),INDEX('JP PINT 1.0'!I:I,MATCH(コアインボイスモデル!AD283,'JP PINT 1.0'!B:B,0),1),"")</f>
        <v/>
      </c>
      <c r="AH283" s="324" t="str">
        <f>IF(ISTEXT(AD283),INDEX('JP PINT 1.0'!L:L,MATCH(コアインボイスモデル!AD283,'JP PINT 1.0'!B:B,0),1),"")</f>
        <v/>
      </c>
      <c r="AI283" s="322">
        <v>3</v>
      </c>
      <c r="AJ283" s="324" t="s">
        <v>597</v>
      </c>
      <c r="AL283" s="322" t="s">
        <v>24</v>
      </c>
      <c r="AM283" s="324" t="str">
        <f>IF(LEN(AD283)&gt;1,INDEX('JP PINT 1.0'!U:U,MATCH(コアインボイスモデル!AD283,'JP PINT 1.0'!B:B,0),1),"")</f>
        <v/>
      </c>
    </row>
    <row r="284" spans="1:39" outlineLevel="1">
      <c r="A284" s="329">
        <f>A282+1</f>
        <v>182</v>
      </c>
      <c r="B284" s="322" t="str">
        <f t="shared" si="37"/>
        <v>鑑ヘッダ</v>
      </c>
      <c r="C284" s="322" t="str">
        <f>"BT-"&amp;(MID(C281,4,3)+1)</f>
        <v>BT-151</v>
      </c>
      <c r="D284" s="322" t="str">
        <f t="shared" si="38"/>
        <v>0..1</v>
      </c>
      <c r="E284" s="322">
        <v>3</v>
      </c>
      <c r="F284" s="323" t="s">
        <v>602</v>
      </c>
      <c r="G284" s="324" t="s">
        <v>603</v>
      </c>
      <c r="H284" s="329">
        <v>282</v>
      </c>
      <c r="I284" s="322" t="s">
        <v>5853</v>
      </c>
      <c r="J284" s="322" t="str">
        <f>IF(LEN(N284)&gt;0,INDEX(統合請求!C:C,MATCH(N284,統合請求!D:D,0),1),"")</f>
        <v>IID130</v>
      </c>
      <c r="K284" s="322" t="s">
        <v>25</v>
      </c>
      <c r="L284" s="322" t="s">
        <v>600</v>
      </c>
      <c r="M284" s="322">
        <v>4</v>
      </c>
      <c r="N284" s="323" t="s">
        <v>602</v>
      </c>
      <c r="O284" s="324" t="s">
        <v>603</v>
      </c>
      <c r="P284" s="322" t="s">
        <v>30</v>
      </c>
      <c r="V284" s="323" t="s">
        <v>6391</v>
      </c>
      <c r="AC284" s="322" t="str">
        <f>IF(ISTEXT(AD284),INDEX('JP PINT 1.0'!A:A,MATCH(コアインボイスモデル!AD284,'JP PINT 1.0'!B:B,0),1),"")</f>
        <v/>
      </c>
      <c r="AE284" s="322" t="str">
        <f>IF(ISTEXT(AD284),INDEX('JP PINT 1.0'!F:F,MATCH(コアインボイスモデル!AD284,'JP PINT 1.0'!B:B,0),1),"")</f>
        <v/>
      </c>
      <c r="AF284" s="322" t="str">
        <f>IF(ISTEXT(AD284),INDEX('JP PINT 1.0'!G:G,MATCH(コアインボイスモデル!AD284,'JP PINT 1.0'!B:B,0),1),"")</f>
        <v/>
      </c>
      <c r="AG284" s="324" t="str">
        <f>IF(ISTEXT(AD284),INDEX('JP PINT 1.0'!I:I,MATCH(コアインボイスモデル!AD284,'JP PINT 1.0'!B:B,0),1),"")</f>
        <v/>
      </c>
      <c r="AH284" s="324" t="str">
        <f>IF(ISTEXT(AD284),INDEX('JP PINT 1.0'!L:L,MATCH(コアインボイスモデル!AD284,'JP PINT 1.0'!B:B,0),1),"")</f>
        <v/>
      </c>
      <c r="AI284" s="322">
        <v>4</v>
      </c>
      <c r="AJ284" s="324" t="s">
        <v>601</v>
      </c>
      <c r="AK284" s="323" t="s">
        <v>4785</v>
      </c>
      <c r="AL284" s="322" t="s">
        <v>595</v>
      </c>
      <c r="AM284" s="324" t="str">
        <f>IF(LEN(AD284)&gt;1,INDEX('JP PINT 1.0'!U:U,MATCH(コアインボイスモデル!AD284,'JP PINT 1.0'!B:B,0),1),"")</f>
        <v/>
      </c>
    </row>
    <row r="285" spans="1:39" outlineLevel="1">
      <c r="A285" s="329">
        <f t="shared" si="33"/>
        <v>183</v>
      </c>
      <c r="B285" s="322" t="str">
        <f t="shared" si="37"/>
        <v>鑑ヘッダ</v>
      </c>
      <c r="C285" s="322" t="str">
        <f t="shared" ref="C285:C287" si="41">"BT-"&amp;(MID(C284,4,3)+1)</f>
        <v>BT-152</v>
      </c>
      <c r="D285" s="322" t="str">
        <f t="shared" si="38"/>
        <v>0..1</v>
      </c>
      <c r="E285" s="322">
        <v>3</v>
      </c>
      <c r="F285" s="323" t="s">
        <v>606</v>
      </c>
      <c r="G285" s="324" t="s">
        <v>607</v>
      </c>
      <c r="H285" s="329">
        <v>283</v>
      </c>
      <c r="I285" s="322" t="s">
        <v>5853</v>
      </c>
      <c r="J285" s="322" t="str">
        <f>IF(LEN(N285)&gt;0,INDEX(統合請求!C:C,MATCH(N285,統合請求!D:D,0),1),"")</f>
        <v>IID131</v>
      </c>
      <c r="K285" s="322" t="s">
        <v>25</v>
      </c>
      <c r="L285" s="322" t="s">
        <v>604</v>
      </c>
      <c r="M285" s="322">
        <v>4</v>
      </c>
      <c r="N285" s="323" t="s">
        <v>606</v>
      </c>
      <c r="O285" s="324" t="s">
        <v>607</v>
      </c>
      <c r="P285" s="322" t="s">
        <v>30</v>
      </c>
      <c r="V285" s="323" t="s">
        <v>6392</v>
      </c>
      <c r="AC285" s="322" t="str">
        <f>IF(ISTEXT(AD285),INDEX('JP PINT 1.0'!A:A,MATCH(コアインボイスモデル!AD285,'JP PINT 1.0'!B:B,0),1),"")</f>
        <v/>
      </c>
      <c r="AE285" s="322" t="str">
        <f>IF(ISTEXT(AD285),INDEX('JP PINT 1.0'!F:F,MATCH(コアインボイスモデル!AD285,'JP PINT 1.0'!B:B,0),1),"")</f>
        <v/>
      </c>
      <c r="AF285" s="322" t="str">
        <f>IF(ISTEXT(AD285),INDEX('JP PINT 1.0'!G:G,MATCH(コアインボイスモデル!AD285,'JP PINT 1.0'!B:B,0),1),"")</f>
        <v/>
      </c>
      <c r="AG285" s="324" t="str">
        <f>IF(ISTEXT(AD285),INDEX('JP PINT 1.0'!I:I,MATCH(コアインボイスモデル!AD285,'JP PINT 1.0'!B:B,0),1),"")</f>
        <v/>
      </c>
      <c r="AH285" s="324" t="str">
        <f>IF(ISTEXT(AD285),INDEX('JP PINT 1.0'!L:L,MATCH(コアインボイスモデル!AD285,'JP PINT 1.0'!B:B,0),1),"")</f>
        <v/>
      </c>
      <c r="AI285" s="322">
        <v>4</v>
      </c>
      <c r="AJ285" s="324" t="s">
        <v>605</v>
      </c>
      <c r="AK285" s="323" t="s">
        <v>4786</v>
      </c>
      <c r="AL285" s="322" t="s">
        <v>595</v>
      </c>
      <c r="AM285" s="324" t="str">
        <f>IF(LEN(AD285)&gt;1,INDEX('JP PINT 1.0'!U:U,MATCH(コアインボイスモデル!AD285,'JP PINT 1.0'!B:B,0),1),"")</f>
        <v/>
      </c>
    </row>
    <row r="286" spans="1:39" outlineLevel="1">
      <c r="A286" s="329">
        <f t="shared" si="33"/>
        <v>184</v>
      </c>
      <c r="B286" s="322" t="str">
        <f t="shared" si="37"/>
        <v>鑑ヘッダ</v>
      </c>
      <c r="C286" s="322" t="str">
        <f t="shared" si="41"/>
        <v>BT-153</v>
      </c>
      <c r="D286" s="322" t="str">
        <f t="shared" si="38"/>
        <v>0..1</v>
      </c>
      <c r="E286" s="322">
        <v>3</v>
      </c>
      <c r="F286" s="323" t="s">
        <v>610</v>
      </c>
      <c r="G286" s="324" t="s">
        <v>611</v>
      </c>
      <c r="H286" s="329">
        <v>284</v>
      </c>
      <c r="I286" s="322" t="s">
        <v>5853</v>
      </c>
      <c r="J286" s="322" t="str">
        <f>IF(LEN(N286)&gt;0,INDEX(統合請求!C:C,MATCH(N286,統合請求!D:D,0),1),"")</f>
        <v>IID132</v>
      </c>
      <c r="K286" s="322" t="s">
        <v>25</v>
      </c>
      <c r="L286" s="322" t="s">
        <v>608</v>
      </c>
      <c r="M286" s="322">
        <v>4</v>
      </c>
      <c r="N286" s="323" t="s">
        <v>610</v>
      </c>
      <c r="O286" s="324" t="s">
        <v>611</v>
      </c>
      <c r="P286" s="322" t="s">
        <v>30</v>
      </c>
      <c r="V286" s="323" t="s">
        <v>6274</v>
      </c>
      <c r="AC286" s="322" t="str">
        <f>IF(ISTEXT(AD286),INDEX('JP PINT 1.0'!A:A,MATCH(コアインボイスモデル!AD286,'JP PINT 1.0'!B:B,0),1),"")</f>
        <v/>
      </c>
      <c r="AE286" s="322" t="str">
        <f>IF(ISTEXT(AD286),INDEX('JP PINT 1.0'!F:F,MATCH(コアインボイスモデル!AD286,'JP PINT 1.0'!B:B,0),1),"")</f>
        <v/>
      </c>
      <c r="AF286" s="322" t="str">
        <f>IF(ISTEXT(AD286),INDEX('JP PINT 1.0'!G:G,MATCH(コアインボイスモデル!AD286,'JP PINT 1.0'!B:B,0),1),"")</f>
        <v/>
      </c>
      <c r="AG286" s="324" t="str">
        <f>IF(ISTEXT(AD286),INDEX('JP PINT 1.0'!I:I,MATCH(コアインボイスモデル!AD286,'JP PINT 1.0'!B:B,0),1),"")</f>
        <v/>
      </c>
      <c r="AH286" s="324" t="str">
        <f>IF(ISTEXT(AD286),INDEX('JP PINT 1.0'!L:L,MATCH(コアインボイスモデル!AD286,'JP PINT 1.0'!B:B,0),1),"")</f>
        <v/>
      </c>
      <c r="AI286" s="322">
        <v>4</v>
      </c>
      <c r="AJ286" s="324" t="s">
        <v>609</v>
      </c>
      <c r="AK286" s="323" t="s">
        <v>4787</v>
      </c>
      <c r="AL286" s="322" t="s">
        <v>595</v>
      </c>
      <c r="AM286" s="324" t="str">
        <f>IF(LEN(AD286)&gt;1,INDEX('JP PINT 1.0'!U:U,MATCH(コアインボイスモデル!AD286,'JP PINT 1.0'!B:B,0),1),"")</f>
        <v/>
      </c>
    </row>
    <row r="287" spans="1:39" outlineLevel="1">
      <c r="A287" s="329">
        <f t="shared" ref="A287:A345" si="42">A286+1</f>
        <v>185</v>
      </c>
      <c r="B287" s="322" t="str">
        <f t="shared" si="37"/>
        <v>鑑ヘッダ</v>
      </c>
      <c r="C287" s="322" t="str">
        <f t="shared" si="41"/>
        <v>BT-154</v>
      </c>
      <c r="D287" s="322" t="str">
        <f t="shared" si="38"/>
        <v>0..1</v>
      </c>
      <c r="E287" s="322">
        <v>3</v>
      </c>
      <c r="F287" s="323" t="s">
        <v>614</v>
      </c>
      <c r="G287" s="324" t="s">
        <v>615</v>
      </c>
      <c r="H287" s="329">
        <v>285</v>
      </c>
      <c r="I287" s="322" t="s">
        <v>5853</v>
      </c>
      <c r="J287" s="322" t="str">
        <f>IF(LEN(N287)&gt;0,INDEX(統合請求!C:C,MATCH(N287,統合請求!D:D,0),1),"")</f>
        <v>IID133</v>
      </c>
      <c r="K287" s="322" t="s">
        <v>25</v>
      </c>
      <c r="L287" s="322" t="s">
        <v>612</v>
      </c>
      <c r="M287" s="322">
        <v>4</v>
      </c>
      <c r="N287" s="323" t="s">
        <v>614</v>
      </c>
      <c r="O287" s="324" t="s">
        <v>615</v>
      </c>
      <c r="P287" s="322" t="s">
        <v>30</v>
      </c>
      <c r="V287" s="323" t="s">
        <v>6275</v>
      </c>
      <c r="AC287" s="322" t="str">
        <f>IF(ISTEXT(AD287),INDEX('JP PINT 1.0'!A:A,MATCH(コアインボイスモデル!AD287,'JP PINT 1.0'!B:B,0),1),"")</f>
        <v/>
      </c>
      <c r="AE287" s="322" t="str">
        <f>IF(ISTEXT(AD287),INDEX('JP PINT 1.0'!F:F,MATCH(コアインボイスモデル!AD287,'JP PINT 1.0'!B:B,0),1),"")</f>
        <v/>
      </c>
      <c r="AF287" s="322" t="str">
        <f>IF(ISTEXT(AD287),INDEX('JP PINT 1.0'!G:G,MATCH(コアインボイスモデル!AD287,'JP PINT 1.0'!B:B,0),1),"")</f>
        <v/>
      </c>
      <c r="AG287" s="324" t="str">
        <f>IF(ISTEXT(AD287),INDEX('JP PINT 1.0'!I:I,MATCH(コアインボイスモデル!AD287,'JP PINT 1.0'!B:B,0),1),"")</f>
        <v/>
      </c>
      <c r="AH287" s="324" t="str">
        <f>IF(ISTEXT(AD287),INDEX('JP PINT 1.0'!L:L,MATCH(コアインボイスモデル!AD287,'JP PINT 1.0'!B:B,0),1),"")</f>
        <v/>
      </c>
      <c r="AI287" s="322">
        <v>4</v>
      </c>
      <c r="AJ287" s="324" t="s">
        <v>613</v>
      </c>
      <c r="AK287" s="323" t="s">
        <v>4788</v>
      </c>
      <c r="AL287" s="322" t="s">
        <v>24</v>
      </c>
      <c r="AM287" s="324" t="str">
        <f>IF(LEN(AD287)&gt;1,INDEX('JP PINT 1.0'!U:U,MATCH(コアインボイスモデル!AD287,'JP PINT 1.0'!B:B,0),1),"")</f>
        <v/>
      </c>
    </row>
    <row r="288" spans="1:39">
      <c r="A288" s="329">
        <f t="shared" si="42"/>
        <v>186</v>
      </c>
      <c r="B288" s="322" t="str">
        <f t="shared" si="37"/>
        <v>鑑ヘッダ</v>
      </c>
      <c r="C288" s="322" t="str">
        <f>"BG-"&amp;(MID(C282,4,2)+1)</f>
        <v>BG-29</v>
      </c>
      <c r="D288" s="322" t="str">
        <f t="shared" si="38"/>
        <v>0..1</v>
      </c>
      <c r="E288" s="322">
        <v>2</v>
      </c>
      <c r="F288" s="323" t="s">
        <v>6148</v>
      </c>
      <c r="G288" s="324" t="s">
        <v>619</v>
      </c>
      <c r="H288" s="329">
        <v>286</v>
      </c>
      <c r="I288" s="322" t="s">
        <v>5853</v>
      </c>
      <c r="K288" s="322" t="s">
        <v>36</v>
      </c>
      <c r="L288" s="322" t="s">
        <v>616</v>
      </c>
      <c r="M288" s="322">
        <v>3</v>
      </c>
      <c r="N288" s="323" t="s">
        <v>618</v>
      </c>
      <c r="O288" s="324" t="s">
        <v>619</v>
      </c>
      <c r="P288" s="322" t="s">
        <v>30</v>
      </c>
      <c r="T288" s="323" t="s">
        <v>6276</v>
      </c>
      <c r="AE288" s="322" t="str">
        <f>IF(ISTEXT(AD288),INDEX('JP PINT 1.0'!F:F,MATCH(コアインボイスモデル!AD288,'JP PINT 1.0'!B:B,0),1),"")</f>
        <v/>
      </c>
      <c r="AF288" s="322" t="str">
        <f>IF(ISTEXT(AD288),INDEX('JP PINT 1.0'!G:G,MATCH(コアインボイスモデル!AD288,'JP PINT 1.0'!B:B,0),1),"")</f>
        <v/>
      </c>
      <c r="AG288" s="324" t="str">
        <f>IF(ISTEXT(AD288),INDEX('JP PINT 1.0'!I:I,MATCH(コアインボイスモデル!AD288,'JP PINT 1.0'!B:B,0),1),"")</f>
        <v/>
      </c>
      <c r="AH288" s="324" t="str">
        <f>IF(ISTEXT(AD288),INDEX('JP PINT 1.0'!L:L,MATCH(コアインボイスモデル!AD288,'JP PINT 1.0'!B:B,0),1),"")</f>
        <v/>
      </c>
      <c r="AI288" s="322">
        <v>3</v>
      </c>
      <c r="AJ288" s="324" t="s">
        <v>617</v>
      </c>
      <c r="AK288" s="323" t="s">
        <v>4789</v>
      </c>
      <c r="AL288" s="322" t="s">
        <v>17</v>
      </c>
      <c r="AM288" s="324" t="str">
        <f>IF(LEN(AD288)&gt;1,INDEX('JP PINT 1.0'!U:U,MATCH(コアインボイスモデル!AD288,'JP PINT 1.0'!B:B,0),1),"")</f>
        <v/>
      </c>
    </row>
    <row r="289" spans="1:39" outlineLevel="1">
      <c r="A289" s="329"/>
      <c r="B289" s="322" t="str">
        <f t="shared" si="37"/>
        <v/>
      </c>
      <c r="D289" s="322" t="str">
        <f t="shared" si="38"/>
        <v/>
      </c>
      <c r="E289" s="322" t="s">
        <v>3791</v>
      </c>
      <c r="H289" s="329">
        <v>287</v>
      </c>
      <c r="I289" s="322" t="s">
        <v>5853</v>
      </c>
      <c r="J289" s="322" t="str">
        <f>IF(LEN(N289)&gt;0,INDEX(統合請求!C:C,MATCH(N289,統合請求!D:D,0),1),"")</f>
        <v>ICL30</v>
      </c>
      <c r="K289" s="322" t="s">
        <v>41</v>
      </c>
      <c r="L289" s="322" t="s">
        <v>596</v>
      </c>
      <c r="M289" s="322">
        <v>3</v>
      </c>
      <c r="N289" s="323" t="s">
        <v>620</v>
      </c>
      <c r="O289" s="324" t="s">
        <v>621</v>
      </c>
      <c r="P289" s="322" t="s">
        <v>16</v>
      </c>
      <c r="U289" s="323" t="s">
        <v>6273</v>
      </c>
      <c r="AC289" s="322" t="str">
        <f>IF(ISTEXT(AD289),INDEX('JP PINT 1.0'!A:A,MATCH(コアインボイスモデル!AD289,'JP PINT 1.0'!B:B,0),1),"")</f>
        <v/>
      </c>
      <c r="AE289" s="322" t="str">
        <f>IF(ISTEXT(AD289),INDEX('JP PINT 1.0'!F:F,MATCH(コアインボイスモデル!AD289,'JP PINT 1.0'!B:B,0),1),"")</f>
        <v/>
      </c>
      <c r="AF289" s="322" t="str">
        <f>IF(ISTEXT(AD289),INDEX('JP PINT 1.0'!G:G,MATCH(コアインボイスモデル!AD289,'JP PINT 1.0'!B:B,0),1),"")</f>
        <v/>
      </c>
      <c r="AG289" s="324" t="str">
        <f>IF(ISTEXT(AD289),INDEX('JP PINT 1.0'!I:I,MATCH(コアインボイスモデル!AD289,'JP PINT 1.0'!B:B,0),1),"")</f>
        <v/>
      </c>
      <c r="AH289" s="324" t="str">
        <f>IF(ISTEXT(AD289),INDEX('JP PINT 1.0'!L:L,MATCH(コアインボイスモデル!AD289,'JP PINT 1.0'!B:B,0),1),"")</f>
        <v/>
      </c>
      <c r="AI289" s="322">
        <v>3</v>
      </c>
      <c r="AJ289" s="324" t="s">
        <v>597</v>
      </c>
      <c r="AL289" s="322" t="s">
        <v>17</v>
      </c>
      <c r="AM289" s="324" t="str">
        <f>IF(LEN(AD289)&gt;1,INDEX('JP PINT 1.0'!U:U,MATCH(コアインボイスモデル!AD289,'JP PINT 1.0'!B:B,0),1),"")</f>
        <v/>
      </c>
    </row>
    <row r="290" spans="1:39" outlineLevel="1">
      <c r="A290" s="329">
        <f>A288+1</f>
        <v>187</v>
      </c>
      <c r="B290" s="322" t="str">
        <f t="shared" si="37"/>
        <v>鑑ヘッダ</v>
      </c>
      <c r="C290" s="322" t="str">
        <f>"BT-"&amp;(MID(C287,4,3)+1)</f>
        <v>BT-155</v>
      </c>
      <c r="D290" s="322" t="str">
        <f t="shared" si="38"/>
        <v>0..1</v>
      </c>
      <c r="E290" s="322">
        <v>3</v>
      </c>
      <c r="F290" s="323" t="s">
        <v>602</v>
      </c>
      <c r="G290" s="324" t="s">
        <v>622</v>
      </c>
      <c r="H290" s="329">
        <v>288</v>
      </c>
      <c r="I290" s="322" t="s">
        <v>5853</v>
      </c>
      <c r="J290" s="322" t="str">
        <f>IF(LEN(N290)&gt;0,INDEX(統合請求!C:C,MATCH(N290,統合請求!D:D,0),1),"")</f>
        <v>IID130</v>
      </c>
      <c r="K290" s="322" t="s">
        <v>25</v>
      </c>
      <c r="L290" s="322" t="s">
        <v>600</v>
      </c>
      <c r="M290" s="322">
        <v>4</v>
      </c>
      <c r="N290" s="323" t="s">
        <v>602</v>
      </c>
      <c r="O290" s="324" t="s">
        <v>622</v>
      </c>
      <c r="P290" s="322" t="s">
        <v>30</v>
      </c>
      <c r="V290" s="323" t="s">
        <v>6391</v>
      </c>
      <c r="AC290" s="322" t="str">
        <f>IF(ISTEXT(AD290),INDEX('JP PINT 1.0'!A:A,MATCH(コアインボイスモデル!AD290,'JP PINT 1.0'!B:B,0),1),"")</f>
        <v/>
      </c>
      <c r="AE290" s="322" t="str">
        <f>IF(ISTEXT(AD290),INDEX('JP PINT 1.0'!F:F,MATCH(コアインボイスモデル!AD290,'JP PINT 1.0'!B:B,0),1),"")</f>
        <v/>
      </c>
      <c r="AF290" s="322" t="str">
        <f>IF(ISTEXT(AD290),INDEX('JP PINT 1.0'!G:G,MATCH(コアインボイスモデル!AD290,'JP PINT 1.0'!B:B,0),1),"")</f>
        <v/>
      </c>
      <c r="AG290" s="324" t="str">
        <f>IF(ISTEXT(AD290),INDEX('JP PINT 1.0'!I:I,MATCH(コアインボイスモデル!AD290,'JP PINT 1.0'!B:B,0),1),"")</f>
        <v/>
      </c>
      <c r="AH290" s="324" t="str">
        <f>IF(ISTEXT(AD290),INDEX('JP PINT 1.0'!L:L,MATCH(コアインボイスモデル!AD290,'JP PINT 1.0'!B:B,0),1),"")</f>
        <v/>
      </c>
      <c r="AI290" s="322">
        <v>4</v>
      </c>
      <c r="AJ290" s="324" t="s">
        <v>601</v>
      </c>
      <c r="AK290" s="323" t="s">
        <v>4790</v>
      </c>
      <c r="AL290" s="322" t="s">
        <v>17</v>
      </c>
      <c r="AM290" s="324" t="str">
        <f>IF(LEN(AD290)&gt;1,INDEX('JP PINT 1.0'!U:U,MATCH(コアインボイスモデル!AD290,'JP PINT 1.0'!B:B,0),1),"")</f>
        <v/>
      </c>
    </row>
    <row r="291" spans="1:39" outlineLevel="1">
      <c r="A291" s="329">
        <f t="shared" si="42"/>
        <v>188</v>
      </c>
      <c r="B291" s="322" t="str">
        <f t="shared" si="37"/>
        <v>鑑ヘッダ</v>
      </c>
      <c r="C291" s="322" t="str">
        <f t="shared" ref="C291:C293" si="43">"BT-"&amp;(MID(C290,4,3)+1)</f>
        <v>BT-156</v>
      </c>
      <c r="D291" s="322" t="str">
        <f t="shared" si="38"/>
        <v>0..1</v>
      </c>
      <c r="E291" s="322">
        <v>3</v>
      </c>
      <c r="F291" s="323" t="s">
        <v>606</v>
      </c>
      <c r="G291" s="324" t="s">
        <v>623</v>
      </c>
      <c r="H291" s="329">
        <v>289</v>
      </c>
      <c r="I291" s="322" t="s">
        <v>5853</v>
      </c>
      <c r="J291" s="322" t="str">
        <f>IF(LEN(N291)&gt;0,INDEX(統合請求!C:C,MATCH(N291,統合請求!D:D,0),1),"")</f>
        <v>IID131</v>
      </c>
      <c r="K291" s="322" t="s">
        <v>25</v>
      </c>
      <c r="L291" s="322" t="s">
        <v>604</v>
      </c>
      <c r="M291" s="322">
        <v>4</v>
      </c>
      <c r="N291" s="323" t="s">
        <v>606</v>
      </c>
      <c r="O291" s="324" t="s">
        <v>623</v>
      </c>
      <c r="P291" s="322" t="s">
        <v>30</v>
      </c>
      <c r="V291" s="323" t="s">
        <v>6392</v>
      </c>
      <c r="AC291" s="322" t="str">
        <f>IF(ISTEXT(AD291),INDEX('JP PINT 1.0'!A:A,MATCH(コアインボイスモデル!AD291,'JP PINT 1.0'!B:B,0),1),"")</f>
        <v/>
      </c>
      <c r="AE291" s="322" t="str">
        <f>IF(ISTEXT(AD291),INDEX('JP PINT 1.0'!F:F,MATCH(コアインボイスモデル!AD291,'JP PINT 1.0'!B:B,0),1),"")</f>
        <v/>
      </c>
      <c r="AF291" s="322" t="str">
        <f>IF(ISTEXT(AD291),INDEX('JP PINT 1.0'!G:G,MATCH(コアインボイスモデル!AD291,'JP PINT 1.0'!B:B,0),1),"")</f>
        <v/>
      </c>
      <c r="AG291" s="324" t="str">
        <f>IF(ISTEXT(AD291),INDEX('JP PINT 1.0'!I:I,MATCH(コアインボイスモデル!AD291,'JP PINT 1.0'!B:B,0),1),"")</f>
        <v/>
      </c>
      <c r="AH291" s="324" t="str">
        <f>IF(ISTEXT(AD291),INDEX('JP PINT 1.0'!L:L,MATCH(コアインボイスモデル!AD291,'JP PINT 1.0'!B:B,0),1),"")</f>
        <v/>
      </c>
      <c r="AI291" s="322">
        <v>4</v>
      </c>
      <c r="AJ291" s="324" t="s">
        <v>605</v>
      </c>
      <c r="AK291" s="323" t="s">
        <v>4791</v>
      </c>
      <c r="AL291" s="322" t="s">
        <v>17</v>
      </c>
      <c r="AM291" s="324" t="str">
        <f>IF(LEN(AD291)&gt;1,INDEX('JP PINT 1.0'!U:U,MATCH(コアインボイスモデル!AD291,'JP PINT 1.0'!B:B,0),1),"")</f>
        <v/>
      </c>
    </row>
    <row r="292" spans="1:39" outlineLevel="1">
      <c r="A292" s="329">
        <f t="shared" si="42"/>
        <v>189</v>
      </c>
      <c r="B292" s="322" t="str">
        <f t="shared" si="37"/>
        <v>鑑ヘッダ</v>
      </c>
      <c r="C292" s="322" t="str">
        <f t="shared" si="43"/>
        <v>BT-157</v>
      </c>
      <c r="D292" s="322" t="str">
        <f t="shared" si="38"/>
        <v>0..1</v>
      </c>
      <c r="E292" s="322">
        <v>3</v>
      </c>
      <c r="F292" s="323" t="s">
        <v>610</v>
      </c>
      <c r="G292" s="324" t="s">
        <v>611</v>
      </c>
      <c r="H292" s="329">
        <v>290</v>
      </c>
      <c r="I292" s="322" t="s">
        <v>5853</v>
      </c>
      <c r="J292" s="322" t="str">
        <f>IF(LEN(N292)&gt;0,INDEX(統合請求!C:C,MATCH(N292,統合請求!D:D,0),1),"")</f>
        <v>IID132</v>
      </c>
      <c r="K292" s="322" t="s">
        <v>25</v>
      </c>
      <c r="L292" s="322" t="s">
        <v>608</v>
      </c>
      <c r="M292" s="322">
        <v>4</v>
      </c>
      <c r="N292" s="323" t="s">
        <v>610</v>
      </c>
      <c r="O292" s="324" t="s">
        <v>611</v>
      </c>
      <c r="P292" s="322" t="s">
        <v>30</v>
      </c>
      <c r="V292" s="323" t="s">
        <v>6274</v>
      </c>
      <c r="AC292" s="322" t="str">
        <f>IF(ISTEXT(AD292),INDEX('JP PINT 1.0'!A:A,MATCH(コアインボイスモデル!AD292,'JP PINT 1.0'!B:B,0),1),"")</f>
        <v/>
      </c>
      <c r="AE292" s="322" t="str">
        <f>IF(ISTEXT(AD292),INDEX('JP PINT 1.0'!F:F,MATCH(コアインボイスモデル!AD292,'JP PINT 1.0'!B:B,0),1),"")</f>
        <v/>
      </c>
      <c r="AF292" s="322" t="str">
        <f>IF(ISTEXT(AD292),INDEX('JP PINT 1.0'!G:G,MATCH(コアインボイスモデル!AD292,'JP PINT 1.0'!B:B,0),1),"")</f>
        <v/>
      </c>
      <c r="AG292" s="324" t="str">
        <f>IF(ISTEXT(AD292),INDEX('JP PINT 1.0'!I:I,MATCH(コアインボイスモデル!AD292,'JP PINT 1.0'!B:B,0),1),"")</f>
        <v/>
      </c>
      <c r="AH292" s="324" t="str">
        <f>IF(ISTEXT(AD292),INDEX('JP PINT 1.0'!L:L,MATCH(コアインボイスモデル!AD292,'JP PINT 1.0'!B:B,0),1),"")</f>
        <v/>
      </c>
      <c r="AI292" s="322">
        <v>4</v>
      </c>
      <c r="AJ292" s="324" t="s">
        <v>609</v>
      </c>
      <c r="AK292" s="323" t="s">
        <v>4792</v>
      </c>
      <c r="AL292" s="322" t="s">
        <v>17</v>
      </c>
      <c r="AM292" s="324" t="str">
        <f>IF(LEN(AD292)&gt;1,INDEX('JP PINT 1.0'!U:U,MATCH(コアインボイスモデル!AD292,'JP PINT 1.0'!B:B,0),1),"")</f>
        <v/>
      </c>
    </row>
    <row r="293" spans="1:39" outlineLevel="1">
      <c r="A293" s="329">
        <f t="shared" si="42"/>
        <v>190</v>
      </c>
      <c r="B293" s="322" t="str">
        <f t="shared" si="37"/>
        <v>鑑ヘッダ</v>
      </c>
      <c r="C293" s="322" t="str">
        <f t="shared" si="43"/>
        <v>BT-158</v>
      </c>
      <c r="D293" s="322" t="str">
        <f t="shared" si="38"/>
        <v>0..1</v>
      </c>
      <c r="E293" s="322">
        <v>3</v>
      </c>
      <c r="F293" s="323" t="s">
        <v>614</v>
      </c>
      <c r="G293" s="324" t="s">
        <v>615</v>
      </c>
      <c r="H293" s="329">
        <v>291</v>
      </c>
      <c r="I293" s="322" t="s">
        <v>5853</v>
      </c>
      <c r="J293" s="322" t="str">
        <f>IF(LEN(N293)&gt;0,INDEX(統合請求!C:C,MATCH(N293,統合請求!D:D,0),1),"")</f>
        <v>IID133</v>
      </c>
      <c r="K293" s="322" t="s">
        <v>25</v>
      </c>
      <c r="L293" s="322" t="s">
        <v>612</v>
      </c>
      <c r="M293" s="322">
        <v>4</v>
      </c>
      <c r="N293" s="323" t="s">
        <v>614</v>
      </c>
      <c r="O293" s="324" t="s">
        <v>615</v>
      </c>
      <c r="P293" s="322" t="s">
        <v>30</v>
      </c>
      <c r="V293" s="323" t="s">
        <v>6275</v>
      </c>
      <c r="AC293" s="322" t="str">
        <f>IF(ISTEXT(AD293),INDEX('JP PINT 1.0'!A:A,MATCH(コアインボイスモデル!AD293,'JP PINT 1.0'!B:B,0),1),"")</f>
        <v/>
      </c>
      <c r="AE293" s="322" t="str">
        <f>IF(ISTEXT(AD293),INDEX('JP PINT 1.0'!F:F,MATCH(コアインボイスモデル!AD293,'JP PINT 1.0'!B:B,0),1),"")</f>
        <v/>
      </c>
      <c r="AF293" s="322" t="str">
        <f>IF(ISTEXT(AD293),INDEX('JP PINT 1.0'!G:G,MATCH(コアインボイスモデル!AD293,'JP PINT 1.0'!B:B,0),1),"")</f>
        <v/>
      </c>
      <c r="AG293" s="324" t="str">
        <f>IF(ISTEXT(AD293),INDEX('JP PINT 1.0'!I:I,MATCH(コアインボイスモデル!AD293,'JP PINT 1.0'!B:B,0),1),"")</f>
        <v/>
      </c>
      <c r="AH293" s="324" t="str">
        <f>IF(ISTEXT(AD293),INDEX('JP PINT 1.0'!L:L,MATCH(コアインボイスモデル!AD293,'JP PINT 1.0'!B:B,0),1),"")</f>
        <v/>
      </c>
      <c r="AI293" s="322">
        <v>4</v>
      </c>
      <c r="AJ293" s="324" t="s">
        <v>613</v>
      </c>
      <c r="AK293" s="323" t="s">
        <v>4793</v>
      </c>
      <c r="AL293" s="322" t="s">
        <v>17</v>
      </c>
      <c r="AM293" s="324" t="str">
        <f>IF(LEN(AD293)&gt;1,INDEX('JP PINT 1.0'!U:U,MATCH(コアインボイスモデル!AD293,'JP PINT 1.0'!B:B,0),1),"")</f>
        <v/>
      </c>
    </row>
    <row r="294" spans="1:39">
      <c r="A294" s="329">
        <f t="shared" si="42"/>
        <v>191</v>
      </c>
      <c r="B294" s="322" t="str">
        <f t="shared" si="37"/>
        <v>鑑ヘッダ</v>
      </c>
      <c r="C294" s="322" t="str">
        <f>"BG-"&amp;(MID(C288,4,2)+1)</f>
        <v>BG-30</v>
      </c>
      <c r="D294" s="322" t="str">
        <f t="shared" si="38"/>
        <v>0..n</v>
      </c>
      <c r="E294" s="322">
        <v>2</v>
      </c>
      <c r="F294" s="323" t="s">
        <v>6149</v>
      </c>
      <c r="G294" s="324" t="s">
        <v>627</v>
      </c>
      <c r="H294" s="329">
        <v>292</v>
      </c>
      <c r="I294" s="322" t="s">
        <v>5853</v>
      </c>
      <c r="K294" s="322" t="s">
        <v>36</v>
      </c>
      <c r="L294" s="322" t="s">
        <v>624</v>
      </c>
      <c r="M294" s="322">
        <v>3</v>
      </c>
      <c r="N294" s="323" t="s">
        <v>626</v>
      </c>
      <c r="O294" s="324" t="s">
        <v>627</v>
      </c>
      <c r="P294" s="322" t="s">
        <v>139</v>
      </c>
      <c r="T294" s="323" t="s">
        <v>6393</v>
      </c>
      <c r="AC294" s="322">
        <f>IF(ISTEXT(AD294),INDEX('JP PINT 1.0'!A:A,MATCH(コアインボイスモデル!AD294,'JP PINT 1.0'!B:B,0),1),"")</f>
        <v>2130</v>
      </c>
      <c r="AD294" s="324" t="s">
        <v>1810</v>
      </c>
      <c r="AE294" s="322" t="str">
        <f>IF(ISTEXT(AD294),INDEX('JP PINT 1.0'!F:F,MATCH(コアインボイスモデル!AD294,'JP PINT 1.0'!B:B,0),1),"")</f>
        <v>0..n</v>
      </c>
      <c r="AF294" s="322">
        <f>IF(ISTEXT(AD294),INDEX('JP PINT 1.0'!G:G,MATCH(コアインボイスモデル!AD294,'JP PINT 1.0'!B:B,0),1),"")</f>
        <v>1</v>
      </c>
      <c r="AG294" s="324" t="str">
        <f>IF(ISTEXT(AD294),INDEX('JP PINT 1.0'!I:I,MATCH(コアインボイスモデル!AD294,'JP PINT 1.0'!B:B,0),1),"")</f>
        <v>支払指示</v>
      </c>
      <c r="AH294" s="324" t="str">
        <f>IF(ISTEXT(AD294),INDEX('JP PINT 1.0'!L:L,MATCH(コアインボイスモデル!AD294,'JP PINT 1.0'!B:B,0),1),"")</f>
        <v>取引条件のうち支払に関する情報を提供するビジネス用語のグループ。</v>
      </c>
      <c r="AI294" s="322">
        <v>3</v>
      </c>
      <c r="AJ294" s="324" t="s">
        <v>625</v>
      </c>
      <c r="AK294" s="323" t="s">
        <v>4794</v>
      </c>
      <c r="AL294" s="322" t="s">
        <v>24</v>
      </c>
      <c r="AM294" s="324" t="str">
        <f>IF(LEN(AD294)&gt;1,INDEX('JP PINT 1.0'!U:U,MATCH(コアインボイスモデル!AD294,'JP PINT 1.0'!B:B,0),1),"")</f>
        <v>/ubl:Invoice/cac:PaymentMeans</v>
      </c>
    </row>
    <row r="295" spans="1:39">
      <c r="A295" s="329"/>
      <c r="B295" s="322" t="str">
        <f t="shared" si="37"/>
        <v/>
      </c>
      <c r="D295" s="322" t="str">
        <f t="shared" si="38"/>
        <v/>
      </c>
      <c r="E295" s="322" t="s">
        <v>3791</v>
      </c>
      <c r="H295" s="329">
        <v>293</v>
      </c>
      <c r="I295" s="322" t="s">
        <v>5853</v>
      </c>
      <c r="J295" s="322" t="str">
        <f>IF(LEN(N295)&gt;0,INDEX(統合請求!C:C,MATCH(N295,統合請求!D:D,0),1),"")</f>
        <v>ICL31</v>
      </c>
      <c r="K295" s="322" t="s">
        <v>41</v>
      </c>
      <c r="L295" s="322" t="s">
        <v>628</v>
      </c>
      <c r="M295" s="322">
        <v>3</v>
      </c>
      <c r="N295" s="323" t="s">
        <v>630</v>
      </c>
      <c r="O295" s="324" t="s">
        <v>631</v>
      </c>
      <c r="P295" s="322" t="s">
        <v>16</v>
      </c>
      <c r="U295" s="323" t="s">
        <v>6277</v>
      </c>
      <c r="AC295" s="322" t="str">
        <f>IF(ISTEXT(AD295),INDEX('JP PINT 1.0'!A:A,MATCH(コアインボイスモデル!AD295,'JP PINT 1.0'!B:B,0),1),"")</f>
        <v/>
      </c>
      <c r="AE295" s="322" t="str">
        <f>IF(ISTEXT(AD295),INDEX('JP PINT 1.0'!F:F,MATCH(コアインボイスモデル!AD295,'JP PINT 1.0'!B:B,0),1),"")</f>
        <v/>
      </c>
      <c r="AF295" s="322" t="str">
        <f>IF(ISTEXT(AD295),INDEX('JP PINT 1.0'!G:G,MATCH(コアインボイスモデル!AD295,'JP PINT 1.0'!B:B,0),1),"")</f>
        <v/>
      </c>
      <c r="AG295" s="324" t="str">
        <f>IF(ISTEXT(AD295),INDEX('JP PINT 1.0'!I:I,MATCH(コアインボイスモデル!AD295,'JP PINT 1.0'!B:B,0),1),"")</f>
        <v/>
      </c>
      <c r="AH295" s="324" t="str">
        <f>IF(ISTEXT(AD295),INDEX('JP PINT 1.0'!L:L,MATCH(コアインボイスモデル!AD295,'JP PINT 1.0'!B:B,0),1),"")</f>
        <v/>
      </c>
      <c r="AI295" s="322">
        <v>3</v>
      </c>
      <c r="AJ295" s="324" t="s">
        <v>629</v>
      </c>
      <c r="AL295" s="322" t="s">
        <v>24</v>
      </c>
      <c r="AM295" s="324" t="str">
        <f>IF(LEN(AD295)&gt;1,INDEX('JP PINT 1.0'!U:U,MATCH(コアインボイスモデル!AD295,'JP PINT 1.0'!B:B,0),1),"")</f>
        <v/>
      </c>
    </row>
    <row r="296" spans="1:39">
      <c r="A296" s="329">
        <f>A294+1</f>
        <v>192</v>
      </c>
      <c r="B296" s="322" t="str">
        <f t="shared" si="37"/>
        <v>鑑ヘッダ</v>
      </c>
      <c r="C296" s="322" t="str">
        <f>"BT-"&amp;(MID(C293,4,3)+1)</f>
        <v>BT-159</v>
      </c>
      <c r="D296" s="322" t="str">
        <f t="shared" si="38"/>
        <v>0..1</v>
      </c>
      <c r="E296" s="322">
        <v>3</v>
      </c>
      <c r="F296" s="323" t="s">
        <v>633</v>
      </c>
      <c r="G296" s="324" t="s">
        <v>634</v>
      </c>
      <c r="H296" s="329">
        <v>294</v>
      </c>
      <c r="I296" s="322" t="s">
        <v>5853</v>
      </c>
      <c r="J296" s="322" t="str">
        <f>IF(LEN(N296)&gt;0,INDEX(統合請求!C:C,MATCH(N296,統合請求!D:D,0),1),"")</f>
        <v>IID138</v>
      </c>
      <c r="K296" s="322" t="s">
        <v>25</v>
      </c>
      <c r="L296" s="322" t="s">
        <v>632</v>
      </c>
      <c r="M296" s="322">
        <v>4</v>
      </c>
      <c r="N296" s="323" t="s">
        <v>633</v>
      </c>
      <c r="O296" s="324" t="s">
        <v>634</v>
      </c>
      <c r="P296" s="322" t="s">
        <v>30</v>
      </c>
      <c r="V296" s="323" t="s">
        <v>6278</v>
      </c>
      <c r="AC296" s="322">
        <f>IF(ISTEXT(AD296),INDEX('JP PINT 1.0'!A:A,MATCH(コアインボイスモデル!AD296,'JP PINT 1.0'!B:B,0),1),"")</f>
        <v>2150</v>
      </c>
      <c r="AD296" s="324" t="s">
        <v>1813</v>
      </c>
      <c r="AE296" s="322" t="str">
        <f>IF(ISTEXT(AD296),INDEX('JP PINT 1.0'!F:F,MATCH(コアインボイスモデル!AD296,'JP PINT 1.0'!B:B,0),1),"")</f>
        <v>1..1</v>
      </c>
      <c r="AF296" s="322">
        <f>IF(ISTEXT(AD296),INDEX('JP PINT 1.0'!G:G,MATCH(コアインボイスモデル!AD296,'JP PINT 1.0'!B:B,0),1),"")</f>
        <v>2</v>
      </c>
      <c r="AG296" s="324" t="str">
        <f>IF(ISTEXT(AD296),INDEX('JP PINT 1.0'!I:I,MATCH(コアインボイスモデル!AD296,'JP PINT 1.0'!B:B,0),1),"")</f>
        <v>支払手段タイプコード</v>
      </c>
      <c r="AH296" s="324" t="str">
        <f>IF(ISTEXT(AD296),INDEX('JP PINT 1.0'!L:L,MATCH(コアインボイスモデル!AD296,'JP PINT 1.0'!B:B,0),1),"")</f>
        <v>取引決済手段のタイプを識別するコード。</v>
      </c>
      <c r="AI296" s="322">
        <v>4</v>
      </c>
      <c r="AJ296" s="324" t="s">
        <v>117</v>
      </c>
      <c r="AK296" s="323" t="s">
        <v>4795</v>
      </c>
      <c r="AL296" s="322" t="s">
        <v>17</v>
      </c>
      <c r="AM296" s="324" t="str">
        <f>IF(LEN(AD296)&gt;1,INDEX('JP PINT 1.0'!U:U,MATCH(コアインボイスモデル!AD296,'JP PINT 1.0'!B:B,0),1),"")</f>
        <v>/ubl:Invoice/cac:PaymentMeans/cbc:PaymentMeansCode</v>
      </c>
    </row>
    <row r="297" spans="1:39">
      <c r="A297" s="329">
        <f t="shared" si="42"/>
        <v>193</v>
      </c>
      <c r="B297" s="322" t="str">
        <f t="shared" si="37"/>
        <v>鑑ヘッダ</v>
      </c>
      <c r="C297" s="322" t="str">
        <f t="shared" ref="C297:C298" si="44">"BT-"&amp;(MID(C296,4,3)+1)</f>
        <v>BT-160</v>
      </c>
      <c r="D297" s="322" t="str">
        <f t="shared" si="38"/>
        <v>0..1</v>
      </c>
      <c r="E297" s="322">
        <v>3</v>
      </c>
      <c r="F297" s="323" t="s">
        <v>636</v>
      </c>
      <c r="G297" s="324" t="s">
        <v>637</v>
      </c>
      <c r="H297" s="329">
        <v>295</v>
      </c>
      <c r="I297" s="322" t="s">
        <v>5853</v>
      </c>
      <c r="J297" s="322" t="str">
        <f>IF(LEN(N297)&gt;0,INDEX(統合請求!C:C,MATCH(N297,統合請求!D:D,0),1),"")</f>
        <v>IID139</v>
      </c>
      <c r="K297" s="322" t="s">
        <v>25</v>
      </c>
      <c r="L297" s="322" t="s">
        <v>635</v>
      </c>
      <c r="M297" s="322">
        <v>4</v>
      </c>
      <c r="N297" s="323" t="s">
        <v>636</v>
      </c>
      <c r="O297" s="324" t="s">
        <v>637</v>
      </c>
      <c r="P297" s="322" t="s">
        <v>30</v>
      </c>
      <c r="V297" s="323" t="s">
        <v>6279</v>
      </c>
      <c r="AC297" s="322">
        <f>IF(ISTEXT(AD297),INDEX('JP PINT 1.0'!A:A,MATCH(コアインボイスモデル!AD297,'JP PINT 1.0'!B:B,0),1),"")</f>
        <v>2160</v>
      </c>
      <c r="AD297" s="324" t="s">
        <v>1815</v>
      </c>
      <c r="AE297" s="322" t="str">
        <f>IF(ISTEXT(AD297),INDEX('JP PINT 1.0'!F:F,MATCH(コアインボイスモデル!AD297,'JP PINT 1.0'!B:B,0),1),"")</f>
        <v>0..1</v>
      </c>
      <c r="AF297" s="322">
        <f>IF(ISTEXT(AD297),INDEX('JP PINT 1.0'!G:G,MATCH(コアインボイスモデル!AD297,'JP PINT 1.0'!B:B,0),1),"")</f>
        <v>2</v>
      </c>
      <c r="AG297" s="324" t="str">
        <f>IF(ISTEXT(AD297),INDEX('JP PINT 1.0'!I:I,MATCH(コアインボイスモデル!AD297,'JP PINT 1.0'!B:B,0),1),"")</f>
        <v>支払手段内容説明</v>
      </c>
      <c r="AH297" s="324" t="str">
        <f>IF(ISTEXT(AD297),INDEX('JP PINT 1.0'!L:L,MATCH(コアインボイスモデル!AD297,'JP PINT 1.0'!B:B,0),1),"")</f>
        <v>取引決済手段を説明するテキスト。</v>
      </c>
      <c r="AI297" s="322">
        <v>4</v>
      </c>
      <c r="AJ297" s="324" t="s">
        <v>176</v>
      </c>
      <c r="AK297" s="323" t="s">
        <v>4796</v>
      </c>
      <c r="AL297" s="322" t="s">
        <v>17</v>
      </c>
      <c r="AM297" s="324" t="str">
        <f>IF(LEN(AD297)&gt;1,INDEX('JP PINT 1.0'!U:U,MATCH(コアインボイスモデル!AD297,'JP PINT 1.0'!B:B,0),1),"")</f>
        <v>/ubl:Invoice/cac:PaymentMeans/cbc:PaymentMeansCode/@name</v>
      </c>
    </row>
    <row r="298" spans="1:39">
      <c r="A298" s="329">
        <f t="shared" si="42"/>
        <v>194</v>
      </c>
      <c r="B298" s="322" t="str">
        <f t="shared" si="37"/>
        <v>鑑ヘッダ</v>
      </c>
      <c r="C298" s="322" t="str">
        <f t="shared" si="44"/>
        <v>BT-161</v>
      </c>
      <c r="D298" s="322" t="str">
        <f t="shared" si="38"/>
        <v>0..1</v>
      </c>
      <c r="E298" s="322">
        <v>3</v>
      </c>
      <c r="F298" s="323" t="s">
        <v>640</v>
      </c>
      <c r="G298" s="324" t="s">
        <v>641</v>
      </c>
      <c r="H298" s="329">
        <v>296</v>
      </c>
      <c r="I298" s="322" t="s">
        <v>5853</v>
      </c>
      <c r="J298" s="322" t="str">
        <f>IF(LEN(N298)&gt;0,INDEX(統合請求!C:C,MATCH(N298,統合請求!D:D,0),1),"")</f>
        <v>IID140</v>
      </c>
      <c r="K298" s="322" t="s">
        <v>25</v>
      </c>
      <c r="L298" s="322" t="s">
        <v>638</v>
      </c>
      <c r="M298" s="322">
        <v>4</v>
      </c>
      <c r="N298" s="323" t="s">
        <v>640</v>
      </c>
      <c r="O298" s="324" t="s">
        <v>641</v>
      </c>
      <c r="P298" s="322" t="s">
        <v>30</v>
      </c>
      <c r="V298" s="323" t="s">
        <v>6395</v>
      </c>
      <c r="AC298" s="322" t="str">
        <f>IF(ISTEXT(AD298),INDEX('JP PINT 1.0'!A:A,MATCH(コアインボイスモデル!AD298,'JP PINT 1.0'!B:B,0),1),"")</f>
        <v/>
      </c>
      <c r="AE298" s="322" t="str">
        <f>IF(ISTEXT(AD298),INDEX('JP PINT 1.0'!F:F,MATCH(コアインボイスモデル!AD298,'JP PINT 1.0'!B:B,0),1),"")</f>
        <v/>
      </c>
      <c r="AF298" s="322" t="str">
        <f>IF(ISTEXT(AD298),INDEX('JP PINT 1.0'!G:G,MATCH(コアインボイスモデル!AD298,'JP PINT 1.0'!B:B,0),1),"")</f>
        <v/>
      </c>
      <c r="AG298" s="324" t="str">
        <f>IF(ISTEXT(AD298),INDEX('JP PINT 1.0'!I:I,MATCH(コアインボイスモデル!AD298,'JP PINT 1.0'!B:B,0),1),"")</f>
        <v/>
      </c>
      <c r="AH298" s="324" t="str">
        <f>IF(ISTEXT(AD298),INDEX('JP PINT 1.0'!L:L,MATCH(コアインボイスモデル!AD298,'JP PINT 1.0'!B:B,0),1),"")</f>
        <v/>
      </c>
      <c r="AI298" s="322">
        <v>4</v>
      </c>
      <c r="AJ298" s="324" t="s">
        <v>639</v>
      </c>
      <c r="AK298" s="323" t="s">
        <v>4797</v>
      </c>
      <c r="AL298" s="322" t="s">
        <v>17</v>
      </c>
      <c r="AM298" s="324" t="str">
        <f>IF(LEN(AD298)&gt;1,INDEX('JP PINT 1.0'!U:U,MATCH(コアインボイスモデル!AD298,'JP PINT 1.0'!B:B,0),1),"")</f>
        <v/>
      </c>
    </row>
    <row r="299" spans="1:39">
      <c r="A299" s="329">
        <f t="shared" si="42"/>
        <v>195</v>
      </c>
      <c r="B299" s="322" t="str">
        <f t="shared" si="37"/>
        <v>鑑ヘッダ</v>
      </c>
      <c r="C299" s="322" t="str">
        <f>"BG-"&amp;(MID(C294,4,2)+1)</f>
        <v>BG-31</v>
      </c>
      <c r="D299" s="322" t="str">
        <f t="shared" si="38"/>
        <v>0..1</v>
      </c>
      <c r="E299" s="322">
        <v>3</v>
      </c>
      <c r="F299" s="323" t="s">
        <v>6150</v>
      </c>
      <c r="G299" s="324" t="s">
        <v>645</v>
      </c>
      <c r="H299" s="329">
        <v>297</v>
      </c>
      <c r="I299" s="322" t="s">
        <v>5853</v>
      </c>
      <c r="J299" s="322" t="str">
        <f>IF(LEN(N299)&gt;0,INDEX(統合請求!C:C,MATCH(N299,統合請求!D:D,0),1),"")</f>
        <v>ICL32</v>
      </c>
      <c r="K299" s="322" t="s">
        <v>36</v>
      </c>
      <c r="L299" s="322" t="s">
        <v>642</v>
      </c>
      <c r="M299" s="322">
        <v>4</v>
      </c>
      <c r="N299" s="323" t="s">
        <v>644</v>
      </c>
      <c r="O299" s="324" t="s">
        <v>645</v>
      </c>
      <c r="P299" s="322" t="s">
        <v>30</v>
      </c>
      <c r="V299" s="323" t="s">
        <v>6396</v>
      </c>
      <c r="AC299" s="322">
        <f>IF(ISTEXT(AD299),INDEX('JP PINT 1.0'!A:A,MATCH(コアインボイスモデル!AD299,'JP PINT 1.0'!B:B,0),1),"")</f>
        <v>2190</v>
      </c>
      <c r="AD299" s="324" t="s">
        <v>1817</v>
      </c>
      <c r="AE299" s="322" t="str">
        <f>IF(ISTEXT(AD299),INDEX('JP PINT 1.0'!F:F,MATCH(コアインボイスモデル!AD299,'JP PINT 1.0'!B:B,0),1),"")</f>
        <v>0..1</v>
      </c>
      <c r="AF299" s="322">
        <f>IF(ISTEXT(AD299),INDEX('JP PINT 1.0'!G:G,MATCH(コアインボイスモデル!AD299,'JP PINT 1.0'!B:B,0),1),"")</f>
        <v>2</v>
      </c>
      <c r="AG299" s="324" t="str">
        <f>IF(ISTEXT(AD299),INDEX('JP PINT 1.0'!I:I,MATCH(コアインボイスモデル!AD299,'JP PINT 1.0'!B:B,0),1),"")</f>
        <v>銀行振込</v>
      </c>
      <c r="AH299" s="324" t="str">
        <f>IF(ISTEXT(AD299),INDEX('JP PINT 1.0'!L:L,MATCH(コアインボイスモデル!AD299,'JP PINT 1.0'!B:B,0),1),"")</f>
        <v>銀行振込による支払を指定する情報を提供するビジネス用語のグループ。</v>
      </c>
      <c r="AI299" s="322">
        <v>4</v>
      </c>
      <c r="AJ299" s="324" t="s">
        <v>643</v>
      </c>
      <c r="AK299" s="323" t="s">
        <v>4798</v>
      </c>
      <c r="AL299" s="322" t="s">
        <v>24</v>
      </c>
      <c r="AM299" s="324" t="str">
        <f>IF(LEN(AD299)&gt;1,INDEX('JP PINT 1.0'!U:U,MATCH(コアインボイスモデル!AD299,'JP PINT 1.0'!B:B,0),1),"")</f>
        <v>/ubl:Invoice/cac:PaymentMeans/cac:PayeeFinancialAccount</v>
      </c>
    </row>
    <row r="300" spans="1:39" outlineLevel="1">
      <c r="A300" s="329"/>
      <c r="B300" s="322" t="str">
        <f t="shared" si="37"/>
        <v/>
      </c>
      <c r="D300" s="322" t="str">
        <f t="shared" si="38"/>
        <v/>
      </c>
      <c r="E300" s="322" t="s">
        <v>3791</v>
      </c>
      <c r="H300" s="329">
        <v>298</v>
      </c>
      <c r="I300" s="322" t="s">
        <v>5853</v>
      </c>
      <c r="K300" s="322" t="s">
        <v>41</v>
      </c>
      <c r="L300" s="322" t="s">
        <v>646</v>
      </c>
      <c r="M300" s="322">
        <v>4</v>
      </c>
      <c r="N300" s="323" t="s">
        <v>648</v>
      </c>
      <c r="O300" s="324" t="s">
        <v>649</v>
      </c>
      <c r="P300" s="322" t="s">
        <v>16</v>
      </c>
      <c r="W300" s="323" t="s">
        <v>6397</v>
      </c>
      <c r="AC300" s="322" t="str">
        <f>IF(ISTEXT(AD300),INDEX('JP PINT 1.0'!A:A,MATCH(コアインボイスモデル!AD300,'JP PINT 1.0'!B:B,0),1),"")</f>
        <v/>
      </c>
      <c r="AE300" s="322" t="str">
        <f>IF(ISTEXT(AD300),INDEX('JP PINT 1.0'!F:F,MATCH(コアインボイスモデル!AD300,'JP PINT 1.0'!B:B,0),1),"")</f>
        <v/>
      </c>
      <c r="AF300" s="322" t="str">
        <f>IF(ISTEXT(AD300),INDEX('JP PINT 1.0'!G:G,MATCH(コアインボイスモデル!AD300,'JP PINT 1.0'!B:B,0),1),"")</f>
        <v/>
      </c>
      <c r="AG300" s="324" t="str">
        <f>IF(ISTEXT(AD300),INDEX('JP PINT 1.0'!I:I,MATCH(コアインボイスモデル!AD300,'JP PINT 1.0'!B:B,0),1),"")</f>
        <v/>
      </c>
      <c r="AH300" s="324" t="str">
        <f>IF(ISTEXT(AD300),INDEX('JP PINT 1.0'!L:L,MATCH(コアインボイスモデル!AD300,'JP PINT 1.0'!B:B,0),1),"")</f>
        <v/>
      </c>
      <c r="AI300" s="322">
        <v>4</v>
      </c>
      <c r="AJ300" s="324" t="s">
        <v>647</v>
      </c>
      <c r="AL300" s="322" t="s">
        <v>24</v>
      </c>
      <c r="AM300" s="324" t="str">
        <f>IF(LEN(AD300)&gt;1,INDEX('JP PINT 1.0'!U:U,MATCH(コアインボイスモデル!AD300,'JP PINT 1.0'!B:B,0),1),"")</f>
        <v/>
      </c>
    </row>
    <row r="301" spans="1:39" outlineLevel="1">
      <c r="A301" s="329">
        <f>A299+1</f>
        <v>196</v>
      </c>
      <c r="B301" s="322" t="str">
        <f t="shared" si="37"/>
        <v>鑑ヘッダ</v>
      </c>
      <c r="C301" s="322" t="str">
        <f>"BT-"&amp;(MID(C298,4,3)+1)</f>
        <v>BT-162</v>
      </c>
      <c r="D301" s="322" t="str">
        <f t="shared" si="38"/>
        <v>0..1</v>
      </c>
      <c r="E301" s="322">
        <v>4</v>
      </c>
      <c r="F301" s="323" t="s">
        <v>652</v>
      </c>
      <c r="G301" s="324" t="s">
        <v>653</v>
      </c>
      <c r="H301" s="329">
        <v>299</v>
      </c>
      <c r="I301" s="322" t="s">
        <v>5853</v>
      </c>
      <c r="J301" s="322" t="str">
        <f>IF(LEN(N301)&gt;0,INDEX(統合請求!C:C,MATCH(N301,統合請求!D:D,0),1),"")</f>
        <v>IID141</v>
      </c>
      <c r="K301" s="322" t="s">
        <v>25</v>
      </c>
      <c r="L301" s="322" t="s">
        <v>650</v>
      </c>
      <c r="M301" s="322">
        <v>5</v>
      </c>
      <c r="N301" s="323" t="s">
        <v>652</v>
      </c>
      <c r="O301" s="324" t="s">
        <v>653</v>
      </c>
      <c r="P301" s="322" t="s">
        <v>30</v>
      </c>
      <c r="X301" s="323" t="s">
        <v>6398</v>
      </c>
      <c r="AC301" s="322">
        <f>IF(ISTEXT(AD301),INDEX('JP PINT 1.0'!A:A,MATCH(コアインボイスモデル!AD301,'JP PINT 1.0'!B:B,0),1),"")</f>
        <v>2220</v>
      </c>
      <c r="AD301" s="324" t="s">
        <v>1820</v>
      </c>
      <c r="AE301" s="322" t="str">
        <f>IF(ISTEXT(AD301),INDEX('JP PINT 1.0'!F:F,MATCH(コアインボイスモデル!AD301,'JP PINT 1.0'!B:B,0),1),"")</f>
        <v>0..1</v>
      </c>
      <c r="AF301" s="322">
        <f>IF(ISTEXT(AD301),INDEX('JP PINT 1.0'!G:G,MATCH(コアインボイスモデル!AD301,'JP PINT 1.0'!B:B,0),1),"")</f>
        <v>3</v>
      </c>
      <c r="AG301" s="324" t="str">
        <f>IF(ISTEXT(AD301),INDEX('JP PINT 1.0'!I:I,MATCH(コアインボイスモデル!AD301,'JP PINT 1.0'!B:B,0),1),"")</f>
        <v>支払先口座名義人名</v>
      </c>
      <c r="AH301" s="324" t="str">
        <f>IF(ISTEXT(AD301),INDEX('JP PINT 1.0'!L:L,MATCH(コアインボイスモデル!AD301,'JP PINT 1.0'!B:B,0),1),"")</f>
        <v>支払先口座の口座名義人名。</v>
      </c>
      <c r="AI301" s="322">
        <v>5</v>
      </c>
      <c r="AJ301" s="324" t="s">
        <v>651</v>
      </c>
      <c r="AK301" s="323" t="s">
        <v>4799</v>
      </c>
      <c r="AL301" s="322" t="s">
        <v>24</v>
      </c>
      <c r="AM301" s="324" t="str">
        <f>IF(LEN(AD301)&gt;1,INDEX('JP PINT 1.0'!U:U,MATCH(コアインボイスモデル!AD301,'JP PINT 1.0'!B:B,0),1),"")</f>
        <v>/ubl:Invoice/cac:PaymentMeans/cac:PayeeFinancialAccount/cbc:Name</v>
      </c>
    </row>
    <row r="302" spans="1:39" outlineLevel="1">
      <c r="A302" s="329">
        <f t="shared" si="42"/>
        <v>197</v>
      </c>
      <c r="B302" s="322" t="str">
        <f t="shared" si="37"/>
        <v>鑑ヘッダ</v>
      </c>
      <c r="C302" s="322" t="str">
        <f t="shared" ref="C302:C303" si="45">"BT-"&amp;(MID(C301,4,3)+1)</f>
        <v>BT-163</v>
      </c>
      <c r="D302" s="322" t="str">
        <f t="shared" si="38"/>
        <v>0..1</v>
      </c>
      <c r="E302" s="322">
        <v>4</v>
      </c>
      <c r="F302" s="323" t="s">
        <v>656</v>
      </c>
      <c r="G302" s="324" t="s">
        <v>657</v>
      </c>
      <c r="H302" s="329">
        <v>300</v>
      </c>
      <c r="I302" s="322" t="s">
        <v>5853</v>
      </c>
      <c r="J302" s="322" t="str">
        <f>IF(LEN(N302)&gt;0,INDEX(統合請求!C:C,MATCH(N302,統合請求!D:D,0),1),"")</f>
        <v>IID142</v>
      </c>
      <c r="K302" s="322" t="s">
        <v>25</v>
      </c>
      <c r="L302" s="322" t="s">
        <v>654</v>
      </c>
      <c r="M302" s="322">
        <v>5</v>
      </c>
      <c r="N302" s="323" t="s">
        <v>656</v>
      </c>
      <c r="O302" s="324" t="s">
        <v>657</v>
      </c>
      <c r="P302" s="322" t="s">
        <v>30</v>
      </c>
      <c r="X302" s="323" t="s">
        <v>6280</v>
      </c>
      <c r="AC302" s="322">
        <f>IF(ISTEXT(AD302),INDEX('JP PINT 1.0'!A:A,MATCH(コアインボイスモデル!AD302,'JP PINT 1.0'!B:B,0),1),"")</f>
        <v>2200</v>
      </c>
      <c r="AD302" s="324" t="s">
        <v>1822</v>
      </c>
      <c r="AE302" s="322" t="str">
        <f>IF(ISTEXT(AD302),INDEX('JP PINT 1.0'!F:F,MATCH(コアインボイスモデル!AD302,'JP PINT 1.0'!B:B,0),1),"")</f>
        <v>1..1</v>
      </c>
      <c r="AF302" s="322">
        <f>IF(ISTEXT(AD302),INDEX('JP PINT 1.0'!G:G,MATCH(コアインボイスモデル!AD302,'JP PINT 1.0'!B:B,0),1),"")</f>
        <v>3</v>
      </c>
      <c r="AG302" s="324" t="str">
        <f>IF(ISTEXT(AD302),INDEX('JP PINT 1.0'!I:I,MATCH(コアインボイスモデル!AD302,'JP PINT 1.0'!B:B,0),1),"")</f>
        <v>支払先口座ID</v>
      </c>
      <c r="AH302" s="324" t="str">
        <f>IF(ISTEXT(AD302),INDEX('JP PINT 1.0'!L:L,MATCH(コアインボイスモデル!AD302,'JP PINT 1.0'!B:B,0),1),"")</f>
        <v>支払先となる金融機関の口座ID。IBAN(SEPA支払いの場合)など。</v>
      </c>
      <c r="AI302" s="322">
        <v>5</v>
      </c>
      <c r="AJ302" s="324" t="s">
        <v>655</v>
      </c>
      <c r="AK302" s="323" t="s">
        <v>4800</v>
      </c>
      <c r="AL302" s="322" t="s">
        <v>24</v>
      </c>
      <c r="AM302" s="324" t="str">
        <f>IF(LEN(AD302)&gt;1,INDEX('JP PINT 1.0'!U:U,MATCH(コアインボイスモデル!AD302,'JP PINT 1.0'!B:B,0),1),"")</f>
        <v>/ubl:Invoice/cac:PaymentMeans/cac:PayeeFinancialAccount/cbc:ID</v>
      </c>
    </row>
    <row r="303" spans="1:39" outlineLevel="1">
      <c r="A303" s="329">
        <f t="shared" si="42"/>
        <v>198</v>
      </c>
      <c r="B303" s="322" t="str">
        <f t="shared" si="37"/>
        <v>鑑ヘッダ</v>
      </c>
      <c r="C303" s="322" t="str">
        <f t="shared" si="45"/>
        <v>BT-164</v>
      </c>
      <c r="D303" s="322" t="str">
        <f t="shared" si="38"/>
        <v>0..1</v>
      </c>
      <c r="E303" s="322">
        <v>4</v>
      </c>
      <c r="F303" s="323" t="s">
        <v>659</v>
      </c>
      <c r="G303" s="324" t="s">
        <v>660</v>
      </c>
      <c r="H303" s="329">
        <v>301</v>
      </c>
      <c r="I303" s="322" t="s">
        <v>5853</v>
      </c>
      <c r="J303" s="322" t="str">
        <f>IF(LEN(N303)&gt;0,INDEX(統合請求!C:C,MATCH(N303,統合請求!D:D,0),1),"")</f>
        <v>IID143</v>
      </c>
      <c r="K303" s="322" t="s">
        <v>25</v>
      </c>
      <c r="L303" s="322" t="s">
        <v>658</v>
      </c>
      <c r="M303" s="322">
        <v>5</v>
      </c>
      <c r="N303" s="323" t="s">
        <v>659</v>
      </c>
      <c r="O303" s="324" t="s">
        <v>660</v>
      </c>
      <c r="P303" s="322" t="s">
        <v>30</v>
      </c>
      <c r="X303" s="323" t="s">
        <v>6399</v>
      </c>
      <c r="AC303" s="322" t="str">
        <f>IF(ISTEXT(AD303),INDEX('JP PINT 1.0'!A:A,MATCH(コアインボイスモデル!AD303,'JP PINT 1.0'!B:B,0),1),"")</f>
        <v/>
      </c>
      <c r="AE303" s="322" t="str">
        <f>IF(ISTEXT(AD303),INDEX('JP PINT 1.0'!F:F,MATCH(コアインボイスモデル!AD303,'JP PINT 1.0'!B:B,0),1),"")</f>
        <v/>
      </c>
      <c r="AF303" s="322" t="str">
        <f>IF(ISTEXT(AD303),INDEX('JP PINT 1.0'!G:G,MATCH(コアインボイスモデル!AD303,'JP PINT 1.0'!B:B,0),1),"")</f>
        <v/>
      </c>
      <c r="AG303" s="324" t="str">
        <f>IF(ISTEXT(AD303),INDEX('JP PINT 1.0'!I:I,MATCH(コアインボイスモデル!AD303,'JP PINT 1.0'!B:B,0),1),"")</f>
        <v/>
      </c>
      <c r="AH303" s="324" t="str">
        <f>IF(ISTEXT(AD303),INDEX('JP PINT 1.0'!L:L,MATCH(コアインボイスモデル!AD303,'JP PINT 1.0'!B:B,0),1),"")</f>
        <v/>
      </c>
      <c r="AI303" s="322">
        <v>5</v>
      </c>
      <c r="AJ303" s="324" t="s">
        <v>117</v>
      </c>
      <c r="AK303" s="323" t="s">
        <v>4801</v>
      </c>
      <c r="AL303" s="322" t="s">
        <v>17</v>
      </c>
      <c r="AM303" s="324" t="str">
        <f>IF(LEN(AD303)&gt;1,INDEX('JP PINT 1.0'!U:U,MATCH(コアインボイスモデル!AD303,'JP PINT 1.0'!B:B,0),1),"")</f>
        <v/>
      </c>
    </row>
    <row r="304" spans="1:39" outlineLevel="1">
      <c r="A304" s="329"/>
      <c r="B304" s="322" t="str">
        <f t="shared" si="37"/>
        <v/>
      </c>
      <c r="D304" s="322" t="str">
        <f t="shared" si="38"/>
        <v/>
      </c>
      <c r="E304" s="322" t="s">
        <v>3791</v>
      </c>
      <c r="H304" s="329">
        <v>302</v>
      </c>
      <c r="I304" s="322" t="s">
        <v>5853</v>
      </c>
      <c r="K304" s="322" t="s">
        <v>36</v>
      </c>
      <c r="L304" s="322" t="s">
        <v>661</v>
      </c>
      <c r="M304" s="322">
        <v>4</v>
      </c>
      <c r="N304" s="323" t="s">
        <v>663</v>
      </c>
      <c r="O304" s="324" t="s">
        <v>664</v>
      </c>
      <c r="P304" s="322" t="s">
        <v>30</v>
      </c>
      <c r="V304" s="323" t="s">
        <v>6400</v>
      </c>
      <c r="AE304" s="322" t="str">
        <f>IF(ISTEXT(AD304),INDEX('JP PINT 1.0'!F:F,MATCH(コアインボイスモデル!AD304,'JP PINT 1.0'!B:B,0),1),"")</f>
        <v/>
      </c>
      <c r="AF304" s="322" t="str">
        <f>IF(ISTEXT(AD304),INDEX('JP PINT 1.0'!G:G,MATCH(コアインボイスモデル!AD304,'JP PINT 1.0'!B:B,0),1),"")</f>
        <v/>
      </c>
      <c r="AG304" s="324" t="str">
        <f>IF(ISTEXT(AD304),INDEX('JP PINT 1.0'!I:I,MATCH(コアインボイスモデル!AD304,'JP PINT 1.0'!B:B,0),1),"")</f>
        <v/>
      </c>
      <c r="AH304" s="324" t="str">
        <f>IF(ISTEXT(AD304),INDEX('JP PINT 1.0'!L:L,MATCH(コアインボイスモデル!AD304,'JP PINT 1.0'!B:B,0),1),"")</f>
        <v/>
      </c>
      <c r="AI304" s="322">
        <v>4</v>
      </c>
      <c r="AJ304" s="324" t="s">
        <v>662</v>
      </c>
      <c r="AK304" s="323" t="s">
        <v>4802</v>
      </c>
      <c r="AL304" s="322" t="s">
        <v>24</v>
      </c>
      <c r="AM304" s="324" t="str">
        <f>IF(LEN(AD304)&gt;1,INDEX('JP PINT 1.0'!U:U,MATCH(コアインボイスモデル!AD304,'JP PINT 1.0'!B:B,0),1),"")</f>
        <v/>
      </c>
    </row>
    <row r="305" spans="1:39" outlineLevel="1">
      <c r="A305" s="329"/>
      <c r="B305" s="322" t="str">
        <f t="shared" si="37"/>
        <v/>
      </c>
      <c r="D305" s="322" t="str">
        <f t="shared" si="38"/>
        <v/>
      </c>
      <c r="E305" s="322" t="s">
        <v>3791</v>
      </c>
      <c r="H305" s="329">
        <v>303</v>
      </c>
      <c r="I305" s="322" t="s">
        <v>5853</v>
      </c>
      <c r="J305" s="322" t="str">
        <f>IF(LEN(N305)&gt;0,INDEX(統合請求!C:C,MATCH(N305,統合請求!D:D,0),1),"")</f>
        <v>ICL33</v>
      </c>
      <c r="K305" s="322" t="s">
        <v>41</v>
      </c>
      <c r="L305" s="322" t="s">
        <v>665</v>
      </c>
      <c r="M305" s="322">
        <v>4</v>
      </c>
      <c r="N305" s="323" t="s">
        <v>667</v>
      </c>
      <c r="O305" s="324" t="s">
        <v>668</v>
      </c>
      <c r="P305" s="322" t="s">
        <v>16</v>
      </c>
      <c r="W305" s="323" t="s">
        <v>6401</v>
      </c>
      <c r="AC305" s="322" t="str">
        <f>IF(ISTEXT(AD305),INDEX('JP PINT 1.0'!A:A,MATCH(コアインボイスモデル!AD305,'JP PINT 1.0'!B:B,0),1),"")</f>
        <v/>
      </c>
      <c r="AE305" s="322" t="str">
        <f>IF(ISTEXT(AD305),INDEX('JP PINT 1.0'!F:F,MATCH(コアインボイスモデル!AD305,'JP PINT 1.0'!B:B,0),1),"")</f>
        <v/>
      </c>
      <c r="AF305" s="322" t="str">
        <f>IF(ISTEXT(AD305),INDEX('JP PINT 1.0'!G:G,MATCH(コアインボイスモデル!AD305,'JP PINT 1.0'!B:B,0),1),"")</f>
        <v/>
      </c>
      <c r="AG305" s="324" t="str">
        <f>IF(ISTEXT(AD305),INDEX('JP PINT 1.0'!I:I,MATCH(コアインボイスモデル!AD305,'JP PINT 1.0'!B:B,0),1),"")</f>
        <v/>
      </c>
      <c r="AH305" s="324" t="str">
        <f>IF(ISTEXT(AD305),INDEX('JP PINT 1.0'!L:L,MATCH(コアインボイスモデル!AD305,'JP PINT 1.0'!B:B,0),1),"")</f>
        <v/>
      </c>
      <c r="AI305" s="322">
        <v>4</v>
      </c>
      <c r="AJ305" s="324" t="s">
        <v>666</v>
      </c>
      <c r="AL305" s="322" t="s">
        <v>24</v>
      </c>
      <c r="AM305" s="324" t="str">
        <f>IF(LEN(AD305)&gt;1,INDEX('JP PINT 1.0'!U:U,MATCH(コアインボイスモデル!AD305,'JP PINT 1.0'!B:B,0),1),"")</f>
        <v/>
      </c>
    </row>
    <row r="306" spans="1:39" outlineLevel="1">
      <c r="A306" s="329">
        <f>A303+1</f>
        <v>199</v>
      </c>
      <c r="B306" s="322" t="str">
        <f t="shared" si="37"/>
        <v>鑑ヘッダ</v>
      </c>
      <c r="C306" s="322" t="str">
        <f>"BT-"&amp;(MID(C303,4,3)+1)</f>
        <v>BT-165</v>
      </c>
      <c r="D306" s="322" t="str">
        <f t="shared" si="38"/>
        <v>0..1</v>
      </c>
      <c r="E306" s="322">
        <v>4</v>
      </c>
      <c r="F306" s="323" t="s">
        <v>670</v>
      </c>
      <c r="G306" s="324" t="s">
        <v>671</v>
      </c>
      <c r="H306" s="329">
        <v>304</v>
      </c>
      <c r="I306" s="322" t="s">
        <v>5853</v>
      </c>
      <c r="J306" s="322" t="str">
        <f>IF(LEN(N306)&gt;0,INDEX(統合請求!C:C,MATCH(N306,統合請求!D:D,0),1),"")</f>
        <v>IID144</v>
      </c>
      <c r="K306" s="322" t="s">
        <v>25</v>
      </c>
      <c r="L306" s="322" t="s">
        <v>669</v>
      </c>
      <c r="M306" s="322">
        <v>5</v>
      </c>
      <c r="N306" s="323" t="s">
        <v>670</v>
      </c>
      <c r="O306" s="324" t="s">
        <v>671</v>
      </c>
      <c r="P306" s="322" t="s">
        <v>30</v>
      </c>
      <c r="X306" s="323" t="s">
        <v>6281</v>
      </c>
      <c r="AC306" s="322" t="str">
        <f>IF(ISTEXT(AD306),INDEX('JP PINT 1.0'!A:A,MATCH(コアインボイスモデル!AD306,'JP PINT 1.0'!B:B,0),1),"")</f>
        <v/>
      </c>
      <c r="AE306" s="322" t="str">
        <f>IF(ISTEXT(AD306),INDEX('JP PINT 1.0'!F:F,MATCH(コアインボイスモデル!AD306,'JP PINT 1.0'!B:B,0),1),"")</f>
        <v/>
      </c>
      <c r="AF306" s="322" t="str">
        <f>IF(ISTEXT(AD306),INDEX('JP PINT 1.0'!G:G,MATCH(コアインボイスモデル!AD306,'JP PINT 1.0'!B:B,0),1),"")</f>
        <v/>
      </c>
      <c r="AG306" s="324" t="str">
        <f>IF(ISTEXT(AD306),INDEX('JP PINT 1.0'!I:I,MATCH(コアインボイスモデル!AD306,'JP PINT 1.0'!B:B,0),1),"")</f>
        <v/>
      </c>
      <c r="AH306" s="324" t="str">
        <f>IF(ISTEXT(AD306),INDEX('JP PINT 1.0'!L:L,MATCH(コアインボイスモデル!AD306,'JP PINT 1.0'!B:B,0),1),"")</f>
        <v/>
      </c>
      <c r="AI306" s="322">
        <v>5</v>
      </c>
      <c r="AJ306" s="324" t="s">
        <v>113</v>
      </c>
      <c r="AK306" s="323" t="s">
        <v>4803</v>
      </c>
      <c r="AL306" s="322" t="s">
        <v>24</v>
      </c>
      <c r="AM306" s="324" t="str">
        <f>IF(LEN(AD306)&gt;1,INDEX('JP PINT 1.0'!U:U,MATCH(コアインボイスモデル!AD306,'JP PINT 1.0'!B:B,0),1),"")</f>
        <v/>
      </c>
    </row>
    <row r="307" spans="1:39" outlineLevel="1">
      <c r="A307" s="329">
        <f t="shared" si="42"/>
        <v>200</v>
      </c>
      <c r="B307" s="322" t="str">
        <f t="shared" si="37"/>
        <v>鑑ヘッダ</v>
      </c>
      <c r="C307" s="322" t="str">
        <f t="shared" ref="C307" si="46">"BT-"&amp;(MID(C306,4,3)+1)</f>
        <v>BT-166</v>
      </c>
      <c r="D307" s="322" t="str">
        <f t="shared" si="38"/>
        <v>0..1</v>
      </c>
      <c r="E307" s="322">
        <v>4</v>
      </c>
      <c r="F307" s="323" t="s">
        <v>674</v>
      </c>
      <c r="G307" s="324" t="s">
        <v>675</v>
      </c>
      <c r="H307" s="329">
        <v>305</v>
      </c>
      <c r="I307" s="322" t="s">
        <v>5853</v>
      </c>
      <c r="J307" s="322" t="str">
        <f>IF(LEN(N307)&gt;0,INDEX(統合請求!C:C,MATCH(N307,統合請求!D:D,0),1),"")</f>
        <v>IID145</v>
      </c>
      <c r="K307" s="322" t="s">
        <v>25</v>
      </c>
      <c r="L307" s="322" t="s">
        <v>672</v>
      </c>
      <c r="M307" s="322">
        <v>5</v>
      </c>
      <c r="N307" s="323" t="s">
        <v>674</v>
      </c>
      <c r="O307" s="324" t="s">
        <v>675</v>
      </c>
      <c r="P307" s="322" t="s">
        <v>30</v>
      </c>
      <c r="X307" s="323" t="s">
        <v>6402</v>
      </c>
      <c r="AE307" s="322" t="str">
        <f>IF(ISTEXT(AD307),INDEX('JP PINT 1.0'!F:F,MATCH(コアインボイスモデル!AD307,'JP PINT 1.0'!B:B,0),1),"")</f>
        <v/>
      </c>
      <c r="AF307" s="322" t="str">
        <f>IF(ISTEXT(AD307),INDEX('JP PINT 1.0'!G:G,MATCH(コアインボイスモデル!AD307,'JP PINT 1.0'!B:B,0),1),"")</f>
        <v/>
      </c>
      <c r="AG307" s="324" t="str">
        <f>IF(ISTEXT(AD307),INDEX('JP PINT 1.0'!I:I,MATCH(コアインボイスモデル!AD307,'JP PINT 1.0'!B:B,0),1),"")</f>
        <v/>
      </c>
      <c r="AH307" s="324" t="str">
        <f>IF(ISTEXT(AD307),INDEX('JP PINT 1.0'!L:L,MATCH(コアインボイスモデル!AD307,'JP PINT 1.0'!B:B,0),1),"")</f>
        <v/>
      </c>
      <c r="AI307" s="322">
        <v>5</v>
      </c>
      <c r="AJ307" s="324" t="s">
        <v>673</v>
      </c>
      <c r="AK307" s="323" t="s">
        <v>4804</v>
      </c>
      <c r="AL307" s="322" t="s">
        <v>24</v>
      </c>
      <c r="AM307" s="324" t="str">
        <f>IF(LEN(AD307)&gt;1,INDEX('JP PINT 1.0'!U:U,MATCH(コアインボイスモデル!AD307,'JP PINT 1.0'!B:B,0),1),"")</f>
        <v/>
      </c>
    </row>
    <row r="308" spans="1:39" outlineLevel="1">
      <c r="A308" s="329"/>
      <c r="B308" s="322" t="str">
        <f t="shared" si="37"/>
        <v/>
      </c>
      <c r="D308" s="322" t="str">
        <f t="shared" si="38"/>
        <v/>
      </c>
      <c r="E308" s="322" t="s">
        <v>3791</v>
      </c>
      <c r="H308" s="329">
        <v>306</v>
      </c>
      <c r="I308" s="322" t="s">
        <v>5853</v>
      </c>
      <c r="K308" s="322" t="s">
        <v>36</v>
      </c>
      <c r="L308" s="322" t="s">
        <v>676</v>
      </c>
      <c r="M308" s="322">
        <v>5</v>
      </c>
      <c r="N308" s="323" t="s">
        <v>678</v>
      </c>
      <c r="O308" s="324" t="s">
        <v>679</v>
      </c>
      <c r="P308" s="322" t="s">
        <v>30</v>
      </c>
      <c r="X308" s="323" t="s">
        <v>6403</v>
      </c>
      <c r="AE308" s="322" t="str">
        <f>IF(ISTEXT(AD308),INDEX('JP PINT 1.0'!F:F,MATCH(コアインボイスモデル!AD308,'JP PINT 1.0'!B:B,0),1),"")</f>
        <v/>
      </c>
      <c r="AF308" s="322" t="str">
        <f>IF(ISTEXT(AD308),INDEX('JP PINT 1.0'!G:G,MATCH(コアインボイスモデル!AD308,'JP PINT 1.0'!B:B,0),1),"")</f>
        <v/>
      </c>
      <c r="AG308" s="324" t="str">
        <f>IF(ISTEXT(AD308),INDEX('JP PINT 1.0'!I:I,MATCH(コアインボイスモデル!AD308,'JP PINT 1.0'!B:B,0),1),"")</f>
        <v/>
      </c>
      <c r="AH308" s="324" t="str">
        <f>IF(ISTEXT(AD308),INDEX('JP PINT 1.0'!L:L,MATCH(コアインボイスモデル!AD308,'JP PINT 1.0'!B:B,0),1),"")</f>
        <v/>
      </c>
      <c r="AI308" s="322">
        <v>5</v>
      </c>
      <c r="AJ308" s="324" t="s">
        <v>677</v>
      </c>
      <c r="AK308" s="323" t="s">
        <v>4805</v>
      </c>
      <c r="AL308" s="322" t="s">
        <v>24</v>
      </c>
      <c r="AM308" s="324" t="str">
        <f>IF(LEN(AD308)&gt;1,INDEX('JP PINT 1.0'!U:U,MATCH(コアインボイスモデル!AD308,'JP PINT 1.0'!B:B,0),1),"")</f>
        <v/>
      </c>
    </row>
    <row r="309" spans="1:39" outlineLevel="1">
      <c r="A309" s="329"/>
      <c r="B309" s="322" t="str">
        <f t="shared" si="37"/>
        <v/>
      </c>
      <c r="D309" s="322" t="str">
        <f t="shared" si="38"/>
        <v/>
      </c>
      <c r="E309" s="322" t="s">
        <v>3791</v>
      </c>
      <c r="H309" s="329">
        <v>307</v>
      </c>
      <c r="I309" s="322" t="s">
        <v>5853</v>
      </c>
      <c r="J309" s="322" t="str">
        <f>IF(LEN(N309)&gt;0,INDEX(統合請求!C:C,MATCH(N309,統合請求!D:D,0),1),"")</f>
        <v>ICL34</v>
      </c>
      <c r="K309" s="322" t="s">
        <v>41</v>
      </c>
      <c r="L309" s="322" t="s">
        <v>680</v>
      </c>
      <c r="M309" s="322">
        <v>5</v>
      </c>
      <c r="N309" s="323" t="s">
        <v>682</v>
      </c>
      <c r="O309" s="324" t="s">
        <v>683</v>
      </c>
      <c r="P309" s="322" t="s">
        <v>16</v>
      </c>
      <c r="Y309" s="323" t="s">
        <v>6404</v>
      </c>
      <c r="AC309" s="322" t="str">
        <f>IF(ISTEXT(AD309),INDEX('JP PINT 1.0'!A:A,MATCH(コアインボイスモデル!AD309,'JP PINT 1.0'!B:B,0),1),"")</f>
        <v/>
      </c>
      <c r="AE309" s="322" t="str">
        <f>IF(ISTEXT(AD309),INDEX('JP PINT 1.0'!F:F,MATCH(コアインボイスモデル!AD309,'JP PINT 1.0'!B:B,0),1),"")</f>
        <v/>
      </c>
      <c r="AF309" s="322" t="str">
        <f>IF(ISTEXT(AD309),INDEX('JP PINT 1.0'!G:G,MATCH(コアインボイスモデル!AD309,'JP PINT 1.0'!B:B,0),1),"")</f>
        <v/>
      </c>
      <c r="AG309" s="324" t="str">
        <f>IF(ISTEXT(AD309),INDEX('JP PINT 1.0'!I:I,MATCH(コアインボイスモデル!AD309,'JP PINT 1.0'!B:B,0),1),"")</f>
        <v/>
      </c>
      <c r="AH309" s="324" t="str">
        <f>IF(ISTEXT(AD309),INDEX('JP PINT 1.0'!L:L,MATCH(コアインボイスモデル!AD309,'JP PINT 1.0'!B:B,0),1),"")</f>
        <v/>
      </c>
      <c r="AI309" s="322">
        <v>5</v>
      </c>
      <c r="AJ309" s="324" t="s">
        <v>681</v>
      </c>
      <c r="AL309" s="322" t="s">
        <v>24</v>
      </c>
      <c r="AM309" s="324" t="str">
        <f>IF(LEN(AD309)&gt;1,INDEX('JP PINT 1.0'!U:U,MATCH(コアインボイスモデル!AD309,'JP PINT 1.0'!B:B,0),1),"")</f>
        <v/>
      </c>
    </row>
    <row r="310" spans="1:39" outlineLevel="1">
      <c r="A310" s="329">
        <f>A307+1</f>
        <v>201</v>
      </c>
      <c r="B310" s="322" t="str">
        <f t="shared" si="37"/>
        <v>鑑ヘッダ</v>
      </c>
      <c r="C310" s="322" t="str">
        <f>"BT-"&amp;(MID(C307,4,3)+1)</f>
        <v>BT-167</v>
      </c>
      <c r="D310" s="322" t="str">
        <f t="shared" si="38"/>
        <v>0..1</v>
      </c>
      <c r="E310" s="322">
        <v>4</v>
      </c>
      <c r="F310" s="323" t="s">
        <v>685</v>
      </c>
      <c r="G310" s="324" t="s">
        <v>686</v>
      </c>
      <c r="H310" s="329">
        <v>308</v>
      </c>
      <c r="I310" s="322" t="s">
        <v>5853</v>
      </c>
      <c r="J310" s="322" t="str">
        <f>IF(LEN(N310)&gt;0,INDEX(統合請求!C:C,MATCH(N310,統合請求!D:D,0),1),"")</f>
        <v>IID146</v>
      </c>
      <c r="K310" s="322" t="s">
        <v>25</v>
      </c>
      <c r="L310" s="322" t="s">
        <v>684</v>
      </c>
      <c r="M310" s="322">
        <v>6</v>
      </c>
      <c r="N310" s="323" t="s">
        <v>685</v>
      </c>
      <c r="O310" s="324" t="s">
        <v>686</v>
      </c>
      <c r="P310" s="322" t="s">
        <v>30</v>
      </c>
      <c r="Z310" s="323" t="s">
        <v>6282</v>
      </c>
      <c r="AC310" s="322" t="str">
        <f>IF(ISTEXT(AD310),INDEX('JP PINT 1.0'!A:A,MATCH(コアインボイスモデル!AD310,'JP PINT 1.0'!B:B,0),1),"")</f>
        <v/>
      </c>
      <c r="AE310" s="322" t="str">
        <f>IF(ISTEXT(AD310),INDEX('JP PINT 1.0'!F:F,MATCH(コアインボイスモデル!AD310,'JP PINT 1.0'!B:B,0),1),"")</f>
        <v/>
      </c>
      <c r="AF310" s="322" t="str">
        <f>IF(ISTEXT(AD310),INDEX('JP PINT 1.0'!G:G,MATCH(コアインボイスモデル!AD310,'JP PINT 1.0'!B:B,0),1),"")</f>
        <v/>
      </c>
      <c r="AG310" s="324" t="str">
        <f>IF(ISTEXT(AD310),INDEX('JP PINT 1.0'!I:I,MATCH(コアインボイスモデル!AD310,'JP PINT 1.0'!B:B,0),1),"")</f>
        <v/>
      </c>
      <c r="AH310" s="324" t="str">
        <f>IF(ISTEXT(AD310),INDEX('JP PINT 1.0'!L:L,MATCH(コアインボイスモデル!AD310,'JP PINT 1.0'!B:B,0),1),"")</f>
        <v/>
      </c>
      <c r="AI310" s="322">
        <v>6</v>
      </c>
      <c r="AJ310" s="324" t="s">
        <v>48</v>
      </c>
      <c r="AK310" s="323" t="s">
        <v>4806</v>
      </c>
      <c r="AL310" s="322" t="s">
        <v>24</v>
      </c>
      <c r="AM310" s="324" t="str">
        <f>IF(LEN(AD310)&gt;1,INDEX('JP PINT 1.0'!U:U,MATCH(コアインボイスモデル!AD310,'JP PINT 1.0'!B:B,0),1),"")</f>
        <v/>
      </c>
    </row>
    <row r="311" spans="1:39" outlineLevel="1">
      <c r="A311" s="329">
        <f t="shared" si="42"/>
        <v>202</v>
      </c>
      <c r="B311" s="322" t="str">
        <f t="shared" si="37"/>
        <v>鑑ヘッダ</v>
      </c>
      <c r="C311" s="322" t="str">
        <f t="shared" ref="C311" si="47">"BT-"&amp;(MID(C310,4,3)+1)</f>
        <v>BT-168</v>
      </c>
      <c r="D311" s="322" t="str">
        <f t="shared" si="38"/>
        <v>0..1</v>
      </c>
      <c r="E311" s="322">
        <v>4</v>
      </c>
      <c r="F311" s="323" t="s">
        <v>688</v>
      </c>
      <c r="G311" s="324" t="s">
        <v>689</v>
      </c>
      <c r="H311" s="329">
        <v>309</v>
      </c>
      <c r="I311" s="322" t="s">
        <v>5853</v>
      </c>
      <c r="J311" s="322" t="str">
        <f>IF(LEN(N311)&gt;0,INDEX(統合請求!C:C,MATCH(N311,統合請求!D:D,0),1),"")</f>
        <v>IID147</v>
      </c>
      <c r="K311" s="322" t="s">
        <v>25</v>
      </c>
      <c r="L311" s="322" t="s">
        <v>687</v>
      </c>
      <c r="M311" s="322">
        <v>6</v>
      </c>
      <c r="N311" s="323" t="s">
        <v>688</v>
      </c>
      <c r="O311" s="324" t="s">
        <v>689</v>
      </c>
      <c r="P311" s="322" t="s">
        <v>30</v>
      </c>
      <c r="Z311" s="323" t="s">
        <v>6283</v>
      </c>
      <c r="AC311" s="322" t="str">
        <f>IF(ISTEXT(AD311),INDEX('JP PINT 1.0'!A:A,MATCH(コアインボイスモデル!AD311,'JP PINT 1.0'!B:B,0),1),"")</f>
        <v/>
      </c>
      <c r="AE311" s="322" t="str">
        <f>IF(ISTEXT(AD311),INDEX('JP PINT 1.0'!F:F,MATCH(コアインボイスモデル!AD311,'JP PINT 1.0'!B:B,0),1),"")</f>
        <v/>
      </c>
      <c r="AF311" s="322" t="str">
        <f>IF(ISTEXT(AD311),INDEX('JP PINT 1.0'!G:G,MATCH(コアインボイスモデル!AD311,'JP PINT 1.0'!B:B,0),1),"")</f>
        <v/>
      </c>
      <c r="AG311" s="324" t="str">
        <f>IF(ISTEXT(AD311),INDEX('JP PINT 1.0'!I:I,MATCH(コアインボイスモデル!AD311,'JP PINT 1.0'!B:B,0),1),"")</f>
        <v/>
      </c>
      <c r="AH311" s="324" t="str">
        <f>IF(ISTEXT(AD311),INDEX('JP PINT 1.0'!L:L,MATCH(コアインボイスモデル!AD311,'JP PINT 1.0'!B:B,0),1),"")</f>
        <v/>
      </c>
      <c r="AI311" s="322">
        <v>6</v>
      </c>
      <c r="AJ311" s="324" t="s">
        <v>113</v>
      </c>
      <c r="AK311" s="323" t="s">
        <v>4807</v>
      </c>
      <c r="AL311" s="322" t="s">
        <v>24</v>
      </c>
      <c r="AM311" s="324" t="str">
        <f>IF(LEN(AD311)&gt;1,INDEX('JP PINT 1.0'!U:U,MATCH(コアインボイスモデル!AD311,'JP PINT 1.0'!B:B,0),1),"")</f>
        <v/>
      </c>
    </row>
    <row r="312" spans="1:39">
      <c r="A312" s="329">
        <f t="shared" si="42"/>
        <v>203</v>
      </c>
      <c r="B312" s="322" t="str">
        <f t="shared" si="37"/>
        <v>鑑ヘッダ</v>
      </c>
      <c r="C312" s="322" t="str">
        <f>"BG-"&amp;(MID(C299,4,2)+1)</f>
        <v>BG-32</v>
      </c>
      <c r="D312" s="322" t="str">
        <f t="shared" si="38"/>
        <v>0..1</v>
      </c>
      <c r="E312" s="322">
        <v>3</v>
      </c>
      <c r="F312" s="323" t="s">
        <v>6151</v>
      </c>
      <c r="G312" s="324" t="s">
        <v>693</v>
      </c>
      <c r="H312" s="329">
        <v>310</v>
      </c>
      <c r="I312" s="322" t="s">
        <v>5853</v>
      </c>
      <c r="K312" s="322" t="s">
        <v>36</v>
      </c>
      <c r="L312" s="322" t="s">
        <v>690</v>
      </c>
      <c r="M312" s="322">
        <v>4</v>
      </c>
      <c r="N312" s="323" t="s">
        <v>692</v>
      </c>
      <c r="O312" s="324" t="s">
        <v>693</v>
      </c>
      <c r="P312" s="322" t="s">
        <v>30</v>
      </c>
      <c r="V312" s="323" t="s">
        <v>6405</v>
      </c>
      <c r="AC312" s="322">
        <f>IF(ISTEXT(AD312),INDEX('JP PINT 1.0'!A:A,MATCH(コアインボイスモデル!AD312,'JP PINT 1.0'!B:B,0),1),"")</f>
        <v>2320</v>
      </c>
      <c r="AD312" s="324" t="s">
        <v>1824</v>
      </c>
      <c r="AE312" s="322" t="str">
        <f>IF(ISTEXT(AD312),INDEX('JP PINT 1.0'!F:F,MATCH(コアインボイスモデル!AD312,'JP PINT 1.0'!B:B,0),1),"")</f>
        <v>0..1</v>
      </c>
      <c r="AF312" s="322">
        <f>IF(ISTEXT(AD312),INDEX('JP PINT 1.0'!G:G,MATCH(コアインボイスモデル!AD312,'JP PINT 1.0'!B:B,0),1),"")</f>
        <v>2</v>
      </c>
      <c r="AG312" s="324" t="str">
        <f>IF(ISTEXT(AD312),INDEX('JP PINT 1.0'!I:I,MATCH(コアインボイスモデル!AD312,'JP PINT 1.0'!B:B,0),1),"")</f>
        <v>支払カード情報</v>
      </c>
      <c r="AH312" s="324" t="str">
        <f>IF(ISTEXT(AD312),INDEX('JP PINT 1.0'!L:L,MATCH(コアインボイスモデル!AD312,'JP PINT 1.0'!B:B,0),1),"")</f>
        <v>請求書発行と同時に支払に使用されるカードに関する情報を提供するビジネス用語のグループ。</v>
      </c>
      <c r="AI312" s="322">
        <v>4</v>
      </c>
      <c r="AJ312" s="324" t="s">
        <v>691</v>
      </c>
      <c r="AK312" s="323" t="s">
        <v>4808</v>
      </c>
      <c r="AL312" s="322" t="s">
        <v>17</v>
      </c>
      <c r="AM312" s="324" t="str">
        <f>IF(LEN(AD312)&gt;1,INDEX('JP PINT 1.0'!U:U,MATCH(コアインボイスモデル!AD312,'JP PINT 1.0'!B:B,0),1),"")</f>
        <v>/ubl:Invoice/cac:PaymentMeans/cac:CardAccount</v>
      </c>
    </row>
    <row r="313" spans="1:39" outlineLevel="1">
      <c r="A313" s="329"/>
      <c r="B313" s="322" t="str">
        <f t="shared" si="37"/>
        <v/>
      </c>
      <c r="D313" s="322" t="str">
        <f t="shared" si="38"/>
        <v/>
      </c>
      <c r="E313" s="322" t="s">
        <v>3791</v>
      </c>
      <c r="H313" s="329">
        <v>311</v>
      </c>
      <c r="I313" s="322" t="s">
        <v>5853</v>
      </c>
      <c r="J313" s="322" t="str">
        <f>IF(LEN(N313)&gt;0,INDEX(統合請求!C:C,MATCH(N313,統合請求!D:D,0),1),"")</f>
        <v>ICL35</v>
      </c>
      <c r="K313" s="322" t="s">
        <v>41</v>
      </c>
      <c r="L313" s="322" t="s">
        <v>694</v>
      </c>
      <c r="M313" s="322">
        <v>4</v>
      </c>
      <c r="N313" s="323" t="s">
        <v>696</v>
      </c>
      <c r="O313" s="324" t="s">
        <v>697</v>
      </c>
      <c r="P313" s="322" t="s">
        <v>16</v>
      </c>
      <c r="W313" s="323" t="s">
        <v>6406</v>
      </c>
      <c r="AC313" s="322" t="str">
        <f>IF(ISTEXT(AD313),INDEX('JP PINT 1.0'!A:A,MATCH(コアインボイスモデル!AD313,'JP PINT 1.0'!B:B,0),1),"")</f>
        <v/>
      </c>
      <c r="AE313" s="322" t="str">
        <f>IF(ISTEXT(AD313),INDEX('JP PINT 1.0'!F:F,MATCH(コアインボイスモデル!AD313,'JP PINT 1.0'!B:B,0),1),"")</f>
        <v/>
      </c>
      <c r="AF313" s="322" t="str">
        <f>IF(ISTEXT(AD313),INDEX('JP PINT 1.0'!G:G,MATCH(コアインボイスモデル!AD313,'JP PINT 1.0'!B:B,0),1),"")</f>
        <v/>
      </c>
      <c r="AG313" s="324" t="str">
        <f>IF(ISTEXT(AD313),INDEX('JP PINT 1.0'!I:I,MATCH(コアインボイスモデル!AD313,'JP PINT 1.0'!B:B,0),1),"")</f>
        <v/>
      </c>
      <c r="AH313" s="324" t="str">
        <f>IF(ISTEXT(AD313),INDEX('JP PINT 1.0'!L:L,MATCH(コアインボイスモデル!AD313,'JP PINT 1.0'!B:B,0),1),"")</f>
        <v/>
      </c>
      <c r="AI313" s="322">
        <v>4</v>
      </c>
      <c r="AJ313" s="324" t="s">
        <v>695</v>
      </c>
      <c r="AL313" s="322" t="s">
        <v>17</v>
      </c>
      <c r="AM313" s="324" t="str">
        <f>IF(LEN(AD313)&gt;1,INDEX('JP PINT 1.0'!U:U,MATCH(コアインボイスモデル!AD313,'JP PINT 1.0'!B:B,0),1),"")</f>
        <v/>
      </c>
    </row>
    <row r="314" spans="1:39" outlineLevel="1">
      <c r="A314" s="329">
        <f>A312+1</f>
        <v>204</v>
      </c>
      <c r="B314" s="322" t="str">
        <f t="shared" si="37"/>
        <v>鑑ヘッダ</v>
      </c>
      <c r="C314" s="322" t="str">
        <f>"BT-"&amp;(MID(C311,4,3)+1)</f>
        <v>BT-169</v>
      </c>
      <c r="D314" s="322" t="str">
        <f t="shared" si="38"/>
        <v>1..1</v>
      </c>
      <c r="E314" s="322">
        <v>4</v>
      </c>
      <c r="F314" s="323" t="s">
        <v>699</v>
      </c>
      <c r="G314" s="324" t="s">
        <v>700</v>
      </c>
      <c r="H314" s="329">
        <v>312</v>
      </c>
      <c r="I314" s="322" t="s">
        <v>5853</v>
      </c>
      <c r="J314" s="322" t="str">
        <f>IF(LEN(N314)&gt;0,INDEX(統合請求!C:C,MATCH(N314,統合請求!D:D,0),1),"")</f>
        <v>IID148</v>
      </c>
      <c r="K314" s="322" t="s">
        <v>25</v>
      </c>
      <c r="L314" s="322" t="s">
        <v>698</v>
      </c>
      <c r="M314" s="322">
        <v>5</v>
      </c>
      <c r="N314" s="323" t="s">
        <v>699</v>
      </c>
      <c r="O314" s="324" t="s">
        <v>700</v>
      </c>
      <c r="P314" s="322" t="s">
        <v>23</v>
      </c>
      <c r="X314" s="323" t="s">
        <v>6407</v>
      </c>
      <c r="AC314" s="322">
        <f>IF(ISTEXT(AD314),INDEX('JP PINT 1.0'!A:A,MATCH(コアインボイスモデル!AD314,'JP PINT 1.0'!B:B,0),1),"")</f>
        <v>2330</v>
      </c>
      <c r="AD314" s="324" t="s">
        <v>1827</v>
      </c>
      <c r="AE314" s="322" t="str">
        <f>IF(ISTEXT(AD314),INDEX('JP PINT 1.0'!F:F,MATCH(コアインボイスモデル!AD314,'JP PINT 1.0'!B:B,0),1),"")</f>
        <v>1..1</v>
      </c>
      <c r="AF314" s="322">
        <f>IF(ISTEXT(AD314),INDEX('JP PINT 1.0'!G:G,MATCH(コアインボイスモデル!AD314,'JP PINT 1.0'!B:B,0),1),"")</f>
        <v>3</v>
      </c>
      <c r="AG314" s="324" t="str">
        <f>IF(ISTEXT(AD314),INDEX('JP PINT 1.0'!I:I,MATCH(コアインボイスモデル!AD314,'JP PINT 1.0'!B:B,0),1),"")</f>
        <v>支払カード番号</v>
      </c>
      <c r="AH314" s="324" t="str">
        <f>IF(ISTEXT(AD314),INDEX('JP PINT 1.0'!L:L,MATCH(コアインボイスモデル!AD314,'JP PINT 1.0'!B:B,0),1),"")</f>
        <v>支払に使用するカードの支払カード番号。</v>
      </c>
      <c r="AI314" s="322">
        <v>5</v>
      </c>
      <c r="AJ314" s="324" t="s">
        <v>48</v>
      </c>
      <c r="AK314" s="323" t="s">
        <v>4809</v>
      </c>
      <c r="AL314" s="322" t="s">
        <v>17</v>
      </c>
      <c r="AM314" s="324" t="str">
        <f>IF(LEN(AD314)&gt;1,INDEX('JP PINT 1.0'!U:U,MATCH(コアインボイスモデル!AD314,'JP PINT 1.0'!B:B,0),1),"")</f>
        <v>/ubl:Invoice/cac:PaymentMeans/cac:CardAccount/cbc:PrimaryAccountNumberID</v>
      </c>
    </row>
    <row r="315" spans="1:39" outlineLevel="1">
      <c r="A315" s="329">
        <f t="shared" si="42"/>
        <v>205</v>
      </c>
      <c r="B315" s="322" t="str">
        <f t="shared" si="37"/>
        <v>鑑ヘッダ</v>
      </c>
      <c r="C315" s="322" t="str">
        <f t="shared" ref="C315:C317" si="48">"BT-"&amp;(MID(C314,4,3)+1)</f>
        <v>BT-170</v>
      </c>
      <c r="D315" s="322" t="str">
        <f t="shared" si="38"/>
        <v>0..1</v>
      </c>
      <c r="E315" s="322">
        <v>4</v>
      </c>
      <c r="F315" s="323" t="s">
        <v>702</v>
      </c>
      <c r="G315" s="324" t="s">
        <v>703</v>
      </c>
      <c r="H315" s="329">
        <v>313</v>
      </c>
      <c r="I315" s="322" t="s">
        <v>5853</v>
      </c>
      <c r="J315" s="322" t="str">
        <f>IF(LEN(N315)&gt;0,INDEX(統合請求!C:C,MATCH(N315,統合請求!D:D,0),1),"")</f>
        <v>IID149</v>
      </c>
      <c r="K315" s="322" t="s">
        <v>25</v>
      </c>
      <c r="L315" s="322" t="s">
        <v>701</v>
      </c>
      <c r="M315" s="322">
        <v>5</v>
      </c>
      <c r="N315" s="323" t="s">
        <v>702</v>
      </c>
      <c r="O315" s="324" t="s">
        <v>703</v>
      </c>
      <c r="P315" s="322" t="s">
        <v>30</v>
      </c>
      <c r="X315" s="323" t="s">
        <v>6284</v>
      </c>
      <c r="AC315" s="322" t="str">
        <f>IF(ISTEXT(AD315),INDEX('JP PINT 1.0'!A:A,MATCH(コアインボイスモデル!AD315,'JP PINT 1.0'!B:B,0),1),"")</f>
        <v/>
      </c>
      <c r="AE315" s="322" t="str">
        <f>IF(ISTEXT(AD315),INDEX('JP PINT 1.0'!F:F,MATCH(コアインボイスモデル!AD315,'JP PINT 1.0'!B:B,0),1),"")</f>
        <v/>
      </c>
      <c r="AF315" s="322" t="str">
        <f>IF(ISTEXT(AD315),INDEX('JP PINT 1.0'!G:G,MATCH(コアインボイスモデル!AD315,'JP PINT 1.0'!B:B,0),1),"")</f>
        <v/>
      </c>
      <c r="AG315" s="324" t="str">
        <f>IF(ISTEXT(AD315),INDEX('JP PINT 1.0'!I:I,MATCH(コアインボイスモデル!AD315,'JP PINT 1.0'!B:B,0),1),"")</f>
        <v/>
      </c>
      <c r="AH315" s="324" t="str">
        <f>IF(ISTEXT(AD315),INDEX('JP PINT 1.0'!L:L,MATCH(コアインボイスモデル!AD315,'JP PINT 1.0'!B:B,0),1),"")</f>
        <v/>
      </c>
      <c r="AI315" s="322">
        <v>5</v>
      </c>
      <c r="AJ315" s="324" t="s">
        <v>117</v>
      </c>
      <c r="AK315" s="323" t="s">
        <v>4810</v>
      </c>
      <c r="AL315" s="322" t="s">
        <v>17</v>
      </c>
      <c r="AM315" s="324" t="str">
        <f>IF(LEN(AD315)&gt;1,INDEX('JP PINT 1.0'!U:U,MATCH(コアインボイスモデル!AD315,'JP PINT 1.0'!B:B,0),1),"")</f>
        <v/>
      </c>
    </row>
    <row r="316" spans="1:39" outlineLevel="1">
      <c r="A316" s="329">
        <f t="shared" si="42"/>
        <v>206</v>
      </c>
      <c r="B316" s="322" t="str">
        <f t="shared" si="37"/>
        <v>鑑ヘッダ</v>
      </c>
      <c r="C316" s="322" t="str">
        <f t="shared" si="48"/>
        <v>BT-171</v>
      </c>
      <c r="D316" s="322" t="str">
        <f t="shared" si="38"/>
        <v>1..1</v>
      </c>
      <c r="E316" s="322">
        <v>4</v>
      </c>
      <c r="F316" s="323" t="s">
        <v>706</v>
      </c>
      <c r="G316" s="324" t="s">
        <v>707</v>
      </c>
      <c r="H316" s="329">
        <v>314</v>
      </c>
      <c r="I316" s="322" t="s">
        <v>5853</v>
      </c>
      <c r="J316" s="322" t="str">
        <f>IF(LEN(N316)&gt;0,INDEX(統合請求!C:C,MATCH(N316,統合請求!D:D,0),1),"")</f>
        <v>IID150</v>
      </c>
      <c r="K316" s="322" t="s">
        <v>25</v>
      </c>
      <c r="L316" s="322" t="s">
        <v>704</v>
      </c>
      <c r="M316" s="322">
        <v>5</v>
      </c>
      <c r="N316" s="323" t="s">
        <v>706</v>
      </c>
      <c r="O316" s="324" t="s">
        <v>707</v>
      </c>
      <c r="P316" s="322" t="s">
        <v>23</v>
      </c>
      <c r="X316" s="323" t="s">
        <v>6408</v>
      </c>
      <c r="AC316" s="322">
        <f>IF(ISTEXT(AD316),INDEX('JP PINT 1.0'!A:A,MATCH(コアインボイスモデル!AD316,'JP PINT 1.0'!B:B,0),1),"")</f>
        <v>2340</v>
      </c>
      <c r="AD316" s="324" t="s">
        <v>1830</v>
      </c>
      <c r="AE316" s="322" t="str">
        <f>IF(ISTEXT(AD316),INDEX('JP PINT 1.0'!F:F,MATCH(コアインボイスモデル!AD316,'JP PINT 1.0'!B:B,0),1),"")</f>
        <v>0..1</v>
      </c>
      <c r="AF316" s="322">
        <f>IF(ISTEXT(AD316),INDEX('JP PINT 1.0'!G:G,MATCH(コアインボイスモデル!AD316,'JP PINT 1.0'!B:B,0),1),"")</f>
        <v>3</v>
      </c>
      <c r="AG316" s="324" t="str">
        <f>IF(ISTEXT(AD316),INDEX('JP PINT 1.0'!I:I,MATCH(コアインボイスモデル!AD316,'JP PINT 1.0'!B:B,0),1),"")</f>
        <v>カード名義人氏名</v>
      </c>
      <c r="AH316" s="324" t="str">
        <f>IF(ISTEXT(AD316),INDEX('JP PINT 1.0'!L:L,MATCH(コアインボイスモデル!AD316,'JP PINT 1.0'!B:B,0),1),"")</f>
        <v>支払カード所有者の氏名。</v>
      </c>
      <c r="AI316" s="322">
        <v>5</v>
      </c>
      <c r="AJ316" s="324" t="s">
        <v>705</v>
      </c>
      <c r="AK316" s="323" t="s">
        <v>4811</v>
      </c>
      <c r="AL316" s="322" t="s">
        <v>17</v>
      </c>
      <c r="AM316" s="324" t="str">
        <f>IF(LEN(AD316)&gt;1,INDEX('JP PINT 1.0'!U:U,MATCH(コアインボイスモデル!AD316,'JP PINT 1.0'!B:B,0),1),"")</f>
        <v>/ubl:Invoice/cac:PaymentMeans/cac:CardAccount/cbc:HolderName</v>
      </c>
    </row>
    <row r="317" spans="1:39" outlineLevel="1">
      <c r="A317" s="329">
        <f t="shared" si="42"/>
        <v>207</v>
      </c>
      <c r="B317" s="322" t="str">
        <f t="shared" si="37"/>
        <v>鑑ヘッダ</v>
      </c>
      <c r="C317" s="322" t="str">
        <f t="shared" si="48"/>
        <v>BT-172</v>
      </c>
      <c r="D317" s="322" t="str">
        <f t="shared" si="38"/>
        <v>0..1</v>
      </c>
      <c r="E317" s="322">
        <v>4</v>
      </c>
      <c r="F317" s="323" t="s">
        <v>710</v>
      </c>
      <c r="G317" s="324" t="s">
        <v>711</v>
      </c>
      <c r="H317" s="329">
        <v>315</v>
      </c>
      <c r="I317" s="322" t="s">
        <v>5853</v>
      </c>
      <c r="J317" s="322" t="str">
        <f>IF(LEN(N317)&gt;0,INDEX(統合請求!C:C,MATCH(N317,統合請求!D:D,0),1),"")</f>
        <v>IID151</v>
      </c>
      <c r="K317" s="322" t="s">
        <v>25</v>
      </c>
      <c r="L317" s="322" t="s">
        <v>708</v>
      </c>
      <c r="M317" s="322">
        <v>5</v>
      </c>
      <c r="N317" s="323" t="s">
        <v>710</v>
      </c>
      <c r="O317" s="324" t="s">
        <v>711</v>
      </c>
      <c r="P317" s="322" t="s">
        <v>30</v>
      </c>
      <c r="X317" s="323" t="s">
        <v>6285</v>
      </c>
      <c r="AC317" s="322" t="str">
        <f>IF(ISTEXT(AD317),INDEX('JP PINT 1.0'!A:A,MATCH(コアインボイスモデル!AD317,'JP PINT 1.0'!B:B,0),1),"")</f>
        <v/>
      </c>
      <c r="AE317" s="322" t="str">
        <f>IF(ISTEXT(AD317),INDEX('JP PINT 1.0'!F:F,MATCH(コアインボイスモデル!AD317,'JP PINT 1.0'!B:B,0),1),"")</f>
        <v/>
      </c>
      <c r="AF317" s="322" t="str">
        <f>IF(ISTEXT(AD317),INDEX('JP PINT 1.0'!G:G,MATCH(コアインボイスモデル!AD317,'JP PINT 1.0'!B:B,0),1),"")</f>
        <v/>
      </c>
      <c r="AG317" s="324" t="str">
        <f>IF(ISTEXT(AD317),INDEX('JP PINT 1.0'!I:I,MATCH(コアインボイスモデル!AD317,'JP PINT 1.0'!B:B,0),1),"")</f>
        <v/>
      </c>
      <c r="AH317" s="324" t="str">
        <f>IF(ISTEXT(AD317),INDEX('JP PINT 1.0'!L:L,MATCH(コアインボイスモデル!AD317,'JP PINT 1.0'!B:B,0),1),"")</f>
        <v/>
      </c>
      <c r="AI317" s="322">
        <v>5</v>
      </c>
      <c r="AJ317" s="324" t="s">
        <v>709</v>
      </c>
      <c r="AK317" s="323" t="s">
        <v>4812</v>
      </c>
      <c r="AL317" s="322" t="s">
        <v>17</v>
      </c>
      <c r="AM317" s="324" t="str">
        <f>IF(LEN(AD317)&gt;1,INDEX('JP PINT 1.0'!U:U,MATCH(コアインボイスモデル!AD317,'JP PINT 1.0'!B:B,0),1),"")</f>
        <v/>
      </c>
    </row>
    <row r="318" spans="1:39">
      <c r="A318" s="329">
        <f>A317+1</f>
        <v>208</v>
      </c>
      <c r="B318" s="322" t="str">
        <f t="shared" si="37"/>
        <v>鑑ヘッダ</v>
      </c>
      <c r="C318" s="322" t="str">
        <f>"BG-"&amp;(MID(C312,4,2)+1)</f>
        <v>BG-33</v>
      </c>
      <c r="D318" s="322" t="str">
        <f t="shared" si="38"/>
        <v>0..n</v>
      </c>
      <c r="E318" s="322">
        <v>2</v>
      </c>
      <c r="F318" s="323" t="s">
        <v>6152</v>
      </c>
      <c r="G318" s="324" t="s">
        <v>714</v>
      </c>
      <c r="H318" s="329">
        <v>316</v>
      </c>
      <c r="I318" s="322" t="s">
        <v>5853</v>
      </c>
      <c r="K318" s="322" t="s">
        <v>36</v>
      </c>
      <c r="L318" s="322" t="s">
        <v>712</v>
      </c>
      <c r="M318" s="322">
        <v>3</v>
      </c>
      <c r="N318" s="323" t="s">
        <v>713</v>
      </c>
      <c r="O318" s="324" t="s">
        <v>714</v>
      </c>
      <c r="P318" s="322" t="s">
        <v>139</v>
      </c>
      <c r="T318" s="323" t="s">
        <v>6409</v>
      </c>
      <c r="AC318" s="322" t="str">
        <f>IF(ISTEXT(AD318),INDEX('JP PINT 1.0'!A:A,MATCH(コアインボイスモデル!AD318,'JP PINT 1.0'!B:B,0),1),"")</f>
        <v/>
      </c>
      <c r="AE318" s="322" t="str">
        <f>IF(ISTEXT(AD318),INDEX('JP PINT 1.0'!F:F,MATCH(コアインボイスモデル!AD318,'JP PINT 1.0'!B:B,0),1),"")</f>
        <v/>
      </c>
      <c r="AF318" s="322" t="str">
        <f>IF(ISTEXT(AD318),INDEX('JP PINT 1.0'!G:G,MATCH(コアインボイスモデル!AD318,'JP PINT 1.0'!B:B,0),1),"")</f>
        <v/>
      </c>
      <c r="AG318" s="324" t="str">
        <f>IF(ISTEXT(AD318),INDEX('JP PINT 1.0'!I:I,MATCH(コアインボイスモデル!AD318,'JP PINT 1.0'!B:B,0),1),"")</f>
        <v/>
      </c>
      <c r="AH318" s="324" t="str">
        <f>IF(ISTEXT(AD318),INDEX('JP PINT 1.0'!L:L,MATCH(コアインボイスモデル!AD318,'JP PINT 1.0'!B:B,0),1),"")</f>
        <v/>
      </c>
      <c r="AI318" s="322">
        <v>3</v>
      </c>
      <c r="AJ318" s="324" t="s">
        <v>5123</v>
      </c>
      <c r="AK318" s="323" t="s">
        <v>5124</v>
      </c>
      <c r="AL318" s="322" t="s">
        <v>17</v>
      </c>
      <c r="AM318" s="324" t="str">
        <f>IF(LEN(AD318)&gt;1,INDEX('JP PINT 1.0'!U:U,MATCH(コアインボイスモデル!AD318,'JP PINT 1.0'!B:B,0),1),"")</f>
        <v/>
      </c>
    </row>
    <row r="319" spans="1:39" outlineLevel="1">
      <c r="A319" s="329"/>
      <c r="B319" s="322" t="str">
        <f t="shared" ref="B319:B382" si="49">IF(ISTEXT(F319),I319,"")</f>
        <v/>
      </c>
      <c r="D319" s="322" t="str">
        <f t="shared" si="38"/>
        <v/>
      </c>
      <c r="E319" s="322" t="s">
        <v>3791</v>
      </c>
      <c r="H319" s="329">
        <v>317</v>
      </c>
      <c r="I319" s="322" t="s">
        <v>5853</v>
      </c>
      <c r="K319" s="322" t="s">
        <v>41</v>
      </c>
      <c r="L319" s="322" t="s">
        <v>715</v>
      </c>
      <c r="M319" s="322">
        <v>3</v>
      </c>
      <c r="N319" s="323" t="s">
        <v>717</v>
      </c>
      <c r="O319" s="324" t="s">
        <v>717</v>
      </c>
      <c r="P319" s="322" t="s">
        <v>16</v>
      </c>
      <c r="U319" s="323" t="s">
        <v>6286</v>
      </c>
      <c r="AC319" s="322" t="str">
        <f>IF(ISTEXT(AD319),INDEX('JP PINT 1.0'!A:A,MATCH(コアインボイスモデル!AD319,'JP PINT 1.0'!B:B,0),1),"")</f>
        <v/>
      </c>
      <c r="AE319" s="322" t="str">
        <f>IF(ISTEXT(AD319),INDEX('JP PINT 1.0'!F:F,MATCH(コアインボイスモデル!AD319,'JP PINT 1.0'!B:B,0),1),"")</f>
        <v/>
      </c>
      <c r="AF319" s="322" t="str">
        <f>IF(ISTEXT(AD319),INDEX('JP PINT 1.0'!G:G,MATCH(コアインボイスモデル!AD319,'JP PINT 1.0'!B:B,0),1),"")</f>
        <v/>
      </c>
      <c r="AG319" s="324" t="str">
        <f>IF(ISTEXT(AD319),INDEX('JP PINT 1.0'!I:I,MATCH(コアインボイスモデル!AD319,'JP PINT 1.0'!B:B,0),1),"")</f>
        <v/>
      </c>
      <c r="AH319" s="324" t="str">
        <f>IF(ISTEXT(AD319),INDEX('JP PINT 1.0'!L:L,MATCH(コアインボイスモデル!AD319,'JP PINT 1.0'!B:B,0),1),"")</f>
        <v/>
      </c>
      <c r="AI319" s="322">
        <v>3</v>
      </c>
      <c r="AJ319" s="324" t="s">
        <v>716</v>
      </c>
      <c r="AL319" s="322" t="s">
        <v>17</v>
      </c>
      <c r="AM319" s="324" t="str">
        <f>IF(LEN(AD319)&gt;1,INDEX('JP PINT 1.0'!U:U,MATCH(コアインボイスモデル!AD319,'JP PINT 1.0'!B:B,0),1),"")</f>
        <v/>
      </c>
    </row>
    <row r="320" spans="1:39" outlineLevel="1">
      <c r="A320" s="329">
        <f>A318+1</f>
        <v>209</v>
      </c>
      <c r="B320" s="322" t="str">
        <f t="shared" si="49"/>
        <v>鑑ヘッダ</v>
      </c>
      <c r="C320" s="322" t="str">
        <f>"BT-"&amp;(MID(C317,4,3)+1)</f>
        <v>BT-173</v>
      </c>
      <c r="D320" s="322" t="str">
        <f t="shared" si="38"/>
        <v>1..1</v>
      </c>
      <c r="E320" s="322">
        <v>3</v>
      </c>
      <c r="F320" s="323" t="s">
        <v>720</v>
      </c>
      <c r="G320" s="324" t="s">
        <v>721</v>
      </c>
      <c r="H320" s="329">
        <v>318</v>
      </c>
      <c r="I320" s="322" t="s">
        <v>5853</v>
      </c>
      <c r="K320" s="322" t="s">
        <v>25</v>
      </c>
      <c r="L320" s="322" t="s">
        <v>718</v>
      </c>
      <c r="M320" s="322">
        <v>4</v>
      </c>
      <c r="N320" s="323" t="s">
        <v>720</v>
      </c>
      <c r="O320" s="324" t="s">
        <v>721</v>
      </c>
      <c r="P320" s="322" t="s">
        <v>23</v>
      </c>
      <c r="V320" s="323" t="s">
        <v>6336</v>
      </c>
      <c r="AC320" s="322" t="str">
        <f>IF(ISTEXT(AD320),INDEX('JP PINT 1.0'!A:A,MATCH(コアインボイスモデル!AD320,'JP PINT 1.0'!B:B,0),1),"")</f>
        <v/>
      </c>
      <c r="AE320" s="322" t="str">
        <f>IF(ISTEXT(AD320),INDEX('JP PINT 1.0'!F:F,MATCH(コアインボイスモデル!AD320,'JP PINT 1.0'!B:B,0),1),"")</f>
        <v/>
      </c>
      <c r="AF320" s="322" t="str">
        <f>IF(ISTEXT(AD320),INDEX('JP PINT 1.0'!G:G,MATCH(コアインボイスモデル!AD320,'JP PINT 1.0'!B:B,0),1),"")</f>
        <v/>
      </c>
      <c r="AG320" s="324" t="str">
        <f>IF(ISTEXT(AD320),INDEX('JP PINT 1.0'!I:I,MATCH(コアインボイスモデル!AD320,'JP PINT 1.0'!B:B,0),1),"")</f>
        <v/>
      </c>
      <c r="AH320" s="324" t="str">
        <f>IF(ISTEXT(AD320),INDEX('JP PINT 1.0'!L:L,MATCH(コアインボイスモデル!AD320,'JP PINT 1.0'!B:B,0),1),"")</f>
        <v/>
      </c>
      <c r="AI320" s="322">
        <v>4</v>
      </c>
      <c r="AJ320" s="324" t="s">
        <v>719</v>
      </c>
      <c r="AK320" s="323" t="s">
        <v>5125</v>
      </c>
      <c r="AL320" s="322" t="s">
        <v>17</v>
      </c>
      <c r="AM320" s="324" t="str">
        <f>IF(LEN(AD320)&gt;1,INDEX('JP PINT 1.0'!U:U,MATCH(コアインボイスモデル!AD320,'JP PINT 1.0'!B:B,0),1),"")</f>
        <v/>
      </c>
    </row>
    <row r="321" spans="1:39" outlineLevel="1">
      <c r="A321" s="329">
        <f t="shared" si="42"/>
        <v>210</v>
      </c>
      <c r="B321" s="322" t="str">
        <f t="shared" si="49"/>
        <v>鑑ヘッダ</v>
      </c>
      <c r="C321" s="322" t="str">
        <f t="shared" ref="C321:C329" si="50">"BT-"&amp;(MID(C320,4,3)+1)</f>
        <v>BT-174</v>
      </c>
      <c r="D321" s="322" t="str">
        <f t="shared" si="38"/>
        <v>0..1</v>
      </c>
      <c r="E321" s="322">
        <v>3</v>
      </c>
      <c r="F321" s="323" t="s">
        <v>724</v>
      </c>
      <c r="G321" s="324" t="s">
        <v>725</v>
      </c>
      <c r="H321" s="329">
        <v>319</v>
      </c>
      <c r="I321" s="322" t="s">
        <v>5853</v>
      </c>
      <c r="K321" s="322" t="s">
        <v>25</v>
      </c>
      <c r="L321" s="322" t="s">
        <v>722</v>
      </c>
      <c r="M321" s="322">
        <v>4</v>
      </c>
      <c r="N321" s="323" t="s">
        <v>724</v>
      </c>
      <c r="O321" s="324" t="s">
        <v>725</v>
      </c>
      <c r="P321" s="322" t="s">
        <v>30</v>
      </c>
      <c r="V321" s="323" t="s">
        <v>6500</v>
      </c>
      <c r="AC321" s="322" t="str">
        <f>IF(ISTEXT(AD321),INDEX('JP PINT 1.0'!A:A,MATCH(コアインボイスモデル!AD321,'JP PINT 1.0'!B:B,0),1),"")</f>
        <v/>
      </c>
      <c r="AE321" s="322" t="str">
        <f>IF(ISTEXT(AD321),INDEX('JP PINT 1.0'!F:F,MATCH(コアインボイスモデル!AD321,'JP PINT 1.0'!B:B,0),1),"")</f>
        <v/>
      </c>
      <c r="AF321" s="322" t="str">
        <f>IF(ISTEXT(AD321),INDEX('JP PINT 1.0'!G:G,MATCH(コアインボイスモデル!AD321,'JP PINT 1.0'!B:B,0),1),"")</f>
        <v/>
      </c>
      <c r="AG321" s="324" t="str">
        <f>IF(ISTEXT(AD321),INDEX('JP PINT 1.0'!I:I,MATCH(コアインボイスモデル!AD321,'JP PINT 1.0'!B:B,0),1),"")</f>
        <v/>
      </c>
      <c r="AH321" s="324" t="str">
        <f>IF(ISTEXT(AD321),INDEX('JP PINT 1.0'!L:L,MATCH(コアインボイスモデル!AD321,'JP PINT 1.0'!B:B,0),1),"")</f>
        <v/>
      </c>
      <c r="AI321" s="322">
        <v>4</v>
      </c>
      <c r="AJ321" s="324" t="s">
        <v>723</v>
      </c>
      <c r="AK321" s="323" t="s">
        <v>5126</v>
      </c>
      <c r="AL321" s="322" t="s">
        <v>17</v>
      </c>
      <c r="AM321" s="324" t="str">
        <f>IF(LEN(AD321)&gt;1,INDEX('JP PINT 1.0'!U:U,MATCH(コアインボイスモデル!AD321,'JP PINT 1.0'!B:B,0),1),"")</f>
        <v/>
      </c>
    </row>
    <row r="322" spans="1:39" outlineLevel="1">
      <c r="A322" s="329">
        <f t="shared" si="42"/>
        <v>211</v>
      </c>
      <c r="B322" s="322" t="str">
        <f t="shared" si="49"/>
        <v>鑑ヘッダ</v>
      </c>
      <c r="C322" s="322" t="str">
        <f t="shared" si="50"/>
        <v>BT-175</v>
      </c>
      <c r="D322" s="322" t="str">
        <f t="shared" si="38"/>
        <v>0..1</v>
      </c>
      <c r="E322" s="322">
        <v>3</v>
      </c>
      <c r="F322" s="323" t="s">
        <v>728</v>
      </c>
      <c r="G322" s="324" t="s">
        <v>729</v>
      </c>
      <c r="H322" s="329">
        <v>320</v>
      </c>
      <c r="I322" s="322" t="s">
        <v>5853</v>
      </c>
      <c r="K322" s="322" t="s">
        <v>25</v>
      </c>
      <c r="L322" s="322" t="s">
        <v>726</v>
      </c>
      <c r="M322" s="322">
        <v>4</v>
      </c>
      <c r="N322" s="323" t="s">
        <v>728</v>
      </c>
      <c r="O322" s="324" t="s">
        <v>729</v>
      </c>
      <c r="P322" s="322" t="s">
        <v>30</v>
      </c>
      <c r="V322" s="323" t="s">
        <v>6359</v>
      </c>
      <c r="AC322" s="322" t="str">
        <f>IF(ISTEXT(AD322),INDEX('JP PINT 1.0'!A:A,MATCH(コアインボイスモデル!AD322,'JP PINT 1.0'!B:B,0),1),"")</f>
        <v/>
      </c>
      <c r="AE322" s="322" t="str">
        <f>IF(ISTEXT(AD322),INDEX('JP PINT 1.0'!F:F,MATCH(コアインボイスモデル!AD322,'JP PINT 1.0'!B:B,0),1),"")</f>
        <v/>
      </c>
      <c r="AF322" s="322" t="str">
        <f>IF(ISTEXT(AD322),INDEX('JP PINT 1.0'!G:G,MATCH(コアインボイスモデル!AD322,'JP PINT 1.0'!B:B,0),1),"")</f>
        <v/>
      </c>
      <c r="AG322" s="324" t="str">
        <f>IF(ISTEXT(AD322),INDEX('JP PINT 1.0'!I:I,MATCH(コアインボイスモデル!AD322,'JP PINT 1.0'!B:B,0),1),"")</f>
        <v/>
      </c>
      <c r="AH322" s="324" t="str">
        <f>IF(ISTEXT(AD322),INDEX('JP PINT 1.0'!L:L,MATCH(コアインボイスモデル!AD322,'JP PINT 1.0'!B:B,0),1),"")</f>
        <v/>
      </c>
      <c r="AI322" s="322">
        <v>4</v>
      </c>
      <c r="AJ322" s="324" t="s">
        <v>727</v>
      </c>
      <c r="AK322" s="323" t="s">
        <v>5127</v>
      </c>
      <c r="AL322" s="322" t="s">
        <v>17</v>
      </c>
      <c r="AM322" s="324" t="str">
        <f>IF(LEN(AD322)&gt;1,INDEX('JP PINT 1.0'!U:U,MATCH(コアインボイスモデル!AD322,'JP PINT 1.0'!B:B,0),1),"")</f>
        <v/>
      </c>
    </row>
    <row r="323" spans="1:39" outlineLevel="1">
      <c r="A323" s="329">
        <f t="shared" si="42"/>
        <v>212</v>
      </c>
      <c r="B323" s="322" t="str">
        <f t="shared" si="49"/>
        <v>鑑ヘッダ</v>
      </c>
      <c r="C323" s="322" t="str">
        <f t="shared" si="50"/>
        <v>BT-176</v>
      </c>
      <c r="D323" s="322" t="str">
        <f t="shared" si="38"/>
        <v>0..1</v>
      </c>
      <c r="E323" s="322">
        <v>3</v>
      </c>
      <c r="F323" s="323" t="s">
        <v>732</v>
      </c>
      <c r="G323" s="324" t="s">
        <v>733</v>
      </c>
      <c r="H323" s="329">
        <v>321</v>
      </c>
      <c r="I323" s="322" t="s">
        <v>5853</v>
      </c>
      <c r="K323" s="322" t="s">
        <v>25</v>
      </c>
      <c r="L323" s="322" t="s">
        <v>730</v>
      </c>
      <c r="M323" s="322">
        <v>4</v>
      </c>
      <c r="N323" s="323" t="s">
        <v>732</v>
      </c>
      <c r="O323" s="324" t="s">
        <v>733</v>
      </c>
      <c r="P323" s="322" t="s">
        <v>30</v>
      </c>
      <c r="V323" s="323" t="s">
        <v>6360</v>
      </c>
      <c r="AC323" s="322" t="str">
        <f>IF(ISTEXT(AD323),INDEX('JP PINT 1.0'!A:A,MATCH(コアインボイスモデル!AD323,'JP PINT 1.0'!B:B,0),1),"")</f>
        <v/>
      </c>
      <c r="AE323" s="322" t="str">
        <f>IF(ISTEXT(AD323),INDEX('JP PINT 1.0'!F:F,MATCH(コアインボイスモデル!AD323,'JP PINT 1.0'!B:B,0),1),"")</f>
        <v/>
      </c>
      <c r="AF323" s="322" t="str">
        <f>IF(ISTEXT(AD323),INDEX('JP PINT 1.0'!G:G,MATCH(コアインボイスモデル!AD323,'JP PINT 1.0'!B:B,0),1),"")</f>
        <v/>
      </c>
      <c r="AG323" s="324" t="str">
        <f>IF(ISTEXT(AD323),INDEX('JP PINT 1.0'!I:I,MATCH(コアインボイスモデル!AD323,'JP PINT 1.0'!B:B,0),1),"")</f>
        <v/>
      </c>
      <c r="AH323" s="324" t="str">
        <f>IF(ISTEXT(AD323),INDEX('JP PINT 1.0'!L:L,MATCH(コアインボイスモデル!AD323,'JP PINT 1.0'!B:B,0),1),"")</f>
        <v/>
      </c>
      <c r="AI323" s="322">
        <v>4</v>
      </c>
      <c r="AJ323" s="324" t="s">
        <v>731</v>
      </c>
      <c r="AK323" s="323" t="s">
        <v>5128</v>
      </c>
      <c r="AL323" s="322" t="s">
        <v>17</v>
      </c>
      <c r="AM323" s="324" t="str">
        <f>IF(LEN(AD323)&gt;1,INDEX('JP PINT 1.0'!U:U,MATCH(コアインボイスモデル!AD323,'JP PINT 1.0'!B:B,0),1),"")</f>
        <v/>
      </c>
    </row>
    <row r="324" spans="1:39" outlineLevel="1">
      <c r="A324" s="329">
        <f t="shared" si="42"/>
        <v>213</v>
      </c>
      <c r="B324" s="322" t="str">
        <f t="shared" si="49"/>
        <v>鑑ヘッダ</v>
      </c>
      <c r="C324" s="322" t="str">
        <f t="shared" si="50"/>
        <v>BT-177</v>
      </c>
      <c r="D324" s="322" t="str">
        <f t="shared" ref="D324:D387" si="51">IF(LEN(C324)&gt;1,P324,"")</f>
        <v>0..1</v>
      </c>
      <c r="E324" s="322">
        <v>3</v>
      </c>
      <c r="F324" s="323" t="s">
        <v>736</v>
      </c>
      <c r="G324" s="324" t="s">
        <v>737</v>
      </c>
      <c r="H324" s="329">
        <v>322</v>
      </c>
      <c r="I324" s="322" t="s">
        <v>5853</v>
      </c>
      <c r="K324" s="322" t="s">
        <v>25</v>
      </c>
      <c r="L324" s="322" t="s">
        <v>734</v>
      </c>
      <c r="M324" s="322">
        <v>4</v>
      </c>
      <c r="N324" s="323" t="s">
        <v>736</v>
      </c>
      <c r="O324" s="324" t="s">
        <v>737</v>
      </c>
      <c r="P324" s="322" t="s">
        <v>30</v>
      </c>
      <c r="V324" s="323" t="s">
        <v>6361</v>
      </c>
      <c r="AC324" s="322" t="str">
        <f>IF(ISTEXT(AD324),INDEX('JP PINT 1.0'!A:A,MATCH(コアインボイスモデル!AD324,'JP PINT 1.0'!B:B,0),1),"")</f>
        <v/>
      </c>
      <c r="AE324" s="322" t="str">
        <f>IF(ISTEXT(AD324),INDEX('JP PINT 1.0'!F:F,MATCH(コアインボイスモデル!AD324,'JP PINT 1.0'!B:B,0),1),"")</f>
        <v/>
      </c>
      <c r="AF324" s="322" t="str">
        <f>IF(ISTEXT(AD324),INDEX('JP PINT 1.0'!G:G,MATCH(コアインボイスモデル!AD324,'JP PINT 1.0'!B:B,0),1),"")</f>
        <v/>
      </c>
      <c r="AG324" s="324" t="str">
        <f>IF(ISTEXT(AD324),INDEX('JP PINT 1.0'!I:I,MATCH(コアインボイスモデル!AD324,'JP PINT 1.0'!B:B,0),1),"")</f>
        <v/>
      </c>
      <c r="AH324" s="324" t="str">
        <f>IF(ISTEXT(AD324),INDEX('JP PINT 1.0'!L:L,MATCH(コアインボイスモデル!AD324,'JP PINT 1.0'!B:B,0),1),"")</f>
        <v/>
      </c>
      <c r="AI324" s="322">
        <v>4</v>
      </c>
      <c r="AJ324" s="324" t="s">
        <v>735</v>
      </c>
      <c r="AK324" s="323" t="s">
        <v>5129</v>
      </c>
      <c r="AL324" s="322" t="s">
        <v>17</v>
      </c>
      <c r="AM324" s="324" t="str">
        <f>IF(LEN(AD324)&gt;1,INDEX('JP PINT 1.0'!U:U,MATCH(コアインボイスモデル!AD324,'JP PINT 1.0'!B:B,0),1),"")</f>
        <v/>
      </c>
    </row>
    <row r="325" spans="1:39" outlineLevel="1">
      <c r="A325" s="329">
        <f t="shared" si="42"/>
        <v>214</v>
      </c>
      <c r="B325" s="322" t="str">
        <f t="shared" si="49"/>
        <v>鑑ヘッダ</v>
      </c>
      <c r="C325" s="322" t="str">
        <f t="shared" si="50"/>
        <v>BT-178</v>
      </c>
      <c r="D325" s="322" t="str">
        <f t="shared" si="51"/>
        <v>0..1</v>
      </c>
      <c r="E325" s="322">
        <v>3</v>
      </c>
      <c r="F325" s="323" t="s">
        <v>740</v>
      </c>
      <c r="G325" s="324" t="s">
        <v>741</v>
      </c>
      <c r="H325" s="329">
        <v>323</v>
      </c>
      <c r="I325" s="322" t="s">
        <v>5853</v>
      </c>
      <c r="K325" s="322" t="s">
        <v>25</v>
      </c>
      <c r="L325" s="322" t="s">
        <v>738</v>
      </c>
      <c r="M325" s="322">
        <v>4</v>
      </c>
      <c r="N325" s="323" t="s">
        <v>740</v>
      </c>
      <c r="O325" s="324" t="s">
        <v>741</v>
      </c>
      <c r="P325" s="322" t="s">
        <v>30</v>
      </c>
      <c r="V325" s="323" t="s">
        <v>6501</v>
      </c>
      <c r="AC325" s="322" t="str">
        <f>IF(ISTEXT(AD325),INDEX('JP PINT 1.0'!A:A,MATCH(コアインボイスモデル!AD325,'JP PINT 1.0'!B:B,0),1),"")</f>
        <v/>
      </c>
      <c r="AE325" s="322" t="str">
        <f>IF(ISTEXT(AD325),INDEX('JP PINT 1.0'!F:F,MATCH(コアインボイスモデル!AD325,'JP PINT 1.0'!B:B,0),1),"")</f>
        <v/>
      </c>
      <c r="AF325" s="322" t="str">
        <f>IF(ISTEXT(AD325),INDEX('JP PINT 1.0'!G:G,MATCH(コアインボイスモデル!AD325,'JP PINT 1.0'!B:B,0),1),"")</f>
        <v/>
      </c>
      <c r="AG325" s="324" t="str">
        <f>IF(ISTEXT(AD325),INDEX('JP PINT 1.0'!I:I,MATCH(コアインボイスモデル!AD325,'JP PINT 1.0'!B:B,0),1),"")</f>
        <v/>
      </c>
      <c r="AH325" s="324" t="str">
        <f>IF(ISTEXT(AD325),INDEX('JP PINT 1.0'!L:L,MATCH(コアインボイスモデル!AD325,'JP PINT 1.0'!B:B,0),1),"")</f>
        <v/>
      </c>
      <c r="AI325" s="322">
        <v>4</v>
      </c>
      <c r="AJ325" s="324" t="s">
        <v>739</v>
      </c>
      <c r="AK325" s="323" t="s">
        <v>5130</v>
      </c>
      <c r="AL325" s="322" t="s">
        <v>17</v>
      </c>
      <c r="AM325" s="324" t="str">
        <f>IF(LEN(AD325)&gt;1,INDEX('JP PINT 1.0'!U:U,MATCH(コアインボイスモデル!AD325,'JP PINT 1.0'!B:B,0),1),"")</f>
        <v/>
      </c>
    </row>
    <row r="326" spans="1:39" outlineLevel="1">
      <c r="A326" s="329"/>
      <c r="B326" s="322" t="str">
        <f t="shared" si="49"/>
        <v/>
      </c>
      <c r="D326" s="322" t="str">
        <f t="shared" si="51"/>
        <v/>
      </c>
      <c r="E326" s="322" t="s">
        <v>3791</v>
      </c>
      <c r="H326" s="329">
        <v>324</v>
      </c>
      <c r="I326" s="322" t="s">
        <v>5853</v>
      </c>
      <c r="K326" s="322" t="s">
        <v>36</v>
      </c>
      <c r="L326" s="322" t="s">
        <v>742</v>
      </c>
      <c r="M326" s="322">
        <v>4</v>
      </c>
      <c r="N326" s="323" t="s">
        <v>744</v>
      </c>
      <c r="O326" s="324" t="s">
        <v>745</v>
      </c>
      <c r="P326" s="322" t="s">
        <v>139</v>
      </c>
      <c r="V326" s="323" t="s">
        <v>6287</v>
      </c>
      <c r="AC326" s="322" t="str">
        <f>IF(ISTEXT(AD326),INDEX('JP PINT 1.0'!A:A,MATCH(コアインボイスモデル!AD326,'JP PINT 1.0'!B:B,0),1),"")</f>
        <v/>
      </c>
      <c r="AE326" s="322" t="str">
        <f>IF(ISTEXT(AD326),INDEX('JP PINT 1.0'!F:F,MATCH(コアインボイスモデル!AD326,'JP PINT 1.0'!B:B,0),1),"")</f>
        <v/>
      </c>
      <c r="AF326" s="322" t="str">
        <f>IF(ISTEXT(AD326),INDEX('JP PINT 1.0'!G:G,MATCH(コアインボイスモデル!AD326,'JP PINT 1.0'!B:B,0),1),"")</f>
        <v/>
      </c>
      <c r="AG326" s="324" t="str">
        <f>IF(ISTEXT(AD326),INDEX('JP PINT 1.0'!I:I,MATCH(コアインボイスモデル!AD326,'JP PINT 1.0'!B:B,0),1),"")</f>
        <v/>
      </c>
      <c r="AH326" s="324" t="str">
        <f>IF(ISTEXT(AD326),INDEX('JP PINT 1.0'!L:L,MATCH(コアインボイスモデル!AD326,'JP PINT 1.0'!B:B,0),1),"")</f>
        <v/>
      </c>
      <c r="AI326" s="322">
        <v>4</v>
      </c>
      <c r="AJ326" s="324" t="s">
        <v>743</v>
      </c>
      <c r="AK326" s="323" t="s">
        <v>5131</v>
      </c>
      <c r="AL326" s="322" t="s">
        <v>17</v>
      </c>
      <c r="AM326" s="324" t="str">
        <f>IF(LEN(AD326)&gt;1,INDEX('JP PINT 1.0'!U:U,MATCH(コアインボイスモデル!AD326,'JP PINT 1.0'!B:B,0),1),"")</f>
        <v/>
      </c>
    </row>
    <row r="327" spans="1:39" outlineLevel="1">
      <c r="A327" s="329"/>
      <c r="B327" s="322" t="str">
        <f t="shared" si="49"/>
        <v/>
      </c>
      <c r="D327" s="322" t="str">
        <f t="shared" si="51"/>
        <v/>
      </c>
      <c r="E327" s="322" t="s">
        <v>3791</v>
      </c>
      <c r="H327" s="329">
        <v>325</v>
      </c>
      <c r="I327" s="322" t="s">
        <v>5853</v>
      </c>
      <c r="K327" s="322" t="s">
        <v>41</v>
      </c>
      <c r="L327" s="322" t="s">
        <v>746</v>
      </c>
      <c r="M327" s="322">
        <v>4</v>
      </c>
      <c r="N327" s="323" t="s">
        <v>748</v>
      </c>
      <c r="O327" s="324" t="s">
        <v>749</v>
      </c>
      <c r="P327" s="322" t="s">
        <v>16</v>
      </c>
      <c r="W327" s="323" t="s">
        <v>6288</v>
      </c>
      <c r="AC327" s="322" t="str">
        <f>IF(ISTEXT(AD327),INDEX('JP PINT 1.0'!A:A,MATCH(コアインボイスモデル!AD327,'JP PINT 1.0'!B:B,0),1),"")</f>
        <v/>
      </c>
      <c r="AE327" s="322" t="str">
        <f>IF(ISTEXT(AD327),INDEX('JP PINT 1.0'!F:F,MATCH(コアインボイスモデル!AD327,'JP PINT 1.0'!B:B,0),1),"")</f>
        <v/>
      </c>
      <c r="AF327" s="322" t="str">
        <f>IF(ISTEXT(AD327),INDEX('JP PINT 1.0'!G:G,MATCH(コアインボイスモデル!AD327,'JP PINT 1.0'!B:B,0),1),"")</f>
        <v/>
      </c>
      <c r="AG327" s="324" t="str">
        <f>IF(ISTEXT(AD327),INDEX('JP PINT 1.0'!I:I,MATCH(コアインボイスモデル!AD327,'JP PINT 1.0'!B:B,0),1),"")</f>
        <v/>
      </c>
      <c r="AH327" s="324" t="str">
        <f>IF(ISTEXT(AD327),INDEX('JP PINT 1.0'!L:L,MATCH(コアインボイスモデル!AD327,'JP PINT 1.0'!B:B,0),1),"")</f>
        <v/>
      </c>
      <c r="AI327" s="322">
        <v>4</v>
      </c>
      <c r="AJ327" s="324" t="s">
        <v>747</v>
      </c>
      <c r="AL327" s="322" t="s">
        <v>17</v>
      </c>
      <c r="AM327" s="324" t="str">
        <f>IF(LEN(AD327)&gt;1,INDEX('JP PINT 1.0'!U:U,MATCH(コアインボイスモデル!AD327,'JP PINT 1.0'!B:B,0),1),"")</f>
        <v/>
      </c>
    </row>
    <row r="328" spans="1:39" outlineLevel="1">
      <c r="A328" s="329">
        <f>A325+1</f>
        <v>215</v>
      </c>
      <c r="B328" s="322" t="str">
        <f t="shared" si="49"/>
        <v>鑑ヘッダ</v>
      </c>
      <c r="C328" s="322" t="str">
        <f>"BT-"&amp;(MID(C325,4,3)+1)</f>
        <v>BT-179</v>
      </c>
      <c r="D328" s="322" t="str">
        <f t="shared" si="51"/>
        <v>1..1</v>
      </c>
      <c r="E328" s="322">
        <v>3</v>
      </c>
      <c r="F328" s="323" t="s">
        <v>752</v>
      </c>
      <c r="G328" s="324" t="s">
        <v>753</v>
      </c>
      <c r="H328" s="329">
        <v>326</v>
      </c>
      <c r="I328" s="322" t="s">
        <v>5853</v>
      </c>
      <c r="K328" s="322" t="s">
        <v>25</v>
      </c>
      <c r="L328" s="322" t="s">
        <v>750</v>
      </c>
      <c r="M328" s="322">
        <v>5</v>
      </c>
      <c r="N328" s="323" t="s">
        <v>752</v>
      </c>
      <c r="O328" s="324" t="s">
        <v>753</v>
      </c>
      <c r="P328" s="322" t="s">
        <v>23</v>
      </c>
      <c r="X328" s="323" t="s">
        <v>6290</v>
      </c>
      <c r="AC328" s="322" t="str">
        <f>IF(ISTEXT(AD328),INDEX('JP PINT 1.0'!A:A,MATCH(コアインボイスモデル!AD328,'JP PINT 1.0'!B:B,0),1),"")</f>
        <v/>
      </c>
      <c r="AE328" s="322" t="str">
        <f>IF(ISTEXT(AD328),INDEX('JP PINT 1.0'!F:F,MATCH(コアインボイスモデル!AD328,'JP PINT 1.0'!B:B,0),1),"")</f>
        <v/>
      </c>
      <c r="AF328" s="322" t="str">
        <f>IF(ISTEXT(AD328),INDEX('JP PINT 1.0'!G:G,MATCH(コアインボイスモデル!AD328,'JP PINT 1.0'!B:B,0),1),"")</f>
        <v/>
      </c>
      <c r="AG328" s="324" t="str">
        <f>IF(ISTEXT(AD328),INDEX('JP PINT 1.0'!I:I,MATCH(コアインボイスモデル!AD328,'JP PINT 1.0'!B:B,0),1),"")</f>
        <v/>
      </c>
      <c r="AH328" s="324" t="str">
        <f>IF(ISTEXT(AD328),INDEX('JP PINT 1.0'!L:L,MATCH(コアインボイスモデル!AD328,'JP PINT 1.0'!B:B,0),1),"")</f>
        <v/>
      </c>
      <c r="AI328" s="322">
        <v>5</v>
      </c>
      <c r="AJ328" s="324" t="s">
        <v>751</v>
      </c>
      <c r="AK328" s="323" t="s">
        <v>5132</v>
      </c>
      <c r="AL328" s="322" t="s">
        <v>17</v>
      </c>
      <c r="AM328" s="324" t="str">
        <f>IF(LEN(AD328)&gt;1,INDEX('JP PINT 1.0'!U:U,MATCH(コアインボイスモデル!AD328,'JP PINT 1.0'!B:B,0),1),"")</f>
        <v/>
      </c>
    </row>
    <row r="329" spans="1:39" outlineLevel="1">
      <c r="A329" s="329">
        <f t="shared" si="42"/>
        <v>216</v>
      </c>
      <c r="B329" s="322" t="str">
        <f t="shared" si="49"/>
        <v>鑑ヘッダ</v>
      </c>
      <c r="C329" s="322" t="str">
        <f t="shared" si="50"/>
        <v>BT-180</v>
      </c>
      <c r="D329" s="322" t="str">
        <f t="shared" si="51"/>
        <v>1..1</v>
      </c>
      <c r="E329" s="322">
        <v>3</v>
      </c>
      <c r="F329" s="323" t="s">
        <v>755</v>
      </c>
      <c r="G329" s="324" t="s">
        <v>756</v>
      </c>
      <c r="H329" s="329">
        <v>327</v>
      </c>
      <c r="I329" s="322" t="s">
        <v>5853</v>
      </c>
      <c r="K329" s="322" t="s">
        <v>25</v>
      </c>
      <c r="L329" s="322" t="s">
        <v>754</v>
      </c>
      <c r="M329" s="322">
        <v>5</v>
      </c>
      <c r="N329" s="323" t="s">
        <v>755</v>
      </c>
      <c r="O329" s="324" t="s">
        <v>756</v>
      </c>
      <c r="P329" s="322" t="s">
        <v>23</v>
      </c>
      <c r="X329" s="323" t="s">
        <v>6292</v>
      </c>
      <c r="AC329" s="322" t="str">
        <f>IF(ISTEXT(AD329),INDEX('JP PINT 1.0'!A:A,MATCH(コアインボイスモデル!AD329,'JP PINT 1.0'!B:B,0),1),"")</f>
        <v/>
      </c>
      <c r="AE329" s="322" t="str">
        <f>IF(ISTEXT(AD329),INDEX('JP PINT 1.0'!F:F,MATCH(コアインボイスモデル!AD329,'JP PINT 1.0'!B:B,0),1),"")</f>
        <v/>
      </c>
      <c r="AF329" s="322" t="str">
        <f>IF(ISTEXT(AD329),INDEX('JP PINT 1.0'!G:G,MATCH(コアインボイスモデル!AD329,'JP PINT 1.0'!B:B,0),1),"")</f>
        <v/>
      </c>
      <c r="AG329" s="324" t="str">
        <f>IF(ISTEXT(AD329),INDEX('JP PINT 1.0'!I:I,MATCH(コアインボイスモデル!AD329,'JP PINT 1.0'!B:B,0),1),"")</f>
        <v/>
      </c>
      <c r="AH329" s="324" t="str">
        <f>IF(ISTEXT(AD329),INDEX('JP PINT 1.0'!L:L,MATCH(コアインボイスモデル!AD329,'JP PINT 1.0'!B:B,0),1),"")</f>
        <v/>
      </c>
      <c r="AI329" s="322">
        <v>5</v>
      </c>
      <c r="AJ329" s="324" t="s">
        <v>128</v>
      </c>
      <c r="AK329" s="323" t="s">
        <v>5133</v>
      </c>
      <c r="AL329" s="322" t="s">
        <v>17</v>
      </c>
      <c r="AM329" s="324" t="str">
        <f>IF(LEN(AD329)&gt;1,INDEX('JP PINT 1.0'!U:U,MATCH(コアインボイスモデル!AD329,'JP PINT 1.0'!B:B,0),1),"")</f>
        <v/>
      </c>
    </row>
    <row r="330" spans="1:39">
      <c r="A330" s="329">
        <f t="shared" si="42"/>
        <v>217</v>
      </c>
      <c r="B330" s="322" t="str">
        <f t="shared" si="49"/>
        <v>鑑ヘッダ</v>
      </c>
      <c r="C330" s="322" t="str">
        <f>"BG-"&amp;(MID(C318,4,2)+1)</f>
        <v>BG-34</v>
      </c>
      <c r="D330" s="322" t="str">
        <f t="shared" si="51"/>
        <v>0..n</v>
      </c>
      <c r="E330" s="322">
        <v>2</v>
      </c>
      <c r="F330" s="323" t="s">
        <v>6153</v>
      </c>
      <c r="G330" s="324" t="s">
        <v>758</v>
      </c>
      <c r="H330" s="329">
        <v>328</v>
      </c>
      <c r="I330" s="322" t="s">
        <v>5853</v>
      </c>
      <c r="K330" s="322" t="s">
        <v>36</v>
      </c>
      <c r="L330" s="322" t="s">
        <v>712</v>
      </c>
      <c r="M330" s="322">
        <v>3</v>
      </c>
      <c r="N330" s="323" t="s">
        <v>757</v>
      </c>
      <c r="O330" s="324" t="s">
        <v>758</v>
      </c>
      <c r="P330" s="322" t="s">
        <v>139</v>
      </c>
      <c r="T330" s="323" t="s">
        <v>6409</v>
      </c>
      <c r="AC330" s="322" t="str">
        <f>IF(ISTEXT(AD330),INDEX('JP PINT 1.0'!A:A,MATCH(コアインボイスモデル!AD330,'JP PINT 1.0'!B:B,0),1),"")</f>
        <v/>
      </c>
      <c r="AE330" s="322" t="str">
        <f>IF(ISTEXT(AD330),INDEX('JP PINT 1.0'!F:F,MATCH(コアインボイスモデル!AD330,'JP PINT 1.0'!B:B,0),1),"")</f>
        <v/>
      </c>
      <c r="AF330" s="322" t="str">
        <f>IF(ISTEXT(AD330),INDEX('JP PINT 1.0'!G:G,MATCH(コアインボイスモデル!AD330,'JP PINT 1.0'!B:B,0),1),"")</f>
        <v/>
      </c>
      <c r="AG330" s="324" t="str">
        <f>IF(ISTEXT(AD330),INDEX('JP PINT 1.0'!I:I,MATCH(コアインボイスモデル!AD330,'JP PINT 1.0'!B:B,0),1),"")</f>
        <v/>
      </c>
      <c r="AH330" s="324" t="str">
        <f>IF(ISTEXT(AD330),INDEX('JP PINT 1.0'!L:L,MATCH(コアインボイスモデル!AD330,'JP PINT 1.0'!B:B,0),1),"")</f>
        <v/>
      </c>
      <c r="AI330" s="322">
        <v>3</v>
      </c>
      <c r="AJ330" s="324" t="s">
        <v>5175</v>
      </c>
      <c r="AK330" s="323" t="s">
        <v>5134</v>
      </c>
      <c r="AL330" s="322" t="s">
        <v>17</v>
      </c>
      <c r="AM330" s="324" t="str">
        <f>IF(LEN(AD330)&gt;1,INDEX('JP PINT 1.0'!U:U,MATCH(コアインボイスモデル!AD330,'JP PINT 1.0'!B:B,0),1),"")</f>
        <v/>
      </c>
    </row>
    <row r="331" spans="1:39" outlineLevel="1">
      <c r="A331" s="329"/>
      <c r="B331" s="322" t="str">
        <f t="shared" si="49"/>
        <v/>
      </c>
      <c r="D331" s="322" t="str">
        <f t="shared" si="51"/>
        <v/>
      </c>
      <c r="E331" s="322" t="s">
        <v>3791</v>
      </c>
      <c r="H331" s="329">
        <v>329</v>
      </c>
      <c r="I331" s="322" t="s">
        <v>5853</v>
      </c>
      <c r="K331" s="322" t="s">
        <v>41</v>
      </c>
      <c r="L331" s="322" t="s">
        <v>715</v>
      </c>
      <c r="M331" s="322">
        <v>3</v>
      </c>
      <c r="N331" s="323" t="s">
        <v>759</v>
      </c>
      <c r="O331" s="324" t="s">
        <v>760</v>
      </c>
      <c r="P331" s="322" t="s">
        <v>16</v>
      </c>
      <c r="U331" s="323" t="s">
        <v>6286</v>
      </c>
      <c r="AC331" s="322" t="str">
        <f>IF(ISTEXT(AD331),INDEX('JP PINT 1.0'!A:A,MATCH(コアインボイスモデル!AD331,'JP PINT 1.0'!B:B,0),1),"")</f>
        <v/>
      </c>
      <c r="AE331" s="322" t="str">
        <f>IF(ISTEXT(AD331),INDEX('JP PINT 1.0'!F:F,MATCH(コアインボイスモデル!AD331,'JP PINT 1.0'!B:B,0),1),"")</f>
        <v/>
      </c>
      <c r="AF331" s="322" t="str">
        <f>IF(ISTEXT(AD331),INDEX('JP PINT 1.0'!G:G,MATCH(コアインボイスモデル!AD331,'JP PINT 1.0'!B:B,0),1),"")</f>
        <v/>
      </c>
      <c r="AG331" s="324" t="str">
        <f>IF(ISTEXT(AD331),INDEX('JP PINT 1.0'!I:I,MATCH(コアインボイスモデル!AD331,'JP PINT 1.0'!B:B,0),1),"")</f>
        <v/>
      </c>
      <c r="AH331" s="324" t="str">
        <f>IF(ISTEXT(AD331),INDEX('JP PINT 1.0'!L:L,MATCH(コアインボイスモデル!AD331,'JP PINT 1.0'!B:B,0),1),"")</f>
        <v/>
      </c>
      <c r="AI331" s="322">
        <v>3</v>
      </c>
      <c r="AJ331" s="324" t="s">
        <v>716</v>
      </c>
      <c r="AL331" s="322" t="s">
        <v>17</v>
      </c>
      <c r="AM331" s="324" t="str">
        <f>IF(LEN(AD331)&gt;1,INDEX('JP PINT 1.0'!U:U,MATCH(コアインボイスモデル!AD331,'JP PINT 1.0'!B:B,0),1),"")</f>
        <v/>
      </c>
    </row>
    <row r="332" spans="1:39" outlineLevel="1">
      <c r="A332" s="329">
        <f>A330+1</f>
        <v>218</v>
      </c>
      <c r="B332" s="322" t="str">
        <f t="shared" si="49"/>
        <v>鑑ヘッダ</v>
      </c>
      <c r="C332" s="322" t="str">
        <f>"BT-"&amp;(MID(C329,4,3)+1)</f>
        <v>BT-181</v>
      </c>
      <c r="D332" s="322" t="str">
        <f t="shared" si="51"/>
        <v>1..1</v>
      </c>
      <c r="E332" s="322">
        <v>3</v>
      </c>
      <c r="F332" s="323" t="s">
        <v>720</v>
      </c>
      <c r="G332" s="324" t="s">
        <v>761</v>
      </c>
      <c r="H332" s="329">
        <v>330</v>
      </c>
      <c r="I332" s="322" t="s">
        <v>5853</v>
      </c>
      <c r="K332" s="322" t="s">
        <v>25</v>
      </c>
      <c r="L332" s="322" t="s">
        <v>718</v>
      </c>
      <c r="M332" s="322">
        <v>4</v>
      </c>
      <c r="N332" s="323" t="s">
        <v>720</v>
      </c>
      <c r="O332" s="324" t="s">
        <v>761</v>
      </c>
      <c r="P332" s="322" t="s">
        <v>23</v>
      </c>
      <c r="V332" s="323" t="s">
        <v>6336</v>
      </c>
      <c r="AC332" s="322" t="str">
        <f>IF(ISTEXT(AD332),INDEX('JP PINT 1.0'!A:A,MATCH(コアインボイスモデル!AD332,'JP PINT 1.0'!B:B,0),1),"")</f>
        <v/>
      </c>
      <c r="AE332" s="322" t="str">
        <f>IF(ISTEXT(AD332),INDEX('JP PINT 1.0'!F:F,MATCH(コアインボイスモデル!AD332,'JP PINT 1.0'!B:B,0),1),"")</f>
        <v/>
      </c>
      <c r="AF332" s="322" t="str">
        <f>IF(ISTEXT(AD332),INDEX('JP PINT 1.0'!G:G,MATCH(コアインボイスモデル!AD332,'JP PINT 1.0'!B:B,0),1),"")</f>
        <v/>
      </c>
      <c r="AG332" s="324" t="str">
        <f>IF(ISTEXT(AD332),INDEX('JP PINT 1.0'!I:I,MATCH(コアインボイスモデル!AD332,'JP PINT 1.0'!B:B,0),1),"")</f>
        <v/>
      </c>
      <c r="AH332" s="324" t="str">
        <f>IF(ISTEXT(AD332),INDEX('JP PINT 1.0'!L:L,MATCH(コアインボイスモデル!AD332,'JP PINT 1.0'!B:B,0),1),"")</f>
        <v/>
      </c>
      <c r="AI332" s="322">
        <v>4</v>
      </c>
      <c r="AJ332" s="324" t="s">
        <v>719</v>
      </c>
      <c r="AK332" s="323" t="s">
        <v>5135</v>
      </c>
      <c r="AL332" s="322" t="s">
        <v>17</v>
      </c>
      <c r="AM332" s="324" t="str">
        <f>IF(LEN(AD332)&gt;1,INDEX('JP PINT 1.0'!U:U,MATCH(コアインボイスモデル!AD332,'JP PINT 1.0'!B:B,0),1),"")</f>
        <v/>
      </c>
    </row>
    <row r="333" spans="1:39" outlineLevel="1">
      <c r="A333" s="329">
        <f t="shared" si="42"/>
        <v>219</v>
      </c>
      <c r="B333" s="322" t="str">
        <f t="shared" si="49"/>
        <v>鑑ヘッダ</v>
      </c>
      <c r="C333" s="322" t="str">
        <f t="shared" ref="C333:C341" si="52">"BT-"&amp;(MID(C332,4,3)+1)</f>
        <v>BT-182</v>
      </c>
      <c r="D333" s="322" t="str">
        <f t="shared" si="51"/>
        <v>0..1</v>
      </c>
      <c r="E333" s="322">
        <v>3</v>
      </c>
      <c r="F333" s="323" t="s">
        <v>762</v>
      </c>
      <c r="G333" s="324" t="s">
        <v>763</v>
      </c>
      <c r="H333" s="329">
        <v>331</v>
      </c>
      <c r="I333" s="322" t="s">
        <v>5853</v>
      </c>
      <c r="K333" s="322" t="s">
        <v>25</v>
      </c>
      <c r="L333" s="322" t="s">
        <v>722</v>
      </c>
      <c r="M333" s="322">
        <v>4</v>
      </c>
      <c r="N333" s="323" t="s">
        <v>762</v>
      </c>
      <c r="O333" s="324" t="s">
        <v>763</v>
      </c>
      <c r="P333" s="322" t="s">
        <v>30</v>
      </c>
      <c r="V333" s="323" t="s">
        <v>6500</v>
      </c>
      <c r="AC333" s="322" t="str">
        <f>IF(ISTEXT(AD333),INDEX('JP PINT 1.0'!A:A,MATCH(コアインボイスモデル!AD333,'JP PINT 1.0'!B:B,0),1),"")</f>
        <v/>
      </c>
      <c r="AE333" s="322" t="str">
        <f>IF(ISTEXT(AD333),INDEX('JP PINT 1.0'!F:F,MATCH(コアインボイスモデル!AD333,'JP PINT 1.0'!B:B,0),1),"")</f>
        <v/>
      </c>
      <c r="AF333" s="322" t="str">
        <f>IF(ISTEXT(AD333),INDEX('JP PINT 1.0'!G:G,MATCH(コアインボイスモデル!AD333,'JP PINT 1.0'!B:B,0),1),"")</f>
        <v/>
      </c>
      <c r="AG333" s="324" t="str">
        <f>IF(ISTEXT(AD333),INDEX('JP PINT 1.0'!I:I,MATCH(コアインボイスモデル!AD333,'JP PINT 1.0'!B:B,0),1),"")</f>
        <v/>
      </c>
      <c r="AH333" s="324" t="str">
        <f>IF(ISTEXT(AD333),INDEX('JP PINT 1.0'!L:L,MATCH(コアインボイスモデル!AD333,'JP PINT 1.0'!B:B,0),1),"")</f>
        <v/>
      </c>
      <c r="AI333" s="322">
        <v>4</v>
      </c>
      <c r="AJ333" s="324" t="s">
        <v>723</v>
      </c>
      <c r="AK333" s="323" t="s">
        <v>5136</v>
      </c>
      <c r="AL333" s="322" t="s">
        <v>17</v>
      </c>
      <c r="AM333" s="324" t="str">
        <f>IF(LEN(AD333)&gt;1,INDEX('JP PINT 1.0'!U:U,MATCH(コアインボイスモデル!AD333,'JP PINT 1.0'!B:B,0),1),"")</f>
        <v/>
      </c>
    </row>
    <row r="334" spans="1:39" outlineLevel="1">
      <c r="A334" s="329">
        <f t="shared" si="42"/>
        <v>220</v>
      </c>
      <c r="B334" s="322" t="str">
        <f t="shared" si="49"/>
        <v>鑑ヘッダ</v>
      </c>
      <c r="C334" s="322" t="str">
        <f t="shared" si="52"/>
        <v>BT-183</v>
      </c>
      <c r="D334" s="322" t="str">
        <f t="shared" si="51"/>
        <v>0..1</v>
      </c>
      <c r="E334" s="322">
        <v>3</v>
      </c>
      <c r="F334" s="323" t="s">
        <v>764</v>
      </c>
      <c r="G334" s="324" t="s">
        <v>765</v>
      </c>
      <c r="H334" s="329">
        <v>332</v>
      </c>
      <c r="I334" s="322" t="s">
        <v>5853</v>
      </c>
      <c r="K334" s="322" t="s">
        <v>25</v>
      </c>
      <c r="L334" s="322" t="s">
        <v>726</v>
      </c>
      <c r="M334" s="322">
        <v>4</v>
      </c>
      <c r="N334" s="323" t="s">
        <v>764</v>
      </c>
      <c r="O334" s="324" t="s">
        <v>765</v>
      </c>
      <c r="P334" s="322" t="s">
        <v>30</v>
      </c>
      <c r="V334" s="323" t="s">
        <v>6359</v>
      </c>
      <c r="AC334" s="322" t="str">
        <f>IF(ISTEXT(AD334),INDEX('JP PINT 1.0'!A:A,MATCH(コアインボイスモデル!AD334,'JP PINT 1.0'!B:B,0),1),"")</f>
        <v/>
      </c>
      <c r="AE334" s="322" t="str">
        <f>IF(ISTEXT(AD334),INDEX('JP PINT 1.0'!F:F,MATCH(コアインボイスモデル!AD334,'JP PINT 1.0'!B:B,0),1),"")</f>
        <v/>
      </c>
      <c r="AF334" s="322" t="str">
        <f>IF(ISTEXT(AD334),INDEX('JP PINT 1.0'!G:G,MATCH(コアインボイスモデル!AD334,'JP PINT 1.0'!B:B,0),1),"")</f>
        <v/>
      </c>
      <c r="AG334" s="324" t="str">
        <f>IF(ISTEXT(AD334),INDEX('JP PINT 1.0'!I:I,MATCH(コアインボイスモデル!AD334,'JP PINT 1.0'!B:B,0),1),"")</f>
        <v/>
      </c>
      <c r="AH334" s="324" t="str">
        <f>IF(ISTEXT(AD334),INDEX('JP PINT 1.0'!L:L,MATCH(コアインボイスモデル!AD334,'JP PINT 1.0'!B:B,0),1),"")</f>
        <v/>
      </c>
      <c r="AI334" s="322">
        <v>4</v>
      </c>
      <c r="AJ334" s="324" t="s">
        <v>727</v>
      </c>
      <c r="AK334" s="323" t="s">
        <v>5137</v>
      </c>
      <c r="AL334" s="322" t="s">
        <v>17</v>
      </c>
      <c r="AM334" s="324" t="str">
        <f>IF(LEN(AD334)&gt;1,INDEX('JP PINT 1.0'!U:U,MATCH(コアインボイスモデル!AD334,'JP PINT 1.0'!B:B,0),1),"")</f>
        <v/>
      </c>
    </row>
    <row r="335" spans="1:39" outlineLevel="1">
      <c r="A335" s="329">
        <f t="shared" si="42"/>
        <v>221</v>
      </c>
      <c r="B335" s="322" t="str">
        <f t="shared" si="49"/>
        <v>鑑ヘッダ</v>
      </c>
      <c r="C335" s="322" t="str">
        <f t="shared" si="52"/>
        <v>BT-184</v>
      </c>
      <c r="D335" s="322" t="str">
        <f t="shared" si="51"/>
        <v>0..1</v>
      </c>
      <c r="E335" s="322">
        <v>3</v>
      </c>
      <c r="F335" s="323" t="s">
        <v>766</v>
      </c>
      <c r="G335" s="324" t="s">
        <v>767</v>
      </c>
      <c r="H335" s="329">
        <v>333</v>
      </c>
      <c r="I335" s="322" t="s">
        <v>5853</v>
      </c>
      <c r="K335" s="322" t="s">
        <v>25</v>
      </c>
      <c r="L335" s="322" t="s">
        <v>730</v>
      </c>
      <c r="M335" s="322">
        <v>4</v>
      </c>
      <c r="N335" s="323" t="s">
        <v>766</v>
      </c>
      <c r="O335" s="324" t="s">
        <v>767</v>
      </c>
      <c r="P335" s="322" t="s">
        <v>30</v>
      </c>
      <c r="V335" s="323" t="s">
        <v>6360</v>
      </c>
      <c r="AC335" s="322" t="str">
        <f>IF(ISTEXT(AD335),INDEX('JP PINT 1.0'!A:A,MATCH(コアインボイスモデル!AD335,'JP PINT 1.0'!B:B,0),1),"")</f>
        <v/>
      </c>
      <c r="AE335" s="322" t="str">
        <f>IF(ISTEXT(AD335),INDEX('JP PINT 1.0'!F:F,MATCH(コアインボイスモデル!AD335,'JP PINT 1.0'!B:B,0),1),"")</f>
        <v/>
      </c>
      <c r="AF335" s="322" t="str">
        <f>IF(ISTEXT(AD335),INDEX('JP PINT 1.0'!G:G,MATCH(コアインボイスモデル!AD335,'JP PINT 1.0'!B:B,0),1),"")</f>
        <v/>
      </c>
      <c r="AG335" s="324" t="str">
        <f>IF(ISTEXT(AD335),INDEX('JP PINT 1.0'!I:I,MATCH(コアインボイスモデル!AD335,'JP PINT 1.0'!B:B,0),1),"")</f>
        <v/>
      </c>
      <c r="AH335" s="324" t="str">
        <f>IF(ISTEXT(AD335),INDEX('JP PINT 1.0'!L:L,MATCH(コアインボイスモデル!AD335,'JP PINT 1.0'!B:B,0),1),"")</f>
        <v/>
      </c>
      <c r="AI335" s="322">
        <v>4</v>
      </c>
      <c r="AJ335" s="324" t="s">
        <v>731</v>
      </c>
      <c r="AK335" s="323" t="s">
        <v>5138</v>
      </c>
      <c r="AL335" s="322" t="s">
        <v>17</v>
      </c>
      <c r="AM335" s="324" t="str">
        <f>IF(LEN(AD335)&gt;1,INDEX('JP PINT 1.0'!U:U,MATCH(コアインボイスモデル!AD335,'JP PINT 1.0'!B:B,0),1),"")</f>
        <v/>
      </c>
    </row>
    <row r="336" spans="1:39" outlineLevel="1">
      <c r="A336" s="329">
        <f t="shared" si="42"/>
        <v>222</v>
      </c>
      <c r="B336" s="322" t="str">
        <f t="shared" si="49"/>
        <v>鑑ヘッダ</v>
      </c>
      <c r="C336" s="322" t="str">
        <f t="shared" si="52"/>
        <v>BT-185</v>
      </c>
      <c r="D336" s="322" t="str">
        <f t="shared" si="51"/>
        <v>0..1</v>
      </c>
      <c r="E336" s="322">
        <v>3</v>
      </c>
      <c r="F336" s="323" t="s">
        <v>768</v>
      </c>
      <c r="G336" s="324" t="s">
        <v>769</v>
      </c>
      <c r="H336" s="329">
        <v>334</v>
      </c>
      <c r="I336" s="322" t="s">
        <v>5853</v>
      </c>
      <c r="K336" s="322" t="s">
        <v>25</v>
      </c>
      <c r="L336" s="322" t="s">
        <v>734</v>
      </c>
      <c r="M336" s="322">
        <v>4</v>
      </c>
      <c r="N336" s="323" t="s">
        <v>768</v>
      </c>
      <c r="O336" s="324" t="s">
        <v>769</v>
      </c>
      <c r="P336" s="322" t="s">
        <v>30</v>
      </c>
      <c r="V336" s="323" t="s">
        <v>6361</v>
      </c>
      <c r="AC336" s="322" t="str">
        <f>IF(ISTEXT(AD336),INDEX('JP PINT 1.0'!A:A,MATCH(コアインボイスモデル!AD336,'JP PINT 1.0'!B:B,0),1),"")</f>
        <v/>
      </c>
      <c r="AE336" s="322" t="str">
        <f>IF(ISTEXT(AD336),INDEX('JP PINT 1.0'!F:F,MATCH(コアインボイスモデル!AD336,'JP PINT 1.0'!B:B,0),1),"")</f>
        <v/>
      </c>
      <c r="AF336" s="322" t="str">
        <f>IF(ISTEXT(AD336),INDEX('JP PINT 1.0'!G:G,MATCH(コアインボイスモデル!AD336,'JP PINT 1.0'!B:B,0),1),"")</f>
        <v/>
      </c>
      <c r="AG336" s="324" t="str">
        <f>IF(ISTEXT(AD336),INDEX('JP PINT 1.0'!I:I,MATCH(コアインボイスモデル!AD336,'JP PINT 1.0'!B:B,0),1),"")</f>
        <v/>
      </c>
      <c r="AH336" s="324" t="str">
        <f>IF(ISTEXT(AD336),INDEX('JP PINT 1.0'!L:L,MATCH(コアインボイスモデル!AD336,'JP PINT 1.0'!B:B,0),1),"")</f>
        <v/>
      </c>
      <c r="AI336" s="322">
        <v>4</v>
      </c>
      <c r="AJ336" s="324" t="s">
        <v>735</v>
      </c>
      <c r="AK336" s="323" t="s">
        <v>5139</v>
      </c>
      <c r="AL336" s="322" t="s">
        <v>17</v>
      </c>
      <c r="AM336" s="324" t="str">
        <f>IF(LEN(AD336)&gt;1,INDEX('JP PINT 1.0'!U:U,MATCH(コアインボイスモデル!AD336,'JP PINT 1.0'!B:B,0),1),"")</f>
        <v/>
      </c>
    </row>
    <row r="337" spans="1:39" outlineLevel="1">
      <c r="A337" s="329">
        <f t="shared" si="42"/>
        <v>223</v>
      </c>
      <c r="B337" s="322" t="str">
        <f t="shared" si="49"/>
        <v>鑑ヘッダ</v>
      </c>
      <c r="C337" s="322" t="str">
        <f t="shared" si="52"/>
        <v>BT-186</v>
      </c>
      <c r="D337" s="322" t="str">
        <f t="shared" si="51"/>
        <v>0..1</v>
      </c>
      <c r="E337" s="322">
        <v>3</v>
      </c>
      <c r="F337" s="323" t="s">
        <v>770</v>
      </c>
      <c r="G337" s="324" t="s">
        <v>771</v>
      </c>
      <c r="H337" s="329">
        <v>335</v>
      </c>
      <c r="I337" s="322" t="s">
        <v>5853</v>
      </c>
      <c r="K337" s="322" t="s">
        <v>25</v>
      </c>
      <c r="L337" s="322" t="s">
        <v>738</v>
      </c>
      <c r="M337" s="322">
        <v>4</v>
      </c>
      <c r="N337" s="323" t="s">
        <v>770</v>
      </c>
      <c r="O337" s="324" t="s">
        <v>771</v>
      </c>
      <c r="P337" s="322" t="s">
        <v>30</v>
      </c>
      <c r="V337" s="323" t="s">
        <v>6501</v>
      </c>
      <c r="AC337" s="322" t="str">
        <f>IF(ISTEXT(AD337),INDEX('JP PINT 1.0'!A:A,MATCH(コアインボイスモデル!AD337,'JP PINT 1.0'!B:B,0),1),"")</f>
        <v/>
      </c>
      <c r="AE337" s="322" t="str">
        <f>IF(ISTEXT(AD337),INDEX('JP PINT 1.0'!F:F,MATCH(コアインボイスモデル!AD337,'JP PINT 1.0'!B:B,0),1),"")</f>
        <v/>
      </c>
      <c r="AF337" s="322" t="str">
        <f>IF(ISTEXT(AD337),INDEX('JP PINT 1.0'!G:G,MATCH(コアインボイスモデル!AD337,'JP PINT 1.0'!B:B,0),1),"")</f>
        <v/>
      </c>
      <c r="AG337" s="324" t="str">
        <f>IF(ISTEXT(AD337),INDEX('JP PINT 1.0'!I:I,MATCH(コアインボイスモデル!AD337,'JP PINT 1.0'!B:B,0),1),"")</f>
        <v/>
      </c>
      <c r="AH337" s="324" t="str">
        <f>IF(ISTEXT(AD337),INDEX('JP PINT 1.0'!L:L,MATCH(コアインボイスモデル!AD337,'JP PINT 1.0'!B:B,0),1),"")</f>
        <v/>
      </c>
      <c r="AI337" s="322">
        <v>4</v>
      </c>
      <c r="AJ337" s="324" t="s">
        <v>739</v>
      </c>
      <c r="AK337" s="323" t="s">
        <v>5140</v>
      </c>
      <c r="AL337" s="322" t="s">
        <v>17</v>
      </c>
      <c r="AM337" s="324" t="str">
        <f>IF(LEN(AD337)&gt;1,INDEX('JP PINT 1.0'!U:U,MATCH(コアインボイスモデル!AD337,'JP PINT 1.0'!B:B,0),1),"")</f>
        <v/>
      </c>
    </row>
    <row r="338" spans="1:39" outlineLevel="1">
      <c r="A338" s="329"/>
      <c r="B338" s="322" t="str">
        <f t="shared" si="49"/>
        <v/>
      </c>
      <c r="D338" s="322" t="str">
        <f t="shared" si="51"/>
        <v/>
      </c>
      <c r="E338" s="322" t="s">
        <v>3791</v>
      </c>
      <c r="H338" s="329">
        <v>336</v>
      </c>
      <c r="I338" s="322" t="s">
        <v>5853</v>
      </c>
      <c r="K338" s="322" t="s">
        <v>36</v>
      </c>
      <c r="L338" s="322" t="s">
        <v>742</v>
      </c>
      <c r="M338" s="322">
        <v>4</v>
      </c>
      <c r="N338" s="323" t="s">
        <v>772</v>
      </c>
      <c r="O338" s="324" t="s">
        <v>773</v>
      </c>
      <c r="P338" s="322" t="s">
        <v>139</v>
      </c>
      <c r="V338" s="323" t="s">
        <v>6287</v>
      </c>
      <c r="AC338" s="322" t="str">
        <f>IF(ISTEXT(AD338),INDEX('JP PINT 1.0'!A:A,MATCH(コアインボイスモデル!AD338,'JP PINT 1.0'!B:B,0),1),"")</f>
        <v/>
      </c>
      <c r="AE338" s="322" t="str">
        <f>IF(ISTEXT(AD338),INDEX('JP PINT 1.0'!F:F,MATCH(コアインボイスモデル!AD338,'JP PINT 1.0'!B:B,0),1),"")</f>
        <v/>
      </c>
      <c r="AF338" s="322" t="str">
        <f>IF(ISTEXT(AD338),INDEX('JP PINT 1.0'!G:G,MATCH(コアインボイスモデル!AD338,'JP PINT 1.0'!B:B,0),1),"")</f>
        <v/>
      </c>
      <c r="AG338" s="324" t="str">
        <f>IF(ISTEXT(AD338),INDEX('JP PINT 1.0'!I:I,MATCH(コアインボイスモデル!AD338,'JP PINT 1.0'!B:B,0),1),"")</f>
        <v/>
      </c>
      <c r="AH338" s="324" t="str">
        <f>IF(ISTEXT(AD338),INDEX('JP PINT 1.0'!L:L,MATCH(コアインボイスモデル!AD338,'JP PINT 1.0'!B:B,0),1),"")</f>
        <v/>
      </c>
      <c r="AI338" s="322">
        <v>4</v>
      </c>
      <c r="AJ338" s="324" t="s">
        <v>743</v>
      </c>
      <c r="AK338" s="323" t="s">
        <v>5141</v>
      </c>
      <c r="AL338" s="322" t="s">
        <v>17</v>
      </c>
      <c r="AM338" s="324" t="str">
        <f>IF(LEN(AD338)&gt;1,INDEX('JP PINT 1.0'!U:U,MATCH(コアインボイスモデル!AD338,'JP PINT 1.0'!B:B,0),1),"")</f>
        <v/>
      </c>
    </row>
    <row r="339" spans="1:39" outlineLevel="1">
      <c r="A339" s="329"/>
      <c r="B339" s="322" t="str">
        <f t="shared" si="49"/>
        <v/>
      </c>
      <c r="D339" s="322" t="str">
        <f t="shared" si="51"/>
        <v/>
      </c>
      <c r="E339" s="322" t="s">
        <v>3791</v>
      </c>
      <c r="H339" s="329">
        <v>337</v>
      </c>
      <c r="I339" s="322" t="s">
        <v>5853</v>
      </c>
      <c r="K339" s="322" t="s">
        <v>41</v>
      </c>
      <c r="L339" s="322" t="s">
        <v>746</v>
      </c>
      <c r="M339" s="322">
        <v>4</v>
      </c>
      <c r="N339" s="323" t="s">
        <v>774</v>
      </c>
      <c r="O339" s="324" t="s">
        <v>775</v>
      </c>
      <c r="P339" s="322" t="s">
        <v>16</v>
      </c>
      <c r="W339" s="323" t="s">
        <v>6288</v>
      </c>
      <c r="AC339" s="322" t="str">
        <f>IF(ISTEXT(AD339),INDEX('JP PINT 1.0'!A:A,MATCH(コアインボイスモデル!AD339,'JP PINT 1.0'!B:B,0),1),"")</f>
        <v/>
      </c>
      <c r="AE339" s="322" t="str">
        <f>IF(ISTEXT(AD339),INDEX('JP PINT 1.0'!F:F,MATCH(コアインボイスモデル!AD339,'JP PINT 1.0'!B:B,0),1),"")</f>
        <v/>
      </c>
      <c r="AF339" s="322" t="str">
        <f>IF(ISTEXT(AD339),INDEX('JP PINT 1.0'!G:G,MATCH(コアインボイスモデル!AD339,'JP PINT 1.0'!B:B,0),1),"")</f>
        <v/>
      </c>
      <c r="AG339" s="324" t="str">
        <f>IF(ISTEXT(AD339),INDEX('JP PINT 1.0'!I:I,MATCH(コアインボイスモデル!AD339,'JP PINT 1.0'!B:B,0),1),"")</f>
        <v/>
      </c>
      <c r="AH339" s="324" t="str">
        <f>IF(ISTEXT(AD339),INDEX('JP PINT 1.0'!L:L,MATCH(コアインボイスモデル!AD339,'JP PINT 1.0'!B:B,0),1),"")</f>
        <v/>
      </c>
      <c r="AI339" s="322">
        <v>4</v>
      </c>
      <c r="AJ339" s="324" t="s">
        <v>747</v>
      </c>
      <c r="AL339" s="322" t="s">
        <v>17</v>
      </c>
      <c r="AM339" s="324" t="str">
        <f>IF(LEN(AD339)&gt;1,INDEX('JP PINT 1.0'!U:U,MATCH(コアインボイスモデル!AD339,'JP PINT 1.0'!B:B,0),1),"")</f>
        <v/>
      </c>
    </row>
    <row r="340" spans="1:39" outlineLevel="1">
      <c r="A340" s="329">
        <f>A337+1</f>
        <v>224</v>
      </c>
      <c r="B340" s="322" t="str">
        <f t="shared" si="49"/>
        <v>鑑ヘッダ</v>
      </c>
      <c r="C340" s="322" t="str">
        <f>"BT-"&amp;(MID(C337,4,3)+1)</f>
        <v>BT-187</v>
      </c>
      <c r="D340" s="322" t="str">
        <f t="shared" si="51"/>
        <v>1..1</v>
      </c>
      <c r="E340" s="322">
        <v>3</v>
      </c>
      <c r="F340" s="323" t="s">
        <v>776</v>
      </c>
      <c r="G340" s="324" t="s">
        <v>777</v>
      </c>
      <c r="H340" s="329">
        <v>338</v>
      </c>
      <c r="I340" s="322" t="s">
        <v>5853</v>
      </c>
      <c r="K340" s="322" t="s">
        <v>25</v>
      </c>
      <c r="L340" s="322" t="s">
        <v>750</v>
      </c>
      <c r="M340" s="322">
        <v>5</v>
      </c>
      <c r="N340" s="323" t="s">
        <v>776</v>
      </c>
      <c r="O340" s="324" t="s">
        <v>777</v>
      </c>
      <c r="P340" s="322" t="s">
        <v>23</v>
      </c>
      <c r="X340" s="323" t="s">
        <v>6290</v>
      </c>
      <c r="AC340" s="322" t="str">
        <f>IF(ISTEXT(AD340),INDEX('JP PINT 1.0'!A:A,MATCH(コアインボイスモデル!AD340,'JP PINT 1.0'!B:B,0),1),"")</f>
        <v/>
      </c>
      <c r="AE340" s="322" t="str">
        <f>IF(ISTEXT(AD340),INDEX('JP PINT 1.0'!F:F,MATCH(コアインボイスモデル!AD340,'JP PINT 1.0'!B:B,0),1),"")</f>
        <v/>
      </c>
      <c r="AF340" s="322" t="str">
        <f>IF(ISTEXT(AD340),INDEX('JP PINT 1.0'!G:G,MATCH(コアインボイスモデル!AD340,'JP PINT 1.0'!B:B,0),1),"")</f>
        <v/>
      </c>
      <c r="AG340" s="324" t="str">
        <f>IF(ISTEXT(AD340),INDEX('JP PINT 1.0'!I:I,MATCH(コアインボイスモデル!AD340,'JP PINT 1.0'!B:B,0),1),"")</f>
        <v/>
      </c>
      <c r="AH340" s="324" t="str">
        <f>IF(ISTEXT(AD340),INDEX('JP PINT 1.0'!L:L,MATCH(コアインボイスモデル!AD340,'JP PINT 1.0'!B:B,0),1),"")</f>
        <v/>
      </c>
      <c r="AI340" s="322">
        <v>5</v>
      </c>
      <c r="AJ340" s="324" t="s">
        <v>751</v>
      </c>
      <c r="AK340" s="323" t="s">
        <v>5142</v>
      </c>
      <c r="AL340" s="322" t="s">
        <v>17</v>
      </c>
      <c r="AM340" s="324" t="str">
        <f>IF(LEN(AD340)&gt;1,INDEX('JP PINT 1.0'!U:U,MATCH(コアインボイスモデル!AD340,'JP PINT 1.0'!B:B,0),1),"")</f>
        <v/>
      </c>
    </row>
    <row r="341" spans="1:39" outlineLevel="1">
      <c r="A341" s="329">
        <f t="shared" si="42"/>
        <v>225</v>
      </c>
      <c r="B341" s="322" t="str">
        <f t="shared" si="49"/>
        <v>鑑ヘッダ</v>
      </c>
      <c r="C341" s="322" t="str">
        <f t="shared" si="52"/>
        <v>BT-188</v>
      </c>
      <c r="D341" s="322" t="str">
        <f t="shared" si="51"/>
        <v>1..1</v>
      </c>
      <c r="E341" s="322">
        <v>3</v>
      </c>
      <c r="F341" s="323" t="s">
        <v>778</v>
      </c>
      <c r="G341" s="324" t="s">
        <v>779</v>
      </c>
      <c r="H341" s="329">
        <v>339</v>
      </c>
      <c r="I341" s="322" t="s">
        <v>5853</v>
      </c>
      <c r="K341" s="322" t="s">
        <v>25</v>
      </c>
      <c r="L341" s="322" t="s">
        <v>754</v>
      </c>
      <c r="M341" s="322">
        <v>5</v>
      </c>
      <c r="N341" s="323" t="s">
        <v>778</v>
      </c>
      <c r="O341" s="324" t="s">
        <v>779</v>
      </c>
      <c r="P341" s="322" t="s">
        <v>23</v>
      </c>
      <c r="X341" s="323" t="s">
        <v>6292</v>
      </c>
      <c r="AC341" s="322" t="str">
        <f>IF(ISTEXT(AD341),INDEX('JP PINT 1.0'!A:A,MATCH(コアインボイスモデル!AD341,'JP PINT 1.0'!B:B,0),1),"")</f>
        <v/>
      </c>
      <c r="AE341" s="322" t="str">
        <f>IF(ISTEXT(AD341),INDEX('JP PINT 1.0'!F:F,MATCH(コアインボイスモデル!AD341,'JP PINT 1.0'!B:B,0),1),"")</f>
        <v/>
      </c>
      <c r="AF341" s="322" t="str">
        <f>IF(ISTEXT(AD341),INDEX('JP PINT 1.0'!G:G,MATCH(コアインボイスモデル!AD341,'JP PINT 1.0'!B:B,0),1),"")</f>
        <v/>
      </c>
      <c r="AG341" s="324" t="str">
        <f>IF(ISTEXT(AD341),INDEX('JP PINT 1.0'!I:I,MATCH(コアインボイスモデル!AD341,'JP PINT 1.0'!B:B,0),1),"")</f>
        <v/>
      </c>
      <c r="AH341" s="324" t="str">
        <f>IF(ISTEXT(AD341),INDEX('JP PINT 1.0'!L:L,MATCH(コアインボイスモデル!AD341,'JP PINT 1.0'!B:B,0),1),"")</f>
        <v/>
      </c>
      <c r="AI341" s="322">
        <v>5</v>
      </c>
      <c r="AJ341" s="324" t="s">
        <v>128</v>
      </c>
      <c r="AK341" s="323" t="s">
        <v>5143</v>
      </c>
      <c r="AL341" s="322" t="s">
        <v>17</v>
      </c>
      <c r="AM341" s="324" t="str">
        <f>IF(LEN(AD341)&gt;1,INDEX('JP PINT 1.0'!U:U,MATCH(コアインボイスモデル!AD341,'JP PINT 1.0'!B:B,0),1),"")</f>
        <v/>
      </c>
    </row>
    <row r="342" spans="1:39">
      <c r="A342" s="329">
        <f t="shared" si="42"/>
        <v>226</v>
      </c>
      <c r="B342" s="322" t="str">
        <f t="shared" si="49"/>
        <v>鑑ヘッダ</v>
      </c>
      <c r="C342" s="322" t="str">
        <f>"BG-"&amp;(MID(C330,4,2)+1)</f>
        <v>BG-35</v>
      </c>
      <c r="D342" s="322" t="str">
        <f t="shared" si="51"/>
        <v>0..n</v>
      </c>
      <c r="E342" s="322">
        <v>2</v>
      </c>
      <c r="F342" s="323" t="s">
        <v>6154</v>
      </c>
      <c r="G342" s="324" t="s">
        <v>783</v>
      </c>
      <c r="H342" s="329">
        <v>340</v>
      </c>
      <c r="I342" s="322" t="s">
        <v>5853</v>
      </c>
      <c r="K342" s="322" t="s">
        <v>36</v>
      </c>
      <c r="L342" s="322" t="s">
        <v>780</v>
      </c>
      <c r="M342" s="322">
        <v>3</v>
      </c>
      <c r="N342" s="323" t="s">
        <v>782</v>
      </c>
      <c r="O342" s="324" t="s">
        <v>783</v>
      </c>
      <c r="P342" s="322" t="s">
        <v>139</v>
      </c>
      <c r="T342" s="323" t="s">
        <v>6411</v>
      </c>
      <c r="AC342" s="322" t="str">
        <f>IF(ISTEXT(AD342),INDEX('JP PINT 1.0'!A:A,MATCH(コアインボイスモデル!AD342,'JP PINT 1.0'!B:B,0),1),"")</f>
        <v/>
      </c>
      <c r="AE342" s="322" t="str">
        <f>IF(ISTEXT(AD342),INDEX('JP PINT 1.0'!F:F,MATCH(コアインボイスモデル!AD342,'JP PINT 1.0'!B:B,0),1),"")</f>
        <v/>
      </c>
      <c r="AF342" s="322" t="str">
        <f>IF(ISTEXT(AD342),INDEX('JP PINT 1.0'!G:G,MATCH(コアインボイスモデル!AD342,'JP PINT 1.0'!B:B,0),1),"")</f>
        <v/>
      </c>
      <c r="AG342" s="324" t="str">
        <f>IF(ISTEXT(AD342),INDEX('JP PINT 1.0'!I:I,MATCH(コアインボイスモデル!AD342,'JP PINT 1.0'!B:B,0),1),"")</f>
        <v/>
      </c>
      <c r="AH342" s="324" t="str">
        <f>IF(ISTEXT(AD342),INDEX('JP PINT 1.0'!L:L,MATCH(コアインボイスモデル!AD342,'JP PINT 1.0'!B:B,0),1),"")</f>
        <v/>
      </c>
      <c r="AI342" s="322">
        <v>3</v>
      </c>
      <c r="AJ342" s="324" t="s">
        <v>5185</v>
      </c>
      <c r="AK342" s="323" t="s">
        <v>5196</v>
      </c>
      <c r="AL342" s="322" t="s">
        <v>17</v>
      </c>
      <c r="AM342" s="324" t="str">
        <f>IF(LEN(AD342)&gt;1,INDEX('JP PINT 1.0'!U:U,MATCH(コアインボイスモデル!AD342,'JP PINT 1.0'!B:B,0),1),"")</f>
        <v/>
      </c>
    </row>
    <row r="343" spans="1:39" outlineLevel="1">
      <c r="A343" s="329"/>
      <c r="B343" s="322" t="str">
        <f t="shared" si="49"/>
        <v/>
      </c>
      <c r="D343" s="322" t="str">
        <f t="shared" si="51"/>
        <v/>
      </c>
      <c r="E343" s="322" t="s">
        <v>3791</v>
      </c>
      <c r="H343" s="329">
        <v>341</v>
      </c>
      <c r="I343" s="322" t="s">
        <v>5853</v>
      </c>
      <c r="K343" s="322" t="s">
        <v>41</v>
      </c>
      <c r="L343" s="322" t="s">
        <v>746</v>
      </c>
      <c r="M343" s="322">
        <v>3</v>
      </c>
      <c r="N343" s="323" t="s">
        <v>784</v>
      </c>
      <c r="O343" s="324" t="s">
        <v>785</v>
      </c>
      <c r="P343" s="322" t="s">
        <v>16</v>
      </c>
      <c r="U343" s="323" t="s">
        <v>6288</v>
      </c>
      <c r="AC343" s="322" t="str">
        <f>IF(ISTEXT(AD343),INDEX('JP PINT 1.0'!A:A,MATCH(コアインボイスモデル!AD343,'JP PINT 1.0'!B:B,0),1),"")</f>
        <v/>
      </c>
      <c r="AE343" s="322" t="str">
        <f>IF(ISTEXT(AD343),INDEX('JP PINT 1.0'!F:F,MATCH(コアインボイスモデル!AD343,'JP PINT 1.0'!B:B,0),1),"")</f>
        <v/>
      </c>
      <c r="AF343" s="322" t="str">
        <f>IF(ISTEXT(AD343),INDEX('JP PINT 1.0'!G:G,MATCH(コアインボイスモデル!AD343,'JP PINT 1.0'!B:B,0),1),"")</f>
        <v/>
      </c>
      <c r="AG343" s="324" t="str">
        <f>IF(ISTEXT(AD343),INDEX('JP PINT 1.0'!I:I,MATCH(コアインボイスモデル!AD343,'JP PINT 1.0'!B:B,0),1),"")</f>
        <v/>
      </c>
      <c r="AH343" s="324" t="str">
        <f>IF(ISTEXT(AD343),INDEX('JP PINT 1.0'!L:L,MATCH(コアインボイスモデル!AD343,'JP PINT 1.0'!B:B,0),1),"")</f>
        <v/>
      </c>
      <c r="AI343" s="322">
        <v>3</v>
      </c>
      <c r="AJ343" s="324" t="s">
        <v>747</v>
      </c>
      <c r="AL343" s="322" t="s">
        <v>17</v>
      </c>
      <c r="AM343" s="324" t="str">
        <f>IF(LEN(AD343)&gt;1,INDEX('JP PINT 1.0'!U:U,MATCH(コアインボイスモデル!AD343,'JP PINT 1.0'!B:B,0),1),"")</f>
        <v/>
      </c>
    </row>
    <row r="344" spans="1:39" outlineLevel="1">
      <c r="A344" s="329">
        <f>A342+1</f>
        <v>227</v>
      </c>
      <c r="B344" s="322" t="str">
        <f t="shared" si="49"/>
        <v>鑑ヘッダ</v>
      </c>
      <c r="C344" s="322" t="str">
        <f>"BT-"&amp;(MID(C341,4,3)+1)</f>
        <v>BT-189</v>
      </c>
      <c r="D344" s="322" t="str">
        <f t="shared" si="51"/>
        <v>0..1</v>
      </c>
      <c r="E344" s="322">
        <v>3</v>
      </c>
      <c r="F344" s="323" t="s">
        <v>788</v>
      </c>
      <c r="G344" s="324" t="s">
        <v>789</v>
      </c>
      <c r="H344" s="329">
        <v>342</v>
      </c>
      <c r="I344" s="322" t="s">
        <v>5853</v>
      </c>
      <c r="J344" s="322" t="str">
        <f>IF(LEN(N344)&gt;0,INDEX(統合請求!C:C,MATCH(N344,統合請求!D:D,0),1),"")</f>
        <v>IID152</v>
      </c>
      <c r="K344" s="322" t="s">
        <v>25</v>
      </c>
      <c r="L344" s="322" t="s">
        <v>786</v>
      </c>
      <c r="M344" s="322">
        <v>4</v>
      </c>
      <c r="N344" s="323" t="s">
        <v>788</v>
      </c>
      <c r="O344" s="324" t="s">
        <v>789</v>
      </c>
      <c r="P344" s="322" t="s">
        <v>30</v>
      </c>
      <c r="V344" s="323" t="s">
        <v>6289</v>
      </c>
      <c r="AC344" s="322" t="str">
        <f>IF(ISTEXT(AD344),INDEX('JP PINT 1.0'!A:A,MATCH(コアインボイスモデル!AD344,'JP PINT 1.0'!B:B,0),1),"")</f>
        <v/>
      </c>
      <c r="AE344" s="322" t="str">
        <f>IF(ISTEXT(AD344),INDEX('JP PINT 1.0'!F:F,MATCH(コアインボイスモデル!AD344,'JP PINT 1.0'!B:B,0),1),"")</f>
        <v/>
      </c>
      <c r="AF344" s="322" t="str">
        <f>IF(ISTEXT(AD344),INDEX('JP PINT 1.0'!G:G,MATCH(コアインボイスモデル!AD344,'JP PINT 1.0'!B:B,0),1),"")</f>
        <v/>
      </c>
      <c r="AG344" s="324" t="str">
        <f>IF(ISTEXT(AD344),INDEX('JP PINT 1.0'!I:I,MATCH(コアインボイスモデル!AD344,'JP PINT 1.0'!B:B,0),1),"")</f>
        <v/>
      </c>
      <c r="AH344" s="324" t="str">
        <f>IF(ISTEXT(AD344),INDEX('JP PINT 1.0'!L:L,MATCH(コアインボイスモデル!AD344,'JP PINT 1.0'!B:B,0),1),"")</f>
        <v/>
      </c>
      <c r="AI344" s="322">
        <v>4</v>
      </c>
      <c r="AJ344" s="324" t="s">
        <v>787</v>
      </c>
      <c r="AK344" s="323" t="s">
        <v>5186</v>
      </c>
      <c r="AL344" s="322" t="s">
        <v>17</v>
      </c>
      <c r="AM344" s="324" t="str">
        <f>IF(LEN(AD344)&gt;1,INDEX('JP PINT 1.0'!U:U,MATCH(コアインボイスモデル!AD344,'JP PINT 1.0'!B:B,0),1),"")</f>
        <v/>
      </c>
    </row>
    <row r="345" spans="1:39" outlineLevel="1">
      <c r="A345" s="329">
        <f t="shared" si="42"/>
        <v>228</v>
      </c>
      <c r="B345" s="322" t="str">
        <f t="shared" si="49"/>
        <v>鑑ヘッダ</v>
      </c>
      <c r="C345" s="322" t="str">
        <f t="shared" ref="C345:C353" si="53">"BT-"&amp;(MID(C344,4,3)+1)</f>
        <v>BT-190</v>
      </c>
      <c r="D345" s="322" t="str">
        <f t="shared" si="51"/>
        <v>0..1</v>
      </c>
      <c r="E345" s="322">
        <v>3</v>
      </c>
      <c r="F345" s="323" t="s">
        <v>791</v>
      </c>
      <c r="G345" s="324" t="s">
        <v>792</v>
      </c>
      <c r="H345" s="329">
        <v>343</v>
      </c>
      <c r="I345" s="322" t="s">
        <v>5853</v>
      </c>
      <c r="K345" s="322" t="s">
        <v>25</v>
      </c>
      <c r="L345" s="322" t="s">
        <v>790</v>
      </c>
      <c r="M345" s="322">
        <v>4</v>
      </c>
      <c r="N345" s="323" t="s">
        <v>791</v>
      </c>
      <c r="O345" s="324" t="s">
        <v>792</v>
      </c>
      <c r="P345" s="322" t="s">
        <v>30</v>
      </c>
      <c r="V345" s="323" t="s">
        <v>6337</v>
      </c>
      <c r="AC345" s="322" t="str">
        <f>IF(ISTEXT(AD345),INDEX('JP PINT 1.0'!A:A,MATCH(コアインボイスモデル!AD345,'JP PINT 1.0'!B:B,0),1),"")</f>
        <v/>
      </c>
      <c r="AE345" s="322" t="str">
        <f>IF(ISTEXT(AD345),INDEX('JP PINT 1.0'!F:F,MATCH(コアインボイスモデル!AD345,'JP PINT 1.0'!B:B,0),1),"")</f>
        <v/>
      </c>
      <c r="AF345" s="322" t="str">
        <f>IF(ISTEXT(AD345),INDEX('JP PINT 1.0'!G:G,MATCH(コアインボイスモデル!AD345,'JP PINT 1.0'!B:B,0),1),"")</f>
        <v/>
      </c>
      <c r="AG345" s="324" t="str">
        <f>IF(ISTEXT(AD345),INDEX('JP PINT 1.0'!I:I,MATCH(コアインボイスモデル!AD345,'JP PINT 1.0'!B:B,0),1),"")</f>
        <v/>
      </c>
      <c r="AH345" s="324" t="str">
        <f>IF(ISTEXT(AD345),INDEX('JP PINT 1.0'!L:L,MATCH(コアインボイスモデル!AD345,'JP PINT 1.0'!B:B,0),1),"")</f>
        <v/>
      </c>
      <c r="AI345" s="322">
        <v>4</v>
      </c>
      <c r="AJ345" s="324" t="s">
        <v>117</v>
      </c>
      <c r="AK345" s="323" t="s">
        <v>5187</v>
      </c>
      <c r="AL345" s="322" t="s">
        <v>17</v>
      </c>
      <c r="AM345" s="324" t="str">
        <f>IF(LEN(AD345)&gt;1,INDEX('JP PINT 1.0'!U:U,MATCH(コアインボイスモデル!AD345,'JP PINT 1.0'!B:B,0),1),"")</f>
        <v/>
      </c>
    </row>
    <row r="346" spans="1:39" outlineLevel="1">
      <c r="A346" s="329">
        <f t="shared" ref="A346:A409" si="54">A345+1</f>
        <v>229</v>
      </c>
      <c r="B346" s="322" t="str">
        <f t="shared" si="49"/>
        <v>鑑ヘッダ</v>
      </c>
      <c r="C346" s="322" t="str">
        <f t="shared" si="53"/>
        <v>BT-191</v>
      </c>
      <c r="D346" s="322" t="str">
        <f t="shared" si="51"/>
        <v>0..1</v>
      </c>
      <c r="E346" s="322">
        <v>3</v>
      </c>
      <c r="F346" s="323" t="s">
        <v>6039</v>
      </c>
      <c r="G346" s="324" t="s">
        <v>795</v>
      </c>
      <c r="H346" s="329">
        <v>344</v>
      </c>
      <c r="I346" s="322" t="s">
        <v>5853</v>
      </c>
      <c r="J346" s="322" t="str">
        <f>IF(LEN(N346)&gt;0,INDEX(統合請求!C:C,MATCH(N346,統合請求!D:D,0),1),"")</f>
        <v>IID153</v>
      </c>
      <c r="K346" s="322" t="s">
        <v>25</v>
      </c>
      <c r="L346" s="322" t="s">
        <v>793</v>
      </c>
      <c r="M346" s="322">
        <v>4</v>
      </c>
      <c r="N346" s="323" t="s">
        <v>794</v>
      </c>
      <c r="O346" s="324" t="s">
        <v>795</v>
      </c>
      <c r="P346" s="322" t="s">
        <v>30</v>
      </c>
      <c r="V346" s="323" t="s">
        <v>6413</v>
      </c>
      <c r="AC346" s="322" t="str">
        <f>IF(ISTEXT(AD346),INDEX('JP PINT 1.0'!A:A,MATCH(コアインボイスモデル!AD346,'JP PINT 1.0'!B:B,0),1),"")</f>
        <v/>
      </c>
      <c r="AE346" s="322" t="str">
        <f>IF(ISTEXT(AD346),INDEX('JP PINT 1.0'!F:F,MATCH(コアインボイスモデル!AD346,'JP PINT 1.0'!B:B,0),1),"")</f>
        <v/>
      </c>
      <c r="AF346" s="322" t="str">
        <f>IF(ISTEXT(AD346),INDEX('JP PINT 1.0'!G:G,MATCH(コアインボイスモデル!AD346,'JP PINT 1.0'!B:B,0),1),"")</f>
        <v/>
      </c>
      <c r="AG346" s="324" t="str">
        <f>IF(ISTEXT(AD346),INDEX('JP PINT 1.0'!I:I,MATCH(コアインボイスモデル!AD346,'JP PINT 1.0'!B:B,0),1),"")</f>
        <v/>
      </c>
      <c r="AH346" s="324" t="str">
        <f>IF(ISTEXT(AD346),INDEX('JP PINT 1.0'!L:L,MATCH(コアインボイスモデル!AD346,'JP PINT 1.0'!B:B,0),1),"")</f>
        <v/>
      </c>
      <c r="AI346" s="322">
        <v>4</v>
      </c>
      <c r="AJ346" s="324" t="s">
        <v>739</v>
      </c>
      <c r="AK346" s="323" t="s">
        <v>5188</v>
      </c>
      <c r="AL346" s="322" t="s">
        <v>17</v>
      </c>
      <c r="AM346" s="324" t="str">
        <f>IF(LEN(AD346)&gt;1,INDEX('JP PINT 1.0'!U:U,MATCH(コアインボイスモデル!AD346,'JP PINT 1.0'!B:B,0),1),"")</f>
        <v/>
      </c>
    </row>
    <row r="347" spans="1:39" outlineLevel="1">
      <c r="A347" s="329">
        <f t="shared" si="54"/>
        <v>230</v>
      </c>
      <c r="B347" s="322" t="str">
        <f t="shared" si="49"/>
        <v>鑑ヘッダ</v>
      </c>
      <c r="C347" s="322" t="str">
        <f t="shared" si="53"/>
        <v>BT-192</v>
      </c>
      <c r="D347" s="322" t="str">
        <f t="shared" si="51"/>
        <v>0..1</v>
      </c>
      <c r="E347" s="322">
        <v>3</v>
      </c>
      <c r="F347" s="323" t="s">
        <v>796</v>
      </c>
      <c r="G347" s="324" t="s">
        <v>797</v>
      </c>
      <c r="H347" s="329">
        <v>345</v>
      </c>
      <c r="I347" s="322" t="s">
        <v>5853</v>
      </c>
      <c r="J347" s="322" t="str">
        <f>IF(LEN(N347)&gt;0,INDEX(統合請求!C:C,MATCH(N347,統合請求!D:D,0),1),"")</f>
        <v>IID154</v>
      </c>
      <c r="K347" s="322" t="s">
        <v>25</v>
      </c>
      <c r="L347" s="322" t="s">
        <v>754</v>
      </c>
      <c r="M347" s="322">
        <v>4</v>
      </c>
      <c r="N347" s="323" t="s">
        <v>796</v>
      </c>
      <c r="O347" s="324" t="s">
        <v>797</v>
      </c>
      <c r="P347" s="322" t="s">
        <v>30</v>
      </c>
      <c r="V347" s="323" t="s">
        <v>6292</v>
      </c>
      <c r="AC347" s="322" t="str">
        <f>IF(ISTEXT(AD347),INDEX('JP PINT 1.0'!A:A,MATCH(コアインボイスモデル!AD347,'JP PINT 1.0'!B:B,0),1),"")</f>
        <v/>
      </c>
      <c r="AE347" s="322" t="str">
        <f>IF(ISTEXT(AD347),INDEX('JP PINT 1.0'!F:F,MATCH(コアインボイスモデル!AD347,'JP PINT 1.0'!B:B,0),1),"")</f>
        <v/>
      </c>
      <c r="AF347" s="322" t="str">
        <f>IF(ISTEXT(AD347),INDEX('JP PINT 1.0'!G:G,MATCH(コアインボイスモデル!AD347,'JP PINT 1.0'!B:B,0),1),"")</f>
        <v/>
      </c>
      <c r="AG347" s="324" t="str">
        <f>IF(ISTEXT(AD347),INDEX('JP PINT 1.0'!I:I,MATCH(コアインボイスモデル!AD347,'JP PINT 1.0'!B:B,0),1),"")</f>
        <v/>
      </c>
      <c r="AH347" s="324" t="str">
        <f>IF(ISTEXT(AD347),INDEX('JP PINT 1.0'!L:L,MATCH(コアインボイスモデル!AD347,'JP PINT 1.0'!B:B,0),1),"")</f>
        <v/>
      </c>
      <c r="AI347" s="322">
        <v>4</v>
      </c>
      <c r="AJ347" s="324" t="s">
        <v>128</v>
      </c>
      <c r="AK347" s="323" t="s">
        <v>5189</v>
      </c>
      <c r="AL347" s="322" t="s">
        <v>17</v>
      </c>
      <c r="AM347" s="324" t="str">
        <f>IF(LEN(AD347)&gt;1,INDEX('JP PINT 1.0'!U:U,MATCH(コアインボイスモデル!AD347,'JP PINT 1.0'!B:B,0),1),"")</f>
        <v/>
      </c>
    </row>
    <row r="348" spans="1:39" outlineLevel="1">
      <c r="A348" s="329">
        <f t="shared" si="54"/>
        <v>231</v>
      </c>
      <c r="B348" s="322" t="str">
        <f t="shared" si="49"/>
        <v>鑑ヘッダ</v>
      </c>
      <c r="C348" s="322" t="str">
        <f t="shared" si="53"/>
        <v>BT-193</v>
      </c>
      <c r="D348" s="322" t="str">
        <f t="shared" si="51"/>
        <v>0..1</v>
      </c>
      <c r="E348" s="322">
        <v>3</v>
      </c>
      <c r="F348" s="323" t="s">
        <v>800</v>
      </c>
      <c r="G348" s="324" t="s">
        <v>801</v>
      </c>
      <c r="H348" s="329">
        <v>346</v>
      </c>
      <c r="I348" s="322" t="s">
        <v>5853</v>
      </c>
      <c r="J348" s="322" t="str">
        <f>IF(LEN(N348)&gt;0,INDEX(統合請求!C:C,MATCH(N348,統合請求!D:D,0),1),"")</f>
        <v>IID249</v>
      </c>
      <c r="K348" s="322" t="s">
        <v>25</v>
      </c>
      <c r="L348" s="322" t="s">
        <v>798</v>
      </c>
      <c r="M348" s="322">
        <v>4</v>
      </c>
      <c r="N348" s="323" t="s">
        <v>800</v>
      </c>
      <c r="O348" s="324" t="s">
        <v>801</v>
      </c>
      <c r="P348" s="322" t="s">
        <v>30</v>
      </c>
      <c r="V348" s="323" t="s">
        <v>6294</v>
      </c>
      <c r="AC348" s="322" t="str">
        <f>IF(ISTEXT(AD348),INDEX('JP PINT 1.0'!A:A,MATCH(コアインボイスモデル!AD348,'JP PINT 1.0'!B:B,0),1),"")</f>
        <v/>
      </c>
      <c r="AE348" s="322" t="str">
        <f>IF(ISTEXT(AD348),INDEX('JP PINT 1.0'!F:F,MATCH(コアインボイスモデル!AD348,'JP PINT 1.0'!B:B,0),1),"")</f>
        <v/>
      </c>
      <c r="AF348" s="322" t="str">
        <f>IF(ISTEXT(AD348),INDEX('JP PINT 1.0'!G:G,MATCH(コアインボイスモデル!AD348,'JP PINT 1.0'!B:B,0),1),"")</f>
        <v/>
      </c>
      <c r="AG348" s="324" t="str">
        <f>IF(ISTEXT(AD348),INDEX('JP PINT 1.0'!I:I,MATCH(コアインボイスモデル!AD348,'JP PINT 1.0'!B:B,0),1),"")</f>
        <v/>
      </c>
      <c r="AH348" s="324" t="str">
        <f>IF(ISTEXT(AD348),INDEX('JP PINT 1.0'!L:L,MATCH(コアインボイスモデル!AD348,'JP PINT 1.0'!B:B,0),1),"")</f>
        <v/>
      </c>
      <c r="AI348" s="322">
        <v>4</v>
      </c>
      <c r="AJ348" s="324" t="s">
        <v>799</v>
      </c>
      <c r="AK348" s="323" t="s">
        <v>5190</v>
      </c>
      <c r="AL348" s="322" t="s">
        <v>17</v>
      </c>
      <c r="AM348" s="324" t="str">
        <f>IF(LEN(AD348)&gt;1,INDEX('JP PINT 1.0'!U:U,MATCH(コアインボイスモデル!AD348,'JP PINT 1.0'!B:B,0),1),"")</f>
        <v/>
      </c>
    </row>
    <row r="349" spans="1:39" outlineLevel="1">
      <c r="A349" s="329">
        <f t="shared" si="54"/>
        <v>232</v>
      </c>
      <c r="B349" s="322" t="str">
        <f t="shared" si="49"/>
        <v>鑑ヘッダ</v>
      </c>
      <c r="C349" s="322" t="str">
        <f t="shared" si="53"/>
        <v>BT-194</v>
      </c>
      <c r="D349" s="322" t="str">
        <f t="shared" si="51"/>
        <v>0..1</v>
      </c>
      <c r="E349" s="322">
        <v>3</v>
      </c>
      <c r="F349" s="323" t="s">
        <v>804</v>
      </c>
      <c r="G349" s="324" t="s">
        <v>805</v>
      </c>
      <c r="H349" s="329">
        <v>347</v>
      </c>
      <c r="I349" s="322" t="s">
        <v>5853</v>
      </c>
      <c r="J349" s="322" t="str">
        <f>IF(LEN(N349)&gt;0,INDEX(統合請求!C:C,MATCH(N349,統合請求!D:D,0),1),"")</f>
        <v>IID155</v>
      </c>
      <c r="K349" s="322" t="s">
        <v>25</v>
      </c>
      <c r="L349" s="322" t="s">
        <v>802</v>
      </c>
      <c r="M349" s="322">
        <v>4</v>
      </c>
      <c r="N349" s="323" t="s">
        <v>804</v>
      </c>
      <c r="O349" s="324" t="s">
        <v>805</v>
      </c>
      <c r="P349" s="322" t="s">
        <v>30</v>
      </c>
      <c r="V349" s="323" t="s">
        <v>6295</v>
      </c>
      <c r="AC349" s="322" t="str">
        <f>IF(ISTEXT(AD349),INDEX('JP PINT 1.0'!A:A,MATCH(コアインボイスモデル!AD349,'JP PINT 1.0'!B:B,0),1),"")</f>
        <v/>
      </c>
      <c r="AE349" s="322" t="str">
        <f>IF(ISTEXT(AD349),INDEX('JP PINT 1.0'!F:F,MATCH(コアインボイスモデル!AD349,'JP PINT 1.0'!B:B,0),1),"")</f>
        <v/>
      </c>
      <c r="AF349" s="322" t="str">
        <f>IF(ISTEXT(AD349),INDEX('JP PINT 1.0'!G:G,MATCH(コアインボイスモデル!AD349,'JP PINT 1.0'!B:B,0),1),"")</f>
        <v/>
      </c>
      <c r="AG349" s="324" t="str">
        <f>IF(ISTEXT(AD349),INDEX('JP PINT 1.0'!I:I,MATCH(コアインボイスモデル!AD349,'JP PINT 1.0'!B:B,0),1),"")</f>
        <v/>
      </c>
      <c r="AH349" s="324" t="str">
        <f>IF(ISTEXT(AD349),INDEX('JP PINT 1.0'!L:L,MATCH(コアインボイスモデル!AD349,'JP PINT 1.0'!B:B,0),1),"")</f>
        <v/>
      </c>
      <c r="AI349" s="322">
        <v>4</v>
      </c>
      <c r="AJ349" s="324" t="s">
        <v>803</v>
      </c>
      <c r="AK349" s="323" t="s">
        <v>5191</v>
      </c>
      <c r="AL349" s="322" t="s">
        <v>17</v>
      </c>
      <c r="AM349" s="324" t="str">
        <f>IF(LEN(AD349)&gt;1,INDEX('JP PINT 1.0'!U:U,MATCH(コアインボイスモデル!AD349,'JP PINT 1.0'!B:B,0),1),"")</f>
        <v/>
      </c>
    </row>
    <row r="350" spans="1:39" outlineLevel="1">
      <c r="A350" s="329">
        <f t="shared" si="54"/>
        <v>233</v>
      </c>
      <c r="B350" s="322" t="str">
        <f t="shared" si="49"/>
        <v>鑑ヘッダ</v>
      </c>
      <c r="C350" s="322" t="str">
        <f t="shared" si="53"/>
        <v>BT-195</v>
      </c>
      <c r="D350" s="322" t="str">
        <f t="shared" si="51"/>
        <v>0..1</v>
      </c>
      <c r="E350" s="322">
        <v>3</v>
      </c>
      <c r="F350" s="323" t="s">
        <v>808</v>
      </c>
      <c r="G350" s="324" t="s">
        <v>809</v>
      </c>
      <c r="H350" s="329">
        <v>348</v>
      </c>
      <c r="I350" s="322" t="s">
        <v>5853</v>
      </c>
      <c r="J350" s="322" t="str">
        <f>IF(LEN(N350)&gt;0,INDEX(統合請求!C:C,MATCH(N350,統合請求!D:D,0),1),"")</f>
        <v>IID156</v>
      </c>
      <c r="K350" s="322" t="s">
        <v>25</v>
      </c>
      <c r="L350" s="322" t="s">
        <v>806</v>
      </c>
      <c r="M350" s="322">
        <v>4</v>
      </c>
      <c r="N350" s="323" t="s">
        <v>808</v>
      </c>
      <c r="O350" s="324" t="s">
        <v>809</v>
      </c>
      <c r="P350" s="322" t="s">
        <v>30</v>
      </c>
      <c r="V350" s="323" t="s">
        <v>6416</v>
      </c>
      <c r="AC350" s="322" t="str">
        <f>IF(ISTEXT(AD350),INDEX('JP PINT 1.0'!A:A,MATCH(コアインボイスモデル!AD350,'JP PINT 1.0'!B:B,0),1),"")</f>
        <v/>
      </c>
      <c r="AE350" s="322" t="str">
        <f>IF(ISTEXT(AD350),INDEX('JP PINT 1.0'!F:F,MATCH(コアインボイスモデル!AD350,'JP PINT 1.0'!B:B,0),1),"")</f>
        <v/>
      </c>
      <c r="AF350" s="322" t="str">
        <f>IF(ISTEXT(AD350),INDEX('JP PINT 1.0'!G:G,MATCH(コアインボイスモデル!AD350,'JP PINT 1.0'!B:B,0),1),"")</f>
        <v/>
      </c>
      <c r="AG350" s="324" t="str">
        <f>IF(ISTEXT(AD350),INDEX('JP PINT 1.0'!I:I,MATCH(コアインボイスモデル!AD350,'JP PINT 1.0'!B:B,0),1),"")</f>
        <v/>
      </c>
      <c r="AH350" s="324" t="str">
        <f>IF(ISTEXT(AD350),INDEX('JP PINT 1.0'!L:L,MATCH(コアインボイスモデル!AD350,'JP PINT 1.0'!B:B,0),1),"")</f>
        <v/>
      </c>
      <c r="AI350" s="322">
        <v>4</v>
      </c>
      <c r="AJ350" s="324" t="s">
        <v>807</v>
      </c>
      <c r="AK350" s="323" t="s">
        <v>5192</v>
      </c>
      <c r="AL350" s="322" t="s">
        <v>17</v>
      </c>
      <c r="AM350" s="324" t="str">
        <f>IF(LEN(AD350)&gt;1,INDEX('JP PINT 1.0'!U:U,MATCH(コアインボイスモデル!AD350,'JP PINT 1.0'!B:B,0),1),"")</f>
        <v/>
      </c>
    </row>
    <row r="351" spans="1:39" outlineLevel="1">
      <c r="A351" s="329">
        <f t="shared" si="54"/>
        <v>234</v>
      </c>
      <c r="B351" s="322" t="str">
        <f t="shared" si="49"/>
        <v>鑑ヘッダ</v>
      </c>
      <c r="C351" s="322" t="str">
        <f t="shared" si="53"/>
        <v>BT-196</v>
      </c>
      <c r="D351" s="322" t="str">
        <f t="shared" si="51"/>
        <v>0..1</v>
      </c>
      <c r="E351" s="322">
        <v>3</v>
      </c>
      <c r="F351" s="323" t="s">
        <v>812</v>
      </c>
      <c r="G351" s="324" t="s">
        <v>813</v>
      </c>
      <c r="H351" s="329">
        <v>349</v>
      </c>
      <c r="I351" s="322" t="s">
        <v>5853</v>
      </c>
      <c r="J351" s="322" t="str">
        <f>IF(LEN(N351)&gt;0,INDEX(統合請求!C:C,MATCH(N351,統合請求!D:D,0),1),"")</f>
        <v>IID157</v>
      </c>
      <c r="K351" s="322" t="s">
        <v>25</v>
      </c>
      <c r="L351" s="322" t="s">
        <v>810</v>
      </c>
      <c r="M351" s="322">
        <v>4</v>
      </c>
      <c r="N351" s="323" t="s">
        <v>812</v>
      </c>
      <c r="O351" s="324" t="s">
        <v>813</v>
      </c>
      <c r="P351" s="322" t="s">
        <v>30</v>
      </c>
      <c r="V351" s="323" t="s">
        <v>6418</v>
      </c>
      <c r="AC351" s="322" t="str">
        <f>IF(ISTEXT(AD351),INDEX('JP PINT 1.0'!A:A,MATCH(コアインボイスモデル!AD351,'JP PINT 1.0'!B:B,0),1),"")</f>
        <v/>
      </c>
      <c r="AE351" s="322" t="str">
        <f>IF(ISTEXT(AD351),INDEX('JP PINT 1.0'!F:F,MATCH(コアインボイスモデル!AD351,'JP PINT 1.0'!B:B,0),1),"")</f>
        <v/>
      </c>
      <c r="AF351" s="322" t="str">
        <f>IF(ISTEXT(AD351),INDEX('JP PINT 1.0'!G:G,MATCH(コアインボイスモデル!AD351,'JP PINT 1.0'!B:B,0),1),"")</f>
        <v/>
      </c>
      <c r="AG351" s="324" t="str">
        <f>IF(ISTEXT(AD351),INDEX('JP PINT 1.0'!I:I,MATCH(コアインボイスモデル!AD351,'JP PINT 1.0'!B:B,0),1),"")</f>
        <v/>
      </c>
      <c r="AH351" s="324" t="str">
        <f>IF(ISTEXT(AD351),INDEX('JP PINT 1.0'!L:L,MATCH(コアインボイスモデル!AD351,'JP PINT 1.0'!B:B,0),1),"")</f>
        <v/>
      </c>
      <c r="AI351" s="322">
        <v>4</v>
      </c>
      <c r="AJ351" s="324" t="s">
        <v>811</v>
      </c>
      <c r="AK351" s="323" t="s">
        <v>5193</v>
      </c>
      <c r="AL351" s="322" t="s">
        <v>17</v>
      </c>
      <c r="AM351" s="324" t="str">
        <f>IF(LEN(AD351)&gt;1,INDEX('JP PINT 1.0'!U:U,MATCH(コアインボイスモデル!AD351,'JP PINT 1.0'!B:B,0),1),"")</f>
        <v/>
      </c>
    </row>
    <row r="352" spans="1:39" outlineLevel="1">
      <c r="A352" s="329">
        <f t="shared" si="54"/>
        <v>235</v>
      </c>
      <c r="B352" s="322" t="str">
        <f t="shared" si="49"/>
        <v>鑑ヘッダ</v>
      </c>
      <c r="C352" s="322" t="str">
        <f t="shared" si="53"/>
        <v>BT-197</v>
      </c>
      <c r="D352" s="322" t="str">
        <f t="shared" si="51"/>
        <v>0..1</v>
      </c>
      <c r="E352" s="322">
        <v>3</v>
      </c>
      <c r="F352" s="323" t="s">
        <v>816</v>
      </c>
      <c r="G352" s="324" t="s">
        <v>817</v>
      </c>
      <c r="H352" s="329">
        <v>350</v>
      </c>
      <c r="I352" s="322" t="s">
        <v>5853</v>
      </c>
      <c r="J352" s="322" t="str">
        <f>IF(LEN(N352)&gt;0,INDEX(統合請求!C:C,MATCH(N352,統合請求!D:D,0),1),"")</f>
        <v>IID158</v>
      </c>
      <c r="K352" s="322" t="s">
        <v>25</v>
      </c>
      <c r="L352" s="322" t="s">
        <v>814</v>
      </c>
      <c r="M352" s="322">
        <v>4</v>
      </c>
      <c r="N352" s="323" t="s">
        <v>816</v>
      </c>
      <c r="O352" s="324" t="s">
        <v>817</v>
      </c>
      <c r="P352" s="322" t="s">
        <v>30</v>
      </c>
      <c r="V352" s="323" t="s">
        <v>6339</v>
      </c>
      <c r="AC352" s="322" t="str">
        <f>IF(ISTEXT(AD352),INDEX('JP PINT 1.0'!A:A,MATCH(コアインボイスモデル!AD352,'JP PINT 1.0'!B:B,0),1),"")</f>
        <v/>
      </c>
      <c r="AE352" s="322" t="str">
        <f>IF(ISTEXT(AD352),INDEX('JP PINT 1.0'!F:F,MATCH(コアインボイスモデル!AD352,'JP PINT 1.0'!B:B,0),1),"")</f>
        <v/>
      </c>
      <c r="AF352" s="322" t="str">
        <f>IF(ISTEXT(AD352),INDEX('JP PINT 1.0'!G:G,MATCH(コアインボイスモデル!AD352,'JP PINT 1.0'!B:B,0),1),"")</f>
        <v/>
      </c>
      <c r="AG352" s="324" t="str">
        <f>IF(ISTEXT(AD352),INDEX('JP PINT 1.0'!I:I,MATCH(コアインボイスモデル!AD352,'JP PINT 1.0'!B:B,0),1),"")</f>
        <v/>
      </c>
      <c r="AH352" s="324" t="str">
        <f>IF(ISTEXT(AD352),INDEX('JP PINT 1.0'!L:L,MATCH(コアインボイスモデル!AD352,'JP PINT 1.0'!B:B,0),1),"")</f>
        <v/>
      </c>
      <c r="AI352" s="322">
        <v>4</v>
      </c>
      <c r="AJ352" s="324" t="s">
        <v>815</v>
      </c>
      <c r="AK352" s="323" t="s">
        <v>5194</v>
      </c>
      <c r="AL352" s="322" t="s">
        <v>17</v>
      </c>
      <c r="AM352" s="324" t="str">
        <f>IF(LEN(AD352)&gt;1,INDEX('JP PINT 1.0'!U:U,MATCH(コアインボイスモデル!AD352,'JP PINT 1.0'!B:B,0),1),"")</f>
        <v/>
      </c>
    </row>
    <row r="353" spans="1:39" outlineLevel="1">
      <c r="A353" s="329">
        <f t="shared" si="54"/>
        <v>236</v>
      </c>
      <c r="B353" s="322" t="str">
        <f t="shared" si="49"/>
        <v>鑑ヘッダ</v>
      </c>
      <c r="C353" s="322" t="str">
        <f t="shared" si="53"/>
        <v>BT-198</v>
      </c>
      <c r="D353" s="322" t="str">
        <f t="shared" si="51"/>
        <v>0..1</v>
      </c>
      <c r="E353" s="322">
        <v>3</v>
      </c>
      <c r="F353" s="323" t="s">
        <v>820</v>
      </c>
      <c r="G353" s="324" t="s">
        <v>821</v>
      </c>
      <c r="H353" s="329">
        <v>351</v>
      </c>
      <c r="I353" s="322" t="s">
        <v>5853</v>
      </c>
      <c r="J353" s="322" t="str">
        <f>IF(LEN(N353)&gt;0,INDEX(統合請求!C:C,MATCH(N353,統合請求!D:D,0),1),"")</f>
        <v>IID159</v>
      </c>
      <c r="K353" s="322" t="s">
        <v>25</v>
      </c>
      <c r="L353" s="322" t="s">
        <v>818</v>
      </c>
      <c r="M353" s="322">
        <v>4</v>
      </c>
      <c r="N353" s="323" t="s">
        <v>820</v>
      </c>
      <c r="O353" s="324" t="s">
        <v>821</v>
      </c>
      <c r="P353" s="322" t="s">
        <v>30</v>
      </c>
      <c r="V353" s="323" t="s">
        <v>6340</v>
      </c>
      <c r="AC353" s="322" t="str">
        <f>IF(ISTEXT(AD353),INDEX('JP PINT 1.0'!A:A,MATCH(コアインボイスモデル!AD353,'JP PINT 1.0'!B:B,0),1),"")</f>
        <v/>
      </c>
      <c r="AE353" s="322" t="str">
        <f>IF(ISTEXT(AD353),INDEX('JP PINT 1.0'!F:F,MATCH(コアインボイスモデル!AD353,'JP PINT 1.0'!B:B,0),1),"")</f>
        <v/>
      </c>
      <c r="AF353" s="322" t="str">
        <f>IF(ISTEXT(AD353),INDEX('JP PINT 1.0'!G:G,MATCH(コアインボイスモデル!AD353,'JP PINT 1.0'!B:B,0),1),"")</f>
        <v/>
      </c>
      <c r="AG353" s="324" t="str">
        <f>IF(ISTEXT(AD353),INDEX('JP PINT 1.0'!I:I,MATCH(コアインボイスモデル!AD353,'JP PINT 1.0'!B:B,0),1),"")</f>
        <v/>
      </c>
      <c r="AH353" s="324" t="str">
        <f>IF(ISTEXT(AD353),INDEX('JP PINT 1.0'!L:L,MATCH(コアインボイスモデル!AD353,'JP PINT 1.0'!B:B,0),1),"")</f>
        <v/>
      </c>
      <c r="AI353" s="322">
        <v>4</v>
      </c>
      <c r="AJ353" s="324" t="s">
        <v>819</v>
      </c>
      <c r="AK353" s="323" t="s">
        <v>5195</v>
      </c>
      <c r="AL353" s="322" t="s">
        <v>17</v>
      </c>
      <c r="AM353" s="324" t="str">
        <f>IF(LEN(AD353)&gt;1,INDEX('JP PINT 1.0'!U:U,MATCH(コアインボイスモデル!AD353,'JP PINT 1.0'!B:B,0),1),"")</f>
        <v/>
      </c>
    </row>
    <row r="354" spans="1:39">
      <c r="A354" s="329">
        <f t="shared" si="54"/>
        <v>237</v>
      </c>
      <c r="B354" s="322" t="str">
        <f t="shared" si="49"/>
        <v>鑑ヘッダ</v>
      </c>
      <c r="C354" s="322" t="str">
        <f>"BG-"&amp;(MID(C342,4,2)+1)</f>
        <v>BG-36</v>
      </c>
      <c r="D354" s="322" t="str">
        <f t="shared" si="51"/>
        <v>0..n</v>
      </c>
      <c r="E354" s="322">
        <v>2</v>
      </c>
      <c r="F354" s="323" t="s">
        <v>6183</v>
      </c>
      <c r="G354" s="324" t="s">
        <v>783</v>
      </c>
      <c r="H354" s="329">
        <v>352</v>
      </c>
      <c r="I354" s="322" t="s">
        <v>5853</v>
      </c>
      <c r="K354" s="322" t="s">
        <v>36</v>
      </c>
      <c r="L354" s="322" t="s">
        <v>780</v>
      </c>
      <c r="M354" s="322">
        <v>3</v>
      </c>
      <c r="N354" s="323" t="s">
        <v>782</v>
      </c>
      <c r="O354" s="324" t="s">
        <v>783</v>
      </c>
      <c r="P354" s="322" t="s">
        <v>139</v>
      </c>
      <c r="T354" s="323" t="s">
        <v>6411</v>
      </c>
      <c r="AC354" s="322" t="str">
        <f>IF(ISTEXT(AD354),INDEX('JP PINT 1.0'!A:A,MATCH(コアインボイスモデル!AD354,'JP PINT 1.0'!B:B,0),1),"")</f>
        <v/>
      </c>
      <c r="AE354" s="322" t="str">
        <f>IF(ISTEXT(AD354),INDEX('JP PINT 1.0'!F:F,MATCH(コアインボイスモデル!AD354,'JP PINT 1.0'!B:B,0),1),"")</f>
        <v/>
      </c>
      <c r="AF354" s="322" t="str">
        <f>IF(ISTEXT(AD354),INDEX('JP PINT 1.0'!G:G,MATCH(コアインボイスモデル!AD354,'JP PINT 1.0'!B:B,0),1),"")</f>
        <v/>
      </c>
      <c r="AG354" s="324" t="str">
        <f>IF(ISTEXT(AD354),INDEX('JP PINT 1.0'!I:I,MATCH(コアインボイスモデル!AD354,'JP PINT 1.0'!B:B,0),1),"")</f>
        <v/>
      </c>
      <c r="AH354" s="324" t="str">
        <f>IF(ISTEXT(AD354),INDEX('JP PINT 1.0'!L:L,MATCH(コアインボイスモデル!AD354,'JP PINT 1.0'!B:B,0),1),"")</f>
        <v/>
      </c>
      <c r="AI354" s="322">
        <v>3</v>
      </c>
      <c r="AJ354" s="324" t="s">
        <v>5184</v>
      </c>
      <c r="AK354" s="323" t="s">
        <v>5197</v>
      </c>
      <c r="AL354" s="322" t="s">
        <v>17</v>
      </c>
      <c r="AM354" s="324" t="str">
        <f>IF(LEN(AD354)&gt;1,INDEX('JP PINT 1.0'!U:U,MATCH(コアインボイスモデル!AD354,'JP PINT 1.0'!B:B,0),1),"")</f>
        <v/>
      </c>
    </row>
    <row r="355" spans="1:39" outlineLevel="1">
      <c r="A355" s="329"/>
      <c r="B355" s="322" t="str">
        <f t="shared" si="49"/>
        <v/>
      </c>
      <c r="D355" s="322" t="str">
        <f t="shared" si="51"/>
        <v/>
      </c>
      <c r="E355" s="322" t="s">
        <v>3791</v>
      </c>
      <c r="H355" s="329">
        <v>353</v>
      </c>
      <c r="I355" s="322" t="s">
        <v>5853</v>
      </c>
      <c r="K355" s="322" t="s">
        <v>41</v>
      </c>
      <c r="L355" s="322" t="s">
        <v>746</v>
      </c>
      <c r="M355" s="322">
        <v>3</v>
      </c>
      <c r="N355" s="323" t="s">
        <v>784</v>
      </c>
      <c r="O355" s="324" t="s">
        <v>785</v>
      </c>
      <c r="P355" s="322" t="s">
        <v>16</v>
      </c>
      <c r="U355" s="323" t="s">
        <v>6288</v>
      </c>
      <c r="AC355" s="322" t="str">
        <f>IF(ISTEXT(AD355),INDEX('JP PINT 1.0'!A:A,MATCH(コアインボイスモデル!AD355,'JP PINT 1.0'!B:B,0),1),"")</f>
        <v/>
      </c>
      <c r="AE355" s="322" t="str">
        <f>IF(ISTEXT(AD355),INDEX('JP PINT 1.0'!F:F,MATCH(コアインボイスモデル!AD355,'JP PINT 1.0'!B:B,0),1),"")</f>
        <v/>
      </c>
      <c r="AF355" s="322" t="str">
        <f>IF(ISTEXT(AD355),INDEX('JP PINT 1.0'!G:G,MATCH(コアインボイスモデル!AD355,'JP PINT 1.0'!B:B,0),1),"")</f>
        <v/>
      </c>
      <c r="AG355" s="324" t="str">
        <f>IF(ISTEXT(AD355),INDEX('JP PINT 1.0'!I:I,MATCH(コアインボイスモデル!AD355,'JP PINT 1.0'!B:B,0),1),"")</f>
        <v/>
      </c>
      <c r="AH355" s="324" t="str">
        <f>IF(ISTEXT(AD355),INDEX('JP PINT 1.0'!L:L,MATCH(コアインボイスモデル!AD355,'JP PINT 1.0'!B:B,0),1),"")</f>
        <v/>
      </c>
      <c r="AI355" s="322">
        <v>3</v>
      </c>
      <c r="AJ355" s="324" t="s">
        <v>747</v>
      </c>
      <c r="AL355" s="322" t="s">
        <v>17</v>
      </c>
      <c r="AM355" s="324" t="str">
        <f>IF(LEN(AD355)&gt;1,INDEX('JP PINT 1.0'!U:U,MATCH(コアインボイスモデル!AD355,'JP PINT 1.0'!B:B,0),1),"")</f>
        <v/>
      </c>
    </row>
    <row r="356" spans="1:39" outlineLevel="1">
      <c r="A356" s="329">
        <f>A354+1</f>
        <v>238</v>
      </c>
      <c r="B356" s="322" t="str">
        <f t="shared" si="49"/>
        <v>鑑ヘッダ</v>
      </c>
      <c r="C356" s="322" t="str">
        <f>"BT-"&amp;(MID(C353,4,3)+1)</f>
        <v>BT-199</v>
      </c>
      <c r="D356" s="322" t="str">
        <f t="shared" si="51"/>
        <v>0..1</v>
      </c>
      <c r="E356" s="322">
        <v>3</v>
      </c>
      <c r="F356" s="323" t="s">
        <v>788</v>
      </c>
      <c r="G356" s="324" t="s">
        <v>789</v>
      </c>
      <c r="H356" s="329">
        <v>354</v>
      </c>
      <c r="I356" s="322" t="s">
        <v>5853</v>
      </c>
      <c r="J356" s="322" t="str">
        <f>IF(LEN(N356)&gt;0,INDEX(統合請求!C:C,MATCH(N356,統合請求!D:D,0),1),"")</f>
        <v>IID152</v>
      </c>
      <c r="K356" s="322" t="s">
        <v>25</v>
      </c>
      <c r="L356" s="322" t="s">
        <v>786</v>
      </c>
      <c r="M356" s="322">
        <v>4</v>
      </c>
      <c r="N356" s="323" t="s">
        <v>788</v>
      </c>
      <c r="O356" s="324" t="s">
        <v>789</v>
      </c>
      <c r="P356" s="322" t="s">
        <v>30</v>
      </c>
      <c r="V356" s="323" t="s">
        <v>6289</v>
      </c>
      <c r="AC356" s="322" t="str">
        <f>IF(ISTEXT(AD356),INDEX('JP PINT 1.0'!A:A,MATCH(コアインボイスモデル!AD356,'JP PINT 1.0'!B:B,0),1),"")</f>
        <v/>
      </c>
      <c r="AE356" s="322" t="str">
        <f>IF(ISTEXT(AD356),INDEX('JP PINT 1.0'!F:F,MATCH(コアインボイスモデル!AD356,'JP PINT 1.0'!B:B,0),1),"")</f>
        <v/>
      </c>
      <c r="AF356" s="322" t="str">
        <f>IF(ISTEXT(AD356),INDEX('JP PINT 1.0'!G:G,MATCH(コアインボイスモデル!AD356,'JP PINT 1.0'!B:B,0),1),"")</f>
        <v/>
      </c>
      <c r="AG356" s="324" t="str">
        <f>IF(ISTEXT(AD356),INDEX('JP PINT 1.0'!I:I,MATCH(コアインボイスモデル!AD356,'JP PINT 1.0'!B:B,0),1),"")</f>
        <v/>
      </c>
      <c r="AH356" s="324" t="str">
        <f>IF(ISTEXT(AD356),INDEX('JP PINT 1.0'!L:L,MATCH(コアインボイスモデル!AD356,'JP PINT 1.0'!B:B,0),1),"")</f>
        <v/>
      </c>
      <c r="AI356" s="322">
        <v>4</v>
      </c>
      <c r="AJ356" s="324" t="s">
        <v>787</v>
      </c>
      <c r="AK356" s="323" t="s">
        <v>5198</v>
      </c>
      <c r="AL356" s="322" t="s">
        <v>17</v>
      </c>
      <c r="AM356" s="324" t="str">
        <f>IF(LEN(AD356)&gt;1,INDEX('JP PINT 1.0'!U:U,MATCH(コアインボイスモデル!AD356,'JP PINT 1.0'!B:B,0),1),"")</f>
        <v/>
      </c>
    </row>
    <row r="357" spans="1:39" outlineLevel="1">
      <c r="A357" s="329">
        <f t="shared" si="54"/>
        <v>239</v>
      </c>
      <c r="B357" s="322" t="str">
        <f t="shared" si="49"/>
        <v>鑑ヘッダ</v>
      </c>
      <c r="C357" s="322" t="str">
        <f t="shared" ref="C357:C365" si="55">"BT-"&amp;(MID(C356,4,3)+1)</f>
        <v>BT-200</v>
      </c>
      <c r="D357" s="322" t="str">
        <f t="shared" si="51"/>
        <v>0..1</v>
      </c>
      <c r="E357" s="322">
        <v>3</v>
      </c>
      <c r="F357" s="323" t="s">
        <v>791</v>
      </c>
      <c r="G357" s="324" t="s">
        <v>792</v>
      </c>
      <c r="H357" s="329">
        <v>355</v>
      </c>
      <c r="I357" s="322" t="s">
        <v>5853</v>
      </c>
      <c r="K357" s="322" t="s">
        <v>25</v>
      </c>
      <c r="L357" s="322" t="s">
        <v>790</v>
      </c>
      <c r="M357" s="322">
        <v>4</v>
      </c>
      <c r="N357" s="323" t="s">
        <v>791</v>
      </c>
      <c r="O357" s="324" t="s">
        <v>792</v>
      </c>
      <c r="P357" s="322" t="s">
        <v>30</v>
      </c>
      <c r="V357" s="323" t="s">
        <v>6337</v>
      </c>
      <c r="AC357" s="322" t="str">
        <f>IF(ISTEXT(AD357),INDEX('JP PINT 1.0'!A:A,MATCH(コアインボイスモデル!AD357,'JP PINT 1.0'!B:B,0),1),"")</f>
        <v/>
      </c>
      <c r="AE357" s="322" t="str">
        <f>IF(ISTEXT(AD357),INDEX('JP PINT 1.0'!F:F,MATCH(コアインボイスモデル!AD357,'JP PINT 1.0'!B:B,0),1),"")</f>
        <v/>
      </c>
      <c r="AF357" s="322" t="str">
        <f>IF(ISTEXT(AD357),INDEX('JP PINT 1.0'!G:G,MATCH(コアインボイスモデル!AD357,'JP PINT 1.0'!B:B,0),1),"")</f>
        <v/>
      </c>
      <c r="AG357" s="324" t="str">
        <f>IF(ISTEXT(AD357),INDEX('JP PINT 1.0'!I:I,MATCH(コアインボイスモデル!AD357,'JP PINT 1.0'!B:B,0),1),"")</f>
        <v/>
      </c>
      <c r="AH357" s="324" t="str">
        <f>IF(ISTEXT(AD357),INDEX('JP PINT 1.0'!L:L,MATCH(コアインボイスモデル!AD357,'JP PINT 1.0'!B:B,0),1),"")</f>
        <v/>
      </c>
      <c r="AI357" s="322">
        <v>4</v>
      </c>
      <c r="AJ357" s="324" t="s">
        <v>117</v>
      </c>
      <c r="AK357" s="323" t="s">
        <v>5199</v>
      </c>
      <c r="AL357" s="322" t="s">
        <v>17</v>
      </c>
      <c r="AM357" s="324" t="str">
        <f>IF(LEN(AD357)&gt;1,INDEX('JP PINT 1.0'!U:U,MATCH(コアインボイスモデル!AD357,'JP PINT 1.0'!B:B,0),1),"")</f>
        <v/>
      </c>
    </row>
    <row r="358" spans="1:39" outlineLevel="1">
      <c r="A358" s="329">
        <f t="shared" si="54"/>
        <v>240</v>
      </c>
      <c r="B358" s="322" t="str">
        <f t="shared" si="49"/>
        <v>鑑ヘッダ</v>
      </c>
      <c r="C358" s="322" t="str">
        <f t="shared" si="55"/>
        <v>BT-201</v>
      </c>
      <c r="D358" s="322" t="str">
        <f t="shared" si="51"/>
        <v>0..1</v>
      </c>
      <c r="E358" s="322">
        <v>3</v>
      </c>
      <c r="F358" s="323" t="s">
        <v>6039</v>
      </c>
      <c r="G358" s="324" t="s">
        <v>795</v>
      </c>
      <c r="H358" s="329">
        <v>356</v>
      </c>
      <c r="I358" s="322" t="s">
        <v>5853</v>
      </c>
      <c r="J358" s="322" t="str">
        <f>IF(LEN(N358)&gt;0,INDEX(統合請求!C:C,MATCH(N358,統合請求!D:D,0),1),"")</f>
        <v>IID153</v>
      </c>
      <c r="K358" s="322" t="s">
        <v>25</v>
      </c>
      <c r="L358" s="322" t="s">
        <v>793</v>
      </c>
      <c r="M358" s="322">
        <v>4</v>
      </c>
      <c r="N358" s="323" t="s">
        <v>794</v>
      </c>
      <c r="O358" s="324" t="s">
        <v>795</v>
      </c>
      <c r="P358" s="322" t="s">
        <v>30</v>
      </c>
      <c r="V358" s="323" t="s">
        <v>6413</v>
      </c>
      <c r="AC358" s="322" t="str">
        <f>IF(ISTEXT(AD358),INDEX('JP PINT 1.0'!A:A,MATCH(コアインボイスモデル!AD358,'JP PINT 1.0'!B:B,0),1),"")</f>
        <v/>
      </c>
      <c r="AE358" s="322" t="str">
        <f>IF(ISTEXT(AD358),INDEX('JP PINT 1.0'!F:F,MATCH(コアインボイスモデル!AD358,'JP PINT 1.0'!B:B,0),1),"")</f>
        <v/>
      </c>
      <c r="AF358" s="322" t="str">
        <f>IF(ISTEXT(AD358),INDEX('JP PINT 1.0'!G:G,MATCH(コアインボイスモデル!AD358,'JP PINT 1.0'!B:B,0),1),"")</f>
        <v/>
      </c>
      <c r="AG358" s="324" t="str">
        <f>IF(ISTEXT(AD358),INDEX('JP PINT 1.0'!I:I,MATCH(コアインボイスモデル!AD358,'JP PINT 1.0'!B:B,0),1),"")</f>
        <v/>
      </c>
      <c r="AH358" s="324" t="str">
        <f>IF(ISTEXT(AD358),INDEX('JP PINT 1.0'!L:L,MATCH(コアインボイスモデル!AD358,'JP PINT 1.0'!B:B,0),1),"")</f>
        <v/>
      </c>
      <c r="AI358" s="322">
        <v>4</v>
      </c>
      <c r="AJ358" s="324" t="s">
        <v>739</v>
      </c>
      <c r="AK358" s="323" t="s">
        <v>5200</v>
      </c>
      <c r="AL358" s="322" t="s">
        <v>17</v>
      </c>
      <c r="AM358" s="324" t="str">
        <f>IF(LEN(AD358)&gt;1,INDEX('JP PINT 1.0'!U:U,MATCH(コアインボイスモデル!AD358,'JP PINT 1.0'!B:B,0),1),"")</f>
        <v/>
      </c>
    </row>
    <row r="359" spans="1:39" outlineLevel="1">
      <c r="A359" s="329">
        <f t="shared" si="54"/>
        <v>241</v>
      </c>
      <c r="B359" s="322" t="str">
        <f t="shared" si="49"/>
        <v>鑑ヘッダ</v>
      </c>
      <c r="C359" s="322" t="str">
        <f t="shared" si="55"/>
        <v>BT-202</v>
      </c>
      <c r="D359" s="322" t="str">
        <f t="shared" si="51"/>
        <v>0..1</v>
      </c>
      <c r="E359" s="322">
        <v>3</v>
      </c>
      <c r="F359" s="323" t="s">
        <v>796</v>
      </c>
      <c r="G359" s="324" t="s">
        <v>797</v>
      </c>
      <c r="H359" s="329">
        <v>357</v>
      </c>
      <c r="I359" s="322" t="s">
        <v>5853</v>
      </c>
      <c r="J359" s="322" t="str">
        <f>IF(LEN(N359)&gt;0,INDEX(統合請求!C:C,MATCH(N359,統合請求!D:D,0),1),"")</f>
        <v>IID154</v>
      </c>
      <c r="K359" s="322" t="s">
        <v>25</v>
      </c>
      <c r="L359" s="322" t="s">
        <v>754</v>
      </c>
      <c r="M359" s="322">
        <v>4</v>
      </c>
      <c r="N359" s="323" t="s">
        <v>796</v>
      </c>
      <c r="O359" s="324" t="s">
        <v>797</v>
      </c>
      <c r="P359" s="322" t="s">
        <v>30</v>
      </c>
      <c r="V359" s="323" t="s">
        <v>6292</v>
      </c>
      <c r="AC359" s="322" t="str">
        <f>IF(ISTEXT(AD359),INDEX('JP PINT 1.0'!A:A,MATCH(コアインボイスモデル!AD359,'JP PINT 1.0'!B:B,0),1),"")</f>
        <v/>
      </c>
      <c r="AE359" s="322" t="str">
        <f>IF(ISTEXT(AD359),INDEX('JP PINT 1.0'!F:F,MATCH(コアインボイスモデル!AD359,'JP PINT 1.0'!B:B,0),1),"")</f>
        <v/>
      </c>
      <c r="AF359" s="322" t="str">
        <f>IF(ISTEXT(AD359),INDEX('JP PINT 1.0'!G:G,MATCH(コアインボイスモデル!AD359,'JP PINT 1.0'!B:B,0),1),"")</f>
        <v/>
      </c>
      <c r="AG359" s="324" t="str">
        <f>IF(ISTEXT(AD359),INDEX('JP PINT 1.0'!I:I,MATCH(コアインボイスモデル!AD359,'JP PINT 1.0'!B:B,0),1),"")</f>
        <v/>
      </c>
      <c r="AH359" s="324" t="str">
        <f>IF(ISTEXT(AD359),INDEX('JP PINT 1.0'!L:L,MATCH(コアインボイスモデル!AD359,'JP PINT 1.0'!B:B,0),1),"")</f>
        <v/>
      </c>
      <c r="AI359" s="322">
        <v>4</v>
      </c>
      <c r="AJ359" s="324" t="s">
        <v>128</v>
      </c>
      <c r="AK359" s="323" t="s">
        <v>5201</v>
      </c>
      <c r="AL359" s="322" t="s">
        <v>17</v>
      </c>
      <c r="AM359" s="324" t="str">
        <f>IF(LEN(AD359)&gt;1,INDEX('JP PINT 1.0'!U:U,MATCH(コアインボイスモデル!AD359,'JP PINT 1.0'!B:B,0),1),"")</f>
        <v/>
      </c>
    </row>
    <row r="360" spans="1:39" outlineLevel="1">
      <c r="A360" s="329">
        <f t="shared" si="54"/>
        <v>242</v>
      </c>
      <c r="B360" s="322" t="str">
        <f t="shared" si="49"/>
        <v>鑑ヘッダ</v>
      </c>
      <c r="C360" s="322" t="str">
        <f t="shared" si="55"/>
        <v>BT-203</v>
      </c>
      <c r="D360" s="322" t="str">
        <f t="shared" si="51"/>
        <v>0..1</v>
      </c>
      <c r="E360" s="322">
        <v>3</v>
      </c>
      <c r="F360" s="323" t="s">
        <v>800</v>
      </c>
      <c r="G360" s="324" t="s">
        <v>801</v>
      </c>
      <c r="H360" s="329">
        <v>358</v>
      </c>
      <c r="I360" s="322" t="s">
        <v>5853</v>
      </c>
      <c r="J360" s="322" t="str">
        <f>IF(LEN(N360)&gt;0,INDEX(統合請求!C:C,MATCH(N360,統合請求!D:D,0),1),"")</f>
        <v>IID249</v>
      </c>
      <c r="K360" s="322" t="s">
        <v>25</v>
      </c>
      <c r="L360" s="322" t="s">
        <v>798</v>
      </c>
      <c r="M360" s="322">
        <v>4</v>
      </c>
      <c r="N360" s="323" t="s">
        <v>800</v>
      </c>
      <c r="O360" s="324" t="s">
        <v>801</v>
      </c>
      <c r="P360" s="322" t="s">
        <v>30</v>
      </c>
      <c r="V360" s="323" t="s">
        <v>6294</v>
      </c>
      <c r="AC360" s="322" t="str">
        <f>IF(ISTEXT(AD360),INDEX('JP PINT 1.0'!A:A,MATCH(コアインボイスモデル!AD360,'JP PINT 1.0'!B:B,0),1),"")</f>
        <v/>
      </c>
      <c r="AE360" s="322" t="str">
        <f>IF(ISTEXT(AD360),INDEX('JP PINT 1.0'!F:F,MATCH(コアインボイスモデル!AD360,'JP PINT 1.0'!B:B,0),1),"")</f>
        <v/>
      </c>
      <c r="AF360" s="322" t="str">
        <f>IF(ISTEXT(AD360),INDEX('JP PINT 1.0'!G:G,MATCH(コアインボイスモデル!AD360,'JP PINT 1.0'!B:B,0),1),"")</f>
        <v/>
      </c>
      <c r="AG360" s="324" t="str">
        <f>IF(ISTEXT(AD360),INDEX('JP PINT 1.0'!I:I,MATCH(コアインボイスモデル!AD360,'JP PINT 1.0'!B:B,0),1),"")</f>
        <v/>
      </c>
      <c r="AH360" s="324" t="str">
        <f>IF(ISTEXT(AD360),INDEX('JP PINT 1.0'!L:L,MATCH(コアインボイスモデル!AD360,'JP PINT 1.0'!B:B,0),1),"")</f>
        <v/>
      </c>
      <c r="AI360" s="322">
        <v>4</v>
      </c>
      <c r="AJ360" s="324" t="s">
        <v>799</v>
      </c>
      <c r="AK360" s="323" t="s">
        <v>5202</v>
      </c>
      <c r="AL360" s="322" t="s">
        <v>17</v>
      </c>
      <c r="AM360" s="324" t="str">
        <f>IF(LEN(AD360)&gt;1,INDEX('JP PINT 1.0'!U:U,MATCH(コアインボイスモデル!AD360,'JP PINT 1.0'!B:B,0),1),"")</f>
        <v/>
      </c>
    </row>
    <row r="361" spans="1:39" outlineLevel="1">
      <c r="A361" s="329">
        <f t="shared" si="54"/>
        <v>243</v>
      </c>
      <c r="B361" s="322" t="str">
        <f t="shared" si="49"/>
        <v>鑑ヘッダ</v>
      </c>
      <c r="C361" s="322" t="str">
        <f t="shared" si="55"/>
        <v>BT-204</v>
      </c>
      <c r="D361" s="322" t="str">
        <f t="shared" si="51"/>
        <v>0..1</v>
      </c>
      <c r="E361" s="322">
        <v>3</v>
      </c>
      <c r="F361" s="323" t="s">
        <v>804</v>
      </c>
      <c r="G361" s="324" t="s">
        <v>805</v>
      </c>
      <c r="H361" s="329">
        <v>359</v>
      </c>
      <c r="I361" s="322" t="s">
        <v>5853</v>
      </c>
      <c r="J361" s="322" t="str">
        <f>IF(LEN(N361)&gt;0,INDEX(統合請求!C:C,MATCH(N361,統合請求!D:D,0),1),"")</f>
        <v>IID155</v>
      </c>
      <c r="K361" s="322" t="s">
        <v>25</v>
      </c>
      <c r="L361" s="322" t="s">
        <v>802</v>
      </c>
      <c r="M361" s="322">
        <v>4</v>
      </c>
      <c r="N361" s="323" t="s">
        <v>804</v>
      </c>
      <c r="O361" s="324" t="s">
        <v>805</v>
      </c>
      <c r="P361" s="322" t="s">
        <v>30</v>
      </c>
      <c r="V361" s="323" t="s">
        <v>6295</v>
      </c>
      <c r="AC361" s="322" t="str">
        <f>IF(ISTEXT(AD361),INDEX('JP PINT 1.0'!A:A,MATCH(コアインボイスモデル!AD361,'JP PINT 1.0'!B:B,0),1),"")</f>
        <v/>
      </c>
      <c r="AE361" s="322" t="str">
        <f>IF(ISTEXT(AD361),INDEX('JP PINT 1.0'!F:F,MATCH(コアインボイスモデル!AD361,'JP PINT 1.0'!B:B,0),1),"")</f>
        <v/>
      </c>
      <c r="AF361" s="322" t="str">
        <f>IF(ISTEXT(AD361),INDEX('JP PINT 1.0'!G:G,MATCH(コアインボイスモデル!AD361,'JP PINT 1.0'!B:B,0),1),"")</f>
        <v/>
      </c>
      <c r="AG361" s="324" t="str">
        <f>IF(ISTEXT(AD361),INDEX('JP PINT 1.0'!I:I,MATCH(コアインボイスモデル!AD361,'JP PINT 1.0'!B:B,0),1),"")</f>
        <v/>
      </c>
      <c r="AH361" s="324" t="str">
        <f>IF(ISTEXT(AD361),INDEX('JP PINT 1.0'!L:L,MATCH(コアインボイスモデル!AD361,'JP PINT 1.0'!B:B,0),1),"")</f>
        <v/>
      </c>
      <c r="AI361" s="322">
        <v>4</v>
      </c>
      <c r="AJ361" s="324" t="s">
        <v>803</v>
      </c>
      <c r="AK361" s="323" t="s">
        <v>5203</v>
      </c>
      <c r="AL361" s="322" t="s">
        <v>17</v>
      </c>
      <c r="AM361" s="324" t="str">
        <f>IF(LEN(AD361)&gt;1,INDEX('JP PINT 1.0'!U:U,MATCH(コアインボイスモデル!AD361,'JP PINT 1.0'!B:B,0),1),"")</f>
        <v/>
      </c>
    </row>
    <row r="362" spans="1:39" outlineLevel="1">
      <c r="A362" s="329">
        <f t="shared" si="54"/>
        <v>244</v>
      </c>
      <c r="B362" s="322" t="str">
        <f t="shared" si="49"/>
        <v>鑑ヘッダ</v>
      </c>
      <c r="C362" s="322" t="str">
        <f t="shared" si="55"/>
        <v>BT-205</v>
      </c>
      <c r="D362" s="322" t="str">
        <f t="shared" si="51"/>
        <v>0..1</v>
      </c>
      <c r="E362" s="322">
        <v>3</v>
      </c>
      <c r="F362" s="323" t="s">
        <v>808</v>
      </c>
      <c r="G362" s="324" t="s">
        <v>809</v>
      </c>
      <c r="H362" s="329">
        <v>360</v>
      </c>
      <c r="I362" s="322" t="s">
        <v>5853</v>
      </c>
      <c r="J362" s="322" t="str">
        <f>IF(LEN(N362)&gt;0,INDEX(統合請求!C:C,MATCH(N362,統合請求!D:D,0),1),"")</f>
        <v>IID156</v>
      </c>
      <c r="K362" s="322" t="s">
        <v>25</v>
      </c>
      <c r="L362" s="322" t="s">
        <v>806</v>
      </c>
      <c r="M362" s="322">
        <v>4</v>
      </c>
      <c r="N362" s="323" t="s">
        <v>808</v>
      </c>
      <c r="O362" s="324" t="s">
        <v>809</v>
      </c>
      <c r="P362" s="322" t="s">
        <v>30</v>
      </c>
      <c r="V362" s="323" t="s">
        <v>6416</v>
      </c>
      <c r="AC362" s="322" t="str">
        <f>IF(ISTEXT(AD362),INDEX('JP PINT 1.0'!A:A,MATCH(コアインボイスモデル!AD362,'JP PINT 1.0'!B:B,0),1),"")</f>
        <v/>
      </c>
      <c r="AE362" s="322" t="str">
        <f>IF(ISTEXT(AD362),INDEX('JP PINT 1.0'!F:F,MATCH(コアインボイスモデル!AD362,'JP PINT 1.0'!B:B,0),1),"")</f>
        <v/>
      </c>
      <c r="AF362" s="322" t="str">
        <f>IF(ISTEXT(AD362),INDEX('JP PINT 1.0'!G:G,MATCH(コアインボイスモデル!AD362,'JP PINT 1.0'!B:B,0),1),"")</f>
        <v/>
      </c>
      <c r="AG362" s="324" t="str">
        <f>IF(ISTEXT(AD362),INDEX('JP PINT 1.0'!I:I,MATCH(コアインボイスモデル!AD362,'JP PINT 1.0'!B:B,0),1),"")</f>
        <v/>
      </c>
      <c r="AH362" s="324" t="str">
        <f>IF(ISTEXT(AD362),INDEX('JP PINT 1.0'!L:L,MATCH(コアインボイスモデル!AD362,'JP PINT 1.0'!B:B,0),1),"")</f>
        <v/>
      </c>
      <c r="AI362" s="322">
        <v>4</v>
      </c>
      <c r="AJ362" s="324" t="s">
        <v>807</v>
      </c>
      <c r="AK362" s="323" t="s">
        <v>5204</v>
      </c>
      <c r="AL362" s="322" t="s">
        <v>17</v>
      </c>
      <c r="AM362" s="324" t="str">
        <f>IF(LEN(AD362)&gt;1,INDEX('JP PINT 1.0'!U:U,MATCH(コアインボイスモデル!AD362,'JP PINT 1.0'!B:B,0),1),"")</f>
        <v/>
      </c>
    </row>
    <row r="363" spans="1:39" outlineLevel="1">
      <c r="A363" s="329">
        <f t="shared" si="54"/>
        <v>245</v>
      </c>
      <c r="B363" s="322" t="str">
        <f t="shared" si="49"/>
        <v>鑑ヘッダ</v>
      </c>
      <c r="C363" s="322" t="str">
        <f t="shared" si="55"/>
        <v>BT-206</v>
      </c>
      <c r="D363" s="322" t="str">
        <f t="shared" si="51"/>
        <v>0..1</v>
      </c>
      <c r="E363" s="322">
        <v>3</v>
      </c>
      <c r="F363" s="323" t="s">
        <v>812</v>
      </c>
      <c r="G363" s="324" t="s">
        <v>813</v>
      </c>
      <c r="H363" s="329">
        <v>361</v>
      </c>
      <c r="I363" s="322" t="s">
        <v>5853</v>
      </c>
      <c r="J363" s="322" t="str">
        <f>IF(LEN(N363)&gt;0,INDEX(統合請求!C:C,MATCH(N363,統合請求!D:D,0),1),"")</f>
        <v>IID157</v>
      </c>
      <c r="K363" s="322" t="s">
        <v>25</v>
      </c>
      <c r="L363" s="322" t="s">
        <v>810</v>
      </c>
      <c r="M363" s="322">
        <v>4</v>
      </c>
      <c r="N363" s="323" t="s">
        <v>812</v>
      </c>
      <c r="O363" s="324" t="s">
        <v>813</v>
      </c>
      <c r="P363" s="322" t="s">
        <v>30</v>
      </c>
      <c r="V363" s="323" t="s">
        <v>6418</v>
      </c>
      <c r="AC363" s="322" t="str">
        <f>IF(ISTEXT(AD363),INDEX('JP PINT 1.0'!A:A,MATCH(コアインボイスモデル!AD363,'JP PINT 1.0'!B:B,0),1),"")</f>
        <v/>
      </c>
      <c r="AE363" s="322" t="str">
        <f>IF(ISTEXT(AD363),INDEX('JP PINT 1.0'!F:F,MATCH(コアインボイスモデル!AD363,'JP PINT 1.0'!B:B,0),1),"")</f>
        <v/>
      </c>
      <c r="AF363" s="322" t="str">
        <f>IF(ISTEXT(AD363),INDEX('JP PINT 1.0'!G:G,MATCH(コアインボイスモデル!AD363,'JP PINT 1.0'!B:B,0),1),"")</f>
        <v/>
      </c>
      <c r="AG363" s="324" t="str">
        <f>IF(ISTEXT(AD363),INDEX('JP PINT 1.0'!I:I,MATCH(コアインボイスモデル!AD363,'JP PINT 1.0'!B:B,0),1),"")</f>
        <v/>
      </c>
      <c r="AH363" s="324" t="str">
        <f>IF(ISTEXT(AD363),INDEX('JP PINT 1.0'!L:L,MATCH(コアインボイスモデル!AD363,'JP PINT 1.0'!B:B,0),1),"")</f>
        <v/>
      </c>
      <c r="AI363" s="322">
        <v>4</v>
      </c>
      <c r="AJ363" s="324" t="s">
        <v>811</v>
      </c>
      <c r="AK363" s="323" t="s">
        <v>5205</v>
      </c>
      <c r="AL363" s="322" t="s">
        <v>17</v>
      </c>
      <c r="AM363" s="324" t="str">
        <f>IF(LEN(AD363)&gt;1,INDEX('JP PINT 1.0'!U:U,MATCH(コアインボイスモデル!AD363,'JP PINT 1.0'!B:B,0),1),"")</f>
        <v/>
      </c>
    </row>
    <row r="364" spans="1:39" outlineLevel="1">
      <c r="A364" s="329">
        <f t="shared" si="54"/>
        <v>246</v>
      </c>
      <c r="B364" s="322" t="str">
        <f t="shared" si="49"/>
        <v>鑑ヘッダ</v>
      </c>
      <c r="C364" s="322" t="str">
        <f t="shared" si="55"/>
        <v>BT-207</v>
      </c>
      <c r="D364" s="322" t="str">
        <f t="shared" si="51"/>
        <v>0..1</v>
      </c>
      <c r="E364" s="322">
        <v>3</v>
      </c>
      <c r="F364" s="323" t="s">
        <v>816</v>
      </c>
      <c r="G364" s="324" t="s">
        <v>817</v>
      </c>
      <c r="H364" s="329">
        <v>362</v>
      </c>
      <c r="I364" s="322" t="s">
        <v>5853</v>
      </c>
      <c r="J364" s="322" t="str">
        <f>IF(LEN(N364)&gt;0,INDEX(統合請求!C:C,MATCH(N364,統合請求!D:D,0),1),"")</f>
        <v>IID158</v>
      </c>
      <c r="K364" s="322" t="s">
        <v>25</v>
      </c>
      <c r="L364" s="322" t="s">
        <v>814</v>
      </c>
      <c r="M364" s="322">
        <v>4</v>
      </c>
      <c r="N364" s="323" t="s">
        <v>816</v>
      </c>
      <c r="O364" s="324" t="s">
        <v>817</v>
      </c>
      <c r="P364" s="322" t="s">
        <v>30</v>
      </c>
      <c r="V364" s="323" t="s">
        <v>6339</v>
      </c>
      <c r="AC364" s="322" t="str">
        <f>IF(ISTEXT(AD364),INDEX('JP PINT 1.0'!A:A,MATCH(コアインボイスモデル!AD364,'JP PINT 1.0'!B:B,0),1),"")</f>
        <v/>
      </c>
      <c r="AE364" s="322" t="str">
        <f>IF(ISTEXT(AD364),INDEX('JP PINT 1.0'!F:F,MATCH(コアインボイスモデル!AD364,'JP PINT 1.0'!B:B,0),1),"")</f>
        <v/>
      </c>
      <c r="AF364" s="322" t="str">
        <f>IF(ISTEXT(AD364),INDEX('JP PINT 1.0'!G:G,MATCH(コアインボイスモデル!AD364,'JP PINT 1.0'!B:B,0),1),"")</f>
        <v/>
      </c>
      <c r="AG364" s="324" t="str">
        <f>IF(ISTEXT(AD364),INDEX('JP PINT 1.0'!I:I,MATCH(コアインボイスモデル!AD364,'JP PINT 1.0'!B:B,0),1),"")</f>
        <v/>
      </c>
      <c r="AH364" s="324" t="str">
        <f>IF(ISTEXT(AD364),INDEX('JP PINT 1.0'!L:L,MATCH(コアインボイスモデル!AD364,'JP PINT 1.0'!B:B,0),1),"")</f>
        <v/>
      </c>
      <c r="AI364" s="322">
        <v>4</v>
      </c>
      <c r="AJ364" s="324" t="s">
        <v>815</v>
      </c>
      <c r="AK364" s="323" t="s">
        <v>5206</v>
      </c>
      <c r="AL364" s="322" t="s">
        <v>17</v>
      </c>
      <c r="AM364" s="324" t="str">
        <f>IF(LEN(AD364)&gt;1,INDEX('JP PINT 1.0'!U:U,MATCH(コアインボイスモデル!AD364,'JP PINT 1.0'!B:B,0),1),"")</f>
        <v/>
      </c>
    </row>
    <row r="365" spans="1:39" outlineLevel="1">
      <c r="A365" s="329">
        <f t="shared" si="54"/>
        <v>247</v>
      </c>
      <c r="B365" s="322" t="str">
        <f t="shared" si="49"/>
        <v>鑑ヘッダ</v>
      </c>
      <c r="C365" s="322" t="str">
        <f t="shared" si="55"/>
        <v>BT-208</v>
      </c>
      <c r="D365" s="322" t="str">
        <f t="shared" si="51"/>
        <v>0..1</v>
      </c>
      <c r="E365" s="322">
        <v>3</v>
      </c>
      <c r="F365" s="323" t="s">
        <v>820</v>
      </c>
      <c r="G365" s="324" t="s">
        <v>821</v>
      </c>
      <c r="H365" s="329">
        <v>363</v>
      </c>
      <c r="I365" s="322" t="s">
        <v>5853</v>
      </c>
      <c r="J365" s="322" t="str">
        <f>IF(LEN(N365)&gt;0,INDEX(統合請求!C:C,MATCH(N365,統合請求!D:D,0),1),"")</f>
        <v>IID159</v>
      </c>
      <c r="K365" s="322" t="s">
        <v>25</v>
      </c>
      <c r="L365" s="322" t="s">
        <v>818</v>
      </c>
      <c r="M365" s="322">
        <v>4</v>
      </c>
      <c r="N365" s="323" t="s">
        <v>820</v>
      </c>
      <c r="O365" s="324" t="s">
        <v>821</v>
      </c>
      <c r="P365" s="322" t="s">
        <v>30</v>
      </c>
      <c r="V365" s="323" t="s">
        <v>6340</v>
      </c>
      <c r="AC365" s="322" t="str">
        <f>IF(ISTEXT(AD365),INDEX('JP PINT 1.0'!A:A,MATCH(コアインボイスモデル!AD365,'JP PINT 1.0'!B:B,0),1),"")</f>
        <v/>
      </c>
      <c r="AE365" s="322" t="str">
        <f>IF(ISTEXT(AD365),INDEX('JP PINT 1.0'!F:F,MATCH(コアインボイスモデル!AD365,'JP PINT 1.0'!B:B,0),1),"")</f>
        <v/>
      </c>
      <c r="AF365" s="322" t="str">
        <f>IF(ISTEXT(AD365),INDEX('JP PINT 1.0'!G:G,MATCH(コアインボイスモデル!AD365,'JP PINT 1.0'!B:B,0),1),"")</f>
        <v/>
      </c>
      <c r="AG365" s="324" t="str">
        <f>IF(ISTEXT(AD365),INDEX('JP PINT 1.0'!I:I,MATCH(コアインボイスモデル!AD365,'JP PINT 1.0'!B:B,0),1),"")</f>
        <v/>
      </c>
      <c r="AH365" s="324" t="str">
        <f>IF(ISTEXT(AD365),INDEX('JP PINT 1.0'!L:L,MATCH(コアインボイスモデル!AD365,'JP PINT 1.0'!B:B,0),1),"")</f>
        <v/>
      </c>
      <c r="AI365" s="322">
        <v>4</v>
      </c>
      <c r="AJ365" s="324" t="s">
        <v>819</v>
      </c>
      <c r="AK365" s="323" t="s">
        <v>5207</v>
      </c>
      <c r="AL365" s="322" t="s">
        <v>17</v>
      </c>
      <c r="AM365" s="324" t="str">
        <f>IF(LEN(AD365)&gt;1,INDEX('JP PINT 1.0'!U:U,MATCH(コアインボイスモデル!AD365,'JP PINT 1.0'!B:B,0),1),"")</f>
        <v/>
      </c>
    </row>
    <row r="366" spans="1:39">
      <c r="A366" s="329">
        <f t="shared" si="54"/>
        <v>248</v>
      </c>
      <c r="B366" s="322" t="str">
        <f t="shared" si="49"/>
        <v>鑑ヘッダ</v>
      </c>
      <c r="C366" s="322" t="str">
        <f>"BG-"&amp;(MID(C354,4,2)+1)</f>
        <v>BG-37</v>
      </c>
      <c r="D366" s="322" t="str">
        <f t="shared" si="51"/>
        <v>0..1</v>
      </c>
      <c r="E366" s="322">
        <v>2</v>
      </c>
      <c r="F366" s="323" t="s">
        <v>6112</v>
      </c>
      <c r="G366" s="324" t="s">
        <v>825</v>
      </c>
      <c r="H366" s="329">
        <v>364</v>
      </c>
      <c r="I366" s="322" t="s">
        <v>5853</v>
      </c>
      <c r="K366" s="322" t="s">
        <v>36</v>
      </c>
      <c r="L366" s="322" t="s">
        <v>822</v>
      </c>
      <c r="M366" s="322">
        <v>3</v>
      </c>
      <c r="N366" s="323" t="s">
        <v>824</v>
      </c>
      <c r="O366" s="324" t="s">
        <v>825</v>
      </c>
      <c r="P366" s="322" t="s">
        <v>30</v>
      </c>
      <c r="T366" s="323" t="s">
        <v>6296</v>
      </c>
      <c r="AC366" s="322">
        <f>IF(ISTEXT(AD366),INDEX('JP PINT 1.0'!A:A,MATCH(コアインボイスモデル!AD366,'JP PINT 1.0'!B:B,0),1),"")</f>
        <v>2020</v>
      </c>
      <c r="AD366" s="324" t="s">
        <v>1860</v>
      </c>
      <c r="AE366" s="322" t="str">
        <f>IF(ISTEXT(AD366),INDEX('JP PINT 1.0'!F:F,MATCH(コアインボイスモデル!AD366,'JP PINT 1.0'!B:B,0),1),"")</f>
        <v>0..1</v>
      </c>
      <c r="AF366" s="322">
        <f>IF(ISTEXT(AD366),INDEX('JP PINT 1.0'!G:G,MATCH(コアインボイスモデル!AD366,'JP PINT 1.0'!B:B,0),1),"")</f>
        <v>2</v>
      </c>
      <c r="AG366" s="324" t="str">
        <f>IF(ISTEXT(AD366),INDEX('JP PINT 1.0'!I:I,MATCH(コアインボイスモデル!AD366,'JP PINT 1.0'!B:B,0),1),"")</f>
        <v>請求期間</v>
      </c>
      <c r="AH366" s="324" t="str">
        <f>IF(ISTEXT(AD366),INDEX('JP PINT 1.0'!L:L,MATCH(コアインボイスモデル!AD366,'JP PINT 1.0'!B:B,0),1),"")</f>
        <v>請求期間に関わる情報を提供するビジネス用語のグループ。</v>
      </c>
      <c r="AI366" s="322">
        <v>3</v>
      </c>
      <c r="AJ366" s="324" t="s">
        <v>823</v>
      </c>
      <c r="AK366" s="323" t="s">
        <v>4813</v>
      </c>
      <c r="AL366" s="322" t="s">
        <v>17</v>
      </c>
      <c r="AM366" s="324" t="str">
        <f>IF(LEN(AD366)&gt;1,INDEX('JP PINT 1.0'!U:U,MATCH(コアインボイスモデル!AD366,'JP PINT 1.0'!B:B,0),1),"")</f>
        <v>/ubl:Invoice/cac:InvoicePeriod</v>
      </c>
    </row>
    <row r="367" spans="1:39" outlineLevel="1">
      <c r="A367" s="329"/>
      <c r="B367" s="322" t="str">
        <f t="shared" si="49"/>
        <v/>
      </c>
      <c r="D367" s="322" t="str">
        <f t="shared" si="51"/>
        <v/>
      </c>
      <c r="E367" s="322" t="s">
        <v>3791</v>
      </c>
      <c r="H367" s="329">
        <v>365</v>
      </c>
      <c r="I367" s="322" t="s">
        <v>5853</v>
      </c>
      <c r="J367" s="322" t="str">
        <f>IF(LEN(N367)&gt;0,INDEX(統合請求!C:C,MATCH(N367,統合請求!D:D,0),1),"")</f>
        <v>ICL37</v>
      </c>
      <c r="K367" s="322" t="s">
        <v>41</v>
      </c>
      <c r="L367" s="322" t="s">
        <v>826</v>
      </c>
      <c r="M367" s="322">
        <v>3</v>
      </c>
      <c r="N367" s="323" t="s">
        <v>828</v>
      </c>
      <c r="O367" s="324" t="s">
        <v>829</v>
      </c>
      <c r="P367" s="322" t="s">
        <v>16</v>
      </c>
      <c r="U367" s="323" t="s">
        <v>6297</v>
      </c>
      <c r="AC367" s="322" t="str">
        <f>IF(ISTEXT(AD367),INDEX('JP PINT 1.0'!A:A,MATCH(コアインボイスモデル!AD367,'JP PINT 1.0'!B:B,0),1),"")</f>
        <v/>
      </c>
      <c r="AE367" s="322" t="str">
        <f>IF(ISTEXT(AD367),INDEX('JP PINT 1.0'!F:F,MATCH(コアインボイスモデル!AD367,'JP PINT 1.0'!B:B,0),1),"")</f>
        <v/>
      </c>
      <c r="AF367" s="322" t="str">
        <f>IF(ISTEXT(AD367),INDEX('JP PINT 1.0'!G:G,MATCH(コアインボイスモデル!AD367,'JP PINT 1.0'!B:B,0),1),"")</f>
        <v/>
      </c>
      <c r="AG367" s="324" t="str">
        <f>IF(ISTEXT(AD367),INDEX('JP PINT 1.0'!I:I,MATCH(コアインボイスモデル!AD367,'JP PINT 1.0'!B:B,0),1),"")</f>
        <v/>
      </c>
      <c r="AH367" s="324" t="str">
        <f>IF(ISTEXT(AD367),INDEX('JP PINT 1.0'!L:L,MATCH(コアインボイスモデル!AD367,'JP PINT 1.0'!B:B,0),1),"")</f>
        <v/>
      </c>
      <c r="AI367" s="322">
        <v>3</v>
      </c>
      <c r="AJ367" s="324" t="s">
        <v>827</v>
      </c>
      <c r="AL367" s="322" t="s">
        <v>17</v>
      </c>
      <c r="AM367" s="324" t="str">
        <f>IF(LEN(AD367)&gt;1,INDEX('JP PINT 1.0'!U:U,MATCH(コアインボイスモデル!AD367,'JP PINT 1.0'!B:B,0),1),"")</f>
        <v/>
      </c>
    </row>
    <row r="368" spans="1:39" outlineLevel="1">
      <c r="A368" s="329">
        <f>A366+1</f>
        <v>249</v>
      </c>
      <c r="B368" s="322" t="str">
        <f t="shared" si="49"/>
        <v>鑑ヘッダ</v>
      </c>
      <c r="C368" s="322" t="str">
        <f>"BT-"&amp;(MID(C365,4,3)+1)</f>
        <v>BT-209</v>
      </c>
      <c r="D368" s="322" t="str">
        <f t="shared" si="51"/>
        <v>1..1</v>
      </c>
      <c r="E368" s="322">
        <v>3</v>
      </c>
      <c r="F368" s="323" t="s">
        <v>832</v>
      </c>
      <c r="G368" s="324" t="s">
        <v>833</v>
      </c>
      <c r="H368" s="329">
        <v>366</v>
      </c>
      <c r="I368" s="322" t="s">
        <v>5853</v>
      </c>
      <c r="J368" s="322" t="str">
        <f>IF(LEN(N368)&gt;0,INDEX(統合請求!C:C,MATCH(N368,統合請求!D:D,0),1),"")</f>
        <v>IID160</v>
      </c>
      <c r="K368" s="322" t="s">
        <v>25</v>
      </c>
      <c r="L368" s="322" t="s">
        <v>830</v>
      </c>
      <c r="M368" s="322">
        <v>4</v>
      </c>
      <c r="N368" s="323" t="s">
        <v>832</v>
      </c>
      <c r="O368" s="324" t="s">
        <v>833</v>
      </c>
      <c r="P368" s="322" t="s">
        <v>23</v>
      </c>
      <c r="V368" s="323" t="s">
        <v>6298</v>
      </c>
      <c r="AC368" s="322">
        <f>IF(ISTEXT(AD368),INDEX('JP PINT 1.0'!A:A,MATCH(コアインボイスモデル!AD368,'JP PINT 1.0'!B:B,0),1),"")</f>
        <v>2030</v>
      </c>
      <c r="AD368" s="324" t="s">
        <v>1862</v>
      </c>
      <c r="AE368" s="322" t="str">
        <f>IF(ISTEXT(AD368),INDEX('JP PINT 1.0'!F:F,MATCH(コアインボイスモデル!AD368,'JP PINT 1.0'!B:B,0),1),"")</f>
        <v>0..1</v>
      </c>
      <c r="AF368" s="322">
        <f>IF(ISTEXT(AD368),INDEX('JP PINT 1.0'!G:G,MATCH(コアインボイスモデル!AD368,'JP PINT 1.0'!B:B,0),1),"")</f>
        <v>3</v>
      </c>
      <c r="AG368" s="324" t="str">
        <f>IF(ISTEXT(AD368),INDEX('JP PINT 1.0'!I:I,MATCH(コアインボイスモデル!AD368,'JP PINT 1.0'!B:B,0),1),"")</f>
        <v>請求期間開始日</v>
      </c>
      <c r="AH368" s="324" t="str">
        <f>IF(ISTEXT(AD368),INDEX('JP PINT 1.0'!L:L,MATCH(コアインボイスモデル!AD368,'JP PINT 1.0'!B:B,0),1),"")</f>
        <v>請求期間開始日。</v>
      </c>
      <c r="AI368" s="322">
        <v>4</v>
      </c>
      <c r="AJ368" s="324" t="s">
        <v>831</v>
      </c>
      <c r="AK368" s="323" t="s">
        <v>4814</v>
      </c>
      <c r="AL368" s="322" t="s">
        <v>17</v>
      </c>
      <c r="AM368" s="324" t="str">
        <f>IF(LEN(AD368)&gt;1,INDEX('JP PINT 1.0'!U:U,MATCH(コアインボイスモデル!AD368,'JP PINT 1.0'!B:B,0),1),"")</f>
        <v>/ubl:Invoice/cac:InvoicePeriod/cbc:StartDate</v>
      </c>
    </row>
    <row r="369" spans="1:39" outlineLevel="1">
      <c r="A369" s="329">
        <f t="shared" si="54"/>
        <v>250</v>
      </c>
      <c r="B369" s="322" t="str">
        <f t="shared" si="49"/>
        <v>鑑ヘッダ</v>
      </c>
      <c r="C369" s="322" t="str">
        <f t="shared" ref="C369" si="56">"BT-"&amp;(MID(C368,4,3)+1)</f>
        <v>BT-210</v>
      </c>
      <c r="D369" s="322" t="str">
        <f t="shared" si="51"/>
        <v>1..1</v>
      </c>
      <c r="E369" s="322">
        <v>3</v>
      </c>
      <c r="F369" s="323" t="s">
        <v>836</v>
      </c>
      <c r="G369" s="324" t="s">
        <v>837</v>
      </c>
      <c r="H369" s="329">
        <v>367</v>
      </c>
      <c r="I369" s="322" t="s">
        <v>5853</v>
      </c>
      <c r="J369" s="322" t="str">
        <f>IF(LEN(N369)&gt;0,INDEX(統合請求!C:C,MATCH(N369,統合請求!D:D,0),1),"")</f>
        <v>IID161</v>
      </c>
      <c r="K369" s="322" t="s">
        <v>25</v>
      </c>
      <c r="L369" s="322" t="s">
        <v>834</v>
      </c>
      <c r="M369" s="322">
        <v>4</v>
      </c>
      <c r="N369" s="323" t="s">
        <v>836</v>
      </c>
      <c r="O369" s="324" t="s">
        <v>837</v>
      </c>
      <c r="P369" s="322" t="s">
        <v>23</v>
      </c>
      <c r="V369" s="323" t="s">
        <v>6299</v>
      </c>
      <c r="AC369" s="322">
        <f>IF(ISTEXT(AD369),INDEX('JP PINT 1.0'!A:A,MATCH(コアインボイスモデル!AD369,'JP PINT 1.0'!B:B,0),1),"")</f>
        <v>2040</v>
      </c>
      <c r="AD369" s="324" t="s">
        <v>1865</v>
      </c>
      <c r="AE369" s="322" t="str">
        <f>IF(ISTEXT(AD369),INDEX('JP PINT 1.0'!F:F,MATCH(コアインボイスモデル!AD369,'JP PINT 1.0'!B:B,0),1),"")</f>
        <v>0..1</v>
      </c>
      <c r="AF369" s="322">
        <f>IF(ISTEXT(AD369),INDEX('JP PINT 1.0'!G:G,MATCH(コアインボイスモデル!AD369,'JP PINT 1.0'!B:B,0),1),"")</f>
        <v>3</v>
      </c>
      <c r="AG369" s="324" t="str">
        <f>IF(ISTEXT(AD369),INDEX('JP PINT 1.0'!I:I,MATCH(コアインボイスモデル!AD369,'JP PINT 1.0'!B:B,0),1),"")</f>
        <v>請求期間終了日</v>
      </c>
      <c r="AH369" s="324" t="str">
        <f>IF(ISTEXT(AD369),INDEX('JP PINT 1.0'!L:L,MATCH(コアインボイスモデル!AD369,'JP PINT 1.0'!B:B,0),1),"")</f>
        <v>請求期間終了日。</v>
      </c>
      <c r="AI369" s="322">
        <v>4</v>
      </c>
      <c r="AJ369" s="324" t="s">
        <v>835</v>
      </c>
      <c r="AK369" s="323" t="s">
        <v>4815</v>
      </c>
      <c r="AL369" s="322" t="s">
        <v>17</v>
      </c>
      <c r="AM369" s="324" t="str">
        <f>IF(LEN(AD369)&gt;1,INDEX('JP PINT 1.0'!U:U,MATCH(コアインボイスモデル!AD369,'JP PINT 1.0'!B:B,0),1),"")</f>
        <v>/ubl:Invoice/cac:InvoicePeriod/cbc:EndDate</v>
      </c>
    </row>
    <row r="370" spans="1:39">
      <c r="A370" s="329">
        <f t="shared" si="54"/>
        <v>251</v>
      </c>
      <c r="B370" s="322" t="str">
        <f t="shared" si="49"/>
        <v>鑑ヘッダ</v>
      </c>
      <c r="C370" s="322" t="str">
        <f>"BG-"&amp;(MID(C366,4,2)+1)</f>
        <v>BG-38</v>
      </c>
      <c r="D370" s="322" t="str">
        <f t="shared" si="51"/>
        <v>0..1</v>
      </c>
      <c r="E370" s="322">
        <v>2</v>
      </c>
      <c r="F370" s="323" t="s">
        <v>2211</v>
      </c>
      <c r="G370" s="324" t="s">
        <v>841</v>
      </c>
      <c r="H370" s="329">
        <v>368</v>
      </c>
      <c r="I370" s="322" t="s">
        <v>5853</v>
      </c>
      <c r="K370" s="322" t="s">
        <v>36</v>
      </c>
      <c r="L370" s="322" t="s">
        <v>838</v>
      </c>
      <c r="M370" s="322">
        <v>3</v>
      </c>
      <c r="N370" s="323" t="s">
        <v>840</v>
      </c>
      <c r="O370" s="324" t="s">
        <v>841</v>
      </c>
      <c r="P370" s="322" t="s">
        <v>30</v>
      </c>
      <c r="T370" s="323" t="s">
        <v>6420</v>
      </c>
      <c r="AC370" s="322">
        <f>IF(ISTEXT(AD370),INDEX('JP PINT 1.0'!A:A,MATCH(コアインボイスモデル!AD370,'JP PINT 1.0'!B:B,0),1),"")</f>
        <v>1210</v>
      </c>
      <c r="AD370" s="324" t="s">
        <v>2209</v>
      </c>
      <c r="AE370" s="322" t="str">
        <f>IF(ISTEXT(AD370),INDEX('JP PINT 1.0'!F:F,MATCH(コアインボイスモデル!AD370,'JP PINT 1.0'!B:B,0),1),"")</f>
        <v>0..n</v>
      </c>
      <c r="AF370" s="322">
        <f>IF(ISTEXT(AD370),INDEX('JP PINT 1.0'!G:G,MATCH(コアインボイスモデル!AD370,'JP PINT 1.0'!B:B,0),1),"")</f>
        <v>1</v>
      </c>
      <c r="AG370" s="324" t="str">
        <f>IF(ISTEXT(AD370),INDEX('JP PINT 1.0'!I:I,MATCH(コアインボイスモデル!AD370,'JP PINT 1.0'!B:B,0),1),"")</f>
        <v>支払条件</v>
      </c>
      <c r="AH370" s="324" t="str">
        <f>IF(ISTEXT(AD370),INDEX('JP PINT 1.0'!L:L,MATCH(コアインボイスモデル!AD370,'JP PINT 1.0'!B:B,0),1),"")</f>
        <v>請求金額の決済に適用される条件に関する情報。</v>
      </c>
      <c r="AI370" s="322">
        <v>3</v>
      </c>
      <c r="AJ370" s="324" t="s">
        <v>839</v>
      </c>
      <c r="AK370" s="323" t="s">
        <v>4816</v>
      </c>
      <c r="AL370" s="322" t="s">
        <v>17</v>
      </c>
      <c r="AM370" s="324" t="str">
        <f>IF(LEN(AD370)&gt;1,INDEX('JP PINT 1.0'!U:U,MATCH(コアインボイスモデル!AD370,'JP PINT 1.0'!B:B,0),1),"")</f>
        <v>/ubl:Invoice/cac:PaymentTerms</v>
      </c>
    </row>
    <row r="371" spans="1:39" outlineLevel="1">
      <c r="A371" s="329"/>
      <c r="B371" s="322" t="str">
        <f t="shared" si="49"/>
        <v/>
      </c>
      <c r="D371" s="322" t="str">
        <f t="shared" si="51"/>
        <v/>
      </c>
      <c r="E371" s="322" t="s">
        <v>3791</v>
      </c>
      <c r="H371" s="329">
        <v>369</v>
      </c>
      <c r="I371" s="322" t="s">
        <v>5853</v>
      </c>
      <c r="J371" s="322" t="str">
        <f>IF(LEN(N371)&gt;0,INDEX(統合請求!C:C,MATCH(N371,統合請求!D:D,0),1),"")</f>
        <v>ICL38</v>
      </c>
      <c r="K371" s="322" t="s">
        <v>41</v>
      </c>
      <c r="L371" s="322" t="s">
        <v>842</v>
      </c>
      <c r="M371" s="322">
        <v>3</v>
      </c>
      <c r="N371" s="323" t="s">
        <v>844</v>
      </c>
      <c r="O371" s="324" t="s">
        <v>845</v>
      </c>
      <c r="P371" s="322" t="s">
        <v>16</v>
      </c>
      <c r="U371" s="323" t="s">
        <v>6421</v>
      </c>
      <c r="AC371" s="322" t="str">
        <f>IF(ISTEXT(AD371),INDEX('JP PINT 1.0'!A:A,MATCH(コアインボイスモデル!AD371,'JP PINT 1.0'!B:B,0),1),"")</f>
        <v/>
      </c>
      <c r="AE371" s="322" t="str">
        <f>IF(ISTEXT(AD371),INDEX('JP PINT 1.0'!F:F,MATCH(コアインボイスモデル!AD371,'JP PINT 1.0'!B:B,0),1),"")</f>
        <v/>
      </c>
      <c r="AF371" s="322" t="str">
        <f>IF(ISTEXT(AD371),INDEX('JP PINT 1.0'!G:G,MATCH(コアインボイスモデル!AD371,'JP PINT 1.0'!B:B,0),1),"")</f>
        <v/>
      </c>
      <c r="AG371" s="324" t="str">
        <f>IF(ISTEXT(AD371),INDEX('JP PINT 1.0'!I:I,MATCH(コアインボイスモデル!AD371,'JP PINT 1.0'!B:B,0),1),"")</f>
        <v/>
      </c>
      <c r="AH371" s="324" t="str">
        <f>IF(ISTEXT(AD371),INDEX('JP PINT 1.0'!L:L,MATCH(コアインボイスモデル!AD371,'JP PINT 1.0'!B:B,0),1),"")</f>
        <v/>
      </c>
      <c r="AI371" s="322">
        <v>3</v>
      </c>
      <c r="AJ371" s="324" t="s">
        <v>843</v>
      </c>
      <c r="AL371" s="322" t="s">
        <v>17</v>
      </c>
      <c r="AM371" s="324" t="str">
        <f>IF(LEN(AD371)&gt;1,INDEX('JP PINT 1.0'!U:U,MATCH(コアインボイスモデル!AD371,'JP PINT 1.0'!B:B,0),1),"")</f>
        <v/>
      </c>
    </row>
    <row r="372" spans="1:39" outlineLevel="1">
      <c r="A372" s="329">
        <f>A370+1</f>
        <v>252</v>
      </c>
      <c r="B372" s="322" t="str">
        <f t="shared" si="49"/>
        <v>鑑ヘッダ</v>
      </c>
      <c r="C372" s="322" t="str">
        <f>"BT-"&amp;(MID(C369,4,3)+1)</f>
        <v>BT-211</v>
      </c>
      <c r="D372" s="322" t="str">
        <f t="shared" si="51"/>
        <v>0..1</v>
      </c>
      <c r="E372" s="322">
        <v>3</v>
      </c>
      <c r="F372" s="323" t="s">
        <v>847</v>
      </c>
      <c r="G372" s="324" t="s">
        <v>848</v>
      </c>
      <c r="H372" s="329">
        <v>370</v>
      </c>
      <c r="I372" s="322" t="s">
        <v>5853</v>
      </c>
      <c r="J372" s="322" t="str">
        <f>IF(LEN(N372)&gt;0,INDEX(統合請求!C:C,MATCH(N372,統合請求!D:D,0),1),"")</f>
        <v>IID162</v>
      </c>
      <c r="K372" s="322" t="s">
        <v>25</v>
      </c>
      <c r="L372" s="322" t="s">
        <v>846</v>
      </c>
      <c r="M372" s="322">
        <v>4</v>
      </c>
      <c r="N372" s="323" t="s">
        <v>847</v>
      </c>
      <c r="O372" s="324" t="s">
        <v>848</v>
      </c>
      <c r="P372" s="322" t="s">
        <v>30</v>
      </c>
      <c r="V372" s="323" t="s">
        <v>6300</v>
      </c>
      <c r="AC372" s="322">
        <f>IF(ISTEXT(AD372),INDEX('JP PINT 1.0'!A:A,MATCH(コアインボイスモデル!AD372,'JP PINT 1.0'!B:B,0),1),"")</f>
        <v>1230</v>
      </c>
      <c r="AD372" s="324" t="s">
        <v>1840</v>
      </c>
      <c r="AE372" s="322" t="str">
        <f>IF(ISTEXT(AD372),INDEX('JP PINT 1.0'!F:F,MATCH(コアインボイスモデル!AD372,'JP PINT 1.0'!B:B,0),1),"")</f>
        <v>0..1</v>
      </c>
      <c r="AF372" s="322">
        <f>IF(ISTEXT(AD372),INDEX('JP PINT 1.0'!G:G,MATCH(コアインボイスモデル!AD372,'JP PINT 1.0'!B:B,0),1),"")</f>
        <v>2</v>
      </c>
      <c r="AG372" s="324" t="str">
        <f>IF(ISTEXT(AD372),INDEX('JP PINT 1.0'!I:I,MATCH(コアインボイスモデル!AD372,'JP PINT 1.0'!B:B,0),1),"")</f>
        <v>支払条件</v>
      </c>
      <c r="AH372" s="324" t="str">
        <f>IF(ISTEXT(AD372),INDEX('JP PINT 1.0'!L:L,MATCH(コアインボイスモデル!AD372,'JP PINT 1.0'!B:B,0),1),"")</f>
        <v>支払額に適用される支払条件の説明(罰則の記載を含む)。支払条件の文字による説明。</v>
      </c>
      <c r="AI372" s="322">
        <v>4</v>
      </c>
      <c r="AJ372" s="324" t="s">
        <v>212</v>
      </c>
      <c r="AK372" s="323" t="s">
        <v>4817</v>
      </c>
      <c r="AL372" s="322" t="s">
        <v>17</v>
      </c>
      <c r="AM372" s="324" t="str">
        <f>IF(LEN(AD372)&gt;1,INDEX('JP PINT 1.0'!U:U,MATCH(コアインボイスモデル!AD372,'JP PINT 1.0'!B:B,0),1),"")</f>
        <v>/ubl:Invoice/cac:PaymentTerms/cbc:Note</v>
      </c>
    </row>
    <row r="373" spans="1:39" outlineLevel="1">
      <c r="A373" s="329">
        <f t="shared" si="54"/>
        <v>253</v>
      </c>
      <c r="B373" s="322" t="str">
        <f t="shared" si="49"/>
        <v>鑑ヘッダ</v>
      </c>
      <c r="C373" s="322" t="str">
        <f>"BT-"&amp;(MID(C372,4,3)+1)</f>
        <v>BT-212</v>
      </c>
      <c r="D373" s="322">
        <f t="shared" si="51"/>
        <v>0</v>
      </c>
      <c r="E373" s="322">
        <v>3</v>
      </c>
      <c r="F373" s="324" t="s">
        <v>2234</v>
      </c>
      <c r="H373" s="329">
        <v>371</v>
      </c>
      <c r="I373" s="322" t="s">
        <v>5853</v>
      </c>
      <c r="J373" s="322" t="str">
        <f>IF(LEN(N373)&gt;0,INDEX(統合請求!C:C,MATCH(N373,統合請求!D:D,0),1),"")</f>
        <v/>
      </c>
      <c r="AC373" s="322">
        <f>IF(ISTEXT(AD373),INDEX('JP PINT 1.0'!A:A,MATCH(コアインボイスモデル!AD373,'JP PINT 1.0'!B:B,0),1),"")</f>
        <v>1240</v>
      </c>
      <c r="AD373" s="324" t="s">
        <v>2232</v>
      </c>
      <c r="AE373" s="322" t="str">
        <f>IF(ISTEXT(AD373),INDEX('JP PINT 1.0'!F:F,MATCH(コアインボイスモデル!AD373,'JP PINT 1.0'!B:B,0),1),"")</f>
        <v>0..1</v>
      </c>
      <c r="AF373" s="322">
        <f>IF(ISTEXT(AD373),INDEX('JP PINT 1.0'!G:G,MATCH(コアインボイスモデル!AD373,'JP PINT 1.0'!B:B,0),1),"")</f>
        <v>2</v>
      </c>
      <c r="AG373" s="324" t="str">
        <f>IF(ISTEXT(AD373),INDEX('JP PINT 1.0'!I:I,MATCH(コアインボイスモデル!AD373,'JP PINT 1.0'!B:B,0),1),"")</f>
        <v>支払条件金額</v>
      </c>
      <c r="AH373" s="324" t="str">
        <f>IF(ISTEXT(AD373),INDEX('JP PINT 1.0'!L:L,MATCH(コアインボイスモデル!AD373,'JP PINT 1.0'!B:B,0),1),"")</f>
        <v>これらの条件が適用される支払金額。</v>
      </c>
      <c r="AM373" s="324" t="str">
        <f>IF(LEN(AD373)&gt;1,INDEX('JP PINT 1.0'!U:U,MATCH(コアインボイスモデル!AD373,'JP PINT 1.0'!B:B,0),1),"")</f>
        <v>/ubl:Invoice/cac:PaymentTerms/cbc:Amount</v>
      </c>
    </row>
    <row r="374" spans="1:39" outlineLevel="1">
      <c r="A374" s="329">
        <f t="shared" si="54"/>
        <v>254</v>
      </c>
      <c r="B374" s="322" t="str">
        <f t="shared" si="49"/>
        <v>鑑ヘッダ</v>
      </c>
      <c r="C374" s="322" t="str">
        <f>"BT-"&amp;(MID(C373,4,3)+1)</f>
        <v>BT-213</v>
      </c>
      <c r="D374" s="322" t="str">
        <f t="shared" si="51"/>
        <v>0..1</v>
      </c>
      <c r="E374" s="322">
        <v>3</v>
      </c>
      <c r="F374" s="323" t="s">
        <v>851</v>
      </c>
      <c r="G374" s="324" t="s">
        <v>852</v>
      </c>
      <c r="H374" s="329">
        <v>372</v>
      </c>
      <c r="I374" s="322" t="s">
        <v>5853</v>
      </c>
      <c r="J374" s="322" t="str">
        <f>IF(LEN(N374)&gt;0,INDEX(統合請求!C:C,MATCH(N374,統合請求!D:D,0),1),"")</f>
        <v>IID163</v>
      </c>
      <c r="K374" s="322" t="s">
        <v>25</v>
      </c>
      <c r="L374" s="322" t="s">
        <v>849</v>
      </c>
      <c r="M374" s="322">
        <v>4</v>
      </c>
      <c r="N374" s="323" t="s">
        <v>851</v>
      </c>
      <c r="O374" s="324" t="s">
        <v>852</v>
      </c>
      <c r="P374" s="322" t="s">
        <v>30</v>
      </c>
      <c r="V374" s="323" t="s">
        <v>6301</v>
      </c>
      <c r="AC374" s="322">
        <f>IF(ISTEXT(AD374),INDEX('JP PINT 1.0'!A:A,MATCH(コアインボイスモデル!AD374,'JP PINT 1.0'!B:B,0),1),"")</f>
        <v>1090</v>
      </c>
      <c r="AD374" s="324" t="s">
        <v>1843</v>
      </c>
      <c r="AE374" s="322" t="str">
        <f>IF(ISTEXT(AD374),INDEX('JP PINT 1.0'!F:F,MATCH(コアインボイスモデル!AD374,'JP PINT 1.0'!B:B,0),1),"")</f>
        <v>0..1</v>
      </c>
      <c r="AF374" s="322">
        <f>IF(ISTEXT(AD374),INDEX('JP PINT 1.0'!G:G,MATCH(コアインボイスモデル!AD374,'JP PINT 1.0'!B:B,0),1),"")</f>
        <v>1</v>
      </c>
      <c r="AG374" s="324" t="str">
        <f>IF(ISTEXT(AD374),INDEX('JP PINT 1.0'!I:I,MATCH(コアインボイスモデル!AD374,'JP PINT 1.0'!B:B,0),1),"")</f>
        <v>支払期日</v>
      </c>
      <c r="AH374" s="324" t="str">
        <f>IF(ISTEXT(AD374),INDEX('JP PINT 1.0'!L:L,MATCH(コアインボイスモデル!AD374,'JP PINT 1.0'!B:B,0),1),"")</f>
        <v>支払条件で示された支払期日。</v>
      </c>
      <c r="AI374" s="322">
        <v>4</v>
      </c>
      <c r="AJ374" s="324" t="s">
        <v>850</v>
      </c>
      <c r="AK374" s="323" t="s">
        <v>4818</v>
      </c>
      <c r="AL374" s="322" t="s">
        <v>17</v>
      </c>
      <c r="AM374" s="324" t="str">
        <f>IF(LEN(AD374)&gt;1,INDEX('JP PINT 1.0'!U:U,MATCH(コアインボイスモデル!AD374,'JP PINT 1.0'!B:B,0),1),"")</f>
        <v>/ubl:Invoice/cbc:DueDate</v>
      </c>
    </row>
    <row r="375" spans="1:39" outlineLevel="1">
      <c r="A375" s="329">
        <f t="shared" si="54"/>
        <v>255</v>
      </c>
      <c r="B375" s="322" t="str">
        <f t="shared" si="49"/>
        <v>鑑ヘッダ</v>
      </c>
      <c r="C375" s="322" t="str">
        <f t="shared" ref="C375:C376" si="57">"BT-"&amp;(MID(C374,4,3)+1)</f>
        <v>BT-214</v>
      </c>
      <c r="D375" s="322" t="str">
        <f t="shared" si="51"/>
        <v>0..1</v>
      </c>
      <c r="E375" s="322">
        <v>3</v>
      </c>
      <c r="F375" s="323" t="s">
        <v>851</v>
      </c>
      <c r="G375" s="324" t="s">
        <v>852</v>
      </c>
      <c r="H375" s="329">
        <v>373</v>
      </c>
      <c r="I375" s="322" t="s">
        <v>5853</v>
      </c>
      <c r="J375" s="322" t="str">
        <f>IF(LEN(N375)&gt;0,INDEX(統合請求!C:C,MATCH(N375,統合請求!D:D,0),1),"")</f>
        <v>IID163</v>
      </c>
      <c r="K375" s="322" t="s">
        <v>25</v>
      </c>
      <c r="L375" s="322" t="s">
        <v>849</v>
      </c>
      <c r="M375" s="322">
        <v>4</v>
      </c>
      <c r="N375" s="323" t="s">
        <v>851</v>
      </c>
      <c r="O375" s="324" t="s">
        <v>852</v>
      </c>
      <c r="P375" s="322" t="s">
        <v>30</v>
      </c>
      <c r="V375" s="323" t="s">
        <v>6301</v>
      </c>
      <c r="AC375" s="322">
        <f>IF(ISTEXT(AD375),INDEX('JP PINT 1.0'!A:A,MATCH(コアインボイスモデル!AD375,'JP PINT 1.0'!B:B,0),1),"")</f>
        <v>1250</v>
      </c>
      <c r="AD375" s="324" t="s">
        <v>2241</v>
      </c>
      <c r="AE375" s="322" t="str">
        <f>IF(ISTEXT(AD375),INDEX('JP PINT 1.0'!F:F,MATCH(コアインボイスモデル!AD375,'JP PINT 1.0'!B:B,0),1),"")</f>
        <v>0..1</v>
      </c>
      <c r="AF375" s="322">
        <f>IF(ISTEXT(AD375),INDEX('JP PINT 1.0'!G:G,MATCH(コアインボイスモデル!AD375,'JP PINT 1.0'!B:B,0),1),"")</f>
        <v>2</v>
      </c>
      <c r="AG375" s="324" t="str">
        <f>IF(ISTEXT(AD375),INDEX('JP PINT 1.0'!I:I,MATCH(コアインボイスモデル!AD375,'JP PINT 1.0'!B:B,0),1),"")</f>
        <v>分割支払支払期日</v>
      </c>
      <c r="AH375" s="324" t="str">
        <f>IF(ISTEXT(AD375),INDEX('JP PINT 1.0'!L:L,MATCH(コアインボイスモデル!AD375,'JP PINT 1.0'!B:B,0),1),"")</f>
        <v>分割支払の場合の各支払期日。</v>
      </c>
      <c r="AI375" s="322">
        <v>4</v>
      </c>
      <c r="AJ375" s="324" t="s">
        <v>850</v>
      </c>
      <c r="AK375" s="323" t="s">
        <v>4818</v>
      </c>
      <c r="AL375" s="322" t="s">
        <v>17</v>
      </c>
      <c r="AM375" s="324" t="str">
        <f>IF(LEN(AD375)&gt;1,INDEX('JP PINT 1.0'!U:U,MATCH(コアインボイスモデル!AD375,'JP PINT 1.0'!B:B,0),1),"")</f>
        <v>/ubl:Invoice/cac:PaymentTerms/cbc:InstallmentDueDate</v>
      </c>
    </row>
    <row r="376" spans="1:39" outlineLevel="1">
      <c r="A376" s="329">
        <f t="shared" si="54"/>
        <v>256</v>
      </c>
      <c r="B376" s="322" t="str">
        <f t="shared" si="49"/>
        <v>鑑ヘッダ</v>
      </c>
      <c r="C376" s="322" t="str">
        <f t="shared" si="57"/>
        <v>BT-215</v>
      </c>
      <c r="D376" s="322" t="str">
        <f t="shared" si="51"/>
        <v>0..1</v>
      </c>
      <c r="E376" s="322">
        <v>3</v>
      </c>
      <c r="F376" s="323" t="s">
        <v>854</v>
      </c>
      <c r="G376" s="324" t="s">
        <v>855</v>
      </c>
      <c r="H376" s="329">
        <v>374</v>
      </c>
      <c r="I376" s="322" t="s">
        <v>5853</v>
      </c>
      <c r="J376" s="322" t="str">
        <f>IF(LEN(N376)&gt;0,INDEX(統合請求!C:C,MATCH(N376,統合請求!D:D,0),1),"")</f>
        <v>IID164</v>
      </c>
      <c r="K376" s="322" t="s">
        <v>25</v>
      </c>
      <c r="L376" s="322" t="s">
        <v>853</v>
      </c>
      <c r="M376" s="322">
        <v>4</v>
      </c>
      <c r="N376" s="323" t="s">
        <v>854</v>
      </c>
      <c r="O376" s="324" t="s">
        <v>855</v>
      </c>
      <c r="P376" s="322" t="s">
        <v>30</v>
      </c>
      <c r="V376" s="323" t="s">
        <v>6422</v>
      </c>
      <c r="AC376" s="322">
        <f>IF(ISTEXT(AD376),INDEX('JP PINT 1.0'!A:A,MATCH(コアインボイスモデル!AD376,'JP PINT 1.0'!B:B,0),1),"")</f>
        <v>1220</v>
      </c>
      <c r="AD376" s="324" t="s">
        <v>2218</v>
      </c>
      <c r="AE376" s="322" t="str">
        <f>IF(ISTEXT(AD376),INDEX('JP PINT 1.0'!F:F,MATCH(コアインボイスモデル!AD376,'JP PINT 1.0'!B:B,0),1),"")</f>
        <v>0..1</v>
      </c>
      <c r="AF376" s="322">
        <f>IF(ISTEXT(AD376),INDEX('JP PINT 1.0'!G:G,MATCH(コアインボイスモデル!AD376,'JP PINT 1.0'!B:B,0),1),"")</f>
        <v>2</v>
      </c>
      <c r="AG376" s="324" t="str">
        <f>IF(ISTEXT(AD376),INDEX('JP PINT 1.0'!I:I,MATCH(コアインボイスモデル!AD376,'JP PINT 1.0'!B:B,0),1),"")</f>
        <v>支払条件指示ID</v>
      </c>
      <c r="AH376" s="324" t="str">
        <f>IF(ISTEXT(AD376),INDEX('JP PINT 1.0'!L:L,MATCH(コアインボイスモデル!AD376,'JP PINT 1.0'!B:B,0),1),"")</f>
        <v>これらの支払条件を適用する支払指示。</v>
      </c>
      <c r="AI376" s="322">
        <v>4</v>
      </c>
      <c r="AJ376" s="324" t="s">
        <v>117</v>
      </c>
      <c r="AK376" s="323" t="s">
        <v>4819</v>
      </c>
      <c r="AL376" s="322" t="s">
        <v>17</v>
      </c>
      <c r="AM376" s="324" t="str">
        <f>IF(LEN(AD376)&gt;1,INDEX('JP PINT 1.0'!U:U,MATCH(コアインボイスモデル!AD376,'JP PINT 1.0'!B:B,0),1),"")</f>
        <v>/ubl:Invoice/cac:PaymentTerms/cbc:PaymentMeansID</v>
      </c>
    </row>
    <row r="377" spans="1:39">
      <c r="A377" s="329">
        <f>A376+1</f>
        <v>257</v>
      </c>
      <c r="B377" s="322" t="str">
        <f t="shared" si="49"/>
        <v>鑑ヘッダ</v>
      </c>
      <c r="C377" s="322" t="str">
        <f>"BG-"&amp;(MID(C370,4,2)+1)</f>
        <v>BG-39</v>
      </c>
      <c r="D377" s="322" t="str">
        <f t="shared" si="51"/>
        <v>0..1</v>
      </c>
      <c r="E377" s="322">
        <v>2</v>
      </c>
      <c r="F377" s="323" t="s">
        <v>6155</v>
      </c>
      <c r="G377" s="324" t="s">
        <v>859</v>
      </c>
      <c r="H377" s="329">
        <v>375</v>
      </c>
      <c r="I377" s="322" t="s">
        <v>5853</v>
      </c>
      <c r="K377" s="322" t="s">
        <v>36</v>
      </c>
      <c r="L377" s="322" t="s">
        <v>856</v>
      </c>
      <c r="M377" s="322">
        <v>3</v>
      </c>
      <c r="N377" s="323" t="s">
        <v>858</v>
      </c>
      <c r="O377" s="324" t="s">
        <v>859</v>
      </c>
      <c r="P377" s="322" t="s">
        <v>30</v>
      </c>
      <c r="T377" s="323" t="s">
        <v>6424</v>
      </c>
      <c r="AC377" s="322">
        <f>IF(ISTEXT(AD377),INDEX('JP PINT 1.0'!A:A,MATCH(コアインボイスモデル!AD377,'JP PINT 1.0'!B:B,0),1),"")</f>
        <v>2640</v>
      </c>
      <c r="AD377" s="324" t="s">
        <v>1897</v>
      </c>
      <c r="AE377" s="322" t="str">
        <f>IF(ISTEXT(AD377),INDEX('JP PINT 1.0'!F:F,MATCH(コアインボイスモデル!AD377,'JP PINT 1.0'!B:B,0),1),"")</f>
        <v>1..1</v>
      </c>
      <c r="AF377" s="322">
        <f>IF(ISTEXT(AD377),INDEX('JP PINT 1.0'!G:G,MATCH(コアインボイスモデル!AD377,'JP PINT 1.0'!B:B,0),1),"")</f>
        <v>1</v>
      </c>
      <c r="AG377" s="324" t="str">
        <f>IF(ISTEXT(AD377),INDEX('JP PINT 1.0'!I:I,MATCH(コアインボイスモデル!AD377,'JP PINT 1.0'!B:B,0),1),"")</f>
        <v>請求書総合計金額</v>
      </c>
      <c r="AH377" s="324" t="str">
        <f>IF(ISTEXT(AD377),INDEX('JP PINT 1.0'!L:L,MATCH(コアインボイスモデル!AD377,'JP PINT 1.0'!B:B,0),1),"")</f>
        <v>請求書合計金額に係る情報を提供するビジネス用語のグループ。</v>
      </c>
      <c r="AI377" s="322">
        <v>3</v>
      </c>
      <c r="AJ377" s="324" t="s">
        <v>857</v>
      </c>
      <c r="AK377" s="323" t="s">
        <v>4820</v>
      </c>
      <c r="AL377" s="322" t="s">
        <v>17</v>
      </c>
      <c r="AM377" s="324" t="str">
        <f>IF(LEN(AD377)&gt;1,INDEX('JP PINT 1.0'!U:U,MATCH(コアインボイスモデル!AD377,'JP PINT 1.0'!B:B,0),1),"")</f>
        <v>/ubl:Invoice/cac:LegalMonetaryTotal</v>
      </c>
    </row>
    <row r="378" spans="1:39" outlineLevel="1">
      <c r="A378" s="329"/>
      <c r="B378" s="322" t="str">
        <f t="shared" si="49"/>
        <v/>
      </c>
      <c r="D378" s="322" t="str">
        <f t="shared" si="51"/>
        <v/>
      </c>
      <c r="E378" s="322" t="s">
        <v>3791</v>
      </c>
      <c r="H378" s="329">
        <v>376</v>
      </c>
      <c r="I378" s="322" t="s">
        <v>5853</v>
      </c>
      <c r="J378" s="322" t="str">
        <f>IF(LEN(N378)&gt;0,INDEX(統合請求!C:C,MATCH(N378,統合請求!D:D,0),1),"")</f>
        <v>ICL39</v>
      </c>
      <c r="K378" s="322" t="s">
        <v>41</v>
      </c>
      <c r="L378" s="322" t="s">
        <v>860</v>
      </c>
      <c r="M378" s="322">
        <v>3</v>
      </c>
      <c r="N378" s="323" t="s">
        <v>862</v>
      </c>
      <c r="O378" s="324" t="s">
        <v>863</v>
      </c>
      <c r="P378" s="322" t="s">
        <v>16</v>
      </c>
      <c r="U378" s="323" t="s">
        <v>6302</v>
      </c>
      <c r="AC378" s="322" t="str">
        <f>IF(ISTEXT(AD378),INDEX('JP PINT 1.0'!A:A,MATCH(コアインボイスモデル!AD378,'JP PINT 1.0'!B:B,0),1),"")</f>
        <v/>
      </c>
      <c r="AE378" s="322" t="str">
        <f>IF(ISTEXT(AD378),INDEX('JP PINT 1.0'!F:F,MATCH(コアインボイスモデル!AD378,'JP PINT 1.0'!B:B,0),1),"")</f>
        <v/>
      </c>
      <c r="AF378" s="322" t="str">
        <f>IF(ISTEXT(AD378),INDEX('JP PINT 1.0'!G:G,MATCH(コアインボイスモデル!AD378,'JP PINT 1.0'!B:B,0),1),"")</f>
        <v/>
      </c>
      <c r="AG378" s="324" t="str">
        <f>IF(ISTEXT(AD378),INDEX('JP PINT 1.0'!I:I,MATCH(コアインボイスモデル!AD378,'JP PINT 1.0'!B:B,0),1),"")</f>
        <v/>
      </c>
      <c r="AH378" s="324" t="str">
        <f>IF(ISTEXT(AD378),INDEX('JP PINT 1.0'!L:L,MATCH(コアインボイスモデル!AD378,'JP PINT 1.0'!B:B,0),1),"")</f>
        <v/>
      </c>
      <c r="AI378" s="322">
        <v>3</v>
      </c>
      <c r="AJ378" s="324" t="s">
        <v>861</v>
      </c>
      <c r="AL378" s="322" t="s">
        <v>17</v>
      </c>
      <c r="AM378" s="324" t="str">
        <f>IF(LEN(AD378)&gt;1,INDEX('JP PINT 1.0'!U:U,MATCH(コアインボイスモデル!AD378,'JP PINT 1.0'!B:B,0),1),"")</f>
        <v/>
      </c>
    </row>
    <row r="379" spans="1:39" outlineLevel="1">
      <c r="A379" s="329">
        <f>A377+1</f>
        <v>258</v>
      </c>
      <c r="B379" s="322" t="str">
        <f t="shared" si="49"/>
        <v>鑑ヘッダ</v>
      </c>
      <c r="C379" s="322" t="str">
        <f>"BT-"&amp;(MID(C376,4,3)+1)</f>
        <v>BT-216</v>
      </c>
      <c r="D379" s="322" t="str">
        <f t="shared" si="51"/>
        <v>0..1</v>
      </c>
      <c r="E379" s="322">
        <v>3</v>
      </c>
      <c r="F379" s="323" t="s">
        <v>866</v>
      </c>
      <c r="G379" s="324" t="s">
        <v>867</v>
      </c>
      <c r="H379" s="329">
        <v>377</v>
      </c>
      <c r="I379" s="322" t="s">
        <v>5853</v>
      </c>
      <c r="K379" s="322" t="s">
        <v>25</v>
      </c>
      <c r="L379" s="322" t="s">
        <v>864</v>
      </c>
      <c r="M379" s="322">
        <v>4</v>
      </c>
      <c r="N379" s="323" t="s">
        <v>866</v>
      </c>
      <c r="O379" s="324" t="s">
        <v>867</v>
      </c>
      <c r="P379" s="322" t="s">
        <v>30</v>
      </c>
      <c r="V379" s="323" t="s">
        <v>6425</v>
      </c>
      <c r="AC379" s="322">
        <f>IF(ISTEXT(AD379),INDEX('JP PINT 1.0'!A:A,MATCH(コアインボイスモデル!AD379,'JP PINT 1.0'!B:B,0),1),"")</f>
        <v>2670</v>
      </c>
      <c r="AD379" s="324" t="s">
        <v>1900</v>
      </c>
      <c r="AE379" s="322" t="str">
        <f>IF(ISTEXT(AD379),INDEX('JP PINT 1.0'!F:F,MATCH(コアインボイスモデル!AD379,'JP PINT 1.0'!B:B,0),1),"")</f>
        <v>0..1</v>
      </c>
      <c r="AF379" s="322">
        <f>IF(ISTEXT(AD379),INDEX('JP PINT 1.0'!G:G,MATCH(コアインボイスモデル!AD379,'JP PINT 1.0'!B:B,0),1),"")</f>
        <v>2</v>
      </c>
      <c r="AG379" s="324" t="str">
        <f>IF(ISTEXT(AD379),INDEX('JP PINT 1.0'!I:I,MATCH(コアインボイスモデル!AD379,'JP PINT 1.0'!B:B,0),1),"")</f>
        <v>請求書レベルの追加請求の合計</v>
      </c>
      <c r="AH379" s="324" t="str">
        <f>IF(ISTEXT(AD379),INDEX('JP PINT 1.0'!L:L,MATCH(コアインボイスモデル!AD379,'JP PINT 1.0'!B:B,0),1),"")</f>
        <v>請求書レベルの追加請求の合計。</v>
      </c>
      <c r="AI379" s="322">
        <v>4</v>
      </c>
      <c r="AJ379" s="324" t="s">
        <v>865</v>
      </c>
      <c r="AK379" s="323" t="s">
        <v>4821</v>
      </c>
      <c r="AL379" s="322" t="s">
        <v>17</v>
      </c>
      <c r="AM379" s="324" t="str">
        <f>IF(LEN(AD379)&gt;1,INDEX('JP PINT 1.0'!U:U,MATCH(コアインボイスモデル!AD379,'JP PINT 1.0'!B:B,0),1),"")</f>
        <v>/ubl:Invoice/cac:LegalMonetaryTotal/cbc:ChargeTotalAmount</v>
      </c>
    </row>
    <row r="380" spans="1:39" outlineLevel="1">
      <c r="A380" s="329">
        <f t="shared" si="54"/>
        <v>259</v>
      </c>
      <c r="B380" s="322" t="str">
        <f t="shared" si="49"/>
        <v>鑑ヘッダ</v>
      </c>
      <c r="C380" s="322" t="str">
        <f t="shared" ref="C380:C387" si="58">"BT-"&amp;(MID(C379,4,3)+1)</f>
        <v>BT-217</v>
      </c>
      <c r="D380" s="322" t="str">
        <f t="shared" si="51"/>
        <v>0..1</v>
      </c>
      <c r="E380" s="322">
        <v>3</v>
      </c>
      <c r="F380" s="323" t="s">
        <v>870</v>
      </c>
      <c r="G380" s="324" t="s">
        <v>871</v>
      </c>
      <c r="H380" s="329">
        <v>378</v>
      </c>
      <c r="I380" s="322" t="s">
        <v>5853</v>
      </c>
      <c r="K380" s="322" t="s">
        <v>25</v>
      </c>
      <c r="L380" s="322" t="s">
        <v>868</v>
      </c>
      <c r="M380" s="322">
        <v>4</v>
      </c>
      <c r="N380" s="323" t="s">
        <v>870</v>
      </c>
      <c r="O380" s="324" t="s">
        <v>871</v>
      </c>
      <c r="P380" s="322" t="s">
        <v>30</v>
      </c>
      <c r="V380" s="323" t="s">
        <v>6427</v>
      </c>
      <c r="AC380" s="322">
        <f>IF(ISTEXT(AD380),INDEX('JP PINT 1.0'!A:A,MATCH(コアインボイスモデル!AD380,'JP PINT 1.0'!B:B,0),1),"")</f>
        <v>2660</v>
      </c>
      <c r="AD380" s="324" t="s">
        <v>1903</v>
      </c>
      <c r="AE380" s="322" t="str">
        <f>IF(ISTEXT(AD380),INDEX('JP PINT 1.0'!F:F,MATCH(コアインボイスモデル!AD380,'JP PINT 1.0'!B:B,0),1),"")</f>
        <v>0..1</v>
      </c>
      <c r="AF380" s="322">
        <f>IF(ISTEXT(AD380),INDEX('JP PINT 1.0'!G:G,MATCH(コアインボイスモデル!AD380,'JP PINT 1.0'!B:B,0),1),"")</f>
        <v>2</v>
      </c>
      <c r="AG380" s="324" t="str">
        <f>IF(ISTEXT(AD380),INDEX('JP PINT 1.0'!I:I,MATCH(コアインボイスモデル!AD380,'JP PINT 1.0'!B:B,0),1),"")</f>
        <v>請求書レベルの返金の合計</v>
      </c>
      <c r="AH380" s="324" t="str">
        <f>IF(ISTEXT(AD380),INDEX('JP PINT 1.0'!L:L,MATCH(コアインボイスモデル!AD380,'JP PINT 1.0'!B:B,0),1),"")</f>
        <v>請求書レベルの返金の合計。</v>
      </c>
      <c r="AI380" s="322">
        <v>4</v>
      </c>
      <c r="AJ380" s="324" t="s">
        <v>869</v>
      </c>
      <c r="AK380" s="323" t="s">
        <v>4822</v>
      </c>
      <c r="AL380" s="322" t="s">
        <v>17</v>
      </c>
      <c r="AM380" s="324" t="str">
        <f>IF(LEN(AD380)&gt;1,INDEX('JP PINT 1.0'!U:U,MATCH(コアインボイスモデル!AD380,'JP PINT 1.0'!B:B,0),1),"")</f>
        <v>/ubl:Invoice/cac:LegalMonetaryTotal/cbc:AllowanceTotalAmount</v>
      </c>
    </row>
    <row r="381" spans="1:39" outlineLevel="1">
      <c r="A381" s="329">
        <f t="shared" si="54"/>
        <v>260</v>
      </c>
      <c r="B381" s="322" t="str">
        <f t="shared" si="49"/>
        <v>鑑ヘッダ</v>
      </c>
      <c r="C381" s="322" t="str">
        <f t="shared" si="58"/>
        <v>BT-218</v>
      </c>
      <c r="D381" s="322" t="str">
        <f t="shared" si="51"/>
        <v>0..1</v>
      </c>
      <c r="E381" s="322">
        <v>3</v>
      </c>
      <c r="F381" s="323" t="s">
        <v>6040</v>
      </c>
      <c r="G381" s="324" t="s">
        <v>875</v>
      </c>
      <c r="H381" s="329">
        <v>379</v>
      </c>
      <c r="I381" s="322" t="s">
        <v>5853</v>
      </c>
      <c r="J381" s="322" t="str">
        <f>IF(LEN(N381)&gt;0,INDEX(統合請求!C:C,MATCH(N381,統合請求!D:D,0),1),"")</f>
        <v>IID165</v>
      </c>
      <c r="K381" s="322" t="s">
        <v>25</v>
      </c>
      <c r="L381" s="322" t="s">
        <v>872</v>
      </c>
      <c r="M381" s="322">
        <v>4</v>
      </c>
      <c r="N381" s="323" t="s">
        <v>874</v>
      </c>
      <c r="O381" s="324" t="s">
        <v>875</v>
      </c>
      <c r="P381" s="322" t="s">
        <v>30</v>
      </c>
      <c r="V381" s="323" t="s">
        <v>6304</v>
      </c>
      <c r="AC381" s="322">
        <f>IF(ISTEXT(AD381),INDEX('JP PINT 1.0'!A:A,MATCH(コアインボイスモデル!AD381,'JP PINT 1.0'!B:B,0),1),"")</f>
        <v>2680</v>
      </c>
      <c r="AD381" s="324" t="s">
        <v>1906</v>
      </c>
      <c r="AE381" s="322" t="str">
        <f>IF(ISTEXT(AD381),INDEX('JP PINT 1.0'!F:F,MATCH(コアインボイスモデル!AD381,'JP PINT 1.0'!B:B,0),1),"")</f>
        <v>1..1</v>
      </c>
      <c r="AF381" s="322">
        <f>IF(ISTEXT(AD381),INDEX('JP PINT 1.0'!G:G,MATCH(コアインボイスモデル!AD381,'JP PINT 1.0'!B:B,0),1),"")</f>
        <v>2</v>
      </c>
      <c r="AG381" s="324" t="str">
        <f>IF(ISTEXT(AD381),INDEX('JP PINT 1.0'!I:I,MATCH(コアインボイスモデル!AD381,'JP PINT 1.0'!B:B,0),1),"")</f>
        <v>請求書合計金額(税抜き)</v>
      </c>
      <c r="AH381" s="324" t="str">
        <f>IF(ISTEXT(AD381),INDEX('JP PINT 1.0'!L:L,MATCH(コアインボイスモデル!AD381,'JP PINT 1.0'!B:B,0),1),"")</f>
        <v>請求書合計金額(税抜き)。</v>
      </c>
      <c r="AI381" s="322">
        <v>4</v>
      </c>
      <c r="AJ381" s="324" t="s">
        <v>873</v>
      </c>
      <c r="AK381" s="323" t="s">
        <v>4823</v>
      </c>
      <c r="AL381" s="322" t="s">
        <v>17</v>
      </c>
      <c r="AM381" s="324" t="str">
        <f>IF(LEN(AD381)&gt;1,INDEX('JP PINT 1.0'!U:U,MATCH(コアインボイスモデル!AD381,'JP PINT 1.0'!B:B,0),1),"")</f>
        <v>/ubl:Invoice/cac:LegalMonetaryTotal/cbc:TaxExclusiveAmount</v>
      </c>
    </row>
    <row r="382" spans="1:39" outlineLevel="1">
      <c r="A382" s="329">
        <f t="shared" si="54"/>
        <v>261</v>
      </c>
      <c r="B382" s="322" t="str">
        <f t="shared" si="49"/>
        <v>鑑ヘッダ</v>
      </c>
      <c r="C382" s="322" t="str">
        <f t="shared" si="58"/>
        <v>BT-219</v>
      </c>
      <c r="D382" s="322" t="str">
        <f t="shared" si="51"/>
        <v>0..1</v>
      </c>
      <c r="E382" s="322">
        <v>3</v>
      </c>
      <c r="F382" s="323" t="s">
        <v>878</v>
      </c>
      <c r="G382" s="324" t="s">
        <v>879</v>
      </c>
      <c r="H382" s="329">
        <v>380</v>
      </c>
      <c r="I382" s="322" t="s">
        <v>5853</v>
      </c>
      <c r="J382" s="322" t="str">
        <f>IF(LEN(N382)&gt;0,INDEX(統合請求!C:C,MATCH(N382,統合請求!D:D,0),1),"")</f>
        <v>IID166</v>
      </c>
      <c r="K382" s="322" t="s">
        <v>25</v>
      </c>
      <c r="L382" s="322" t="s">
        <v>876</v>
      </c>
      <c r="M382" s="322">
        <v>4</v>
      </c>
      <c r="N382" s="323" t="s">
        <v>878</v>
      </c>
      <c r="O382" s="324" t="s">
        <v>879</v>
      </c>
      <c r="P382" s="322" t="s">
        <v>30</v>
      </c>
      <c r="V382" s="323" t="s">
        <v>6305</v>
      </c>
      <c r="AC382" s="322">
        <f>IF(ISTEXT(AD382),INDEX('JP PINT 1.0'!A:A,MATCH(コアインボイスモデル!AD382,'JP PINT 1.0'!B:B,0),1),"")</f>
        <v>2690</v>
      </c>
      <c r="AD382" s="324" t="s">
        <v>1907</v>
      </c>
      <c r="AE382" s="322" t="str">
        <f>IF(ISTEXT(AD382),INDEX('JP PINT 1.0'!F:F,MATCH(コアインボイスモデル!AD382,'JP PINT 1.0'!B:B,0),1),"")</f>
        <v>1..1</v>
      </c>
      <c r="AF382" s="322">
        <f>IF(ISTEXT(AD382),INDEX('JP PINT 1.0'!G:G,MATCH(コアインボイスモデル!AD382,'JP PINT 1.0'!B:B,0),1),"")</f>
        <v>2</v>
      </c>
      <c r="AG382" s="324" t="str">
        <f>IF(ISTEXT(AD382),INDEX('JP PINT 1.0'!I:I,MATCH(コアインボイスモデル!AD382,'JP PINT 1.0'!B:B,0),1),"")</f>
        <v>請求書消費税合計金額</v>
      </c>
      <c r="AH382" s="324" t="str">
        <f>IF(ISTEXT(AD382),INDEX('JP PINT 1.0'!L:L,MATCH(コアインボイスモデル!AD382,'JP PINT 1.0'!B:B,0),1),"")</f>
        <v>請求書消費税合計金額。</v>
      </c>
      <c r="AI382" s="322">
        <v>4</v>
      </c>
      <c r="AJ382" s="324" t="s">
        <v>877</v>
      </c>
      <c r="AK382" s="323" t="s">
        <v>4824</v>
      </c>
      <c r="AL382" s="322" t="s">
        <v>17</v>
      </c>
      <c r="AM382" s="324" t="str">
        <f>IF(LEN(AD382)&gt;1,INDEX('JP PINT 1.0'!U:U,MATCH(コアインボイスモデル!AD382,'JP PINT 1.0'!B:B,0),1),"")</f>
        <v>/ubl:Invoice/cac:TaxTotal[cbc:TaxAmount/@currencyID=/ubl:Invoice/cbc:DocumentCurrencyCode]/cbc:TaxAmount</v>
      </c>
    </row>
    <row r="383" spans="1:39" outlineLevel="1">
      <c r="A383" s="329">
        <f t="shared" si="54"/>
        <v>262</v>
      </c>
      <c r="B383" s="322" t="str">
        <f t="shared" ref="B383:B446" si="59">IF(ISTEXT(F383),I383,"")</f>
        <v>鑑ヘッダ</v>
      </c>
      <c r="C383" s="322" t="str">
        <f t="shared" si="58"/>
        <v>BT-220</v>
      </c>
      <c r="D383" s="322" t="str">
        <f t="shared" si="51"/>
        <v>0..1</v>
      </c>
      <c r="E383" s="322">
        <v>3</v>
      </c>
      <c r="F383" s="323" t="s">
        <v>6041</v>
      </c>
      <c r="G383" s="324" t="s">
        <v>882</v>
      </c>
      <c r="H383" s="329">
        <v>381</v>
      </c>
      <c r="I383" s="322" t="s">
        <v>5853</v>
      </c>
      <c r="J383" s="322" t="str">
        <f>IF(LEN(N383)&gt;0,INDEX(統合請求!C:C,MATCH(N383,統合請求!D:D,0),1),"")</f>
        <v>IID167</v>
      </c>
      <c r="K383" s="322" t="s">
        <v>25</v>
      </c>
      <c r="L383" s="322" t="s">
        <v>880</v>
      </c>
      <c r="M383" s="322">
        <v>4</v>
      </c>
      <c r="N383" s="323" t="s">
        <v>881</v>
      </c>
      <c r="O383" s="324" t="s">
        <v>882</v>
      </c>
      <c r="P383" s="322" t="s">
        <v>30</v>
      </c>
      <c r="V383" s="323" t="s">
        <v>6306</v>
      </c>
      <c r="AC383" s="322">
        <f>IF(ISTEXT(AD383),INDEX('JP PINT 1.0'!A:A,MATCH(コアインボイスモデル!AD383,'JP PINT 1.0'!B:B,0),1),"")</f>
        <v>2700</v>
      </c>
      <c r="AD383" s="324" t="s">
        <v>1912</v>
      </c>
      <c r="AE383" s="322" t="str">
        <f>IF(ISTEXT(AD383),INDEX('JP PINT 1.0'!F:F,MATCH(コアインボイスモデル!AD383,'JP PINT 1.0'!B:B,0),1),"")</f>
        <v>1..1</v>
      </c>
      <c r="AF383" s="322">
        <f>IF(ISTEXT(AD383),INDEX('JP PINT 1.0'!G:G,MATCH(コアインボイスモデル!AD383,'JP PINT 1.0'!B:B,0),1),"")</f>
        <v>2</v>
      </c>
      <c r="AG383" s="324" t="str">
        <f>IF(ISTEXT(AD383),INDEX('JP PINT 1.0'!I:I,MATCH(コアインボイスモデル!AD383,'JP PINT 1.0'!B:B,0),1),"")</f>
        <v>請求書合計金額(税込み)</v>
      </c>
      <c r="AH383" s="324" t="str">
        <f>IF(ISTEXT(AD383),INDEX('JP PINT 1.0'!L:L,MATCH(コアインボイスモデル!AD383,'JP PINT 1.0'!B:B,0),1),"")</f>
        <v>請求書合計金額(税込み)。</v>
      </c>
      <c r="AI383" s="322">
        <v>4</v>
      </c>
      <c r="AJ383" s="324" t="s">
        <v>811</v>
      </c>
      <c r="AK383" s="323" t="s">
        <v>4825</v>
      </c>
      <c r="AL383" s="322" t="s">
        <v>17</v>
      </c>
      <c r="AM383" s="324" t="str">
        <f>IF(LEN(AD383)&gt;1,INDEX('JP PINT 1.0'!U:U,MATCH(コアインボイスモデル!AD383,'JP PINT 1.0'!B:B,0),1),"")</f>
        <v>/ubl:Invoice/cac:LegalMonetaryTotal/cbc:TaxInclusiveAmount</v>
      </c>
    </row>
    <row r="384" spans="1:39" outlineLevel="1">
      <c r="A384" s="329">
        <f t="shared" si="54"/>
        <v>263</v>
      </c>
      <c r="B384" s="322" t="str">
        <f t="shared" si="59"/>
        <v>鑑ヘッダ</v>
      </c>
      <c r="C384" s="322" t="str">
        <f t="shared" si="58"/>
        <v>BT-221</v>
      </c>
      <c r="D384" s="322" t="str">
        <f t="shared" si="51"/>
        <v>0..1</v>
      </c>
      <c r="E384" s="322">
        <v>3</v>
      </c>
      <c r="F384" s="323" t="s">
        <v>885</v>
      </c>
      <c r="G384" s="324" t="s">
        <v>886</v>
      </c>
      <c r="H384" s="329">
        <v>382</v>
      </c>
      <c r="I384" s="322" t="s">
        <v>5853</v>
      </c>
      <c r="J384" s="322" t="str">
        <f>IF(LEN(N384)&gt;0,INDEX(統合請求!C:C,MATCH(N384,統合請求!D:D,0),1),"")</f>
        <v>IID168</v>
      </c>
      <c r="K384" s="322" t="s">
        <v>25</v>
      </c>
      <c r="L384" s="322" t="s">
        <v>883</v>
      </c>
      <c r="M384" s="322">
        <v>4</v>
      </c>
      <c r="N384" s="323" t="s">
        <v>885</v>
      </c>
      <c r="O384" s="324" t="s">
        <v>886</v>
      </c>
      <c r="P384" s="322" t="s">
        <v>30</v>
      </c>
      <c r="V384" s="323" t="s">
        <v>6307</v>
      </c>
      <c r="AC384" s="322">
        <f>IF(ISTEXT(AD384),INDEX('JP PINT 1.0'!A:A,MATCH(コアインボイスモデル!AD384,'JP PINT 1.0'!B:B,0),1),"")</f>
        <v>2710</v>
      </c>
      <c r="AD384" s="324" t="s">
        <v>1913</v>
      </c>
      <c r="AE384" s="322" t="str">
        <f>IF(ISTEXT(AD384),INDEX('JP PINT 1.0'!F:F,MATCH(コアインボイスモデル!AD384,'JP PINT 1.0'!B:B,0),1),"")</f>
        <v>0..1</v>
      </c>
      <c r="AF384" s="322">
        <f>IF(ISTEXT(AD384),INDEX('JP PINT 1.0'!G:G,MATCH(コアインボイスモデル!AD384,'JP PINT 1.0'!B:B,0),1),"")</f>
        <v>2</v>
      </c>
      <c r="AG384" s="324" t="str">
        <f>IF(ISTEXT(AD384),INDEX('JP PINT 1.0'!I:I,MATCH(コアインボイスモデル!AD384,'JP PINT 1.0'!B:B,0),1),"")</f>
        <v>支払済金額</v>
      </c>
      <c r="AH384" s="324" t="str">
        <f>IF(ISTEXT(AD384),INDEX('JP PINT 1.0'!L:L,MATCH(コアインボイスモデル!AD384,'JP PINT 1.0'!B:B,0),1),"")</f>
        <v>事前に支払われた金額の合計。</v>
      </c>
      <c r="AI384" s="322">
        <v>4</v>
      </c>
      <c r="AJ384" s="324" t="s">
        <v>884</v>
      </c>
      <c r="AK384" s="323" t="s">
        <v>4826</v>
      </c>
      <c r="AL384" s="322" t="s">
        <v>17</v>
      </c>
      <c r="AM384" s="324" t="str">
        <f>IF(LEN(AD384)&gt;1,INDEX('JP PINT 1.0'!U:U,MATCH(コアインボイスモデル!AD384,'JP PINT 1.0'!B:B,0),1),"")</f>
        <v>/ubl:Invoice/cac:LegalMonetaryTotal/cbc:PrepaidAmount</v>
      </c>
    </row>
    <row r="385" spans="1:39" outlineLevel="1">
      <c r="A385" s="329">
        <f t="shared" si="54"/>
        <v>264</v>
      </c>
      <c r="B385" s="322" t="str">
        <f t="shared" si="59"/>
        <v>鑑ヘッダ</v>
      </c>
      <c r="C385" s="322" t="str">
        <f t="shared" si="58"/>
        <v>BT-222</v>
      </c>
      <c r="D385" s="322" t="str">
        <f t="shared" si="51"/>
        <v>0..1</v>
      </c>
      <c r="E385" s="322">
        <v>3</v>
      </c>
      <c r="F385" s="323" t="s">
        <v>889</v>
      </c>
      <c r="G385" s="324" t="s">
        <v>890</v>
      </c>
      <c r="H385" s="329">
        <v>383</v>
      </c>
      <c r="I385" s="322" t="s">
        <v>5853</v>
      </c>
      <c r="J385" s="322" t="str">
        <f>IF(LEN(N385)&gt;0,INDEX(統合請求!C:C,MATCH(N385,統合請求!D:D,0),1),"")</f>
        <v>IID169</v>
      </c>
      <c r="K385" s="322" t="s">
        <v>25</v>
      </c>
      <c r="L385" s="322" t="s">
        <v>887</v>
      </c>
      <c r="M385" s="322">
        <v>4</v>
      </c>
      <c r="N385" s="323" t="s">
        <v>889</v>
      </c>
      <c r="O385" s="324" t="s">
        <v>890</v>
      </c>
      <c r="P385" s="322" t="s">
        <v>30</v>
      </c>
      <c r="V385" s="323" t="s">
        <v>6431</v>
      </c>
      <c r="AC385" s="322">
        <f>IF(ISTEXT(AD385),INDEX('JP PINT 1.0'!A:A,MATCH(コアインボイスモデル!AD385,'JP PINT 1.0'!B:B,0),1),"")</f>
        <v>2730</v>
      </c>
      <c r="AD385" s="324" t="s">
        <v>1919</v>
      </c>
      <c r="AE385" s="322" t="str">
        <f>IF(ISTEXT(AD385),INDEX('JP PINT 1.0'!F:F,MATCH(コアインボイスモデル!AD385,'JP PINT 1.0'!B:B,0),1),"")</f>
        <v>1..1</v>
      </c>
      <c r="AF385" s="322">
        <f>IF(ISTEXT(AD385),INDEX('JP PINT 1.0'!G:G,MATCH(コアインボイスモデル!AD385,'JP PINT 1.0'!B:B,0),1),"")</f>
        <v>2</v>
      </c>
      <c r="AG385" s="324" t="str">
        <f>IF(ISTEXT(AD385),INDEX('JP PINT 1.0'!I:I,MATCH(コアインボイスモデル!AD385,'JP PINT 1.0'!B:B,0),1),"")</f>
        <v>差引請求金額</v>
      </c>
      <c r="AH385" s="324" t="str">
        <f>IF(ISTEXT(AD385),INDEX('JP PINT 1.0'!L:L,MATCH(コアインボイスモデル!AD385,'JP PINT 1.0'!B:B,0),1),"")</f>
        <v>買い手が支払を要求されている差引請求金額。</v>
      </c>
      <c r="AI385" s="322">
        <v>4</v>
      </c>
      <c r="AJ385" s="324" t="s">
        <v>888</v>
      </c>
      <c r="AK385" s="323" t="s">
        <v>4827</v>
      </c>
      <c r="AL385" s="322" t="s">
        <v>17</v>
      </c>
      <c r="AM385" s="324" t="str">
        <f>IF(LEN(AD385)&gt;1,INDEX('JP PINT 1.0'!U:U,MATCH(コアインボイスモデル!AD385,'JP PINT 1.0'!B:B,0),1),"")</f>
        <v>/ubl:Invoice/cac:LegalMonetaryTotal/cbc:PayableAmount</v>
      </c>
    </row>
    <row r="386" spans="1:39" outlineLevel="1">
      <c r="A386" s="329">
        <f t="shared" si="54"/>
        <v>265</v>
      </c>
      <c r="B386" s="322" t="str">
        <f t="shared" si="59"/>
        <v>鑑ヘッダ</v>
      </c>
      <c r="C386" s="322" t="str">
        <f t="shared" si="58"/>
        <v>BT-223</v>
      </c>
      <c r="D386" s="322" t="str">
        <f t="shared" si="51"/>
        <v>0..1</v>
      </c>
      <c r="E386" s="322">
        <v>3</v>
      </c>
      <c r="F386" s="323" t="s">
        <v>893</v>
      </c>
      <c r="G386" s="324" t="s">
        <v>894</v>
      </c>
      <c r="H386" s="329">
        <v>384</v>
      </c>
      <c r="I386" s="322" t="s">
        <v>5853</v>
      </c>
      <c r="J386" s="322" t="str">
        <f>IF(LEN(N386)&gt;0,INDEX(統合請求!C:C,MATCH(N386,統合請求!D:D,0),1),"")</f>
        <v>IID170</v>
      </c>
      <c r="K386" s="322" t="s">
        <v>25</v>
      </c>
      <c r="L386" s="322" t="s">
        <v>891</v>
      </c>
      <c r="M386" s="322">
        <v>4</v>
      </c>
      <c r="N386" s="323" t="s">
        <v>893</v>
      </c>
      <c r="O386" s="324" t="s">
        <v>894</v>
      </c>
      <c r="P386" s="322" t="s">
        <v>30</v>
      </c>
      <c r="V386" s="323" t="s">
        <v>6432</v>
      </c>
      <c r="AC386" s="322">
        <f>IF(ISTEXT(AD386),INDEX('JP PINT 1.0'!A:A,MATCH(コアインボイスモデル!AD386,'JP PINT 1.0'!B:B,0),1),"")</f>
        <v>2650</v>
      </c>
      <c r="AD386" s="324" t="s">
        <v>1916</v>
      </c>
      <c r="AE386" s="322" t="str">
        <f>IF(ISTEXT(AD386),INDEX('JP PINT 1.0'!F:F,MATCH(コアインボイスモデル!AD386,'JP PINT 1.0'!B:B,0),1),"")</f>
        <v>1..1</v>
      </c>
      <c r="AF386" s="322">
        <f>IF(ISTEXT(AD386),INDEX('JP PINT 1.0'!G:G,MATCH(コアインボイスモデル!AD386,'JP PINT 1.0'!B:B,0),1),"")</f>
        <v>2</v>
      </c>
      <c r="AG386" s="324" t="str">
        <f>IF(ISTEXT(AD386),INDEX('JP PINT 1.0'!I:I,MATCH(コアインボイスモデル!AD386,'JP PINT 1.0'!B:B,0),1),"")</f>
        <v>値引後請求書明細行金額の合計</v>
      </c>
      <c r="AH386" s="324" t="str">
        <f>IF(ISTEXT(AD386),INDEX('JP PINT 1.0'!L:L,MATCH(コアインボイスモデル!AD386,'JP PINT 1.0'!B:B,0),1),"")</f>
        <v>値引後明細行金額の合計金額。</v>
      </c>
      <c r="AI386" s="322">
        <v>4</v>
      </c>
      <c r="AJ386" s="324" t="s">
        <v>892</v>
      </c>
      <c r="AK386" s="323" t="s">
        <v>4828</v>
      </c>
      <c r="AL386" s="322" t="s">
        <v>17</v>
      </c>
      <c r="AM386" s="324" t="str">
        <f>IF(LEN(AD386)&gt;1,INDEX('JP PINT 1.0'!U:U,MATCH(コアインボイスモデル!AD386,'JP PINT 1.0'!B:B,0),1),"")</f>
        <v>/ubl:Invoice/cac:LegalMonetaryTotal/cbc:LineExtensionAmount</v>
      </c>
    </row>
    <row r="387" spans="1:39" outlineLevel="1">
      <c r="A387" s="329">
        <f t="shared" si="54"/>
        <v>266</v>
      </c>
      <c r="B387" s="322" t="str">
        <f t="shared" si="59"/>
        <v>鑑ヘッダ</v>
      </c>
      <c r="C387" s="322" t="str">
        <f t="shared" si="58"/>
        <v>BT-224</v>
      </c>
      <c r="D387" s="322" t="str">
        <f t="shared" si="51"/>
        <v>0..1</v>
      </c>
      <c r="E387" s="322">
        <v>3</v>
      </c>
      <c r="F387" s="323" t="s">
        <v>897</v>
      </c>
      <c r="G387" s="324" t="s">
        <v>898</v>
      </c>
      <c r="H387" s="329">
        <v>385</v>
      </c>
      <c r="I387" s="322" t="s">
        <v>5853</v>
      </c>
      <c r="J387" s="322" t="str">
        <f>IF(LEN(N387)&gt;0,INDEX(統合請求!C:C,MATCH(N387,統合請求!D:D,0),1),"")</f>
        <v>IID171</v>
      </c>
      <c r="K387" s="322" t="s">
        <v>25</v>
      </c>
      <c r="L387" s="322" t="s">
        <v>895</v>
      </c>
      <c r="M387" s="322">
        <v>4</v>
      </c>
      <c r="N387" s="323" t="s">
        <v>897</v>
      </c>
      <c r="O387" s="324" t="s">
        <v>898</v>
      </c>
      <c r="P387" s="322" t="s">
        <v>30</v>
      </c>
      <c r="V387" s="323" t="s">
        <v>6433</v>
      </c>
      <c r="AE387" s="322" t="str">
        <f>IF(ISTEXT(AD387),INDEX('JP PINT 1.0'!F:F,MATCH(コアインボイスモデル!AD387,'JP PINT 1.0'!B:B,0),1),"")</f>
        <v/>
      </c>
      <c r="AF387" s="322" t="str">
        <f>IF(ISTEXT(AD387),INDEX('JP PINT 1.0'!G:G,MATCH(コアインボイスモデル!AD387,'JP PINT 1.0'!B:B,0),1),"")</f>
        <v/>
      </c>
      <c r="AG387" s="324" t="str">
        <f>IF(ISTEXT(AD387),INDEX('JP PINT 1.0'!I:I,MATCH(コアインボイスモデル!AD387,'JP PINT 1.0'!B:B,0),1),"")</f>
        <v/>
      </c>
      <c r="AH387" s="324" t="str">
        <f>IF(ISTEXT(AD387),INDEX('JP PINT 1.0'!L:L,MATCH(コアインボイスモデル!AD387,'JP PINT 1.0'!B:B,0),1),"")</f>
        <v/>
      </c>
      <c r="AI387" s="322">
        <v>4</v>
      </c>
      <c r="AJ387" s="324" t="s">
        <v>896</v>
      </c>
      <c r="AK387" s="323" t="s">
        <v>4829</v>
      </c>
      <c r="AL387" s="322" t="s">
        <v>17</v>
      </c>
      <c r="AM387" s="324" t="str">
        <f>IF(LEN(AD387)&gt;1,INDEX('JP PINT 1.0'!U:U,MATCH(コアインボイスモデル!AD387,'JP PINT 1.0'!B:B,0),1),"")</f>
        <v/>
      </c>
    </row>
    <row r="388" spans="1:39">
      <c r="A388" s="329">
        <f t="shared" si="54"/>
        <v>267</v>
      </c>
      <c r="B388" s="322" t="str">
        <f t="shared" si="59"/>
        <v>鑑ヘッダ</v>
      </c>
      <c r="C388" s="322" t="str">
        <f>"BG-"&amp;(MID(C377,4,2)+1)</f>
        <v>BG-40</v>
      </c>
      <c r="D388" s="322" t="str">
        <f t="shared" ref="D388:D451" si="60">IF(LEN(C388)&gt;1,P388,"")</f>
        <v>0..n</v>
      </c>
      <c r="E388" s="322">
        <v>2</v>
      </c>
      <c r="F388" s="323" t="s">
        <v>6156</v>
      </c>
      <c r="G388" s="324" t="s">
        <v>902</v>
      </c>
      <c r="H388" s="329">
        <v>386</v>
      </c>
      <c r="I388" s="322" t="s">
        <v>5853</v>
      </c>
      <c r="K388" s="322" t="s">
        <v>36</v>
      </c>
      <c r="L388" s="322" t="s">
        <v>899</v>
      </c>
      <c r="M388" s="322">
        <v>3</v>
      </c>
      <c r="N388" s="323" t="s">
        <v>901</v>
      </c>
      <c r="O388" s="324" t="s">
        <v>902</v>
      </c>
      <c r="P388" s="322" t="s">
        <v>139</v>
      </c>
      <c r="T388" s="323" t="s">
        <v>6434</v>
      </c>
      <c r="AC388" s="322" t="str">
        <f>IF(ISTEXT(AD388),INDEX('JP PINT 1.0'!A:A,MATCH(コアインボイスモデル!AD388,'JP PINT 1.0'!B:B,0),1),"")</f>
        <v/>
      </c>
      <c r="AE388" s="322" t="str">
        <f>IF(ISTEXT(AD388),INDEX('JP PINT 1.0'!F:F,MATCH(コアインボイスモデル!AD388,'JP PINT 1.0'!B:B,0),1),"")</f>
        <v/>
      </c>
      <c r="AF388" s="322" t="str">
        <f>IF(ISTEXT(AD388),INDEX('JP PINT 1.0'!G:G,MATCH(コアインボイスモデル!AD388,'JP PINT 1.0'!B:B,0),1),"")</f>
        <v/>
      </c>
      <c r="AG388" s="324" t="str">
        <f>IF(ISTEXT(AD388),INDEX('JP PINT 1.0'!I:I,MATCH(コアインボイスモデル!AD388,'JP PINT 1.0'!B:B,0),1),"")</f>
        <v/>
      </c>
      <c r="AH388" s="324" t="str">
        <f>IF(ISTEXT(AD388),INDEX('JP PINT 1.0'!L:L,MATCH(コアインボイスモデル!AD388,'JP PINT 1.0'!B:B,0),1),"")</f>
        <v/>
      </c>
      <c r="AI388" s="322">
        <v>3</v>
      </c>
      <c r="AJ388" s="324" t="s">
        <v>900</v>
      </c>
      <c r="AK388" s="323" t="s">
        <v>4830</v>
      </c>
      <c r="AL388" s="322" t="s">
        <v>17</v>
      </c>
      <c r="AM388" s="324" t="str">
        <f>IF(LEN(AD388)&gt;1,INDEX('JP PINT 1.0'!U:U,MATCH(コアインボイスモデル!AD388,'JP PINT 1.0'!B:B,0),1),"")</f>
        <v/>
      </c>
    </row>
    <row r="389" spans="1:39" outlineLevel="1">
      <c r="A389" s="329"/>
      <c r="B389" s="322" t="str">
        <f t="shared" si="59"/>
        <v/>
      </c>
      <c r="D389" s="322" t="str">
        <f t="shared" si="60"/>
        <v/>
      </c>
      <c r="E389" s="322" t="s">
        <v>3791</v>
      </c>
      <c r="H389" s="329">
        <v>387</v>
      </c>
      <c r="I389" s="322" t="s">
        <v>5853</v>
      </c>
      <c r="J389" s="322" t="str">
        <f>IF(LEN(N389)&gt;0,INDEX(統合請求!C:C,MATCH(N389,統合請求!D:D,0),1),"")</f>
        <v>ICL40</v>
      </c>
      <c r="K389" s="322" t="s">
        <v>41</v>
      </c>
      <c r="L389" s="322" t="s">
        <v>903</v>
      </c>
      <c r="M389" s="322">
        <v>3</v>
      </c>
      <c r="N389" s="323" t="s">
        <v>905</v>
      </c>
      <c r="O389" s="324" t="s">
        <v>906</v>
      </c>
      <c r="P389" s="322" t="s">
        <v>16</v>
      </c>
      <c r="U389" s="323" t="s">
        <v>6435</v>
      </c>
      <c r="AC389" s="322" t="str">
        <f>IF(ISTEXT(AD389),INDEX('JP PINT 1.0'!A:A,MATCH(コアインボイスモデル!AD389,'JP PINT 1.0'!B:B,0),1),"")</f>
        <v/>
      </c>
      <c r="AE389" s="322" t="str">
        <f>IF(ISTEXT(AD389),INDEX('JP PINT 1.0'!F:F,MATCH(コアインボイスモデル!AD389,'JP PINT 1.0'!B:B,0),1),"")</f>
        <v/>
      </c>
      <c r="AF389" s="322" t="str">
        <f>IF(ISTEXT(AD389),INDEX('JP PINT 1.0'!G:G,MATCH(コアインボイスモデル!AD389,'JP PINT 1.0'!B:B,0),1),"")</f>
        <v/>
      </c>
      <c r="AG389" s="324" t="str">
        <f>IF(ISTEXT(AD389),INDEX('JP PINT 1.0'!I:I,MATCH(コアインボイスモデル!AD389,'JP PINT 1.0'!B:B,0),1),"")</f>
        <v/>
      </c>
      <c r="AH389" s="324" t="str">
        <f>IF(ISTEXT(AD389),INDEX('JP PINT 1.0'!L:L,MATCH(コアインボイスモデル!AD389,'JP PINT 1.0'!B:B,0),1),"")</f>
        <v/>
      </c>
      <c r="AI389" s="322">
        <v>3</v>
      </c>
      <c r="AJ389" s="324" t="s">
        <v>904</v>
      </c>
      <c r="AL389" s="322" t="s">
        <v>17</v>
      </c>
      <c r="AM389" s="324" t="str">
        <f>IF(LEN(AD389)&gt;1,INDEX('JP PINT 1.0'!U:U,MATCH(コアインボイスモデル!AD389,'JP PINT 1.0'!B:B,0),1),"")</f>
        <v/>
      </c>
    </row>
    <row r="390" spans="1:39" outlineLevel="1">
      <c r="A390" s="329">
        <f>A388+1</f>
        <v>268</v>
      </c>
      <c r="B390" s="322" t="str">
        <f t="shared" si="59"/>
        <v>鑑ヘッダ</v>
      </c>
      <c r="C390" s="322" t="str">
        <f>"BT-"&amp;(MID(C387,4,3)+1)</f>
        <v>BT-225</v>
      </c>
      <c r="D390" s="322" t="str">
        <f t="shared" si="60"/>
        <v>0..1</v>
      </c>
      <c r="E390" s="322">
        <v>3</v>
      </c>
      <c r="F390" s="323" t="s">
        <v>908</v>
      </c>
      <c r="G390" s="324" t="s">
        <v>909</v>
      </c>
      <c r="H390" s="329">
        <v>388</v>
      </c>
      <c r="I390" s="322" t="s">
        <v>5853</v>
      </c>
      <c r="J390" s="322" t="str">
        <f>IF(LEN(N390)&gt;0,INDEX(統合請求!C:C,MATCH(N390,統合請求!D:D,0),1),"")</f>
        <v>IID172</v>
      </c>
      <c r="K390" s="322" t="s">
        <v>25</v>
      </c>
      <c r="L390" s="322" t="s">
        <v>907</v>
      </c>
      <c r="M390" s="322">
        <v>4</v>
      </c>
      <c r="N390" s="323" t="s">
        <v>908</v>
      </c>
      <c r="O390" s="324" t="s">
        <v>909</v>
      </c>
      <c r="P390" s="322" t="s">
        <v>30</v>
      </c>
      <c r="V390" s="323" t="s">
        <v>6308</v>
      </c>
      <c r="AC390" s="322" t="str">
        <f>IF(ISTEXT(AD390),INDEX('JP PINT 1.0'!A:A,MATCH(コアインボイスモデル!AD390,'JP PINT 1.0'!B:B,0),1),"")</f>
        <v/>
      </c>
      <c r="AE390" s="322" t="str">
        <f>IF(ISTEXT(AD390),INDEX('JP PINT 1.0'!F:F,MATCH(コアインボイスモデル!AD390,'JP PINT 1.0'!B:B,0),1),"")</f>
        <v/>
      </c>
      <c r="AF390" s="322" t="str">
        <f>IF(ISTEXT(AD390),INDEX('JP PINT 1.0'!G:G,MATCH(コアインボイスモデル!AD390,'JP PINT 1.0'!B:B,0),1),"")</f>
        <v/>
      </c>
      <c r="AG390" s="324" t="str">
        <f>IF(ISTEXT(AD390),INDEX('JP PINT 1.0'!I:I,MATCH(コアインボイスモデル!AD390,'JP PINT 1.0'!B:B,0),1),"")</f>
        <v/>
      </c>
      <c r="AH390" s="324" t="str">
        <f>IF(ISTEXT(AD390),INDEX('JP PINT 1.0'!L:L,MATCH(コアインボイスモデル!AD390,'JP PINT 1.0'!B:B,0),1),"")</f>
        <v/>
      </c>
      <c r="AI390" s="322">
        <v>4</v>
      </c>
      <c r="AJ390" s="324" t="s">
        <v>731</v>
      </c>
      <c r="AK390" s="323" t="s">
        <v>4831</v>
      </c>
      <c r="AL390" s="322" t="s">
        <v>17</v>
      </c>
      <c r="AM390" s="324" t="str">
        <f>IF(LEN(AD390)&gt;1,INDEX('JP PINT 1.0'!U:U,MATCH(コアインボイスモデル!AD390,'JP PINT 1.0'!B:B,0),1),"")</f>
        <v/>
      </c>
    </row>
    <row r="391" spans="1:39" outlineLevel="1">
      <c r="A391" s="329">
        <f t="shared" si="54"/>
        <v>269</v>
      </c>
      <c r="B391" s="322" t="str">
        <f t="shared" si="59"/>
        <v>鑑ヘッダ</v>
      </c>
      <c r="C391" s="322" t="str">
        <f t="shared" ref="C391:C393" si="61">"BT-"&amp;(MID(C390,4,3)+1)</f>
        <v>BT-226</v>
      </c>
      <c r="D391" s="322" t="str">
        <f t="shared" si="60"/>
        <v>0..1</v>
      </c>
      <c r="E391" s="322">
        <v>3</v>
      </c>
      <c r="F391" s="323" t="s">
        <v>911</v>
      </c>
      <c r="G391" s="324" t="s">
        <v>912</v>
      </c>
      <c r="H391" s="329">
        <v>389</v>
      </c>
      <c r="I391" s="322" t="s">
        <v>5853</v>
      </c>
      <c r="J391" s="322" t="str">
        <f>IF(LEN(N391)&gt;0,INDEX(統合請求!C:C,MATCH(N391,統合請求!D:D,0),1),"")</f>
        <v>IID173</v>
      </c>
      <c r="K391" s="322" t="s">
        <v>25</v>
      </c>
      <c r="L391" s="322" t="s">
        <v>910</v>
      </c>
      <c r="M391" s="322">
        <v>4</v>
      </c>
      <c r="N391" s="323" t="s">
        <v>911</v>
      </c>
      <c r="O391" s="324" t="s">
        <v>912</v>
      </c>
      <c r="P391" s="322" t="s">
        <v>30</v>
      </c>
      <c r="V391" s="323" t="s">
        <v>6437</v>
      </c>
      <c r="AC391" s="322" t="str">
        <f>IF(ISTEXT(AD391),INDEX('JP PINT 1.0'!A:A,MATCH(コアインボイスモデル!AD391,'JP PINT 1.0'!B:B,0),1),"")</f>
        <v/>
      </c>
      <c r="AE391" s="322" t="str">
        <f>IF(ISTEXT(AD391),INDEX('JP PINT 1.0'!F:F,MATCH(コアインボイスモデル!AD391,'JP PINT 1.0'!B:B,0),1),"")</f>
        <v/>
      </c>
      <c r="AF391" s="322" t="str">
        <f>IF(ISTEXT(AD391),INDEX('JP PINT 1.0'!G:G,MATCH(コアインボイスモデル!AD391,'JP PINT 1.0'!B:B,0),1),"")</f>
        <v/>
      </c>
      <c r="AG391" s="324" t="str">
        <f>IF(ISTEXT(AD391),INDEX('JP PINT 1.0'!I:I,MATCH(コアインボイスモデル!AD391,'JP PINT 1.0'!B:B,0),1),"")</f>
        <v/>
      </c>
      <c r="AH391" s="324" t="str">
        <f>IF(ISTEXT(AD391),INDEX('JP PINT 1.0'!L:L,MATCH(コアインボイスモデル!AD391,'JP PINT 1.0'!B:B,0),1),"")</f>
        <v/>
      </c>
      <c r="AI391" s="322">
        <v>4</v>
      </c>
      <c r="AJ391" s="324" t="s">
        <v>735</v>
      </c>
      <c r="AK391" s="323" t="s">
        <v>4832</v>
      </c>
      <c r="AL391" s="322" t="s">
        <v>17</v>
      </c>
      <c r="AM391" s="324" t="str">
        <f>IF(LEN(AD391)&gt;1,INDEX('JP PINT 1.0'!U:U,MATCH(コアインボイスモデル!AD391,'JP PINT 1.0'!B:B,0),1),"")</f>
        <v/>
      </c>
    </row>
    <row r="392" spans="1:39" outlineLevel="1">
      <c r="A392" s="329">
        <f t="shared" si="54"/>
        <v>270</v>
      </c>
      <c r="B392" s="322" t="str">
        <f t="shared" si="59"/>
        <v>鑑ヘッダ</v>
      </c>
      <c r="C392" s="322" t="str">
        <f t="shared" si="61"/>
        <v>BT-227</v>
      </c>
      <c r="D392" s="322" t="str">
        <f t="shared" si="60"/>
        <v>1..1</v>
      </c>
      <c r="E392" s="322">
        <v>3</v>
      </c>
      <c r="F392" s="323" t="s">
        <v>914</v>
      </c>
      <c r="G392" s="324" t="s">
        <v>915</v>
      </c>
      <c r="H392" s="329">
        <v>390</v>
      </c>
      <c r="I392" s="322" t="s">
        <v>5853</v>
      </c>
      <c r="J392" s="322" t="str">
        <f>IF(LEN(N392)&gt;0,INDEX(統合請求!C:C,MATCH(N392,統合請求!D:D,0),1),"")</f>
        <v>IID174</v>
      </c>
      <c r="K392" s="322" t="s">
        <v>25</v>
      </c>
      <c r="L392" s="322" t="s">
        <v>913</v>
      </c>
      <c r="M392" s="322">
        <v>4</v>
      </c>
      <c r="N392" s="323" t="s">
        <v>914</v>
      </c>
      <c r="O392" s="324" t="s">
        <v>915</v>
      </c>
      <c r="P392" s="322" t="s">
        <v>23</v>
      </c>
      <c r="V392" s="323" t="s">
        <v>6362</v>
      </c>
      <c r="AC392" s="322" t="str">
        <f>IF(ISTEXT(AD392),INDEX('JP PINT 1.0'!A:A,MATCH(コアインボイスモデル!AD392,'JP PINT 1.0'!B:B,0),1),"")</f>
        <v/>
      </c>
      <c r="AE392" s="322" t="str">
        <f>IF(ISTEXT(AD392),INDEX('JP PINT 1.0'!F:F,MATCH(コアインボイスモデル!AD392,'JP PINT 1.0'!B:B,0),1),"")</f>
        <v/>
      </c>
      <c r="AF392" s="322" t="str">
        <f>IF(ISTEXT(AD392),INDEX('JP PINT 1.0'!G:G,MATCH(コアインボイスモデル!AD392,'JP PINT 1.0'!B:B,0),1),"")</f>
        <v/>
      </c>
      <c r="AG392" s="324" t="str">
        <f>IF(ISTEXT(AD392),INDEX('JP PINT 1.0'!I:I,MATCH(コアインボイスモデル!AD392,'JP PINT 1.0'!B:B,0),1),"")</f>
        <v/>
      </c>
      <c r="AH392" s="324" t="str">
        <f>IF(ISTEXT(AD392),INDEX('JP PINT 1.0'!L:L,MATCH(コアインボイスモデル!AD392,'JP PINT 1.0'!B:B,0),1),"")</f>
        <v/>
      </c>
      <c r="AI392" s="322">
        <v>4</v>
      </c>
      <c r="AJ392" s="324" t="s">
        <v>727</v>
      </c>
      <c r="AK392" s="323" t="s">
        <v>4833</v>
      </c>
      <c r="AL392" s="322" t="s">
        <v>17</v>
      </c>
      <c r="AM392" s="324" t="str">
        <f>IF(LEN(AD392)&gt;1,INDEX('JP PINT 1.0'!U:U,MATCH(コアインボイスモデル!AD392,'JP PINT 1.0'!B:B,0),1),"")</f>
        <v/>
      </c>
    </row>
    <row r="393" spans="1:39" outlineLevel="1">
      <c r="A393" s="329">
        <f t="shared" si="54"/>
        <v>271</v>
      </c>
      <c r="B393" s="322" t="str">
        <f t="shared" si="59"/>
        <v>鑑ヘッダ</v>
      </c>
      <c r="C393" s="322" t="str">
        <f t="shared" si="61"/>
        <v>BT-228</v>
      </c>
      <c r="D393" s="322" t="str">
        <f t="shared" si="60"/>
        <v>1..1</v>
      </c>
      <c r="E393" s="322">
        <v>3</v>
      </c>
      <c r="F393" s="323" t="s">
        <v>918</v>
      </c>
      <c r="G393" s="324" t="s">
        <v>919</v>
      </c>
      <c r="H393" s="329">
        <v>391</v>
      </c>
      <c r="I393" s="322" t="s">
        <v>5853</v>
      </c>
      <c r="J393" s="322" t="str">
        <f>IF(LEN(N393)&gt;0,INDEX(統合請求!C:C,MATCH(N393,統合請求!D:D,0),1),"")</f>
        <v>IID175</v>
      </c>
      <c r="K393" s="322" t="s">
        <v>25</v>
      </c>
      <c r="L393" s="322" t="s">
        <v>916</v>
      </c>
      <c r="M393" s="322">
        <v>4</v>
      </c>
      <c r="N393" s="323" t="s">
        <v>918</v>
      </c>
      <c r="O393" s="324" t="s">
        <v>919</v>
      </c>
      <c r="P393" s="322" t="s">
        <v>23</v>
      </c>
      <c r="V393" s="323" t="s">
        <v>6438</v>
      </c>
      <c r="AC393" s="322" t="str">
        <f>IF(ISTEXT(AD393),INDEX('JP PINT 1.0'!A:A,MATCH(コアインボイスモデル!AD393,'JP PINT 1.0'!B:B,0),1),"")</f>
        <v/>
      </c>
      <c r="AE393" s="322" t="str">
        <f>IF(ISTEXT(AD393),INDEX('JP PINT 1.0'!F:F,MATCH(コアインボイスモデル!AD393,'JP PINT 1.0'!B:B,0),1),"")</f>
        <v/>
      </c>
      <c r="AF393" s="322" t="str">
        <f>IF(ISTEXT(AD393),INDEX('JP PINT 1.0'!G:G,MATCH(コアインボイスモデル!AD393,'JP PINT 1.0'!B:B,0),1),"")</f>
        <v/>
      </c>
      <c r="AG393" s="324" t="str">
        <f>IF(ISTEXT(AD393),INDEX('JP PINT 1.0'!I:I,MATCH(コアインボイスモデル!AD393,'JP PINT 1.0'!B:B,0),1),"")</f>
        <v/>
      </c>
      <c r="AH393" s="324" t="str">
        <f>IF(ISTEXT(AD393),INDEX('JP PINT 1.0'!L:L,MATCH(コアインボイスモデル!AD393,'JP PINT 1.0'!B:B,0),1),"")</f>
        <v/>
      </c>
      <c r="AI393" s="322">
        <v>4</v>
      </c>
      <c r="AJ393" s="324" t="s">
        <v>917</v>
      </c>
      <c r="AK393" s="323" t="s">
        <v>4834</v>
      </c>
      <c r="AL393" s="322" t="s">
        <v>17</v>
      </c>
      <c r="AM393" s="324" t="str">
        <f>IF(LEN(AD393)&gt;1,INDEX('JP PINT 1.0'!U:U,MATCH(コアインボイスモデル!AD393,'JP PINT 1.0'!B:B,0),1),"")</f>
        <v/>
      </c>
    </row>
    <row r="394" spans="1:39" outlineLevel="1">
      <c r="A394" s="329">
        <f t="shared" si="54"/>
        <v>272</v>
      </c>
      <c r="B394" s="322" t="str">
        <f t="shared" si="59"/>
        <v>鑑ヘッダ</v>
      </c>
      <c r="C394" s="322" t="str">
        <f>"BG-"&amp;(MID(C388,4,2)+1)</f>
        <v>BG-41</v>
      </c>
      <c r="D394" s="322" t="str">
        <f t="shared" si="60"/>
        <v>0..n</v>
      </c>
      <c r="E394" s="322">
        <v>3</v>
      </c>
      <c r="F394" s="323" t="s">
        <v>6157</v>
      </c>
      <c r="G394" s="324" t="s">
        <v>923</v>
      </c>
      <c r="H394" s="329">
        <v>392</v>
      </c>
      <c r="I394" s="322" t="s">
        <v>5853</v>
      </c>
      <c r="K394" s="322" t="s">
        <v>36</v>
      </c>
      <c r="L394" s="322" t="s">
        <v>920</v>
      </c>
      <c r="M394" s="322">
        <v>4</v>
      </c>
      <c r="N394" s="323" t="s">
        <v>922</v>
      </c>
      <c r="O394" s="324" t="s">
        <v>923</v>
      </c>
      <c r="P394" s="322" t="s">
        <v>139</v>
      </c>
      <c r="V394" s="323" t="s">
        <v>6309</v>
      </c>
      <c r="AC394" s="322">
        <f>IF(ISTEXT(AD394),INDEX('JP PINT 1.0'!A:A,MATCH(コアインボイスモデル!AD394,'JP PINT 1.0'!B:B,0),1),"")</f>
        <v>1300</v>
      </c>
      <c r="AD394" s="324" t="s">
        <v>1922</v>
      </c>
      <c r="AE394" s="322" t="str">
        <f>IF(ISTEXT(AD394),INDEX('JP PINT 1.0'!F:F,MATCH(コアインボイスモデル!AD394,'JP PINT 1.0'!B:B,0),1),"")</f>
        <v>0..n</v>
      </c>
      <c r="AF394" s="322">
        <f>IF(ISTEXT(AD394),INDEX('JP PINT 1.0'!G:G,MATCH(コアインボイスモデル!AD394,'JP PINT 1.0'!B:B,0),1),"")</f>
        <v>1</v>
      </c>
      <c r="AG394" s="324" t="str">
        <f>IF(ISTEXT(AD394),INDEX('JP PINT 1.0'!I:I,MATCH(コアインボイスモデル!AD394,'JP PINT 1.0'!B:B,0),1),"")</f>
        <v>先行請求書への参照</v>
      </c>
      <c r="AH394" s="324" t="str">
        <f>IF(ISTEXT(AD394),INDEX('JP PINT 1.0'!L:L,MATCH(コアインボイスモデル!AD394,'JP PINT 1.0'!B:B,0),1),"")</f>
        <v>1つのあるいはそれ以上の先行請求書に関する情報を提供するビジネス用語のグループ。</v>
      </c>
      <c r="AI394" s="322">
        <v>4</v>
      </c>
      <c r="AJ394" s="324" t="s">
        <v>921</v>
      </c>
      <c r="AK394" s="323" t="s">
        <v>4835</v>
      </c>
      <c r="AL394" s="322" t="s">
        <v>17</v>
      </c>
      <c r="AM394" s="324" t="str">
        <f>IF(LEN(AD394)&gt;1,INDEX('JP PINT 1.0'!U:U,MATCH(コアインボイスモデル!AD394,'JP PINT 1.0'!B:B,0),1),"")</f>
        <v>/ubl:Invoice/cac:BillingReference</v>
      </c>
    </row>
    <row r="395" spans="1:39" outlineLevel="2">
      <c r="A395" s="329"/>
      <c r="B395" s="322" t="str">
        <f t="shared" si="59"/>
        <v/>
      </c>
      <c r="D395" s="322" t="str">
        <f t="shared" si="60"/>
        <v/>
      </c>
      <c r="E395" s="322" t="s">
        <v>3791</v>
      </c>
      <c r="H395" s="329">
        <v>393</v>
      </c>
      <c r="I395" s="322" t="s">
        <v>5853</v>
      </c>
      <c r="K395" s="322" t="s">
        <v>41</v>
      </c>
      <c r="L395" s="322" t="s">
        <v>159</v>
      </c>
      <c r="M395" s="322">
        <v>4</v>
      </c>
      <c r="N395" s="323" t="s">
        <v>924</v>
      </c>
      <c r="O395" s="324" t="s">
        <v>925</v>
      </c>
      <c r="P395" s="322" t="s">
        <v>16</v>
      </c>
      <c r="W395" s="323" t="s">
        <v>6226</v>
      </c>
      <c r="AC395" s="322" t="str">
        <f>IF(ISTEXT(AD395),INDEX('JP PINT 1.0'!A:A,MATCH(コアインボイスモデル!AD395,'JP PINT 1.0'!B:B,0),1),"")</f>
        <v/>
      </c>
      <c r="AE395" s="322" t="str">
        <f>IF(ISTEXT(AD395),INDEX('JP PINT 1.0'!F:F,MATCH(コアインボイスモデル!AD395,'JP PINT 1.0'!B:B,0),1),"")</f>
        <v/>
      </c>
      <c r="AF395" s="322" t="str">
        <f>IF(ISTEXT(AD395),INDEX('JP PINT 1.0'!G:G,MATCH(コアインボイスモデル!AD395,'JP PINT 1.0'!B:B,0),1),"")</f>
        <v/>
      </c>
      <c r="AG395" s="324" t="str">
        <f>IF(ISTEXT(AD395),INDEX('JP PINT 1.0'!I:I,MATCH(コアインボイスモデル!AD395,'JP PINT 1.0'!B:B,0),1),"")</f>
        <v/>
      </c>
      <c r="AH395" s="324" t="str">
        <f>IF(ISTEXT(AD395),INDEX('JP PINT 1.0'!L:L,MATCH(コアインボイスモデル!AD395,'JP PINT 1.0'!B:B,0),1),"")</f>
        <v/>
      </c>
      <c r="AI395" s="322">
        <v>4</v>
      </c>
      <c r="AJ395" s="324" t="s">
        <v>160</v>
      </c>
      <c r="AL395" s="322" t="s">
        <v>17</v>
      </c>
      <c r="AM395" s="324" t="str">
        <f>IF(LEN(AD395)&gt;1,INDEX('JP PINT 1.0'!U:U,MATCH(コアインボイスモデル!AD395,'JP PINT 1.0'!B:B,0),1),"")</f>
        <v/>
      </c>
    </row>
    <row r="396" spans="1:39" outlineLevel="2">
      <c r="A396" s="329">
        <f>A394+1</f>
        <v>273</v>
      </c>
      <c r="B396" s="322" t="str">
        <f t="shared" si="59"/>
        <v>鑑ヘッダ</v>
      </c>
      <c r="C396" s="322" t="str">
        <f>"BT-"&amp;(MID(C393,4,3)+1)</f>
        <v>BT-229</v>
      </c>
      <c r="D396" s="322" t="str">
        <f t="shared" si="60"/>
        <v>1..1</v>
      </c>
      <c r="E396" s="322">
        <v>4</v>
      </c>
      <c r="F396" s="323" t="s">
        <v>926</v>
      </c>
      <c r="G396" s="324" t="s">
        <v>927</v>
      </c>
      <c r="H396" s="329">
        <v>394</v>
      </c>
      <c r="I396" s="322" t="s">
        <v>5853</v>
      </c>
      <c r="K396" s="322" t="s">
        <v>25</v>
      </c>
      <c r="L396" s="322" t="s">
        <v>163</v>
      </c>
      <c r="M396" s="322">
        <v>5</v>
      </c>
      <c r="N396" s="323" t="s">
        <v>926</v>
      </c>
      <c r="O396" s="324" t="s">
        <v>927</v>
      </c>
      <c r="P396" s="322" t="s">
        <v>23</v>
      </c>
      <c r="X396" s="323" t="s">
        <v>6227</v>
      </c>
      <c r="AC396" s="322">
        <f>IF(ISTEXT(AD396),INDEX('JP PINT 1.0'!A:A,MATCH(コアインボイスモデル!AD396,'JP PINT 1.0'!B:B,0),1),"")</f>
        <v>1310</v>
      </c>
      <c r="AD396" s="324" t="s">
        <v>1925</v>
      </c>
      <c r="AE396" s="322" t="str">
        <f>IF(ISTEXT(AD396),INDEX('JP PINT 1.0'!F:F,MATCH(コアインボイスモデル!AD396,'JP PINT 1.0'!B:B,0),1),"")</f>
        <v>1..1</v>
      </c>
      <c r="AF396" s="322">
        <f>IF(ISTEXT(AD396),INDEX('JP PINT 1.0'!G:G,MATCH(コアインボイスモデル!AD396,'JP PINT 1.0'!B:B,0),1),"")</f>
        <v>2</v>
      </c>
      <c r="AG396" s="324" t="str">
        <f>IF(ISTEXT(AD396),INDEX('JP PINT 1.0'!I:I,MATCH(コアインボイスモデル!AD396,'JP PINT 1.0'!B:B,0),1),"")</f>
        <v>先行請求書への参照</v>
      </c>
      <c r="AH396" s="324" t="str">
        <f>IF(ISTEXT(AD396),INDEX('JP PINT 1.0'!L:L,MATCH(コアインボイスモデル!AD396,'JP PINT 1.0'!B:B,0),1),"")</f>
        <v>売り手が以前に送付した請求書番号。</v>
      </c>
      <c r="AI396" s="322">
        <v>5</v>
      </c>
      <c r="AJ396" s="324" t="s">
        <v>164</v>
      </c>
      <c r="AK396" s="323" t="s">
        <v>4836</v>
      </c>
      <c r="AL396" s="322" t="s">
        <v>17</v>
      </c>
      <c r="AM396" s="324" t="str">
        <f>IF(LEN(AD396)&gt;1,INDEX('JP PINT 1.0'!U:U,MATCH(コアインボイスモデル!AD396,'JP PINT 1.0'!B:B,0),1),"")</f>
        <v>/ubl:Invoice/cac:BillingReference/cac:InvoiceDocumentReference/cbc:ID</v>
      </c>
    </row>
    <row r="397" spans="1:39" outlineLevel="2">
      <c r="A397" s="329">
        <f t="shared" si="54"/>
        <v>274</v>
      </c>
      <c r="B397" s="322" t="str">
        <f t="shared" si="59"/>
        <v>鑑ヘッダ</v>
      </c>
      <c r="C397" s="322" t="str">
        <f t="shared" ref="C397:C400" si="62">"BT-"&amp;(MID(C396,4,3)+1)</f>
        <v>BT-230</v>
      </c>
      <c r="D397" s="322" t="str">
        <f t="shared" si="60"/>
        <v>0..1</v>
      </c>
      <c r="E397" s="322">
        <v>4</v>
      </c>
      <c r="F397" s="323" t="s">
        <v>928</v>
      </c>
      <c r="G397" s="324" t="s">
        <v>929</v>
      </c>
      <c r="H397" s="329">
        <v>395</v>
      </c>
      <c r="I397" s="322" t="s">
        <v>5853</v>
      </c>
      <c r="K397" s="322" t="s">
        <v>25</v>
      </c>
      <c r="L397" s="322" t="s">
        <v>167</v>
      </c>
      <c r="M397" s="322">
        <v>5</v>
      </c>
      <c r="N397" s="323" t="s">
        <v>928</v>
      </c>
      <c r="O397" s="324" t="s">
        <v>929</v>
      </c>
      <c r="P397" s="322" t="s">
        <v>30</v>
      </c>
      <c r="X397" s="323" t="s">
        <v>6228</v>
      </c>
      <c r="AC397" s="322">
        <f>IF(ISTEXT(AD397),INDEX('JP PINT 1.0'!A:A,MATCH(コアインボイスモデル!AD397,'JP PINT 1.0'!B:B,0),1),"")</f>
        <v>1320</v>
      </c>
      <c r="AD397" s="324" t="s">
        <v>1927</v>
      </c>
      <c r="AE397" s="322" t="str">
        <f>IF(ISTEXT(AD397),INDEX('JP PINT 1.0'!F:F,MATCH(コアインボイスモデル!AD397,'JP PINT 1.0'!B:B,0),1),"")</f>
        <v>0..1</v>
      </c>
      <c r="AF397" s="322">
        <f>IF(ISTEXT(AD397),INDEX('JP PINT 1.0'!G:G,MATCH(コアインボイスモデル!AD397,'JP PINT 1.0'!B:B,0),1),"")</f>
        <v>2</v>
      </c>
      <c r="AG397" s="324" t="str">
        <f>IF(ISTEXT(AD397),INDEX('JP PINT 1.0'!I:I,MATCH(コアインボイスモデル!AD397,'JP PINT 1.0'!B:B,0),1),"")</f>
        <v>先行請求書発行日</v>
      </c>
      <c r="AH397" s="324" t="str">
        <f>IF(ISTEXT(AD397),INDEX('JP PINT 1.0'!L:L,MATCH(コアインボイスモデル!AD397,'JP PINT 1.0'!B:B,0),1),"")</f>
        <v>先行請求書の発行日。</v>
      </c>
      <c r="AI397" s="322">
        <v>5</v>
      </c>
      <c r="AJ397" s="324" t="s">
        <v>68</v>
      </c>
      <c r="AK397" s="323" t="s">
        <v>4837</v>
      </c>
      <c r="AL397" s="322" t="s">
        <v>17</v>
      </c>
      <c r="AM397" s="324" t="str">
        <f>IF(LEN(AD397)&gt;1,INDEX('JP PINT 1.0'!U:U,MATCH(コアインボイスモデル!AD397,'JP PINT 1.0'!B:B,0),1),"")</f>
        <v>/ubl:Invoice/cac:BillingReference/cac:InvoiceDocumentReference/cbc:IssueDate</v>
      </c>
    </row>
    <row r="398" spans="1:39" outlineLevel="2">
      <c r="A398" s="329">
        <f t="shared" si="54"/>
        <v>275</v>
      </c>
      <c r="B398" s="322" t="str">
        <f t="shared" si="59"/>
        <v>鑑ヘッダ</v>
      </c>
      <c r="C398" s="322" t="str">
        <f t="shared" si="62"/>
        <v>BT-231</v>
      </c>
      <c r="D398" s="322" t="str">
        <f t="shared" si="60"/>
        <v>0..1</v>
      </c>
      <c r="E398" s="322">
        <v>4</v>
      </c>
      <c r="F398" s="323" t="s">
        <v>930</v>
      </c>
      <c r="G398" s="324" t="s">
        <v>931</v>
      </c>
      <c r="H398" s="329">
        <v>396</v>
      </c>
      <c r="I398" s="322" t="s">
        <v>5853</v>
      </c>
      <c r="K398" s="322" t="s">
        <v>25</v>
      </c>
      <c r="L398" s="322" t="s">
        <v>170</v>
      </c>
      <c r="M398" s="322">
        <v>5</v>
      </c>
      <c r="N398" s="323" t="s">
        <v>930</v>
      </c>
      <c r="O398" s="324" t="s">
        <v>931</v>
      </c>
      <c r="P398" s="322" t="s">
        <v>30</v>
      </c>
      <c r="X398" s="323" t="s">
        <v>6230</v>
      </c>
      <c r="AC398" s="322" t="str">
        <f>IF(ISTEXT(AD398),INDEX('JP PINT 1.0'!A:A,MATCH(コアインボイスモデル!AD398,'JP PINT 1.0'!B:B,0),1),"")</f>
        <v/>
      </c>
      <c r="AE398" s="322" t="str">
        <f>IF(ISTEXT(AD398),INDEX('JP PINT 1.0'!F:F,MATCH(コアインボイスモデル!AD398,'JP PINT 1.0'!B:B,0),1),"")</f>
        <v/>
      </c>
      <c r="AF398" s="322" t="str">
        <f>IF(ISTEXT(AD398),INDEX('JP PINT 1.0'!G:G,MATCH(コアインボイスモデル!AD398,'JP PINT 1.0'!B:B,0),1),"")</f>
        <v/>
      </c>
      <c r="AG398" s="324" t="str">
        <f>IF(ISTEXT(AD398),INDEX('JP PINT 1.0'!I:I,MATCH(コアインボイスモデル!AD398,'JP PINT 1.0'!B:B,0),1),"")</f>
        <v/>
      </c>
      <c r="AH398" s="324" t="str">
        <f>IF(ISTEXT(AD398),INDEX('JP PINT 1.0'!L:L,MATCH(コアインボイスモデル!AD398,'JP PINT 1.0'!B:B,0),1),"")</f>
        <v/>
      </c>
      <c r="AI398" s="322">
        <v>5</v>
      </c>
      <c r="AJ398" s="324" t="s">
        <v>171</v>
      </c>
      <c r="AK398" s="323" t="s">
        <v>4838</v>
      </c>
      <c r="AL398" s="322" t="s">
        <v>17</v>
      </c>
      <c r="AM398" s="324" t="str">
        <f>IF(LEN(AD398)&gt;1,INDEX('JP PINT 1.0'!U:U,MATCH(コアインボイスモデル!AD398,'JP PINT 1.0'!B:B,0),1),"")</f>
        <v/>
      </c>
    </row>
    <row r="399" spans="1:39" outlineLevel="2">
      <c r="A399" s="329">
        <f t="shared" si="54"/>
        <v>276</v>
      </c>
      <c r="B399" s="322" t="str">
        <f t="shared" si="59"/>
        <v>鑑ヘッダ</v>
      </c>
      <c r="C399" s="322" t="str">
        <f t="shared" si="62"/>
        <v>BT-232</v>
      </c>
      <c r="D399" s="322" t="str">
        <f t="shared" si="60"/>
        <v>1..1</v>
      </c>
      <c r="E399" s="322">
        <v>4</v>
      </c>
      <c r="F399" s="323" t="s">
        <v>932</v>
      </c>
      <c r="G399" s="324" t="s">
        <v>933</v>
      </c>
      <c r="H399" s="329">
        <v>397</v>
      </c>
      <c r="I399" s="322" t="s">
        <v>5853</v>
      </c>
      <c r="K399" s="322" t="s">
        <v>25</v>
      </c>
      <c r="L399" s="322" t="s">
        <v>179</v>
      </c>
      <c r="M399" s="322">
        <v>5</v>
      </c>
      <c r="N399" s="323" t="s">
        <v>932</v>
      </c>
      <c r="O399" s="324" t="s">
        <v>933</v>
      </c>
      <c r="P399" s="322" t="s">
        <v>23</v>
      </c>
      <c r="X399" s="323" t="s">
        <v>6232</v>
      </c>
      <c r="AC399" s="322" t="str">
        <f>IF(ISTEXT(AD399),INDEX('JP PINT 1.0'!A:A,MATCH(コアインボイスモデル!AD399,'JP PINT 1.0'!B:B,0),1),"")</f>
        <v/>
      </c>
      <c r="AE399" s="322" t="str">
        <f>IF(ISTEXT(AD399),INDEX('JP PINT 1.0'!F:F,MATCH(コアインボイスモデル!AD399,'JP PINT 1.0'!B:B,0),1),"")</f>
        <v/>
      </c>
      <c r="AF399" s="322" t="str">
        <f>IF(ISTEXT(AD399),INDEX('JP PINT 1.0'!G:G,MATCH(コアインボイスモデル!AD399,'JP PINT 1.0'!B:B,0),1),"")</f>
        <v/>
      </c>
      <c r="AG399" s="324" t="str">
        <f>IF(ISTEXT(AD399),INDEX('JP PINT 1.0'!I:I,MATCH(コアインボイスモデル!AD399,'JP PINT 1.0'!B:B,0),1),"")</f>
        <v/>
      </c>
      <c r="AH399" s="324" t="str">
        <f>IF(ISTEXT(AD399),INDEX('JP PINT 1.0'!L:L,MATCH(コアインボイスモデル!AD399,'JP PINT 1.0'!B:B,0),1),"")</f>
        <v/>
      </c>
      <c r="AI399" s="322">
        <v>5</v>
      </c>
      <c r="AJ399" s="324" t="s">
        <v>117</v>
      </c>
      <c r="AK399" s="323" t="s">
        <v>4839</v>
      </c>
      <c r="AL399" s="322" t="s">
        <v>17</v>
      </c>
      <c r="AM399" s="324" t="str">
        <f>IF(LEN(AD399)&gt;1,INDEX('JP PINT 1.0'!U:U,MATCH(コアインボイスモデル!AD399,'JP PINT 1.0'!B:B,0),1),"")</f>
        <v/>
      </c>
    </row>
    <row r="400" spans="1:39" outlineLevel="2">
      <c r="A400" s="329">
        <f t="shared" si="54"/>
        <v>277</v>
      </c>
      <c r="B400" s="322" t="str">
        <f t="shared" si="59"/>
        <v>鑑ヘッダ</v>
      </c>
      <c r="C400" s="322" t="str">
        <f t="shared" si="62"/>
        <v>BT-233</v>
      </c>
      <c r="D400" s="322" t="str">
        <f t="shared" si="60"/>
        <v>0..1</v>
      </c>
      <c r="E400" s="322">
        <v>4</v>
      </c>
      <c r="F400" s="323" t="s">
        <v>934</v>
      </c>
      <c r="G400" s="324" t="s">
        <v>935</v>
      </c>
      <c r="H400" s="329">
        <v>398</v>
      </c>
      <c r="I400" s="322" t="s">
        <v>5853</v>
      </c>
      <c r="K400" s="322" t="s">
        <v>25</v>
      </c>
      <c r="L400" s="322" t="s">
        <v>186</v>
      </c>
      <c r="M400" s="322">
        <v>5</v>
      </c>
      <c r="N400" s="323" t="s">
        <v>934</v>
      </c>
      <c r="O400" s="324" t="s">
        <v>935</v>
      </c>
      <c r="P400" s="322" t="s">
        <v>30</v>
      </c>
      <c r="X400" s="323" t="s">
        <v>6235</v>
      </c>
      <c r="AC400" s="322" t="str">
        <f>IF(ISTEXT(AD400),INDEX('JP PINT 1.0'!A:A,MATCH(コアインボイスモデル!AD400,'JP PINT 1.0'!B:B,0),1),"")</f>
        <v/>
      </c>
      <c r="AE400" s="322" t="str">
        <f>IF(ISTEXT(AD400),INDEX('JP PINT 1.0'!F:F,MATCH(コアインボイスモデル!AD400,'JP PINT 1.0'!B:B,0),1),"")</f>
        <v/>
      </c>
      <c r="AF400" s="322" t="str">
        <f>IF(ISTEXT(AD400),INDEX('JP PINT 1.0'!G:G,MATCH(コアインボイスモデル!AD400,'JP PINT 1.0'!B:B,0),1),"")</f>
        <v/>
      </c>
      <c r="AG400" s="324" t="str">
        <f>IF(ISTEXT(AD400),INDEX('JP PINT 1.0'!I:I,MATCH(コアインボイスモデル!AD400,'JP PINT 1.0'!B:B,0),1),"")</f>
        <v/>
      </c>
      <c r="AH400" s="324" t="str">
        <f>IF(ISTEXT(AD400),INDEX('JP PINT 1.0'!L:L,MATCH(コアインボイスモデル!AD400,'JP PINT 1.0'!B:B,0),1),"")</f>
        <v/>
      </c>
      <c r="AI400" s="322">
        <v>5</v>
      </c>
      <c r="AJ400" s="324" t="s">
        <v>132</v>
      </c>
      <c r="AK400" s="323" t="s">
        <v>4840</v>
      </c>
      <c r="AL400" s="322" t="s">
        <v>17</v>
      </c>
      <c r="AM400" s="324" t="str">
        <f>IF(LEN(AD400)&gt;1,INDEX('JP PINT 1.0'!U:U,MATCH(コアインボイスモデル!AD400,'JP PINT 1.0'!B:B,0),1),"")</f>
        <v/>
      </c>
    </row>
    <row r="401" spans="1:39">
      <c r="A401" s="329">
        <f t="shared" si="54"/>
        <v>278</v>
      </c>
      <c r="B401" s="322" t="str">
        <f t="shared" si="59"/>
        <v>鑑ヘッダ</v>
      </c>
      <c r="C401" s="322" t="str">
        <f>"BG-"&amp;(MID(C394,4,2)+1)</f>
        <v>BG-42</v>
      </c>
      <c r="D401" s="322" t="str">
        <f t="shared" si="60"/>
        <v>0..n</v>
      </c>
      <c r="E401" s="322">
        <v>2</v>
      </c>
      <c r="F401" s="323" t="s">
        <v>6095</v>
      </c>
      <c r="G401" s="324" t="s">
        <v>939</v>
      </c>
      <c r="H401" s="329">
        <v>399</v>
      </c>
      <c r="I401" s="322" t="s">
        <v>5853</v>
      </c>
      <c r="K401" s="322" t="s">
        <v>36</v>
      </c>
      <c r="L401" s="322" t="s">
        <v>936</v>
      </c>
      <c r="M401" s="322">
        <v>4</v>
      </c>
      <c r="N401" s="323" t="s">
        <v>938</v>
      </c>
      <c r="O401" s="324" t="s">
        <v>939</v>
      </c>
      <c r="P401" s="322" t="s">
        <v>139</v>
      </c>
      <c r="V401" s="323" t="s">
        <v>6310</v>
      </c>
      <c r="AC401" s="322" t="str">
        <f>IF(ISTEXT(AD401),INDEX('JP PINT 1.0'!A:A,MATCH(コアインボイスモデル!AD401,'JP PINT 1.0'!B:B,0),1),"")</f>
        <v/>
      </c>
      <c r="AE401" s="322" t="str">
        <f>IF(ISTEXT(AD401),INDEX('JP PINT 1.0'!F:F,MATCH(コアインボイスモデル!AD401,'JP PINT 1.0'!B:B,0),1),"")</f>
        <v/>
      </c>
      <c r="AF401" s="322" t="str">
        <f>IF(ISTEXT(AD401),INDEX('JP PINT 1.0'!G:G,MATCH(コアインボイスモデル!AD401,'JP PINT 1.0'!B:B,0),1),"")</f>
        <v/>
      </c>
      <c r="AG401" s="324" t="str">
        <f>IF(ISTEXT(AD401),INDEX('JP PINT 1.0'!I:I,MATCH(コアインボイスモデル!AD401,'JP PINT 1.0'!B:B,0),1),"")</f>
        <v/>
      </c>
      <c r="AH401" s="324" t="str">
        <f>IF(ISTEXT(AD401),INDEX('JP PINT 1.0'!L:L,MATCH(コアインボイスモデル!AD401,'JP PINT 1.0'!B:B,0),1),"")</f>
        <v/>
      </c>
      <c r="AI401" s="322">
        <v>4</v>
      </c>
      <c r="AJ401" s="324" t="s">
        <v>937</v>
      </c>
      <c r="AK401" s="323" t="s">
        <v>4841</v>
      </c>
      <c r="AL401" s="322" t="s">
        <v>17</v>
      </c>
      <c r="AM401" s="324" t="str">
        <f>IF(LEN(AD401)&gt;1,INDEX('JP PINT 1.0'!U:U,MATCH(コアインボイスモデル!AD401,'JP PINT 1.0'!B:B,0),1),"")</f>
        <v/>
      </c>
    </row>
    <row r="402" spans="1:39" outlineLevel="1">
      <c r="A402" s="329"/>
      <c r="B402" s="322" t="str">
        <f t="shared" si="59"/>
        <v/>
      </c>
      <c r="D402" s="322" t="str">
        <f t="shared" si="60"/>
        <v/>
      </c>
      <c r="E402" s="322" t="s">
        <v>3791</v>
      </c>
      <c r="H402" s="329">
        <v>400</v>
      </c>
      <c r="I402" s="322" t="s">
        <v>5853</v>
      </c>
      <c r="J402" s="322" t="str">
        <f>IF(LEN(N402)&gt;0,INDEX(統合請求!C:C,MATCH(N402,統合請求!D:D,0),1),"")</f>
        <v>ICL42</v>
      </c>
      <c r="K402" s="322" t="s">
        <v>41</v>
      </c>
      <c r="L402" s="322" t="s">
        <v>746</v>
      </c>
      <c r="M402" s="322">
        <v>4</v>
      </c>
      <c r="N402" s="323" t="s">
        <v>940</v>
      </c>
      <c r="O402" s="324" t="s">
        <v>941</v>
      </c>
      <c r="P402" s="322" t="s">
        <v>16</v>
      </c>
      <c r="W402" s="323" t="s">
        <v>6288</v>
      </c>
      <c r="AC402" s="322" t="str">
        <f>IF(ISTEXT(AD402),INDEX('JP PINT 1.0'!A:A,MATCH(コアインボイスモデル!AD402,'JP PINT 1.0'!B:B,0),1),"")</f>
        <v/>
      </c>
      <c r="AE402" s="322" t="str">
        <f>IF(ISTEXT(AD402),INDEX('JP PINT 1.0'!F:F,MATCH(コアインボイスモデル!AD402,'JP PINT 1.0'!B:B,0),1),"")</f>
        <v/>
      </c>
      <c r="AF402" s="322" t="str">
        <f>IF(ISTEXT(AD402),INDEX('JP PINT 1.0'!G:G,MATCH(コアインボイスモデル!AD402,'JP PINT 1.0'!B:B,0),1),"")</f>
        <v/>
      </c>
      <c r="AG402" s="324" t="str">
        <f>IF(ISTEXT(AD402),INDEX('JP PINT 1.0'!I:I,MATCH(コアインボイスモデル!AD402,'JP PINT 1.0'!B:B,0),1),"")</f>
        <v/>
      </c>
      <c r="AH402" s="324" t="str">
        <f>IF(ISTEXT(AD402),INDEX('JP PINT 1.0'!L:L,MATCH(コアインボイスモデル!AD402,'JP PINT 1.0'!B:B,0),1),"")</f>
        <v/>
      </c>
      <c r="AI402" s="322">
        <v>4</v>
      </c>
      <c r="AJ402" s="324" t="s">
        <v>747</v>
      </c>
      <c r="AL402" s="322" t="s">
        <v>942</v>
      </c>
      <c r="AM402" s="324" t="str">
        <f>IF(LEN(AD402)&gt;1,INDEX('JP PINT 1.0'!U:U,MATCH(コアインボイスモデル!AD402,'JP PINT 1.0'!B:B,0),1),"")</f>
        <v/>
      </c>
    </row>
    <row r="403" spans="1:39" outlineLevel="1">
      <c r="A403" s="329">
        <f>A401+1</f>
        <v>279</v>
      </c>
      <c r="B403" s="322" t="str">
        <f t="shared" si="59"/>
        <v>鑑ヘッダ</v>
      </c>
      <c r="C403" s="322" t="str">
        <f>"BT-"&amp;(MID(C400,4,3)+1)</f>
        <v>BT-234</v>
      </c>
      <c r="D403" s="322" t="str">
        <f t="shared" si="60"/>
        <v>1..1</v>
      </c>
      <c r="E403" s="322">
        <v>3</v>
      </c>
      <c r="F403" s="323" t="s">
        <v>943</v>
      </c>
      <c r="G403" s="324" t="s">
        <v>944</v>
      </c>
      <c r="H403" s="329">
        <v>401</v>
      </c>
      <c r="I403" s="322" t="s">
        <v>5853</v>
      </c>
      <c r="J403" s="322" t="str">
        <f>IF(LEN(N403)&gt;0,INDEX(統合請求!C:C,MATCH(N403,統合請求!D:D,0),1),"")</f>
        <v>IID182</v>
      </c>
      <c r="K403" s="322" t="s">
        <v>25</v>
      </c>
      <c r="L403" s="322" t="s">
        <v>786</v>
      </c>
      <c r="M403" s="322">
        <v>5</v>
      </c>
      <c r="N403" s="323" t="s">
        <v>943</v>
      </c>
      <c r="O403" s="324" t="s">
        <v>944</v>
      </c>
      <c r="P403" s="322" t="s">
        <v>23</v>
      </c>
      <c r="X403" s="323" t="s">
        <v>6289</v>
      </c>
      <c r="AC403" s="322" t="str">
        <f>IF(ISTEXT(AD403),INDEX('JP PINT 1.0'!A:A,MATCH(コアインボイスモデル!AD403,'JP PINT 1.0'!B:B,0),1),"")</f>
        <v/>
      </c>
      <c r="AE403" s="322" t="str">
        <f>IF(ISTEXT(AD403),INDEX('JP PINT 1.0'!F:F,MATCH(コアインボイスモデル!AD403,'JP PINT 1.0'!B:B,0),1),"")</f>
        <v/>
      </c>
      <c r="AF403" s="322" t="str">
        <f>IF(ISTEXT(AD403),INDEX('JP PINT 1.0'!G:G,MATCH(コアインボイスモデル!AD403,'JP PINT 1.0'!B:B,0),1),"")</f>
        <v/>
      </c>
      <c r="AG403" s="324" t="str">
        <f>IF(ISTEXT(AD403),INDEX('JP PINT 1.0'!I:I,MATCH(コアインボイスモデル!AD403,'JP PINT 1.0'!B:B,0),1),"")</f>
        <v/>
      </c>
      <c r="AH403" s="324" t="str">
        <f>IF(ISTEXT(AD403),INDEX('JP PINT 1.0'!L:L,MATCH(コアインボイスモデル!AD403,'JP PINT 1.0'!B:B,0),1),"")</f>
        <v/>
      </c>
      <c r="AI403" s="322">
        <v>5</v>
      </c>
      <c r="AJ403" s="324" t="s">
        <v>787</v>
      </c>
      <c r="AK403" s="323" t="s">
        <v>4842</v>
      </c>
      <c r="AL403" s="322" t="s">
        <v>17</v>
      </c>
      <c r="AM403" s="324" t="str">
        <f>IF(LEN(AD403)&gt;1,INDEX('JP PINT 1.0'!U:U,MATCH(コアインボイスモデル!AD403,'JP PINT 1.0'!B:B,0),1),"")</f>
        <v/>
      </c>
    </row>
    <row r="404" spans="1:39" outlineLevel="1">
      <c r="A404" s="329">
        <f t="shared" si="54"/>
        <v>280</v>
      </c>
      <c r="B404" s="322" t="str">
        <f t="shared" si="59"/>
        <v>鑑ヘッダ</v>
      </c>
      <c r="C404" s="322" t="str">
        <f t="shared" ref="C404:C405" si="63">"BT-"&amp;(MID(C403,4,3)+1)</f>
        <v>BT-235</v>
      </c>
      <c r="D404" s="322" t="str">
        <f t="shared" si="60"/>
        <v>1..1</v>
      </c>
      <c r="E404" s="322">
        <v>3</v>
      </c>
      <c r="F404" s="323" t="s">
        <v>945</v>
      </c>
      <c r="G404" s="324" t="s">
        <v>946</v>
      </c>
      <c r="H404" s="329">
        <v>402</v>
      </c>
      <c r="I404" s="322" t="s">
        <v>5853</v>
      </c>
      <c r="J404" s="322" t="str">
        <f>IF(LEN(N404)&gt;0,INDEX(統合請求!C:C,MATCH(N404,統合請求!D:D,0),1),"")</f>
        <v>IID183</v>
      </c>
      <c r="K404" s="322" t="s">
        <v>25</v>
      </c>
      <c r="L404" s="322" t="s">
        <v>750</v>
      </c>
      <c r="M404" s="322">
        <v>5</v>
      </c>
      <c r="N404" s="323" t="s">
        <v>945</v>
      </c>
      <c r="O404" s="324" t="s">
        <v>946</v>
      </c>
      <c r="P404" s="322" t="s">
        <v>23</v>
      </c>
      <c r="X404" s="323" t="s">
        <v>6290</v>
      </c>
      <c r="AC404" s="322" t="str">
        <f>IF(ISTEXT(AD404),INDEX('JP PINT 1.0'!A:A,MATCH(コアインボイスモデル!AD404,'JP PINT 1.0'!B:B,0),1),"")</f>
        <v/>
      </c>
      <c r="AE404" s="322" t="str">
        <f>IF(ISTEXT(AD404),INDEX('JP PINT 1.0'!F:F,MATCH(コアインボイスモデル!AD404,'JP PINT 1.0'!B:B,0),1),"")</f>
        <v/>
      </c>
      <c r="AF404" s="322" t="str">
        <f>IF(ISTEXT(AD404),INDEX('JP PINT 1.0'!G:G,MATCH(コアインボイスモデル!AD404,'JP PINT 1.0'!B:B,0),1),"")</f>
        <v/>
      </c>
      <c r="AG404" s="324" t="str">
        <f>IF(ISTEXT(AD404),INDEX('JP PINT 1.0'!I:I,MATCH(コアインボイスモデル!AD404,'JP PINT 1.0'!B:B,0),1),"")</f>
        <v/>
      </c>
      <c r="AH404" s="324" t="str">
        <f>IF(ISTEXT(AD404),INDEX('JP PINT 1.0'!L:L,MATCH(コアインボイスモデル!AD404,'JP PINT 1.0'!B:B,0),1),"")</f>
        <v/>
      </c>
      <c r="AI404" s="322">
        <v>5</v>
      </c>
      <c r="AJ404" s="324" t="s">
        <v>751</v>
      </c>
      <c r="AK404" s="323" t="s">
        <v>4843</v>
      </c>
      <c r="AL404" s="322" t="s">
        <v>17</v>
      </c>
      <c r="AM404" s="324" t="str">
        <f>IF(LEN(AD404)&gt;1,INDEX('JP PINT 1.0'!U:U,MATCH(コアインボイスモデル!AD404,'JP PINT 1.0'!B:B,0),1),"")</f>
        <v/>
      </c>
    </row>
    <row r="405" spans="1:39" outlineLevel="1">
      <c r="A405" s="329">
        <f t="shared" si="54"/>
        <v>281</v>
      </c>
      <c r="B405" s="322" t="str">
        <f t="shared" si="59"/>
        <v>鑑ヘッダ</v>
      </c>
      <c r="C405" s="322" t="str">
        <f t="shared" si="63"/>
        <v>BT-236</v>
      </c>
      <c r="D405" s="322" t="str">
        <f t="shared" si="60"/>
        <v>1..1</v>
      </c>
      <c r="E405" s="322">
        <v>3</v>
      </c>
      <c r="F405" s="323" t="s">
        <v>947</v>
      </c>
      <c r="G405" s="324" t="s">
        <v>948</v>
      </c>
      <c r="H405" s="329">
        <v>403</v>
      </c>
      <c r="I405" s="322" t="s">
        <v>5853</v>
      </c>
      <c r="J405" s="322" t="str">
        <f>IF(LEN(N405)&gt;0,INDEX(統合請求!C:C,MATCH(N405,統合請求!D:D,0),1),"")</f>
        <v>IID184</v>
      </c>
      <c r="K405" s="322" t="s">
        <v>25</v>
      </c>
      <c r="L405" s="322" t="s">
        <v>754</v>
      </c>
      <c r="M405" s="322">
        <v>5</v>
      </c>
      <c r="N405" s="323" t="s">
        <v>947</v>
      </c>
      <c r="O405" s="324" t="s">
        <v>948</v>
      </c>
      <c r="P405" s="322" t="s">
        <v>23</v>
      </c>
      <c r="X405" s="323" t="s">
        <v>6292</v>
      </c>
      <c r="AC405" s="322" t="str">
        <f>IF(ISTEXT(AD405),INDEX('JP PINT 1.0'!A:A,MATCH(コアインボイスモデル!AD405,'JP PINT 1.0'!B:B,0),1),"")</f>
        <v/>
      </c>
      <c r="AE405" s="322" t="str">
        <f>IF(ISTEXT(AD405),INDEX('JP PINT 1.0'!F:F,MATCH(コアインボイスモデル!AD405,'JP PINT 1.0'!B:B,0),1),"")</f>
        <v/>
      </c>
      <c r="AF405" s="322" t="str">
        <f>IF(ISTEXT(AD405),INDEX('JP PINT 1.0'!G:G,MATCH(コアインボイスモデル!AD405,'JP PINT 1.0'!B:B,0),1),"")</f>
        <v/>
      </c>
      <c r="AG405" s="324" t="str">
        <f>IF(ISTEXT(AD405),INDEX('JP PINT 1.0'!I:I,MATCH(コアインボイスモデル!AD405,'JP PINT 1.0'!B:B,0),1),"")</f>
        <v/>
      </c>
      <c r="AH405" s="324" t="str">
        <f>IF(ISTEXT(AD405),INDEX('JP PINT 1.0'!L:L,MATCH(コアインボイスモデル!AD405,'JP PINT 1.0'!B:B,0),1),"")</f>
        <v/>
      </c>
      <c r="AI405" s="322">
        <v>5</v>
      </c>
      <c r="AJ405" s="324" t="s">
        <v>128</v>
      </c>
      <c r="AK405" s="323" t="s">
        <v>4844</v>
      </c>
      <c r="AL405" s="322" t="s">
        <v>17</v>
      </c>
      <c r="AM405" s="324" t="str">
        <f>IF(LEN(AD405)&gt;1,INDEX('JP PINT 1.0'!U:U,MATCH(コアインボイスモデル!AD405,'JP PINT 1.0'!B:B,0),1),"")</f>
        <v/>
      </c>
    </row>
    <row r="406" spans="1:39">
      <c r="A406" s="329">
        <f t="shared" si="54"/>
        <v>282</v>
      </c>
      <c r="B406" s="322" t="str">
        <f t="shared" si="59"/>
        <v>鑑ヘッダ</v>
      </c>
      <c r="C406" s="322" t="str">
        <f>"BG-"&amp;(MID(C401,4,2)+1)</f>
        <v>BG-43</v>
      </c>
      <c r="D406" s="322" t="str">
        <f t="shared" si="60"/>
        <v>0..1</v>
      </c>
      <c r="E406" s="322">
        <v>2</v>
      </c>
      <c r="F406" s="323" t="s">
        <v>6158</v>
      </c>
      <c r="G406" s="324" t="s">
        <v>952</v>
      </c>
      <c r="H406" s="329">
        <v>404</v>
      </c>
      <c r="I406" s="322" t="s">
        <v>5853</v>
      </c>
      <c r="K406" s="322" t="s">
        <v>36</v>
      </c>
      <c r="L406" s="322" t="s">
        <v>949</v>
      </c>
      <c r="M406" s="322">
        <v>3</v>
      </c>
      <c r="N406" s="323" t="s">
        <v>951</v>
      </c>
      <c r="O406" s="324" t="s">
        <v>952</v>
      </c>
      <c r="P406" s="322" t="s">
        <v>30</v>
      </c>
      <c r="T406" s="323" t="s">
        <v>6439</v>
      </c>
      <c r="AE406" s="322" t="str">
        <f>IF(ISTEXT(AD406),INDEX('JP PINT 1.0'!F:F,MATCH(コアインボイスモデル!AD406,'JP PINT 1.0'!B:B,0),1),"")</f>
        <v/>
      </c>
      <c r="AF406" s="322" t="str">
        <f>IF(ISTEXT(AD406),INDEX('JP PINT 1.0'!G:G,MATCH(コアインボイスモデル!AD406,'JP PINT 1.0'!B:B,0),1),"")</f>
        <v/>
      </c>
      <c r="AG406" s="324" t="str">
        <f>IF(ISTEXT(AD406),INDEX('JP PINT 1.0'!I:I,MATCH(コアインボイスモデル!AD406,'JP PINT 1.0'!B:B,0),1),"")</f>
        <v/>
      </c>
      <c r="AH406" s="324" t="str">
        <f>IF(ISTEXT(AD406),INDEX('JP PINT 1.0'!L:L,MATCH(コアインボイスモデル!AD406,'JP PINT 1.0'!B:B,0),1),"")</f>
        <v/>
      </c>
      <c r="AI406" s="322">
        <v>3</v>
      </c>
      <c r="AJ406" s="324" t="s">
        <v>950</v>
      </c>
      <c r="AK406" s="323" t="s">
        <v>4845</v>
      </c>
      <c r="AL406" s="322" t="s">
        <v>17</v>
      </c>
      <c r="AM406" s="324" t="str">
        <f>IF(LEN(AD406)&gt;1,INDEX('JP PINT 1.0'!U:U,MATCH(コアインボイスモデル!AD406,'JP PINT 1.0'!B:B,0),1),"")</f>
        <v/>
      </c>
    </row>
    <row r="407" spans="1:39" outlineLevel="1">
      <c r="A407" s="329"/>
      <c r="B407" s="322" t="str">
        <f t="shared" si="59"/>
        <v/>
      </c>
      <c r="D407" s="322" t="str">
        <f t="shared" si="60"/>
        <v/>
      </c>
      <c r="E407" s="322" t="s">
        <v>3791</v>
      </c>
      <c r="H407" s="329">
        <v>405</v>
      </c>
      <c r="I407" s="322" t="s">
        <v>5853</v>
      </c>
      <c r="J407" s="322" t="str">
        <f>IF(LEN(N407)&gt;0,INDEX(統合請求!C:C,MATCH(N407,統合請求!D:D,0),1),"")</f>
        <v>ICL43</v>
      </c>
      <c r="K407" s="322" t="s">
        <v>41</v>
      </c>
      <c r="L407" s="322" t="s">
        <v>860</v>
      </c>
      <c r="M407" s="322">
        <v>3</v>
      </c>
      <c r="N407" s="323" t="s">
        <v>953</v>
      </c>
      <c r="O407" s="324" t="s">
        <v>954</v>
      </c>
      <c r="P407" s="322" t="s">
        <v>16</v>
      </c>
      <c r="U407" s="323" t="s">
        <v>6302</v>
      </c>
      <c r="AC407" s="322" t="str">
        <f>IF(ISTEXT(AD407),INDEX('JP PINT 1.0'!A:A,MATCH(コアインボイスモデル!AD407,'JP PINT 1.0'!B:B,0),1),"")</f>
        <v/>
      </c>
      <c r="AE407" s="322" t="str">
        <f>IF(ISTEXT(AD407),INDEX('JP PINT 1.0'!F:F,MATCH(コアインボイスモデル!AD407,'JP PINT 1.0'!B:B,0),1),"")</f>
        <v/>
      </c>
      <c r="AF407" s="322" t="str">
        <f>IF(ISTEXT(AD407),INDEX('JP PINT 1.0'!G:G,MATCH(コアインボイスモデル!AD407,'JP PINT 1.0'!B:B,0),1),"")</f>
        <v/>
      </c>
      <c r="AG407" s="324" t="str">
        <f>IF(ISTEXT(AD407),INDEX('JP PINT 1.0'!I:I,MATCH(コアインボイスモデル!AD407,'JP PINT 1.0'!B:B,0),1),"")</f>
        <v/>
      </c>
      <c r="AH407" s="324" t="str">
        <f>IF(ISTEXT(AD407),INDEX('JP PINT 1.0'!L:L,MATCH(コアインボイスモデル!AD407,'JP PINT 1.0'!B:B,0),1),"")</f>
        <v/>
      </c>
      <c r="AI407" s="322">
        <v>3</v>
      </c>
      <c r="AJ407" s="324" t="s">
        <v>861</v>
      </c>
      <c r="AL407" s="322" t="s">
        <v>17</v>
      </c>
      <c r="AM407" s="324" t="str">
        <f>IF(LEN(AD407)&gt;1,INDEX('JP PINT 1.0'!U:U,MATCH(コアインボイスモデル!AD407,'JP PINT 1.0'!B:B,0),1),"")</f>
        <v/>
      </c>
    </row>
    <row r="408" spans="1:39" outlineLevel="1">
      <c r="A408" s="329">
        <f>A406+1</f>
        <v>283</v>
      </c>
      <c r="B408" s="322" t="str">
        <f t="shared" si="59"/>
        <v>鑑ヘッダ</v>
      </c>
      <c r="C408" s="322" t="str">
        <f>"BT-"&amp;(MID(C405,4,3)+1)</f>
        <v>BT-237</v>
      </c>
      <c r="D408" s="322" t="str">
        <f t="shared" si="60"/>
        <v>0..1</v>
      </c>
      <c r="E408" s="322">
        <v>3</v>
      </c>
      <c r="F408" s="323" t="s">
        <v>6042</v>
      </c>
      <c r="G408" s="324" t="s">
        <v>956</v>
      </c>
      <c r="H408" s="329">
        <v>406</v>
      </c>
      <c r="I408" s="322" t="s">
        <v>5853</v>
      </c>
      <c r="J408" s="322" t="str">
        <f>IF(LEN(N408)&gt;0,INDEX(統合請求!C:C,MATCH(N408,統合請求!D:D,0),1),"")</f>
        <v>IID185</v>
      </c>
      <c r="K408" s="322" t="s">
        <v>25</v>
      </c>
      <c r="L408" s="322" t="s">
        <v>864</v>
      </c>
      <c r="M408" s="322">
        <v>4</v>
      </c>
      <c r="N408" s="323" t="s">
        <v>955</v>
      </c>
      <c r="O408" s="324" t="s">
        <v>956</v>
      </c>
      <c r="P408" s="322" t="s">
        <v>30</v>
      </c>
      <c r="V408" s="323" t="s">
        <v>6425</v>
      </c>
      <c r="AC408" s="322" t="str">
        <f>IF(ISTEXT(AD408),INDEX('JP PINT 1.0'!A:A,MATCH(コアインボイスモデル!AD408,'JP PINT 1.0'!B:B,0),1),"")</f>
        <v/>
      </c>
      <c r="AE408" s="322" t="str">
        <f>IF(ISTEXT(AD408),INDEX('JP PINT 1.0'!F:F,MATCH(コアインボイスモデル!AD408,'JP PINT 1.0'!B:B,0),1),"")</f>
        <v/>
      </c>
      <c r="AF408" s="322" t="str">
        <f>IF(ISTEXT(AD408),INDEX('JP PINT 1.0'!G:G,MATCH(コアインボイスモデル!AD408,'JP PINT 1.0'!B:B,0),1),"")</f>
        <v/>
      </c>
      <c r="AG408" s="324" t="str">
        <f>IF(ISTEXT(AD408),INDEX('JP PINT 1.0'!I:I,MATCH(コアインボイスモデル!AD408,'JP PINT 1.0'!B:B,0),1),"")</f>
        <v/>
      </c>
      <c r="AH408" s="324" t="str">
        <f>IF(ISTEXT(AD408),INDEX('JP PINT 1.0'!L:L,MATCH(コアインボイスモデル!AD408,'JP PINT 1.0'!B:B,0),1),"")</f>
        <v/>
      </c>
      <c r="AI408" s="322">
        <v>4</v>
      </c>
      <c r="AJ408" s="324" t="s">
        <v>865</v>
      </c>
      <c r="AK408" s="323" t="s">
        <v>4846</v>
      </c>
      <c r="AL408" s="322" t="s">
        <v>17</v>
      </c>
      <c r="AM408" s="324" t="str">
        <f>IF(LEN(AD408)&gt;1,INDEX('JP PINT 1.0'!U:U,MATCH(コアインボイスモデル!AD408,'JP PINT 1.0'!B:B,0),1),"")</f>
        <v/>
      </c>
    </row>
    <row r="409" spans="1:39" outlineLevel="1">
      <c r="A409" s="329">
        <f t="shared" si="54"/>
        <v>284</v>
      </c>
      <c r="B409" s="322" t="str">
        <f t="shared" si="59"/>
        <v>鑑ヘッダ</v>
      </c>
      <c r="C409" s="322" t="str">
        <f t="shared" ref="C409:C412" si="64">"BT-"&amp;(MID(C408,4,3)+1)</f>
        <v>BT-238</v>
      </c>
      <c r="D409" s="322" t="str">
        <f t="shared" si="60"/>
        <v>0..1</v>
      </c>
      <c r="E409" s="322">
        <v>3</v>
      </c>
      <c r="F409" s="323" t="s">
        <v>6043</v>
      </c>
      <c r="G409" s="324" t="s">
        <v>958</v>
      </c>
      <c r="H409" s="329">
        <v>407</v>
      </c>
      <c r="I409" s="322" t="s">
        <v>5853</v>
      </c>
      <c r="J409" s="322" t="str">
        <f>IF(LEN(N409)&gt;0,INDEX(統合請求!C:C,MATCH(N409,統合請求!D:D,0),1),"")</f>
        <v>IID186</v>
      </c>
      <c r="K409" s="322" t="s">
        <v>25</v>
      </c>
      <c r="L409" s="322" t="s">
        <v>868</v>
      </c>
      <c r="M409" s="322">
        <v>4</v>
      </c>
      <c r="N409" s="323" t="s">
        <v>957</v>
      </c>
      <c r="O409" s="324" t="s">
        <v>958</v>
      </c>
      <c r="P409" s="322" t="s">
        <v>30</v>
      </c>
      <c r="V409" s="323" t="s">
        <v>6427</v>
      </c>
      <c r="AC409" s="322" t="str">
        <f>IF(ISTEXT(AD409),INDEX('JP PINT 1.0'!A:A,MATCH(コアインボイスモデル!AD409,'JP PINT 1.0'!B:B,0),1),"")</f>
        <v/>
      </c>
      <c r="AE409" s="322" t="str">
        <f>IF(ISTEXT(AD409),INDEX('JP PINT 1.0'!F:F,MATCH(コアインボイスモデル!AD409,'JP PINT 1.0'!B:B,0),1),"")</f>
        <v/>
      </c>
      <c r="AF409" s="322" t="str">
        <f>IF(ISTEXT(AD409),INDEX('JP PINT 1.0'!G:G,MATCH(コアインボイスモデル!AD409,'JP PINT 1.0'!B:B,0),1),"")</f>
        <v/>
      </c>
      <c r="AG409" s="324" t="str">
        <f>IF(ISTEXT(AD409),INDEX('JP PINT 1.0'!I:I,MATCH(コアインボイスモデル!AD409,'JP PINT 1.0'!B:B,0),1),"")</f>
        <v/>
      </c>
      <c r="AH409" s="324" t="str">
        <f>IF(ISTEXT(AD409),INDEX('JP PINT 1.0'!L:L,MATCH(コアインボイスモデル!AD409,'JP PINT 1.0'!B:B,0),1),"")</f>
        <v/>
      </c>
      <c r="AI409" s="322">
        <v>4</v>
      </c>
      <c r="AJ409" s="324" t="s">
        <v>869</v>
      </c>
      <c r="AK409" s="323" t="s">
        <v>4847</v>
      </c>
      <c r="AL409" s="322" t="s">
        <v>17</v>
      </c>
      <c r="AM409" s="324" t="str">
        <f>IF(LEN(AD409)&gt;1,INDEX('JP PINT 1.0'!U:U,MATCH(コアインボイスモデル!AD409,'JP PINT 1.0'!B:B,0),1),"")</f>
        <v/>
      </c>
    </row>
    <row r="410" spans="1:39" outlineLevel="1">
      <c r="A410" s="329">
        <f t="shared" ref="A410:A463" si="65">A409+1</f>
        <v>285</v>
      </c>
      <c r="B410" s="322" t="str">
        <f t="shared" si="59"/>
        <v>鑑ヘッダ</v>
      </c>
      <c r="C410" s="322" t="str">
        <f t="shared" si="64"/>
        <v>BT-239</v>
      </c>
      <c r="D410" s="322" t="str">
        <f t="shared" si="60"/>
        <v>1..1</v>
      </c>
      <c r="E410" s="322">
        <v>3</v>
      </c>
      <c r="F410" s="323" t="s">
        <v>6044</v>
      </c>
      <c r="G410" s="324" t="s">
        <v>960</v>
      </c>
      <c r="H410" s="329">
        <v>408</v>
      </c>
      <c r="I410" s="322" t="s">
        <v>5853</v>
      </c>
      <c r="J410" s="322" t="str">
        <f>IF(LEN(N410)&gt;0,INDEX(統合請求!C:C,MATCH(N410,統合請求!D:D,0),1),"")</f>
        <v>IID187</v>
      </c>
      <c r="K410" s="322" t="s">
        <v>25</v>
      </c>
      <c r="L410" s="322" t="s">
        <v>880</v>
      </c>
      <c r="M410" s="322">
        <v>4</v>
      </c>
      <c r="N410" s="323" t="s">
        <v>959</v>
      </c>
      <c r="O410" s="324" t="s">
        <v>960</v>
      </c>
      <c r="P410" s="322" t="s">
        <v>23</v>
      </c>
      <c r="V410" s="323" t="s">
        <v>6306</v>
      </c>
      <c r="AC410" s="322" t="str">
        <f>IF(ISTEXT(AD410),INDEX('JP PINT 1.0'!A:A,MATCH(コアインボイスモデル!AD410,'JP PINT 1.0'!B:B,0),1),"")</f>
        <v/>
      </c>
      <c r="AE410" s="322" t="str">
        <f>IF(ISTEXT(AD410),INDEX('JP PINT 1.0'!F:F,MATCH(コアインボイスモデル!AD410,'JP PINT 1.0'!B:B,0),1),"")</f>
        <v/>
      </c>
      <c r="AF410" s="322" t="str">
        <f>IF(ISTEXT(AD410),INDEX('JP PINT 1.0'!G:G,MATCH(コアインボイスモデル!AD410,'JP PINT 1.0'!B:B,0),1),"")</f>
        <v/>
      </c>
      <c r="AG410" s="324" t="str">
        <f>IF(ISTEXT(AD410),INDEX('JP PINT 1.0'!I:I,MATCH(コアインボイスモデル!AD410,'JP PINT 1.0'!B:B,0),1),"")</f>
        <v/>
      </c>
      <c r="AH410" s="324" t="str">
        <f>IF(ISTEXT(AD410),INDEX('JP PINT 1.0'!L:L,MATCH(コアインボイスモデル!AD410,'JP PINT 1.0'!B:B,0),1),"")</f>
        <v/>
      </c>
      <c r="AI410" s="322">
        <v>4</v>
      </c>
      <c r="AJ410" s="324" t="s">
        <v>811</v>
      </c>
      <c r="AK410" s="323" t="s">
        <v>4848</v>
      </c>
      <c r="AL410" s="322" t="s">
        <v>17</v>
      </c>
      <c r="AM410" s="324" t="str">
        <f>IF(LEN(AD410)&gt;1,INDEX('JP PINT 1.0'!U:U,MATCH(コアインボイスモデル!AD410,'JP PINT 1.0'!B:B,0),1),"")</f>
        <v/>
      </c>
    </row>
    <row r="411" spans="1:39" outlineLevel="1">
      <c r="A411" s="329">
        <f t="shared" si="65"/>
        <v>286</v>
      </c>
      <c r="B411" s="322" t="str">
        <f t="shared" si="59"/>
        <v>鑑ヘッダ</v>
      </c>
      <c r="C411" s="322" t="str">
        <f t="shared" si="64"/>
        <v>BT-240</v>
      </c>
      <c r="D411" s="322" t="str">
        <f t="shared" si="60"/>
        <v>1..1</v>
      </c>
      <c r="E411" s="322">
        <v>3</v>
      </c>
      <c r="F411" s="323" t="s">
        <v>6045</v>
      </c>
      <c r="G411" s="324" t="s">
        <v>962</v>
      </c>
      <c r="H411" s="329">
        <v>409</v>
      </c>
      <c r="I411" s="322" t="s">
        <v>5853</v>
      </c>
      <c r="J411" s="322" t="str">
        <f>IF(LEN(N411)&gt;0,INDEX(統合請求!C:C,MATCH(N411,統合請求!D:D,0),1),"")</f>
        <v>IID188</v>
      </c>
      <c r="K411" s="322" t="s">
        <v>25</v>
      </c>
      <c r="L411" s="322" t="s">
        <v>883</v>
      </c>
      <c r="M411" s="322">
        <v>4</v>
      </c>
      <c r="N411" s="323" t="s">
        <v>961</v>
      </c>
      <c r="O411" s="324" t="s">
        <v>962</v>
      </c>
      <c r="P411" s="322" t="s">
        <v>23</v>
      </c>
      <c r="V411" s="323" t="s">
        <v>6307</v>
      </c>
      <c r="AC411" s="322" t="str">
        <f>IF(ISTEXT(AD411),INDEX('JP PINT 1.0'!A:A,MATCH(コアインボイスモデル!AD411,'JP PINT 1.0'!B:B,0),1),"")</f>
        <v/>
      </c>
      <c r="AE411" s="322" t="str">
        <f>IF(ISTEXT(AD411),INDEX('JP PINT 1.0'!F:F,MATCH(コアインボイスモデル!AD411,'JP PINT 1.0'!B:B,0),1),"")</f>
        <v/>
      </c>
      <c r="AF411" s="322" t="str">
        <f>IF(ISTEXT(AD411),INDEX('JP PINT 1.0'!G:G,MATCH(コアインボイスモデル!AD411,'JP PINT 1.0'!B:B,0),1),"")</f>
        <v/>
      </c>
      <c r="AG411" s="324" t="str">
        <f>IF(ISTEXT(AD411),INDEX('JP PINT 1.0'!I:I,MATCH(コアインボイスモデル!AD411,'JP PINT 1.0'!B:B,0),1),"")</f>
        <v/>
      </c>
      <c r="AH411" s="324" t="str">
        <f>IF(ISTEXT(AD411),INDEX('JP PINT 1.0'!L:L,MATCH(コアインボイスモデル!AD411,'JP PINT 1.0'!B:B,0),1),"")</f>
        <v/>
      </c>
      <c r="AI411" s="322">
        <v>4</v>
      </c>
      <c r="AJ411" s="324" t="s">
        <v>884</v>
      </c>
      <c r="AK411" s="323" t="s">
        <v>4849</v>
      </c>
      <c r="AL411" s="322" t="s">
        <v>17</v>
      </c>
      <c r="AM411" s="324" t="str">
        <f>IF(LEN(AD411)&gt;1,INDEX('JP PINT 1.0'!U:U,MATCH(コアインボイスモデル!AD411,'JP PINT 1.0'!B:B,0),1),"")</f>
        <v/>
      </c>
    </row>
    <row r="412" spans="1:39" outlineLevel="1">
      <c r="A412" s="329">
        <f t="shared" si="65"/>
        <v>287</v>
      </c>
      <c r="B412" s="322" t="str">
        <f t="shared" si="59"/>
        <v>鑑ヘッダ</v>
      </c>
      <c r="C412" s="322" t="str">
        <f t="shared" si="64"/>
        <v>BT-241</v>
      </c>
      <c r="D412" s="322" t="str">
        <f t="shared" si="60"/>
        <v>0..1</v>
      </c>
      <c r="E412" s="322">
        <v>3</v>
      </c>
      <c r="F412" s="323" t="s">
        <v>6113</v>
      </c>
      <c r="G412" s="324" t="s">
        <v>964</v>
      </c>
      <c r="H412" s="329">
        <v>410</v>
      </c>
      <c r="I412" s="322" t="s">
        <v>5853</v>
      </c>
      <c r="J412" s="322" t="str">
        <f>IF(LEN(N412)&gt;0,INDEX(統合請求!C:C,MATCH(N412,統合請求!D:D,0),1),"")</f>
        <v>IID189</v>
      </c>
      <c r="K412" s="322" t="s">
        <v>25</v>
      </c>
      <c r="L412" s="322" t="s">
        <v>887</v>
      </c>
      <c r="M412" s="322">
        <v>4</v>
      </c>
      <c r="N412" s="323" t="s">
        <v>963</v>
      </c>
      <c r="O412" s="324" t="s">
        <v>964</v>
      </c>
      <c r="P412" s="322" t="s">
        <v>30</v>
      </c>
      <c r="V412" s="323" t="s">
        <v>6431</v>
      </c>
      <c r="AC412" s="322" t="str">
        <f>IF(ISTEXT(AD412),INDEX('JP PINT 1.0'!A:A,MATCH(コアインボイスモデル!AD412,'JP PINT 1.0'!B:B,0),1),"")</f>
        <v/>
      </c>
      <c r="AE412" s="322" t="str">
        <f>IF(ISTEXT(AD412),INDEX('JP PINT 1.0'!F:F,MATCH(コアインボイスモデル!AD412,'JP PINT 1.0'!B:B,0),1),"")</f>
        <v/>
      </c>
      <c r="AF412" s="322" t="str">
        <f>IF(ISTEXT(AD412),INDEX('JP PINT 1.0'!G:G,MATCH(コアインボイスモデル!AD412,'JP PINT 1.0'!B:B,0),1),"")</f>
        <v/>
      </c>
      <c r="AG412" s="324" t="str">
        <f>IF(ISTEXT(AD412),INDEX('JP PINT 1.0'!I:I,MATCH(コアインボイスモデル!AD412,'JP PINT 1.0'!B:B,0),1),"")</f>
        <v/>
      </c>
      <c r="AH412" s="324" t="str">
        <f>IF(ISTEXT(AD412),INDEX('JP PINT 1.0'!L:L,MATCH(コアインボイスモデル!AD412,'JP PINT 1.0'!B:B,0),1),"")</f>
        <v/>
      </c>
      <c r="AI412" s="322">
        <v>4</v>
      </c>
      <c r="AJ412" s="324" t="s">
        <v>888</v>
      </c>
      <c r="AK412" s="323" t="s">
        <v>4850</v>
      </c>
      <c r="AL412" s="322" t="s">
        <v>17</v>
      </c>
      <c r="AM412" s="324" t="str">
        <f>IF(LEN(AD412)&gt;1,INDEX('JP PINT 1.0'!U:U,MATCH(コアインボイスモデル!AD412,'JP PINT 1.0'!B:B,0),1),"")</f>
        <v/>
      </c>
    </row>
    <row r="413" spans="1:39">
      <c r="A413" s="329">
        <f t="shared" si="65"/>
        <v>288</v>
      </c>
      <c r="B413" s="322" t="str">
        <f t="shared" si="59"/>
        <v>鑑ヘッダ</v>
      </c>
      <c r="C413" s="322" t="str">
        <f>"BG-"&amp;(MID(C406,4,2)+1)</f>
        <v>BG-44</v>
      </c>
      <c r="D413" s="322" t="str">
        <f t="shared" si="60"/>
        <v>0..n</v>
      </c>
      <c r="E413" s="322">
        <v>3</v>
      </c>
      <c r="F413" s="323" t="s">
        <v>6114</v>
      </c>
      <c r="G413" s="324" t="s">
        <v>967</v>
      </c>
      <c r="H413" s="329">
        <v>411</v>
      </c>
      <c r="I413" s="322" t="s">
        <v>5853</v>
      </c>
      <c r="K413" s="322" t="s">
        <v>36</v>
      </c>
      <c r="L413" s="322" t="s">
        <v>965</v>
      </c>
      <c r="M413" s="322">
        <v>4</v>
      </c>
      <c r="N413" s="323" t="s">
        <v>966</v>
      </c>
      <c r="O413" s="324" t="s">
        <v>967</v>
      </c>
      <c r="P413" s="322" t="s">
        <v>139</v>
      </c>
      <c r="V413" s="323" t="s">
        <v>6440</v>
      </c>
      <c r="AE413" s="322" t="str">
        <f>IF(ISTEXT(AD413),INDEX('JP PINT 1.0'!F:F,MATCH(コアインボイスモデル!AD413,'JP PINT 1.0'!B:B,0),1),"")</f>
        <v/>
      </c>
      <c r="AF413" s="322" t="str">
        <f>IF(ISTEXT(AD413),INDEX('JP PINT 1.0'!G:G,MATCH(コアインボイスモデル!AD413,'JP PINT 1.0'!B:B,0),1),"")</f>
        <v/>
      </c>
      <c r="AG413" s="324" t="str">
        <f>IF(ISTEXT(AD413),INDEX('JP PINT 1.0'!I:I,MATCH(コアインボイスモデル!AD413,'JP PINT 1.0'!B:B,0),1),"")</f>
        <v/>
      </c>
      <c r="AH413" s="324" t="str">
        <f>IF(ISTEXT(AD413),INDEX('JP PINT 1.0'!L:L,MATCH(コアインボイスモデル!AD413,'JP PINT 1.0'!B:B,0),1),"")</f>
        <v/>
      </c>
      <c r="AI413" s="322">
        <v>4</v>
      </c>
      <c r="AJ413" s="324" t="s">
        <v>156</v>
      </c>
      <c r="AK413" s="323" t="s">
        <v>4851</v>
      </c>
      <c r="AL413" s="322" t="s">
        <v>17</v>
      </c>
      <c r="AM413" s="324" t="str">
        <f>IF(LEN(AD413)&gt;1,INDEX('JP PINT 1.0'!U:U,MATCH(コアインボイスモデル!AD413,'JP PINT 1.0'!B:B,0),1),"")</f>
        <v/>
      </c>
    </row>
    <row r="414" spans="1:39" outlineLevel="1">
      <c r="A414" s="329"/>
      <c r="B414" s="322" t="str">
        <f t="shared" si="59"/>
        <v/>
      </c>
      <c r="D414" s="322" t="str">
        <f t="shared" si="60"/>
        <v/>
      </c>
      <c r="E414" s="322" t="s">
        <v>3791</v>
      </c>
      <c r="H414" s="329">
        <v>412</v>
      </c>
      <c r="I414" s="322" t="s">
        <v>5853</v>
      </c>
      <c r="J414" s="322" t="str">
        <f>IF(LEN(N414)&gt;0,INDEX(統合請求!C:C,MATCH(N414,統合請求!D:D,0),1),"")</f>
        <v>ICL44</v>
      </c>
      <c r="K414" s="322" t="s">
        <v>41</v>
      </c>
      <c r="L414" s="322" t="s">
        <v>159</v>
      </c>
      <c r="M414" s="322">
        <v>4</v>
      </c>
      <c r="N414" s="323" t="s">
        <v>968</v>
      </c>
      <c r="O414" s="324" t="s">
        <v>969</v>
      </c>
      <c r="P414" s="322" t="s">
        <v>16</v>
      </c>
      <c r="W414" s="323" t="s">
        <v>6226</v>
      </c>
      <c r="AC414" s="322" t="str">
        <f>IF(ISTEXT(AD414),INDEX('JP PINT 1.0'!A:A,MATCH(コアインボイスモデル!AD414,'JP PINT 1.0'!B:B,0),1),"")</f>
        <v/>
      </c>
      <c r="AE414" s="322" t="str">
        <f>IF(ISTEXT(AD414),INDEX('JP PINT 1.0'!F:F,MATCH(コアインボイスモデル!AD414,'JP PINT 1.0'!B:B,0),1),"")</f>
        <v/>
      </c>
      <c r="AF414" s="322" t="str">
        <f>IF(ISTEXT(AD414),INDEX('JP PINT 1.0'!G:G,MATCH(コアインボイスモデル!AD414,'JP PINT 1.0'!B:B,0),1),"")</f>
        <v/>
      </c>
      <c r="AG414" s="324" t="str">
        <f>IF(ISTEXT(AD414),INDEX('JP PINT 1.0'!I:I,MATCH(コアインボイスモデル!AD414,'JP PINT 1.0'!B:B,0),1),"")</f>
        <v/>
      </c>
      <c r="AH414" s="324" t="str">
        <f>IF(ISTEXT(AD414),INDEX('JP PINT 1.0'!L:L,MATCH(コアインボイスモデル!AD414,'JP PINT 1.0'!B:B,0),1),"")</f>
        <v/>
      </c>
      <c r="AI414" s="322">
        <v>4</v>
      </c>
      <c r="AJ414" s="324" t="s">
        <v>160</v>
      </c>
      <c r="AL414" s="322" t="s">
        <v>17</v>
      </c>
      <c r="AM414" s="324" t="str">
        <f>IF(LEN(AD414)&gt;1,INDEX('JP PINT 1.0'!U:U,MATCH(コアインボイスモデル!AD414,'JP PINT 1.0'!B:B,0),1),"")</f>
        <v/>
      </c>
    </row>
    <row r="415" spans="1:39" outlineLevel="1">
      <c r="A415" s="329">
        <f>A413+1</f>
        <v>289</v>
      </c>
      <c r="B415" s="322" t="str">
        <f t="shared" si="59"/>
        <v>鑑ヘッダ</v>
      </c>
      <c r="C415" s="322" t="str">
        <f>"BT-"&amp;(MID(C412,4,3)+1)</f>
        <v>BT-242</v>
      </c>
      <c r="D415" s="322" t="str">
        <f t="shared" si="60"/>
        <v>1..1</v>
      </c>
      <c r="E415" s="322">
        <v>4</v>
      </c>
      <c r="F415" s="323" t="s">
        <v>6115</v>
      </c>
      <c r="G415" s="324" t="s">
        <v>971</v>
      </c>
      <c r="H415" s="329">
        <v>413</v>
      </c>
      <c r="I415" s="322" t="s">
        <v>5853</v>
      </c>
      <c r="J415" s="322" t="str">
        <f>IF(LEN(N415)&gt;0,INDEX(統合請求!C:C,MATCH(N415,統合請求!D:D,0),1),"")</f>
        <v>IID190</v>
      </c>
      <c r="K415" s="322" t="s">
        <v>25</v>
      </c>
      <c r="L415" s="322" t="s">
        <v>163</v>
      </c>
      <c r="M415" s="322">
        <v>5</v>
      </c>
      <c r="N415" s="323" t="s">
        <v>970</v>
      </c>
      <c r="O415" s="324" t="s">
        <v>971</v>
      </c>
      <c r="P415" s="322" t="s">
        <v>23</v>
      </c>
      <c r="X415" s="323" t="s">
        <v>6227</v>
      </c>
      <c r="AC415" s="322" t="str">
        <f>IF(ISTEXT(AD415),INDEX('JP PINT 1.0'!A:A,MATCH(コアインボイスモデル!AD415,'JP PINT 1.0'!B:B,0),1),"")</f>
        <v/>
      </c>
      <c r="AE415" s="322" t="str">
        <f>IF(ISTEXT(AD415),INDEX('JP PINT 1.0'!F:F,MATCH(コアインボイスモデル!AD415,'JP PINT 1.0'!B:B,0),1),"")</f>
        <v/>
      </c>
      <c r="AF415" s="322" t="str">
        <f>IF(ISTEXT(AD415),INDEX('JP PINT 1.0'!G:G,MATCH(コアインボイスモデル!AD415,'JP PINT 1.0'!B:B,0),1),"")</f>
        <v/>
      </c>
      <c r="AG415" s="324" t="str">
        <f>IF(ISTEXT(AD415),INDEX('JP PINT 1.0'!I:I,MATCH(コアインボイスモデル!AD415,'JP PINT 1.0'!B:B,0),1),"")</f>
        <v/>
      </c>
      <c r="AH415" s="324" t="str">
        <f>IF(ISTEXT(AD415),INDEX('JP PINT 1.0'!L:L,MATCH(コアインボイスモデル!AD415,'JP PINT 1.0'!B:B,0),1),"")</f>
        <v/>
      </c>
      <c r="AI415" s="322">
        <v>5</v>
      </c>
      <c r="AJ415" s="324" t="s">
        <v>164</v>
      </c>
      <c r="AK415" s="323" t="s">
        <v>4852</v>
      </c>
      <c r="AL415" s="322" t="s">
        <v>17</v>
      </c>
      <c r="AM415" s="324" t="str">
        <f>IF(LEN(AD415)&gt;1,INDEX('JP PINT 1.0'!U:U,MATCH(コアインボイスモデル!AD415,'JP PINT 1.0'!B:B,0),1),"")</f>
        <v/>
      </c>
    </row>
    <row r="416" spans="1:39" outlineLevel="1">
      <c r="A416" s="329">
        <f t="shared" si="65"/>
        <v>290</v>
      </c>
      <c r="B416" s="322" t="str">
        <f t="shared" si="59"/>
        <v>鑑ヘッダ</v>
      </c>
      <c r="C416" s="322" t="str">
        <f t="shared" ref="C416:C421" si="66">"BT-"&amp;(MID(C415,4,3)+1)</f>
        <v>BT-243</v>
      </c>
      <c r="D416" s="322" t="str">
        <f t="shared" si="60"/>
        <v>0..1</v>
      </c>
      <c r="E416" s="322">
        <v>4</v>
      </c>
      <c r="F416" s="323" t="s">
        <v>6116</v>
      </c>
      <c r="G416" s="324" t="s">
        <v>973</v>
      </c>
      <c r="H416" s="329">
        <v>414</v>
      </c>
      <c r="I416" s="322" t="s">
        <v>5853</v>
      </c>
      <c r="J416" s="322" t="str">
        <f>IF(LEN(N416)&gt;0,INDEX(統合請求!C:C,MATCH(N416,統合請求!D:D,0),1),"")</f>
        <v>IID191</v>
      </c>
      <c r="K416" s="322" t="s">
        <v>25</v>
      </c>
      <c r="L416" s="322" t="s">
        <v>167</v>
      </c>
      <c r="M416" s="322">
        <v>5</v>
      </c>
      <c r="N416" s="323" t="s">
        <v>972</v>
      </c>
      <c r="O416" s="324" t="s">
        <v>973</v>
      </c>
      <c r="P416" s="322" t="s">
        <v>30</v>
      </c>
      <c r="X416" s="323" t="s">
        <v>6228</v>
      </c>
      <c r="AC416" s="322" t="str">
        <f>IF(ISTEXT(AD416),INDEX('JP PINT 1.0'!A:A,MATCH(コアインボイスモデル!AD416,'JP PINT 1.0'!B:B,0),1),"")</f>
        <v/>
      </c>
      <c r="AE416" s="322" t="str">
        <f>IF(ISTEXT(AD416),INDEX('JP PINT 1.0'!F:F,MATCH(コアインボイスモデル!AD416,'JP PINT 1.0'!B:B,0),1),"")</f>
        <v/>
      </c>
      <c r="AF416" s="322" t="str">
        <f>IF(ISTEXT(AD416),INDEX('JP PINT 1.0'!G:G,MATCH(コアインボイスモデル!AD416,'JP PINT 1.0'!B:B,0),1),"")</f>
        <v/>
      </c>
      <c r="AG416" s="324" t="str">
        <f>IF(ISTEXT(AD416),INDEX('JP PINT 1.0'!I:I,MATCH(コアインボイスモデル!AD416,'JP PINT 1.0'!B:B,0),1),"")</f>
        <v/>
      </c>
      <c r="AH416" s="324" t="str">
        <f>IF(ISTEXT(AD416),INDEX('JP PINT 1.0'!L:L,MATCH(コアインボイスモデル!AD416,'JP PINT 1.0'!B:B,0),1),"")</f>
        <v/>
      </c>
      <c r="AI416" s="322">
        <v>5</v>
      </c>
      <c r="AJ416" s="324" t="s">
        <v>68</v>
      </c>
      <c r="AK416" s="323" t="s">
        <v>4853</v>
      </c>
      <c r="AL416" s="322" t="s">
        <v>17</v>
      </c>
      <c r="AM416" s="324" t="str">
        <f>IF(LEN(AD416)&gt;1,INDEX('JP PINT 1.0'!U:U,MATCH(コアインボイスモデル!AD416,'JP PINT 1.0'!B:B,0),1),"")</f>
        <v/>
      </c>
    </row>
    <row r="417" spans="1:39" outlineLevel="1">
      <c r="A417" s="329">
        <f t="shared" si="65"/>
        <v>291</v>
      </c>
      <c r="B417" s="322" t="str">
        <f t="shared" si="59"/>
        <v>鑑ヘッダ</v>
      </c>
      <c r="C417" s="322" t="str">
        <f t="shared" si="66"/>
        <v>BT-244</v>
      </c>
      <c r="D417" s="322" t="str">
        <f t="shared" si="60"/>
        <v>0..1</v>
      </c>
      <c r="E417" s="322">
        <v>4</v>
      </c>
      <c r="F417" s="323" t="s">
        <v>6117</v>
      </c>
      <c r="G417" s="324" t="s">
        <v>975</v>
      </c>
      <c r="H417" s="329">
        <v>415</v>
      </c>
      <c r="I417" s="322" t="s">
        <v>5853</v>
      </c>
      <c r="J417" s="322" t="str">
        <f>IF(LEN(N417)&gt;0,INDEX(統合請求!C:C,MATCH(N417,統合請求!D:D,0),1),"")</f>
        <v>IID192</v>
      </c>
      <c r="K417" s="322" t="s">
        <v>25</v>
      </c>
      <c r="L417" s="322" t="s">
        <v>170</v>
      </c>
      <c r="M417" s="322">
        <v>5</v>
      </c>
      <c r="N417" s="323" t="s">
        <v>974</v>
      </c>
      <c r="O417" s="324" t="s">
        <v>975</v>
      </c>
      <c r="P417" s="322" t="s">
        <v>30</v>
      </c>
      <c r="X417" s="323" t="s">
        <v>6230</v>
      </c>
      <c r="AC417" s="322" t="str">
        <f>IF(ISTEXT(AD417),INDEX('JP PINT 1.0'!A:A,MATCH(コアインボイスモデル!AD417,'JP PINT 1.0'!B:B,0),1),"")</f>
        <v/>
      </c>
      <c r="AE417" s="322" t="str">
        <f>IF(ISTEXT(AD417),INDEX('JP PINT 1.0'!F:F,MATCH(コアインボイスモデル!AD417,'JP PINT 1.0'!B:B,0),1),"")</f>
        <v/>
      </c>
      <c r="AF417" s="322" t="str">
        <f>IF(ISTEXT(AD417),INDEX('JP PINT 1.0'!G:G,MATCH(コアインボイスモデル!AD417,'JP PINT 1.0'!B:B,0),1),"")</f>
        <v/>
      </c>
      <c r="AG417" s="324" t="str">
        <f>IF(ISTEXT(AD417),INDEX('JP PINT 1.0'!I:I,MATCH(コアインボイスモデル!AD417,'JP PINT 1.0'!B:B,0),1),"")</f>
        <v/>
      </c>
      <c r="AH417" s="324" t="str">
        <f>IF(ISTEXT(AD417),INDEX('JP PINT 1.0'!L:L,MATCH(コアインボイスモデル!AD417,'JP PINT 1.0'!B:B,0),1),"")</f>
        <v/>
      </c>
      <c r="AI417" s="322">
        <v>5</v>
      </c>
      <c r="AJ417" s="324" t="s">
        <v>171</v>
      </c>
      <c r="AK417" s="323" t="s">
        <v>4854</v>
      </c>
      <c r="AL417" s="322" t="s">
        <v>17</v>
      </c>
      <c r="AM417" s="324" t="str">
        <f>IF(LEN(AD417)&gt;1,INDEX('JP PINT 1.0'!U:U,MATCH(コアインボイスモデル!AD417,'JP PINT 1.0'!B:B,0),1),"")</f>
        <v/>
      </c>
    </row>
    <row r="418" spans="1:39" outlineLevel="1">
      <c r="A418" s="329">
        <f t="shared" si="65"/>
        <v>292</v>
      </c>
      <c r="B418" s="322" t="str">
        <f t="shared" si="59"/>
        <v>鑑ヘッダ</v>
      </c>
      <c r="C418" s="322" t="str">
        <f t="shared" si="66"/>
        <v>BT-245</v>
      </c>
      <c r="D418" s="322" t="str">
        <f t="shared" si="60"/>
        <v>0..1</v>
      </c>
      <c r="E418" s="322">
        <v>4</v>
      </c>
      <c r="F418" s="323" t="s">
        <v>6118</v>
      </c>
      <c r="G418" s="324" t="s">
        <v>977</v>
      </c>
      <c r="H418" s="329">
        <v>416</v>
      </c>
      <c r="I418" s="322" t="s">
        <v>5853</v>
      </c>
      <c r="J418" s="322" t="str">
        <f>IF(LEN(N418)&gt;0,INDEX(統合請求!C:C,MATCH(N418,統合請求!D:D,0),1),"")</f>
        <v>IID193</v>
      </c>
      <c r="K418" s="322" t="s">
        <v>25</v>
      </c>
      <c r="L418" s="322" t="s">
        <v>175</v>
      </c>
      <c r="M418" s="322">
        <v>5</v>
      </c>
      <c r="N418" s="323" t="s">
        <v>976</v>
      </c>
      <c r="O418" s="324" t="s">
        <v>977</v>
      </c>
      <c r="P418" s="322" t="s">
        <v>30</v>
      </c>
      <c r="X418" s="323" t="s">
        <v>6231</v>
      </c>
      <c r="AC418" s="322" t="str">
        <f>IF(ISTEXT(AD418),INDEX('JP PINT 1.0'!A:A,MATCH(コアインボイスモデル!AD418,'JP PINT 1.0'!B:B,0),1),"")</f>
        <v/>
      </c>
      <c r="AE418" s="322" t="str">
        <f>IF(ISTEXT(AD418),INDEX('JP PINT 1.0'!F:F,MATCH(コアインボイスモデル!AD418,'JP PINT 1.0'!B:B,0),1),"")</f>
        <v/>
      </c>
      <c r="AF418" s="322" t="str">
        <f>IF(ISTEXT(AD418),INDEX('JP PINT 1.0'!G:G,MATCH(コアインボイスモデル!AD418,'JP PINT 1.0'!B:B,0),1),"")</f>
        <v/>
      </c>
      <c r="AG418" s="324" t="str">
        <f>IF(ISTEXT(AD418),INDEX('JP PINT 1.0'!I:I,MATCH(コアインボイスモデル!AD418,'JP PINT 1.0'!B:B,0),1),"")</f>
        <v/>
      </c>
      <c r="AH418" s="324" t="str">
        <f>IF(ISTEXT(AD418),INDEX('JP PINT 1.0'!L:L,MATCH(コアインボイスモデル!AD418,'JP PINT 1.0'!B:B,0),1),"")</f>
        <v/>
      </c>
      <c r="AI418" s="322">
        <v>5</v>
      </c>
      <c r="AJ418" s="324" t="s">
        <v>176</v>
      </c>
      <c r="AK418" s="323" t="s">
        <v>4855</v>
      </c>
      <c r="AL418" s="322" t="s">
        <v>17</v>
      </c>
      <c r="AM418" s="324" t="str">
        <f>IF(LEN(AD418)&gt;1,INDEX('JP PINT 1.0'!U:U,MATCH(コアインボイスモデル!AD418,'JP PINT 1.0'!B:B,0),1),"")</f>
        <v/>
      </c>
    </row>
    <row r="419" spans="1:39" outlineLevel="1">
      <c r="A419" s="329">
        <f t="shared" si="65"/>
        <v>293</v>
      </c>
      <c r="B419" s="322" t="str">
        <f t="shared" si="59"/>
        <v>鑑ヘッダ</v>
      </c>
      <c r="C419" s="322" t="str">
        <f t="shared" si="66"/>
        <v>BT-246</v>
      </c>
      <c r="D419" s="322" t="str">
        <f t="shared" si="60"/>
        <v>1..1</v>
      </c>
      <c r="E419" s="322">
        <v>4</v>
      </c>
      <c r="F419" s="323" t="s">
        <v>6119</v>
      </c>
      <c r="G419" s="324" t="s">
        <v>979</v>
      </c>
      <c r="H419" s="329">
        <v>417</v>
      </c>
      <c r="I419" s="322" t="s">
        <v>5853</v>
      </c>
      <c r="J419" s="322" t="str">
        <f>IF(LEN(N419)&gt;0,INDEX(統合請求!C:C,MATCH(N419,統合請求!D:D,0),1),"")</f>
        <v>IID195</v>
      </c>
      <c r="K419" s="322" t="s">
        <v>25</v>
      </c>
      <c r="L419" s="322" t="s">
        <v>179</v>
      </c>
      <c r="M419" s="322">
        <v>5</v>
      </c>
      <c r="N419" s="323" t="s">
        <v>978</v>
      </c>
      <c r="O419" s="324" t="s">
        <v>979</v>
      </c>
      <c r="P419" s="322" t="s">
        <v>23</v>
      </c>
      <c r="X419" s="323" t="s">
        <v>6232</v>
      </c>
      <c r="AC419" s="322" t="str">
        <f>IF(ISTEXT(AD419),INDEX('JP PINT 1.0'!A:A,MATCH(コアインボイスモデル!AD419,'JP PINT 1.0'!B:B,0),1),"")</f>
        <v/>
      </c>
      <c r="AE419" s="322" t="str">
        <f>IF(ISTEXT(AD419),INDEX('JP PINT 1.0'!F:F,MATCH(コアインボイスモデル!AD419,'JP PINT 1.0'!B:B,0),1),"")</f>
        <v/>
      </c>
      <c r="AF419" s="322" t="str">
        <f>IF(ISTEXT(AD419),INDEX('JP PINT 1.0'!G:G,MATCH(コアインボイスモデル!AD419,'JP PINT 1.0'!B:B,0),1),"")</f>
        <v/>
      </c>
      <c r="AG419" s="324" t="str">
        <f>IF(ISTEXT(AD419),INDEX('JP PINT 1.0'!I:I,MATCH(コアインボイスモデル!AD419,'JP PINT 1.0'!B:B,0),1),"")</f>
        <v/>
      </c>
      <c r="AH419" s="324" t="str">
        <f>IF(ISTEXT(AD419),INDEX('JP PINT 1.0'!L:L,MATCH(コアインボイスモデル!AD419,'JP PINT 1.0'!B:B,0),1),"")</f>
        <v/>
      </c>
      <c r="AI419" s="322">
        <v>5</v>
      </c>
      <c r="AJ419" s="324" t="s">
        <v>117</v>
      </c>
      <c r="AK419" s="323" t="s">
        <v>4856</v>
      </c>
      <c r="AL419" s="322" t="s">
        <v>17</v>
      </c>
      <c r="AM419" s="324" t="str">
        <f>IF(LEN(AD419)&gt;1,INDEX('JP PINT 1.0'!U:U,MATCH(コアインボイスモデル!AD419,'JP PINT 1.0'!B:B,0),1),"")</f>
        <v/>
      </c>
    </row>
    <row r="420" spans="1:39" outlineLevel="1">
      <c r="A420" s="329">
        <f t="shared" si="65"/>
        <v>294</v>
      </c>
      <c r="B420" s="322" t="str">
        <f t="shared" si="59"/>
        <v>鑑ヘッダ</v>
      </c>
      <c r="C420" s="322" t="str">
        <f t="shared" si="66"/>
        <v>BT-247</v>
      </c>
      <c r="D420" s="322" t="str">
        <f t="shared" si="60"/>
        <v>0..1</v>
      </c>
      <c r="E420" s="322">
        <v>4</v>
      </c>
      <c r="F420" s="323" t="s">
        <v>6120</v>
      </c>
      <c r="G420" s="324" t="s">
        <v>981</v>
      </c>
      <c r="H420" s="329">
        <v>418</v>
      </c>
      <c r="I420" s="322" t="s">
        <v>5853</v>
      </c>
      <c r="J420" s="322" t="str">
        <f>IF(LEN(N420)&gt;0,INDEX(統合請求!C:C,MATCH(N420,統合請求!D:D,0),1),"")</f>
        <v>IID196</v>
      </c>
      <c r="K420" s="322" t="s">
        <v>25</v>
      </c>
      <c r="L420" s="322" t="s">
        <v>182</v>
      </c>
      <c r="M420" s="322">
        <v>5</v>
      </c>
      <c r="N420" s="323" t="s">
        <v>980</v>
      </c>
      <c r="O420" s="324" t="s">
        <v>981</v>
      </c>
      <c r="P420" s="322" t="s">
        <v>30</v>
      </c>
      <c r="X420" s="323" t="s">
        <v>6234</v>
      </c>
      <c r="AC420" s="322" t="str">
        <f>IF(ISTEXT(AD420),INDEX('JP PINT 1.0'!A:A,MATCH(コアインボイスモデル!AD420,'JP PINT 1.0'!B:B,0),1),"")</f>
        <v/>
      </c>
      <c r="AE420" s="322" t="str">
        <f>IF(ISTEXT(AD420),INDEX('JP PINT 1.0'!F:F,MATCH(コアインボイスモデル!AD420,'JP PINT 1.0'!B:B,0),1),"")</f>
        <v/>
      </c>
      <c r="AF420" s="322" t="str">
        <f>IF(ISTEXT(AD420),INDEX('JP PINT 1.0'!G:G,MATCH(コアインボイスモデル!AD420,'JP PINT 1.0'!B:B,0),1),"")</f>
        <v/>
      </c>
      <c r="AG420" s="324" t="str">
        <f>IF(ISTEXT(AD420),INDEX('JP PINT 1.0'!I:I,MATCH(コアインボイスモデル!AD420,'JP PINT 1.0'!B:B,0),1),"")</f>
        <v/>
      </c>
      <c r="AH420" s="324" t="str">
        <f>IF(ISTEXT(AD420),INDEX('JP PINT 1.0'!L:L,MATCH(コアインボイスモデル!AD420,'JP PINT 1.0'!B:B,0),1),"")</f>
        <v/>
      </c>
      <c r="AI420" s="322">
        <v>5</v>
      </c>
      <c r="AJ420" s="324" t="s">
        <v>183</v>
      </c>
      <c r="AK420" s="323" t="s">
        <v>4857</v>
      </c>
      <c r="AL420" s="322" t="s">
        <v>17</v>
      </c>
      <c r="AM420" s="324" t="str">
        <f>IF(LEN(AD420)&gt;1,INDEX('JP PINT 1.0'!U:U,MATCH(コアインボイスモデル!AD420,'JP PINT 1.0'!B:B,0),1),"")</f>
        <v/>
      </c>
    </row>
    <row r="421" spans="1:39" outlineLevel="1">
      <c r="A421" s="329">
        <f t="shared" si="65"/>
        <v>295</v>
      </c>
      <c r="B421" s="322" t="str">
        <f t="shared" si="59"/>
        <v>鑑ヘッダ</v>
      </c>
      <c r="C421" s="322" t="str">
        <f t="shared" si="66"/>
        <v>BT-248</v>
      </c>
      <c r="D421" s="322" t="str">
        <f t="shared" si="60"/>
        <v>0..1</v>
      </c>
      <c r="E421" s="322">
        <v>4</v>
      </c>
      <c r="F421" s="323" t="s">
        <v>6121</v>
      </c>
      <c r="G421" s="324" t="s">
        <v>983</v>
      </c>
      <c r="H421" s="329">
        <v>419</v>
      </c>
      <c r="I421" s="322" t="s">
        <v>5853</v>
      </c>
      <c r="J421" s="322" t="str">
        <f>IF(LEN(N421)&gt;0,INDEX(統合請求!C:C,MATCH(N421,統合請求!D:D,0),1),"")</f>
        <v>IID197</v>
      </c>
      <c r="K421" s="322" t="s">
        <v>25</v>
      </c>
      <c r="L421" s="322" t="s">
        <v>186</v>
      </c>
      <c r="M421" s="322">
        <v>5</v>
      </c>
      <c r="N421" s="323" t="s">
        <v>982</v>
      </c>
      <c r="O421" s="324" t="s">
        <v>983</v>
      </c>
      <c r="P421" s="322" t="s">
        <v>30</v>
      </c>
      <c r="X421" s="323" t="s">
        <v>6235</v>
      </c>
      <c r="AC421" s="322" t="str">
        <f>IF(ISTEXT(AD421),INDEX('JP PINT 1.0'!A:A,MATCH(コアインボイスモデル!AD421,'JP PINT 1.0'!B:B,0),1),"")</f>
        <v/>
      </c>
      <c r="AE421" s="322" t="str">
        <f>IF(ISTEXT(AD421),INDEX('JP PINT 1.0'!F:F,MATCH(コアインボイスモデル!AD421,'JP PINT 1.0'!B:B,0),1),"")</f>
        <v/>
      </c>
      <c r="AF421" s="322" t="str">
        <f>IF(ISTEXT(AD421),INDEX('JP PINT 1.0'!G:G,MATCH(コアインボイスモデル!AD421,'JP PINT 1.0'!B:B,0),1),"")</f>
        <v/>
      </c>
      <c r="AG421" s="324" t="str">
        <f>IF(ISTEXT(AD421),INDEX('JP PINT 1.0'!I:I,MATCH(コアインボイスモデル!AD421,'JP PINT 1.0'!B:B,0),1),"")</f>
        <v/>
      </c>
      <c r="AH421" s="324" t="str">
        <f>IF(ISTEXT(AD421),INDEX('JP PINT 1.0'!L:L,MATCH(コアインボイスモデル!AD421,'JP PINT 1.0'!B:B,0),1),"")</f>
        <v/>
      </c>
      <c r="AI421" s="322">
        <v>5</v>
      </c>
      <c r="AJ421" s="324" t="s">
        <v>132</v>
      </c>
      <c r="AK421" s="323" t="s">
        <v>4858</v>
      </c>
      <c r="AL421" s="322" t="s">
        <v>17</v>
      </c>
      <c r="AM421" s="324" t="str">
        <f>IF(LEN(AD421)&gt;1,INDEX('JP PINT 1.0'!U:U,MATCH(コアインボイスモデル!AD421,'JP PINT 1.0'!B:B,0),1),"")</f>
        <v/>
      </c>
    </row>
    <row r="422" spans="1:39">
      <c r="A422" s="329">
        <f t="shared" si="65"/>
        <v>296</v>
      </c>
      <c r="B422" s="322" t="str">
        <f t="shared" si="59"/>
        <v>鑑ヘッダ</v>
      </c>
      <c r="C422" s="322" t="str">
        <f>"BG-"&amp;(MID(C413,4,2)+1)</f>
        <v>BG-45</v>
      </c>
      <c r="D422" s="322">
        <f t="shared" si="60"/>
        <v>0</v>
      </c>
      <c r="E422" s="322">
        <v>2</v>
      </c>
      <c r="F422" s="324" t="s">
        <v>2863</v>
      </c>
      <c r="H422" s="329">
        <v>420</v>
      </c>
      <c r="I422" s="322" t="s">
        <v>5853</v>
      </c>
      <c r="J422" s="322" t="str">
        <f>IF(LEN(N422)&gt;0,INDEX(統合請求!C:C,MATCH(N422,統合請求!D:D,0),1),"")</f>
        <v/>
      </c>
      <c r="K422" s="322" t="s">
        <v>36</v>
      </c>
      <c r="L422" s="322" t="s">
        <v>4119</v>
      </c>
      <c r="M422" s="322">
        <v>3</v>
      </c>
      <c r="T422" s="323" t="s">
        <v>6528</v>
      </c>
      <c r="AC422" s="322">
        <f>IF(ISTEXT(AD422),INDEX('JP PINT 1.0'!A:A,MATCH(コアインボイスモデル!AD422,'JP PINT 1.0'!B:B,0),1),"")</f>
        <v>2380</v>
      </c>
      <c r="AD422" s="324" t="s">
        <v>4109</v>
      </c>
      <c r="AE422" s="322" t="str">
        <f>IF(ISTEXT(AD422),INDEX('JP PINT 1.0'!F:F,MATCH(コアインボイスモデル!AD422,'JP PINT 1.0'!B:B,0),1),"")</f>
        <v>0..n</v>
      </c>
      <c r="AF422" s="322">
        <f>IF(ISTEXT(AD422),INDEX('JP PINT 1.0'!G:G,MATCH(コアインボイスモデル!AD422,'JP PINT 1.0'!B:B,0),1),"")</f>
        <v>1</v>
      </c>
      <c r="AG422" s="324" t="str">
        <f>IF(ISTEXT(AD422),INDEX('JP PINT 1.0'!I:I,MATCH(コアインボイスモデル!AD422,'JP PINT 1.0'!B:B,0),1),"")</f>
        <v>支払済金額</v>
      </c>
      <c r="AH422" s="324" t="str">
        <f>IF(ISTEXT(AD422),INDEX('JP PINT 1.0'!L:L,MATCH(コアインボイスモデル!AD422,'JP PINT 1.0'!B:B,0),1),"")</f>
        <v>請求書通貨での支払済金額を提供するビジネス用語のグループ。</v>
      </c>
      <c r="AI422" s="322">
        <v>3</v>
      </c>
      <c r="AJ422" s="324" t="s">
        <v>4108</v>
      </c>
      <c r="AK422" s="323" t="s">
        <v>4859</v>
      </c>
      <c r="AM422" s="324" t="str">
        <f>IF(LEN(AD422)&gt;1,INDEX('JP PINT 1.0'!U:U,MATCH(コアインボイスモデル!AD422,'JP PINT 1.0'!B:B,0),1),"")</f>
        <v>/ubl:Invoice/cac:PrepaidPayment</v>
      </c>
    </row>
    <row r="423" spans="1:39" outlineLevel="1">
      <c r="A423" s="329"/>
      <c r="B423" s="322" t="str">
        <f t="shared" si="59"/>
        <v/>
      </c>
      <c r="D423" s="322" t="str">
        <f t="shared" si="60"/>
        <v/>
      </c>
      <c r="E423" s="322" t="s">
        <v>3791</v>
      </c>
      <c r="F423" s="324"/>
      <c r="H423" s="329">
        <v>421</v>
      </c>
      <c r="I423" s="322" t="s">
        <v>5853</v>
      </c>
      <c r="J423" s="322" t="str">
        <f>IF(LEN(N423)&gt;0,INDEX(統合請求!C:C,MATCH(N423,統合請求!D:D,0),1),"")</f>
        <v/>
      </c>
      <c r="K423" s="322" t="s">
        <v>41</v>
      </c>
      <c r="L423" s="322" t="s">
        <v>4120</v>
      </c>
      <c r="M423" s="322">
        <v>3</v>
      </c>
      <c r="U423" s="323" t="s">
        <v>6529</v>
      </c>
      <c r="AC423" s="322" t="str">
        <f>IF(ISTEXT(AD423),INDEX('JP PINT 1.0'!A:A,MATCH(コアインボイスモデル!AD423,'JP PINT 1.0'!B:B,0),1),"")</f>
        <v/>
      </c>
      <c r="AE423" s="322" t="str">
        <f>IF(ISTEXT(AD423),INDEX('JP PINT 1.0'!F:F,MATCH(コアインボイスモデル!AD423,'JP PINT 1.0'!B:B,0),1),"")</f>
        <v/>
      </c>
      <c r="AF423" s="322" t="str">
        <f>IF(ISTEXT(AD423),INDEX('JP PINT 1.0'!G:G,MATCH(コアインボイスモデル!AD423,'JP PINT 1.0'!B:B,0),1),"")</f>
        <v/>
      </c>
      <c r="AG423" s="324" t="str">
        <f>IF(ISTEXT(AD423),INDEX('JP PINT 1.0'!I:I,MATCH(コアインボイスモデル!AD423,'JP PINT 1.0'!B:B,0),1),"")</f>
        <v/>
      </c>
      <c r="AH423" s="324" t="str">
        <f>IF(ISTEXT(AD423),INDEX('JP PINT 1.0'!L:L,MATCH(コアインボイスモデル!AD423,'JP PINT 1.0'!B:B,0),1),"")</f>
        <v/>
      </c>
      <c r="AI423" s="322">
        <v>3</v>
      </c>
      <c r="AJ423" s="324" t="s">
        <v>4118</v>
      </c>
      <c r="AM423" s="324" t="str">
        <f>IF(LEN(AD423)&gt;1,INDEX('JP PINT 1.0'!U:U,MATCH(コアインボイスモデル!AD423,'JP PINT 1.0'!B:B,0),1),"")</f>
        <v/>
      </c>
    </row>
    <row r="424" spans="1:39" outlineLevel="1">
      <c r="A424" s="329">
        <f>A422+1</f>
        <v>297</v>
      </c>
      <c r="B424" s="322" t="str">
        <f t="shared" si="59"/>
        <v>鑑ヘッダ</v>
      </c>
      <c r="C424" s="322" t="str">
        <f>"BT-"&amp;(MID(C421,4,3)+1)</f>
        <v>BT-249</v>
      </c>
      <c r="D424" s="322">
        <f t="shared" si="60"/>
        <v>0</v>
      </c>
      <c r="E424" s="322">
        <v>3</v>
      </c>
      <c r="F424" s="324" t="s">
        <v>2872</v>
      </c>
      <c r="H424" s="329">
        <v>422</v>
      </c>
      <c r="I424" s="322" t="s">
        <v>5853</v>
      </c>
      <c r="J424" s="322" t="str">
        <f>IF(LEN(N424)&gt;0,INDEX(統合請求!C:C,MATCH(N424,統合請求!D:D,0),1),"")</f>
        <v/>
      </c>
      <c r="L424" s="322" t="s">
        <v>5087</v>
      </c>
      <c r="AC424" s="322">
        <f>IF(ISTEXT(AD424),INDEX('JP PINT 1.0'!A:A,MATCH(コアインボイスモデル!AD424,'JP PINT 1.0'!B:B,0),1),"")</f>
        <v>2390</v>
      </c>
      <c r="AD424" s="324" t="s">
        <v>4110</v>
      </c>
      <c r="AE424" s="322" t="str">
        <f>IF(ISTEXT(AD424),INDEX('JP PINT 1.0'!F:F,MATCH(コアインボイスモデル!AD424,'JP PINT 1.0'!B:B,0),1),"")</f>
        <v>0..1</v>
      </c>
      <c r="AF424" s="322">
        <f>IF(ISTEXT(AD424),INDEX('JP PINT 1.0'!G:G,MATCH(コアインボイスモデル!AD424,'JP PINT 1.0'!B:B,0),1),"")</f>
        <v>2</v>
      </c>
      <c r="AG424" s="324" t="str">
        <f>IF(ISTEXT(AD424),INDEX('JP PINT 1.0'!I:I,MATCH(コアインボイスモデル!AD424,'JP PINT 1.0'!B:B,0),1),"")</f>
        <v>支払ID</v>
      </c>
      <c r="AH424" s="324" t="str">
        <f>IF(ISTEXT(AD424),INDEX('JP PINT 1.0'!L:L,MATCH(コアインボイスモデル!AD424,'JP PINT 1.0'!B:B,0),1),"")</f>
        <v>銀行振込のIDなど、支払を参照するID</v>
      </c>
      <c r="AJ424" s="324" t="s">
        <v>5087</v>
      </c>
      <c r="AM424" s="324" t="str">
        <f>IF(LEN(AD424)&gt;1,INDEX('JP PINT 1.0'!U:U,MATCH(コアインボイスモデル!AD424,'JP PINT 1.0'!B:B,0),1),"")</f>
        <v>/ubl:Invoice/cac:PrepaidPayment/cbc:ID</v>
      </c>
    </row>
    <row r="425" spans="1:39" outlineLevel="1">
      <c r="A425" s="329">
        <f t="shared" si="65"/>
        <v>298</v>
      </c>
      <c r="B425" s="322" t="str">
        <f t="shared" si="59"/>
        <v>鑑ヘッダ</v>
      </c>
      <c r="C425" s="322" t="str">
        <f t="shared" ref="C425:C427" si="67">"BT-"&amp;(MID(C424,4,3)+1)</f>
        <v>BT-250</v>
      </c>
      <c r="D425" s="322">
        <f t="shared" si="60"/>
        <v>0</v>
      </c>
      <c r="E425" s="322">
        <v>3</v>
      </c>
      <c r="F425" s="324" t="s">
        <v>2863</v>
      </c>
      <c r="H425" s="329">
        <v>423</v>
      </c>
      <c r="I425" s="322" t="s">
        <v>5853</v>
      </c>
      <c r="J425" s="322" t="str">
        <f>IF(LEN(N425)&gt;0,INDEX(統合請求!C:C,MATCH(N425,統合請求!D:D,0),1),"")</f>
        <v/>
      </c>
      <c r="K425" s="322" t="s">
        <v>25</v>
      </c>
      <c r="L425" s="322" t="s">
        <v>4115</v>
      </c>
      <c r="M425" s="322">
        <v>4</v>
      </c>
      <c r="V425" s="323" t="s">
        <v>6530</v>
      </c>
      <c r="AC425" s="322">
        <f>IF(ISTEXT(AD425),INDEX('JP PINT 1.0'!A:A,MATCH(コアインボイスモデル!AD425,'JP PINT 1.0'!B:B,0),1),"")</f>
        <v>2400</v>
      </c>
      <c r="AD425" s="324" t="s">
        <v>4111</v>
      </c>
      <c r="AE425" s="322" t="str">
        <f>IF(ISTEXT(AD425),INDEX('JP PINT 1.0'!F:F,MATCH(コアインボイスモデル!AD425,'JP PINT 1.0'!B:B,0),1),"")</f>
        <v>1..1</v>
      </c>
      <c r="AF425" s="322">
        <f>IF(ISTEXT(AD425),INDEX('JP PINT 1.0'!G:G,MATCH(コアインボイスモデル!AD425,'JP PINT 1.0'!B:B,0),1),"")</f>
        <v>2</v>
      </c>
      <c r="AG425" s="324" t="str">
        <f>IF(ISTEXT(AD425),INDEX('JP PINT 1.0'!I:I,MATCH(コアインボイスモデル!AD425,'JP PINT 1.0'!B:B,0),1),"")</f>
        <v>支払済金額</v>
      </c>
      <c r="AH425" s="324" t="str">
        <f>IF(ISTEXT(AD425),INDEX('JP PINT 1.0'!L:L,MATCH(コアインボイスモデル!AD425,'JP PINT 1.0'!B:B,0),1),"")</f>
        <v>請求書通貨での支払済金額。</v>
      </c>
      <c r="AI425" s="322">
        <v>4</v>
      </c>
      <c r="AJ425" s="324" t="s">
        <v>4114</v>
      </c>
      <c r="AK425" s="323" t="s">
        <v>4860</v>
      </c>
      <c r="AM425" s="324" t="str">
        <f>IF(LEN(AD425)&gt;1,INDEX('JP PINT 1.0'!U:U,MATCH(コアインボイスモデル!AD425,'JP PINT 1.0'!B:B,0),1),"")</f>
        <v>/ubl:Invoice/cac:PrepaidPayment/cbc:PaidAmount</v>
      </c>
    </row>
    <row r="426" spans="1:39" outlineLevel="1">
      <c r="A426" s="329">
        <f t="shared" si="65"/>
        <v>299</v>
      </c>
      <c r="B426" s="322" t="str">
        <f t="shared" si="59"/>
        <v>鑑ヘッダ</v>
      </c>
      <c r="C426" s="322" t="str">
        <f t="shared" si="67"/>
        <v>BT-251</v>
      </c>
      <c r="D426" s="322">
        <f t="shared" si="60"/>
        <v>0</v>
      </c>
      <c r="E426" s="322">
        <v>3</v>
      </c>
      <c r="F426" s="324" t="s">
        <v>2886</v>
      </c>
      <c r="H426" s="329">
        <v>424</v>
      </c>
      <c r="I426" s="322" t="s">
        <v>5853</v>
      </c>
      <c r="J426" s="322" t="str">
        <f>IF(LEN(N426)&gt;0,INDEX(統合請求!C:C,MATCH(N426,統合請求!D:D,0),1),"")</f>
        <v/>
      </c>
      <c r="K426" s="322" t="s">
        <v>25</v>
      </c>
      <c r="L426" s="322" t="s">
        <v>4117</v>
      </c>
      <c r="M426" s="322">
        <v>4</v>
      </c>
      <c r="V426" s="323" t="s">
        <v>6531</v>
      </c>
      <c r="AC426" s="322">
        <f>IF(ISTEXT(AD426),INDEX('JP PINT 1.0'!A:A,MATCH(コアインボイスモデル!AD426,'JP PINT 1.0'!B:B,0),1),"")</f>
        <v>2410</v>
      </c>
      <c r="AD426" s="324" t="s">
        <v>4112</v>
      </c>
      <c r="AE426" s="322" t="str">
        <f>IF(ISTEXT(AD426),INDEX('JP PINT 1.0'!F:F,MATCH(コアインボイスモデル!AD426,'JP PINT 1.0'!B:B,0),1),"")</f>
        <v>0..1</v>
      </c>
      <c r="AF426" s="322">
        <f>IF(ISTEXT(AD426),INDEX('JP PINT 1.0'!G:G,MATCH(コアインボイスモデル!AD426,'JP PINT 1.0'!B:B,0),1),"")</f>
        <v>2</v>
      </c>
      <c r="AG426" s="324" t="str">
        <f>IF(ISTEXT(AD426),INDEX('JP PINT 1.0'!I:I,MATCH(コアインボイスモデル!AD426,'JP PINT 1.0'!B:B,0),1),"")</f>
        <v>支払済金額が請求書に差引記載される日</v>
      </c>
      <c r="AH426" s="324" t="str">
        <f>IF(ISTEXT(AD426),INDEX('JP PINT 1.0'!L:L,MATCH(コアインボイスモデル!AD426,'JP PINT 1.0'!B:B,0),1),"")</f>
        <v>前払金額を売り手が受領した日。</v>
      </c>
      <c r="AI426" s="322">
        <v>4</v>
      </c>
      <c r="AJ426" s="324" t="s">
        <v>4116</v>
      </c>
      <c r="AK426" s="323" t="s">
        <v>4861</v>
      </c>
      <c r="AM426" s="324" t="str">
        <f>IF(LEN(AD426)&gt;1,INDEX('JP PINT 1.0'!U:U,MATCH(コアインボイスモデル!AD426,'JP PINT 1.0'!B:B,0),1),"")</f>
        <v>/ubl:Invoice/cac:PrepaidPayment/cbc:ReceivedDate</v>
      </c>
    </row>
    <row r="427" spans="1:39" outlineLevel="1">
      <c r="A427" s="329">
        <f t="shared" si="65"/>
        <v>300</v>
      </c>
      <c r="B427" s="322" t="str">
        <f t="shared" si="59"/>
        <v>鑑ヘッダ</v>
      </c>
      <c r="C427" s="322" t="str">
        <f t="shared" si="67"/>
        <v>BT-252</v>
      </c>
      <c r="D427" s="322">
        <f t="shared" si="60"/>
        <v>0</v>
      </c>
      <c r="E427" s="322">
        <v>3</v>
      </c>
      <c r="F427" s="324" t="s">
        <v>2894</v>
      </c>
      <c r="H427" s="329">
        <v>425</v>
      </c>
      <c r="I427" s="322" t="s">
        <v>5853</v>
      </c>
      <c r="J427" s="322" t="str">
        <f>IF(LEN(N427)&gt;0,INDEX(統合請求!C:C,MATCH(N427,統合請求!D:D,0),1),"")</f>
        <v/>
      </c>
      <c r="L427" s="322" t="s">
        <v>5087</v>
      </c>
      <c r="AC427" s="322">
        <f>IF(ISTEXT(AD427),INDEX('JP PINT 1.0'!A:A,MATCH(コアインボイスモデル!AD427,'JP PINT 1.0'!B:B,0),1),"")</f>
        <v>2420</v>
      </c>
      <c r="AD427" s="324" t="s">
        <v>4113</v>
      </c>
      <c r="AE427" s="322" t="str">
        <f>IF(ISTEXT(AD427),INDEX('JP PINT 1.0'!F:F,MATCH(コアインボイスモデル!AD427,'JP PINT 1.0'!B:B,0),1),"")</f>
        <v>0..1</v>
      </c>
      <c r="AF427" s="322">
        <f>IF(ISTEXT(AD427),INDEX('JP PINT 1.0'!G:G,MATCH(コアインボイスモデル!AD427,'JP PINT 1.0'!B:B,0),1),"")</f>
        <v>2</v>
      </c>
      <c r="AG427" s="324" t="str">
        <f>IF(ISTEXT(AD427),INDEX('JP PINT 1.0'!I:I,MATCH(コアインボイスモデル!AD427,'JP PINT 1.0'!B:B,0),1),"")</f>
        <v>支払タイプ</v>
      </c>
      <c r="AH427" s="324" t="str">
        <f>IF(ISTEXT(AD427),INDEX('JP PINT 1.0'!L:L,MATCH(コアインボイスモデル!AD427,'JP PINT 1.0'!B:B,0),1),"")</f>
        <v>支払いのタイプ。</v>
      </c>
      <c r="AJ427" s="324" t="s">
        <v>5087</v>
      </c>
      <c r="AM427" s="324" t="str">
        <f>IF(LEN(AD427)&gt;1,INDEX('JP PINT 1.0'!U:U,MATCH(コアインボイスモデル!AD427,'JP PINT 1.0'!B:B,0),1),"")</f>
        <v>/ubl:Invoice/cac:PrepaidPayment/cbc:InstructionID</v>
      </c>
    </row>
    <row r="428" spans="1:39">
      <c r="A428" s="329">
        <f t="shared" si="65"/>
        <v>301</v>
      </c>
      <c r="B428" s="322" t="str">
        <f t="shared" si="59"/>
        <v>明細文書</v>
      </c>
      <c r="C428" s="322" t="str">
        <f>"BG-"&amp;(MID(C422,4,2)+1)</f>
        <v>BG-46</v>
      </c>
      <c r="D428" s="322" t="str">
        <f t="shared" si="60"/>
        <v>1..n</v>
      </c>
      <c r="E428" s="322">
        <v>2</v>
      </c>
      <c r="F428" s="323" t="s">
        <v>5251</v>
      </c>
      <c r="G428" s="324" t="s">
        <v>987</v>
      </c>
      <c r="H428" s="329">
        <v>426</v>
      </c>
      <c r="I428" s="322" t="s">
        <v>5251</v>
      </c>
      <c r="K428" s="322" t="s">
        <v>36</v>
      </c>
      <c r="L428" s="322" t="s">
        <v>984</v>
      </c>
      <c r="M428" s="322">
        <v>2</v>
      </c>
      <c r="N428" s="323" t="s">
        <v>986</v>
      </c>
      <c r="O428" s="324" t="s">
        <v>987</v>
      </c>
      <c r="P428" s="322" t="s">
        <v>988</v>
      </c>
      <c r="R428" s="323" t="s">
        <v>6311</v>
      </c>
      <c r="AE428" s="322" t="str">
        <f>IF(ISTEXT(AD428),INDEX('JP PINT 1.0'!F:F,MATCH(コアインボイスモデル!AD428,'JP PINT 1.0'!B:B,0),1),"")</f>
        <v/>
      </c>
      <c r="AF428" s="322" t="str">
        <f>IF(ISTEXT(AD428),INDEX('JP PINT 1.0'!G:G,MATCH(コアインボイスモデル!AD428,'JP PINT 1.0'!B:B,0),1),"")</f>
        <v/>
      </c>
      <c r="AG428" s="324" t="str">
        <f>IF(ISTEXT(AD428),INDEX('JP PINT 1.0'!I:I,MATCH(コアインボイスモデル!AD428,'JP PINT 1.0'!B:B,0),1),"")</f>
        <v/>
      </c>
      <c r="AH428" s="324" t="str">
        <f>IF(ISTEXT(AD428),INDEX('JP PINT 1.0'!L:L,MATCH(コアインボイスモデル!AD428,'JP PINT 1.0'!B:B,0),1),"")</f>
        <v/>
      </c>
      <c r="AI428" s="322">
        <v>2</v>
      </c>
      <c r="AJ428" s="324" t="s">
        <v>985</v>
      </c>
      <c r="AK428" s="323" t="s">
        <v>4862</v>
      </c>
      <c r="AL428" s="322" t="s">
        <v>17</v>
      </c>
      <c r="AM428" s="324" t="str">
        <f>IF(LEN(AD428)&gt;1,INDEX('JP PINT 1.0'!U:U,MATCH(コアインボイスモデル!AD428,'JP PINT 1.0'!B:B,0),1),"")</f>
        <v/>
      </c>
    </row>
    <row r="429" spans="1:39">
      <c r="A429" s="329"/>
      <c r="B429" s="322" t="str">
        <f t="shared" si="59"/>
        <v/>
      </c>
      <c r="D429" s="322" t="str">
        <f t="shared" si="60"/>
        <v/>
      </c>
      <c r="H429" s="329">
        <v>427</v>
      </c>
      <c r="I429" s="322" t="s">
        <v>5251</v>
      </c>
      <c r="J429" s="322" t="str">
        <f>IF(LEN(N429)&gt;0,INDEX(統合請求!C:C,MATCH(N429,統合請求!D:D,0),1),"")</f>
        <v>ICL45</v>
      </c>
      <c r="K429" s="322" t="s">
        <v>41</v>
      </c>
      <c r="L429" s="322" t="s">
        <v>989</v>
      </c>
      <c r="M429" s="322">
        <v>2</v>
      </c>
      <c r="N429" s="323" t="s">
        <v>991</v>
      </c>
      <c r="O429" s="324" t="s">
        <v>992</v>
      </c>
      <c r="P429" s="322" t="s">
        <v>16</v>
      </c>
      <c r="S429" s="323" t="s">
        <v>6312</v>
      </c>
      <c r="AE429" s="322" t="str">
        <f>IF(ISTEXT(AD429),INDEX('JP PINT 1.0'!F:F,MATCH(コアインボイスモデル!AD429,'JP PINT 1.0'!B:B,0),1),"")</f>
        <v/>
      </c>
      <c r="AF429" s="322" t="str">
        <f>IF(ISTEXT(AD429),INDEX('JP PINT 1.0'!G:G,MATCH(コアインボイスモデル!AD429,'JP PINT 1.0'!B:B,0),1),"")</f>
        <v/>
      </c>
      <c r="AG429" s="324" t="str">
        <f>IF(ISTEXT(AD429),INDEX('JP PINT 1.0'!I:I,MATCH(コアインボイスモデル!AD429,'JP PINT 1.0'!B:B,0),1),"")</f>
        <v/>
      </c>
      <c r="AH429" s="324" t="str">
        <f>IF(ISTEXT(AD429),INDEX('JP PINT 1.0'!L:L,MATCH(コアインボイスモデル!AD429,'JP PINT 1.0'!B:B,0),1),"")</f>
        <v/>
      </c>
      <c r="AI429" s="322">
        <v>2</v>
      </c>
      <c r="AJ429" s="324" t="s">
        <v>990</v>
      </c>
      <c r="AL429" s="322" t="s">
        <v>17</v>
      </c>
      <c r="AM429" s="324" t="str">
        <f>IF(LEN(AD429)&gt;1,INDEX('JP PINT 1.0'!U:U,MATCH(コアインボイスモデル!AD429,'JP PINT 1.0'!B:B,0),1),"")</f>
        <v/>
      </c>
    </row>
    <row r="430" spans="1:39">
      <c r="A430" s="329"/>
      <c r="B430" s="322" t="str">
        <f t="shared" si="59"/>
        <v/>
      </c>
      <c r="D430" s="322" t="str">
        <f t="shared" si="60"/>
        <v/>
      </c>
      <c r="H430" s="329">
        <v>428</v>
      </c>
      <c r="I430" s="322" t="s">
        <v>5251</v>
      </c>
      <c r="K430" s="322" t="s">
        <v>36</v>
      </c>
      <c r="L430" s="322" t="s">
        <v>993</v>
      </c>
      <c r="M430" s="322">
        <v>3</v>
      </c>
      <c r="N430" s="323" t="s">
        <v>995</v>
      </c>
      <c r="O430" s="324" t="s">
        <v>996</v>
      </c>
      <c r="P430" s="322" t="s">
        <v>23</v>
      </c>
      <c r="T430" s="323" t="s">
        <v>6313</v>
      </c>
      <c r="AE430" s="322" t="str">
        <f>IF(ISTEXT(AD430),INDEX('JP PINT 1.0'!F:F,MATCH(コアインボイスモデル!AD430,'JP PINT 1.0'!B:B,0),1),"")</f>
        <v/>
      </c>
      <c r="AF430" s="322" t="str">
        <f>IF(ISTEXT(AD430),INDEX('JP PINT 1.0'!G:G,MATCH(コアインボイスモデル!AD430,'JP PINT 1.0'!B:B,0),1),"")</f>
        <v/>
      </c>
      <c r="AG430" s="324" t="str">
        <f>IF(ISTEXT(AD430),INDEX('JP PINT 1.0'!I:I,MATCH(コアインボイスモデル!AD430,'JP PINT 1.0'!B:B,0),1),"")</f>
        <v/>
      </c>
      <c r="AH430" s="324" t="str">
        <f>IF(ISTEXT(AD430),INDEX('JP PINT 1.0'!L:L,MATCH(コアインボイスモデル!AD430,'JP PINT 1.0'!B:B,0),1),"")</f>
        <v/>
      </c>
      <c r="AI430" s="322">
        <v>3</v>
      </c>
      <c r="AJ430" s="324" t="s">
        <v>994</v>
      </c>
      <c r="AK430" s="323" t="s">
        <v>4863</v>
      </c>
      <c r="AL430" s="322" t="s">
        <v>17</v>
      </c>
      <c r="AM430" s="324" t="str">
        <f>IF(LEN(AD430)&gt;1,INDEX('JP PINT 1.0'!U:U,MATCH(コアインボイスモデル!AD430,'JP PINT 1.0'!B:B,0),1),"")</f>
        <v/>
      </c>
    </row>
    <row r="431" spans="1:39">
      <c r="A431" s="329"/>
      <c r="B431" s="322" t="str">
        <f t="shared" si="59"/>
        <v/>
      </c>
      <c r="D431" s="322" t="str">
        <f t="shared" si="60"/>
        <v/>
      </c>
      <c r="H431" s="329">
        <v>429</v>
      </c>
      <c r="I431" s="322" t="s">
        <v>5251</v>
      </c>
      <c r="K431" s="322" t="s">
        <v>41</v>
      </c>
      <c r="L431" s="322" t="s">
        <v>997</v>
      </c>
      <c r="M431" s="322">
        <v>3</v>
      </c>
      <c r="N431" s="323" t="s">
        <v>999</v>
      </c>
      <c r="O431" s="324" t="s">
        <v>1000</v>
      </c>
      <c r="P431" s="322" t="s">
        <v>16</v>
      </c>
      <c r="U431" s="323" t="s">
        <v>6314</v>
      </c>
      <c r="AE431" s="322" t="str">
        <f>IF(ISTEXT(AD431),INDEX('JP PINT 1.0'!F:F,MATCH(コアインボイスモデル!AD431,'JP PINT 1.0'!B:B,0),1),"")</f>
        <v/>
      </c>
      <c r="AF431" s="322" t="str">
        <f>IF(ISTEXT(AD431),INDEX('JP PINT 1.0'!G:G,MATCH(コアインボイスモデル!AD431,'JP PINT 1.0'!B:B,0),1),"")</f>
        <v/>
      </c>
      <c r="AG431" s="324" t="str">
        <f>IF(ISTEXT(AD431),INDEX('JP PINT 1.0'!I:I,MATCH(コアインボイスモデル!AD431,'JP PINT 1.0'!B:B,0),1),"")</f>
        <v/>
      </c>
      <c r="AH431" s="324" t="str">
        <f>IF(ISTEXT(AD431),INDEX('JP PINT 1.0'!L:L,MATCH(コアインボイスモデル!AD431,'JP PINT 1.0'!B:B,0),1),"")</f>
        <v/>
      </c>
      <c r="AI431" s="322">
        <v>3</v>
      </c>
      <c r="AJ431" s="324" t="s">
        <v>998</v>
      </c>
      <c r="AL431" s="322" t="s">
        <v>17</v>
      </c>
      <c r="AM431" s="324" t="str">
        <f>IF(LEN(AD431)&gt;1,INDEX('JP PINT 1.0'!U:U,MATCH(コアインボイスモデル!AD431,'JP PINT 1.0'!B:B,0),1),"")</f>
        <v/>
      </c>
    </row>
    <row r="432" spans="1:39">
      <c r="A432" s="329">
        <f>A428+1</f>
        <v>302</v>
      </c>
      <c r="B432" s="322" t="str">
        <f t="shared" si="59"/>
        <v>明細文書</v>
      </c>
      <c r="C432" s="322" t="str">
        <f>"BT-"&amp;(MID(C427,4,3)+1)</f>
        <v>BT-253</v>
      </c>
      <c r="D432" s="322" t="str">
        <f t="shared" si="60"/>
        <v>1..1</v>
      </c>
      <c r="E432" s="322">
        <v>3</v>
      </c>
      <c r="F432" s="323" t="s">
        <v>1003</v>
      </c>
      <c r="G432" s="324" t="s">
        <v>1004</v>
      </c>
      <c r="H432" s="329">
        <v>430</v>
      </c>
      <c r="I432" s="322" t="s">
        <v>5251</v>
      </c>
      <c r="J432" s="322" t="str">
        <f>IF(LEN(N432)&gt;0,INDEX(統合請求!C:C,MATCH(N432,統合請求!D:D,0),1),"")</f>
        <v>IID198</v>
      </c>
      <c r="K432" s="322" t="s">
        <v>25</v>
      </c>
      <c r="L432" s="322" t="s">
        <v>1001</v>
      </c>
      <c r="M432" s="322">
        <v>4</v>
      </c>
      <c r="N432" s="323" t="s">
        <v>1003</v>
      </c>
      <c r="O432" s="324" t="s">
        <v>1004</v>
      </c>
      <c r="P432" s="322" t="s">
        <v>23</v>
      </c>
      <c r="V432" s="323" t="s">
        <v>6315</v>
      </c>
      <c r="AE432" s="322" t="str">
        <f>IF(ISTEXT(AD432),INDEX('JP PINT 1.0'!F:F,MATCH(コアインボイスモデル!AD432,'JP PINT 1.0'!B:B,0),1),"")</f>
        <v/>
      </c>
      <c r="AF432" s="322" t="str">
        <f>IF(ISTEXT(AD432),INDEX('JP PINT 1.0'!G:G,MATCH(コアインボイスモデル!AD432,'JP PINT 1.0'!B:B,0),1),"")</f>
        <v/>
      </c>
      <c r="AG432" s="324" t="str">
        <f>IF(ISTEXT(AD432),INDEX('JP PINT 1.0'!I:I,MATCH(コアインボイスモデル!AD432,'JP PINT 1.0'!B:B,0),1),"")</f>
        <v/>
      </c>
      <c r="AH432" s="324" t="str">
        <f>IF(ISTEXT(AD432),INDEX('JP PINT 1.0'!L:L,MATCH(コアインボイスモデル!AD432,'JP PINT 1.0'!B:B,0),1),"")</f>
        <v/>
      </c>
      <c r="AI432" s="322">
        <v>4</v>
      </c>
      <c r="AJ432" s="324" t="s">
        <v>1002</v>
      </c>
      <c r="AK432" s="323" t="s">
        <v>4864</v>
      </c>
      <c r="AL432" s="322" t="s">
        <v>17</v>
      </c>
      <c r="AM432" s="324" t="str">
        <f>IF(LEN(AD432)&gt;1,INDEX('JP PINT 1.0'!U:U,MATCH(コアインボイスモデル!AD432,'JP PINT 1.0'!B:B,0),1),"")</f>
        <v/>
      </c>
    </row>
    <row r="433" spans="1:39">
      <c r="A433" s="329">
        <f t="shared" si="65"/>
        <v>303</v>
      </c>
      <c r="B433" s="322" t="str">
        <f t="shared" si="59"/>
        <v>明細文書</v>
      </c>
      <c r="C433" s="322" t="str">
        <f t="shared" ref="C433" si="68">"BT-"&amp;(MID(C432,4,3)+1)</f>
        <v>BT-254</v>
      </c>
      <c r="D433" s="322" t="str">
        <f t="shared" si="60"/>
        <v>1..1</v>
      </c>
      <c r="E433" s="322">
        <v>3</v>
      </c>
      <c r="F433" s="323" t="s">
        <v>1006</v>
      </c>
      <c r="G433" s="324" t="s">
        <v>1007</v>
      </c>
      <c r="H433" s="329">
        <v>431</v>
      </c>
      <c r="I433" s="322" t="s">
        <v>5251</v>
      </c>
      <c r="J433" s="322" t="str">
        <f>IF(LEN(N433)&gt;0,INDEX(統合請求!C:C,MATCH(N433,統合請求!D:D,0),1),"")</f>
        <v>IID199</v>
      </c>
      <c r="K433" s="322" t="s">
        <v>25</v>
      </c>
      <c r="L433" s="322" t="s">
        <v>1005</v>
      </c>
      <c r="M433" s="322">
        <v>4</v>
      </c>
      <c r="N433" s="323" t="s">
        <v>1006</v>
      </c>
      <c r="O433" s="324" t="s">
        <v>1007</v>
      </c>
      <c r="P433" s="322" t="s">
        <v>23</v>
      </c>
      <c r="V433" s="323" t="s">
        <v>6443</v>
      </c>
      <c r="AE433" s="322" t="str">
        <f>IF(ISTEXT(AD433),INDEX('JP PINT 1.0'!F:F,MATCH(コアインボイスモデル!AD433,'JP PINT 1.0'!B:B,0),1),"")</f>
        <v/>
      </c>
      <c r="AF433" s="322" t="str">
        <f>IF(ISTEXT(AD433),INDEX('JP PINT 1.0'!G:G,MATCH(コアインボイスモデル!AD433,'JP PINT 1.0'!B:B,0),1),"")</f>
        <v/>
      </c>
      <c r="AG433" s="324" t="str">
        <f>IF(ISTEXT(AD433),INDEX('JP PINT 1.0'!I:I,MATCH(コアインボイスモデル!AD433,'JP PINT 1.0'!B:B,0),1),"")</f>
        <v/>
      </c>
      <c r="AH433" s="324" t="str">
        <f>IF(ISTEXT(AD433),INDEX('JP PINT 1.0'!L:L,MATCH(コアインボイスモデル!AD433,'JP PINT 1.0'!B:B,0),1),"")</f>
        <v/>
      </c>
      <c r="AI433" s="322">
        <v>4</v>
      </c>
      <c r="AJ433" s="324" t="s">
        <v>128</v>
      </c>
      <c r="AK433" s="323" t="s">
        <v>4865</v>
      </c>
      <c r="AL433" s="322" t="s">
        <v>17</v>
      </c>
      <c r="AM433" s="324" t="str">
        <f>IF(LEN(AD433)&gt;1,INDEX('JP PINT 1.0'!U:U,MATCH(コアインボイスモデル!AD433,'JP PINT 1.0'!B:B,0),1),"")</f>
        <v/>
      </c>
    </row>
    <row r="434" spans="1:39">
      <c r="A434" s="329">
        <f t="shared" si="65"/>
        <v>304</v>
      </c>
      <c r="B434" s="322" t="str">
        <f t="shared" si="59"/>
        <v>明細文書</v>
      </c>
      <c r="C434" s="322" t="str">
        <f>"BG-"&amp;(MID(C428,4,2)+1)</f>
        <v>BG-47</v>
      </c>
      <c r="D434" s="322" t="str">
        <f t="shared" si="60"/>
        <v>0..n</v>
      </c>
      <c r="E434" s="322">
        <v>3</v>
      </c>
      <c r="F434" s="323" t="s">
        <v>6096</v>
      </c>
      <c r="G434" s="324" t="s">
        <v>1010</v>
      </c>
      <c r="H434" s="329">
        <v>432</v>
      </c>
      <c r="I434" s="322" t="s">
        <v>5251</v>
      </c>
      <c r="K434" s="322" t="s">
        <v>36</v>
      </c>
      <c r="L434" s="322" t="s">
        <v>1008</v>
      </c>
      <c r="M434" s="322">
        <v>4</v>
      </c>
      <c r="N434" s="323" t="s">
        <v>1009</v>
      </c>
      <c r="O434" s="324" t="s">
        <v>1010</v>
      </c>
      <c r="P434" s="322" t="s">
        <v>139</v>
      </c>
      <c r="V434" s="323" t="s">
        <v>6444</v>
      </c>
      <c r="AE434" s="322" t="str">
        <f>IF(ISTEXT(AD434),INDEX('JP PINT 1.0'!F:F,MATCH(コアインボイスモデル!AD434,'JP PINT 1.0'!B:B,0),1),"")</f>
        <v/>
      </c>
      <c r="AF434" s="322" t="str">
        <f>IF(ISTEXT(AD434),INDEX('JP PINT 1.0'!G:G,MATCH(コアインボイスモデル!AD434,'JP PINT 1.0'!B:B,0),1),"")</f>
        <v/>
      </c>
      <c r="AG434" s="324" t="str">
        <f>IF(ISTEXT(AD434),INDEX('JP PINT 1.0'!I:I,MATCH(コアインボイスモデル!AD434,'JP PINT 1.0'!B:B,0),1),"")</f>
        <v/>
      </c>
      <c r="AH434" s="324" t="str">
        <f>IF(ISTEXT(AD434),INDEX('JP PINT 1.0'!L:L,MATCH(コアインボイスモデル!AD434,'JP PINT 1.0'!B:B,0),1),"")</f>
        <v/>
      </c>
      <c r="AI434" s="322">
        <v>4</v>
      </c>
      <c r="AJ434" s="324" t="s">
        <v>136</v>
      </c>
      <c r="AK434" s="323" t="s">
        <v>4866</v>
      </c>
      <c r="AL434" s="322" t="s">
        <v>17</v>
      </c>
      <c r="AM434" s="324" t="str">
        <f>IF(LEN(AD434)&gt;1,INDEX('JP PINT 1.0'!U:U,MATCH(コアインボイスモデル!AD434,'JP PINT 1.0'!B:B,0),1),"")</f>
        <v/>
      </c>
    </row>
    <row r="435" spans="1:39" outlineLevel="1">
      <c r="A435" s="329"/>
      <c r="B435" s="322" t="str">
        <f t="shared" si="59"/>
        <v/>
      </c>
      <c r="D435" s="322" t="str">
        <f t="shared" si="60"/>
        <v/>
      </c>
      <c r="H435" s="329">
        <v>433</v>
      </c>
      <c r="I435" s="322" t="s">
        <v>5251</v>
      </c>
      <c r="J435" s="322" t="str">
        <f>IF(LEN(N435)&gt;0,INDEX(統合請求!C:C,MATCH(N435,統合請求!D:D,0),1),"")</f>
        <v>ICL46</v>
      </c>
      <c r="K435" s="322" t="s">
        <v>41</v>
      </c>
      <c r="L435" s="322" t="s">
        <v>140</v>
      </c>
      <c r="M435" s="322">
        <v>4</v>
      </c>
      <c r="N435" s="323" t="s">
        <v>1011</v>
      </c>
      <c r="O435" s="324" t="s">
        <v>1012</v>
      </c>
      <c r="P435" s="322" t="s">
        <v>46</v>
      </c>
      <c r="W435" s="323" t="s">
        <v>6225</v>
      </c>
      <c r="AE435" s="322" t="str">
        <f>IF(ISTEXT(AD435),INDEX('JP PINT 1.0'!F:F,MATCH(コアインボイスモデル!AD435,'JP PINT 1.0'!B:B,0),1),"")</f>
        <v/>
      </c>
      <c r="AF435" s="322" t="str">
        <f>IF(ISTEXT(AD435),INDEX('JP PINT 1.0'!G:G,MATCH(コアインボイスモデル!AD435,'JP PINT 1.0'!B:B,0),1),"")</f>
        <v/>
      </c>
      <c r="AG435" s="324" t="str">
        <f>IF(ISTEXT(AD435),INDEX('JP PINT 1.0'!I:I,MATCH(コアインボイスモデル!AD435,'JP PINT 1.0'!B:B,0),1),"")</f>
        <v/>
      </c>
      <c r="AH435" s="324" t="str">
        <f>IF(ISTEXT(AD435),INDEX('JP PINT 1.0'!L:L,MATCH(コアインボイスモデル!AD435,'JP PINT 1.0'!B:B,0),1),"")</f>
        <v/>
      </c>
      <c r="AI435" s="322">
        <v>4</v>
      </c>
      <c r="AJ435" s="324" t="s">
        <v>141</v>
      </c>
      <c r="AL435" s="322" t="s">
        <v>17</v>
      </c>
      <c r="AM435" s="324" t="str">
        <f>IF(LEN(AD435)&gt;1,INDEX('JP PINT 1.0'!U:U,MATCH(コアインボイスモデル!AD435,'JP PINT 1.0'!B:B,0),1),"")</f>
        <v/>
      </c>
    </row>
    <row r="436" spans="1:39" outlineLevel="1">
      <c r="A436" s="329">
        <f>A434+1</f>
        <v>305</v>
      </c>
      <c r="B436" s="322" t="str">
        <f t="shared" si="59"/>
        <v>明細文書</v>
      </c>
      <c r="C436" s="322" t="str">
        <f>"BT-"&amp;(MID(C433,4,3)+1)</f>
        <v>BT-255</v>
      </c>
      <c r="D436" s="322" t="str">
        <f t="shared" si="60"/>
        <v>0..1</v>
      </c>
      <c r="E436" s="322">
        <v>4</v>
      </c>
      <c r="F436" s="323" t="s">
        <v>1013</v>
      </c>
      <c r="G436" s="324" t="s">
        <v>1014</v>
      </c>
      <c r="H436" s="329">
        <v>434</v>
      </c>
      <c r="I436" s="322" t="s">
        <v>5251</v>
      </c>
      <c r="J436" s="322" t="str">
        <f>IF(LEN(N436)&gt;0,INDEX(統合請求!C:C,MATCH(N436,統合請求!D:D,0),1),"")</f>
        <v>IID200</v>
      </c>
      <c r="K436" s="322" t="s">
        <v>25</v>
      </c>
      <c r="L436" s="322" t="s">
        <v>144</v>
      </c>
      <c r="M436" s="322">
        <v>5</v>
      </c>
      <c r="N436" s="323" t="s">
        <v>1013</v>
      </c>
      <c r="O436" s="324" t="s">
        <v>1014</v>
      </c>
      <c r="P436" s="322" t="s">
        <v>30</v>
      </c>
      <c r="X436" s="323" t="s">
        <v>6316</v>
      </c>
      <c r="AE436" s="322" t="str">
        <f>IF(ISTEXT(AD436),INDEX('JP PINT 1.0'!F:F,MATCH(コアインボイスモデル!AD436,'JP PINT 1.0'!B:B,0),1),"")</f>
        <v/>
      </c>
      <c r="AF436" s="322" t="str">
        <f>IF(ISTEXT(AD436),INDEX('JP PINT 1.0'!G:G,MATCH(コアインボイスモデル!AD436,'JP PINT 1.0'!B:B,0),1),"")</f>
        <v/>
      </c>
      <c r="AG436" s="324" t="str">
        <f>IF(ISTEXT(AD436),INDEX('JP PINT 1.0'!I:I,MATCH(コアインボイスモデル!AD436,'JP PINT 1.0'!B:B,0),1),"")</f>
        <v/>
      </c>
      <c r="AH436" s="324" t="str">
        <f>IF(ISTEXT(AD436),INDEX('JP PINT 1.0'!L:L,MATCH(コアインボイスモデル!AD436,'JP PINT 1.0'!B:B,0),1),"")</f>
        <v/>
      </c>
      <c r="AI436" s="322">
        <v>5</v>
      </c>
      <c r="AJ436" s="324" t="s">
        <v>145</v>
      </c>
      <c r="AK436" s="323" t="s">
        <v>4867</v>
      </c>
      <c r="AL436" s="322" t="s">
        <v>17</v>
      </c>
      <c r="AM436" s="324" t="str">
        <f>IF(LEN(AD436)&gt;1,INDEX('JP PINT 1.0'!U:U,MATCH(コアインボイスモデル!AD436,'JP PINT 1.0'!B:B,0),1),"")</f>
        <v/>
      </c>
    </row>
    <row r="437" spans="1:39" outlineLevel="1">
      <c r="A437" s="329">
        <f t="shared" si="65"/>
        <v>306</v>
      </c>
      <c r="B437" s="322" t="str">
        <f t="shared" si="59"/>
        <v>明細文書</v>
      </c>
      <c r="C437" s="322" t="str">
        <f t="shared" ref="C437:C438" si="69">"BT-"&amp;(MID(C436,4,3)+1)</f>
        <v>BT-256</v>
      </c>
      <c r="D437" s="322" t="str">
        <f t="shared" si="60"/>
        <v>0..1</v>
      </c>
      <c r="E437" s="322">
        <v>4</v>
      </c>
      <c r="F437" s="323" t="s">
        <v>1015</v>
      </c>
      <c r="G437" s="324" t="s">
        <v>1016</v>
      </c>
      <c r="H437" s="329">
        <v>435</v>
      </c>
      <c r="I437" s="322" t="s">
        <v>5251</v>
      </c>
      <c r="J437" s="322" t="str">
        <f>IF(LEN(N437)&gt;0,INDEX(統合請求!C:C,MATCH(N437,統合請求!D:D,0),1),"")</f>
        <v>IID201</v>
      </c>
      <c r="K437" s="322" t="s">
        <v>25</v>
      </c>
      <c r="L437" s="322" t="s">
        <v>148</v>
      </c>
      <c r="M437" s="322">
        <v>5</v>
      </c>
      <c r="N437" s="323" t="s">
        <v>1015</v>
      </c>
      <c r="O437" s="324" t="s">
        <v>1016</v>
      </c>
      <c r="P437" s="322" t="s">
        <v>30</v>
      </c>
      <c r="X437" s="323" t="s">
        <v>6317</v>
      </c>
      <c r="AE437" s="322" t="str">
        <f>IF(ISTEXT(AD437),INDEX('JP PINT 1.0'!F:F,MATCH(コアインボイスモデル!AD437,'JP PINT 1.0'!B:B,0),1),"")</f>
        <v/>
      </c>
      <c r="AF437" s="322" t="str">
        <f>IF(ISTEXT(AD437),INDEX('JP PINT 1.0'!G:G,MATCH(コアインボイスモデル!AD437,'JP PINT 1.0'!B:B,0),1),"")</f>
        <v/>
      </c>
      <c r="AG437" s="324" t="str">
        <f>IF(ISTEXT(AD437),INDEX('JP PINT 1.0'!I:I,MATCH(コアインボイスモデル!AD437,'JP PINT 1.0'!B:B,0),1),"")</f>
        <v/>
      </c>
      <c r="AH437" s="324" t="str">
        <f>IF(ISTEXT(AD437),INDEX('JP PINT 1.0'!L:L,MATCH(コアインボイスモデル!AD437,'JP PINT 1.0'!B:B,0),1),"")</f>
        <v/>
      </c>
      <c r="AI437" s="322">
        <v>5</v>
      </c>
      <c r="AJ437" s="324" t="s">
        <v>149</v>
      </c>
      <c r="AK437" s="323" t="s">
        <v>4868</v>
      </c>
      <c r="AL437" s="322" t="s">
        <v>17</v>
      </c>
      <c r="AM437" s="324" t="str">
        <f>IF(LEN(AD437)&gt;1,INDEX('JP PINT 1.0'!U:U,MATCH(コアインボイスモデル!AD437,'JP PINT 1.0'!B:B,0),1),"")</f>
        <v/>
      </c>
    </row>
    <row r="438" spans="1:39" outlineLevel="1">
      <c r="A438" s="329">
        <f t="shared" si="65"/>
        <v>307</v>
      </c>
      <c r="B438" s="322" t="str">
        <f t="shared" si="59"/>
        <v>明細文書</v>
      </c>
      <c r="C438" s="322" t="str">
        <f t="shared" si="69"/>
        <v>BT-257</v>
      </c>
      <c r="D438" s="322" t="str">
        <f t="shared" si="60"/>
        <v>0..1</v>
      </c>
      <c r="E438" s="322">
        <v>4</v>
      </c>
      <c r="F438" s="323" t="s">
        <v>1017</v>
      </c>
      <c r="G438" s="324" t="s">
        <v>1018</v>
      </c>
      <c r="H438" s="329">
        <v>436</v>
      </c>
      <c r="I438" s="322" t="s">
        <v>5251</v>
      </c>
      <c r="J438" s="322" t="str">
        <f>IF(LEN(N438)&gt;0,INDEX(統合請求!C:C,MATCH(N438,統合請求!D:D,0),1),"")</f>
        <v>IID202</v>
      </c>
      <c r="K438" s="322" t="s">
        <v>25</v>
      </c>
      <c r="L438" s="322" t="s">
        <v>152</v>
      </c>
      <c r="M438" s="322">
        <v>5</v>
      </c>
      <c r="N438" s="323" t="s">
        <v>1017</v>
      </c>
      <c r="O438" s="324" t="s">
        <v>1018</v>
      </c>
      <c r="P438" s="322" t="s">
        <v>30</v>
      </c>
      <c r="X438" s="323" t="s">
        <v>6318</v>
      </c>
      <c r="AE438" s="322" t="str">
        <f>IF(ISTEXT(AD438),INDEX('JP PINT 1.0'!F:F,MATCH(コアインボイスモデル!AD438,'JP PINT 1.0'!B:B,0),1),"")</f>
        <v/>
      </c>
      <c r="AF438" s="322" t="str">
        <f>IF(ISTEXT(AD438),INDEX('JP PINT 1.0'!G:G,MATCH(コアインボイスモデル!AD438,'JP PINT 1.0'!B:B,0),1),"")</f>
        <v/>
      </c>
      <c r="AG438" s="324" t="str">
        <f>IF(ISTEXT(AD438),INDEX('JP PINT 1.0'!I:I,MATCH(コアインボイスモデル!AD438,'JP PINT 1.0'!B:B,0),1),"")</f>
        <v/>
      </c>
      <c r="AH438" s="324" t="str">
        <f>IF(ISTEXT(AD438),INDEX('JP PINT 1.0'!L:L,MATCH(コアインボイスモデル!AD438,'JP PINT 1.0'!B:B,0),1),"")</f>
        <v/>
      </c>
      <c r="AI438" s="322">
        <v>5</v>
      </c>
      <c r="AJ438" s="324" t="s">
        <v>48</v>
      </c>
      <c r="AK438" s="323" t="s">
        <v>4869</v>
      </c>
      <c r="AL438" s="322" t="s">
        <v>17</v>
      </c>
      <c r="AM438" s="324" t="str">
        <f>IF(LEN(AD438)&gt;1,INDEX('JP PINT 1.0'!U:U,MATCH(コアインボイスモデル!AD438,'JP PINT 1.0'!B:B,0),1),"")</f>
        <v/>
      </c>
    </row>
    <row r="439" spans="1:39">
      <c r="A439" s="329">
        <f t="shared" si="65"/>
        <v>308</v>
      </c>
      <c r="B439" s="322" t="str">
        <f t="shared" si="59"/>
        <v>明細文書</v>
      </c>
      <c r="C439" s="322" t="str">
        <f>"BG-"&amp;(MID(C434,4,2)+1)</f>
        <v>BG-48</v>
      </c>
      <c r="D439" s="322" t="str">
        <f t="shared" si="60"/>
        <v>0..1</v>
      </c>
      <c r="E439" s="322">
        <v>3</v>
      </c>
      <c r="F439" s="323" t="s">
        <v>6097</v>
      </c>
      <c r="G439" s="324" t="s">
        <v>1021</v>
      </c>
      <c r="H439" s="329">
        <v>437</v>
      </c>
      <c r="I439" s="322" t="s">
        <v>5251</v>
      </c>
      <c r="K439" s="322" t="s">
        <v>36</v>
      </c>
      <c r="L439" s="322" t="s">
        <v>1019</v>
      </c>
      <c r="M439" s="322">
        <v>4</v>
      </c>
      <c r="N439" s="323" t="s">
        <v>1020</v>
      </c>
      <c r="O439" s="324" t="s">
        <v>1021</v>
      </c>
      <c r="P439" s="322" t="s">
        <v>30</v>
      </c>
      <c r="V439" s="323" t="s">
        <v>6445</v>
      </c>
      <c r="AE439" s="322" t="str">
        <f>IF(ISTEXT(AD439),INDEX('JP PINT 1.0'!F:F,MATCH(コアインボイスモデル!AD439,'JP PINT 1.0'!B:B,0),1),"")</f>
        <v/>
      </c>
      <c r="AF439" s="322" t="str">
        <f>IF(ISTEXT(AD439),INDEX('JP PINT 1.0'!G:G,MATCH(コアインボイスモデル!AD439,'JP PINT 1.0'!B:B,0),1),"")</f>
        <v/>
      </c>
      <c r="AG439" s="324" t="str">
        <f>IF(ISTEXT(AD439),INDEX('JP PINT 1.0'!I:I,MATCH(コアインボイスモデル!AD439,'JP PINT 1.0'!B:B,0),1),"")</f>
        <v/>
      </c>
      <c r="AH439" s="324" t="str">
        <f>IF(ISTEXT(AD439),INDEX('JP PINT 1.0'!L:L,MATCH(コアインボイスモデル!AD439,'JP PINT 1.0'!B:B,0),1),"")</f>
        <v/>
      </c>
      <c r="AI439" s="322">
        <v>4</v>
      </c>
      <c r="AJ439" s="324" t="s">
        <v>156</v>
      </c>
      <c r="AK439" s="323" t="s">
        <v>4870</v>
      </c>
      <c r="AM439" s="324" t="str">
        <f>IF(LEN(AD439)&gt;1,INDEX('JP PINT 1.0'!U:U,MATCH(コアインボイスモデル!AD439,'JP PINT 1.0'!B:B,0),1),"")</f>
        <v/>
      </c>
    </row>
    <row r="440" spans="1:39" outlineLevel="1">
      <c r="A440" s="329"/>
      <c r="B440" s="322" t="str">
        <f t="shared" si="59"/>
        <v/>
      </c>
      <c r="D440" s="322" t="str">
        <f t="shared" si="60"/>
        <v/>
      </c>
      <c r="H440" s="329">
        <v>438</v>
      </c>
      <c r="I440" s="322" t="s">
        <v>5251</v>
      </c>
      <c r="J440" s="322" t="str">
        <f>IF(LEN(N440)&gt;0,INDEX(統合請求!C:C,MATCH(N440,統合請求!D:D,0),1),"")</f>
        <v>ICL47</v>
      </c>
      <c r="K440" s="322" t="s">
        <v>41</v>
      </c>
      <c r="L440" s="322" t="s">
        <v>159</v>
      </c>
      <c r="M440" s="322">
        <v>4</v>
      </c>
      <c r="N440" s="323" t="s">
        <v>1022</v>
      </c>
      <c r="O440" s="324" t="s">
        <v>1023</v>
      </c>
      <c r="P440" s="322" t="s">
        <v>46</v>
      </c>
      <c r="W440" s="323" t="s">
        <v>6226</v>
      </c>
      <c r="AE440" s="322" t="str">
        <f>IF(ISTEXT(AD440),INDEX('JP PINT 1.0'!F:F,MATCH(コアインボイスモデル!AD440,'JP PINT 1.0'!B:B,0),1),"")</f>
        <v/>
      </c>
      <c r="AF440" s="322" t="str">
        <f>IF(ISTEXT(AD440),INDEX('JP PINT 1.0'!G:G,MATCH(コアインボイスモデル!AD440,'JP PINT 1.0'!B:B,0),1),"")</f>
        <v/>
      </c>
      <c r="AG440" s="324" t="str">
        <f>IF(ISTEXT(AD440),INDEX('JP PINT 1.0'!I:I,MATCH(コアインボイスモデル!AD440,'JP PINT 1.0'!B:B,0),1),"")</f>
        <v/>
      </c>
      <c r="AH440" s="324" t="str">
        <f>IF(ISTEXT(AD440),INDEX('JP PINT 1.0'!L:L,MATCH(コアインボイスモデル!AD440,'JP PINT 1.0'!B:B,0),1),"")</f>
        <v/>
      </c>
      <c r="AI440" s="322">
        <v>4</v>
      </c>
      <c r="AJ440" s="324" t="s">
        <v>160</v>
      </c>
      <c r="AM440" s="324" t="str">
        <f>IF(LEN(AD440)&gt;1,INDEX('JP PINT 1.0'!U:U,MATCH(コアインボイスモデル!AD440,'JP PINT 1.0'!B:B,0),1),"")</f>
        <v/>
      </c>
    </row>
    <row r="441" spans="1:39" outlineLevel="1">
      <c r="A441" s="329">
        <f>A439+1</f>
        <v>309</v>
      </c>
      <c r="B441" s="322" t="str">
        <f t="shared" si="59"/>
        <v>明細文書</v>
      </c>
      <c r="C441" s="322" t="str">
        <f>"BT-"&amp;(MID(C438,4,3)+1)</f>
        <v>BT-258</v>
      </c>
      <c r="D441" s="322" t="str">
        <f t="shared" si="60"/>
        <v>1..1</v>
      </c>
      <c r="E441" s="322">
        <v>4</v>
      </c>
      <c r="F441" s="323" t="s">
        <v>1024</v>
      </c>
      <c r="G441" s="324" t="s">
        <v>1025</v>
      </c>
      <c r="H441" s="329">
        <v>439</v>
      </c>
      <c r="I441" s="322" t="s">
        <v>5251</v>
      </c>
      <c r="J441" s="322" t="str">
        <f>IF(LEN(N441)&gt;0,INDEX(統合請求!C:C,MATCH(N441,統合請求!D:D,0),1),"")</f>
        <v>IID203</v>
      </c>
      <c r="K441" s="322" t="s">
        <v>25</v>
      </c>
      <c r="L441" s="322" t="s">
        <v>163</v>
      </c>
      <c r="M441" s="322">
        <v>5</v>
      </c>
      <c r="N441" s="323" t="s">
        <v>1024</v>
      </c>
      <c r="O441" s="324" t="s">
        <v>1025</v>
      </c>
      <c r="P441" s="322" t="s">
        <v>23</v>
      </c>
      <c r="X441" s="323" t="s">
        <v>6227</v>
      </c>
      <c r="AE441" s="322" t="str">
        <f>IF(ISTEXT(AD441),INDEX('JP PINT 1.0'!F:F,MATCH(コアインボイスモデル!AD441,'JP PINT 1.0'!B:B,0),1),"")</f>
        <v/>
      </c>
      <c r="AF441" s="322" t="str">
        <f>IF(ISTEXT(AD441),INDEX('JP PINT 1.0'!G:G,MATCH(コアインボイスモデル!AD441,'JP PINT 1.0'!B:B,0),1),"")</f>
        <v/>
      </c>
      <c r="AG441" s="324" t="str">
        <f>IF(ISTEXT(AD441),INDEX('JP PINT 1.0'!I:I,MATCH(コアインボイスモデル!AD441,'JP PINT 1.0'!B:B,0),1),"")</f>
        <v/>
      </c>
      <c r="AH441" s="324" t="str">
        <f>IF(ISTEXT(AD441),INDEX('JP PINT 1.0'!L:L,MATCH(コアインボイスモデル!AD441,'JP PINT 1.0'!B:B,0),1),"")</f>
        <v/>
      </c>
      <c r="AI441" s="322">
        <v>5</v>
      </c>
      <c r="AJ441" s="324" t="s">
        <v>164</v>
      </c>
      <c r="AK441" s="323" t="s">
        <v>4871</v>
      </c>
      <c r="AL441" s="322" t="s">
        <v>17</v>
      </c>
      <c r="AM441" s="324" t="str">
        <f>IF(LEN(AD441)&gt;1,INDEX('JP PINT 1.0'!U:U,MATCH(コアインボイスモデル!AD441,'JP PINT 1.0'!B:B,0),1),"")</f>
        <v/>
      </c>
    </row>
    <row r="442" spans="1:39" outlineLevel="1">
      <c r="A442" s="329">
        <f t="shared" si="65"/>
        <v>310</v>
      </c>
      <c r="B442" s="322" t="str">
        <f t="shared" si="59"/>
        <v>明細文書</v>
      </c>
      <c r="C442" s="322" t="str">
        <f t="shared" ref="C442:C445" si="70">"BT-"&amp;(MID(C441,4,3)+1)</f>
        <v>BT-259</v>
      </c>
      <c r="D442" s="322" t="str">
        <f t="shared" si="60"/>
        <v>0..1</v>
      </c>
      <c r="E442" s="322">
        <v>4</v>
      </c>
      <c r="F442" s="323" t="s">
        <v>1026</v>
      </c>
      <c r="G442" s="324" t="s">
        <v>1027</v>
      </c>
      <c r="H442" s="329">
        <v>440</v>
      </c>
      <c r="I442" s="322" t="s">
        <v>5251</v>
      </c>
      <c r="J442" s="322" t="str">
        <f>IF(LEN(N442)&gt;0,INDEX(統合請求!C:C,MATCH(N442,統合請求!D:D,0),1),"")</f>
        <v>IID204</v>
      </c>
      <c r="K442" s="322" t="s">
        <v>25</v>
      </c>
      <c r="L442" s="322" t="s">
        <v>167</v>
      </c>
      <c r="M442" s="322">
        <v>5</v>
      </c>
      <c r="N442" s="323" t="s">
        <v>1026</v>
      </c>
      <c r="O442" s="324" t="s">
        <v>1027</v>
      </c>
      <c r="P442" s="322" t="s">
        <v>30</v>
      </c>
      <c r="X442" s="323" t="s">
        <v>6228</v>
      </c>
      <c r="AE442" s="322" t="str">
        <f>IF(ISTEXT(AD442),INDEX('JP PINT 1.0'!F:F,MATCH(コアインボイスモデル!AD442,'JP PINT 1.0'!B:B,0),1),"")</f>
        <v/>
      </c>
      <c r="AF442" s="322" t="str">
        <f>IF(ISTEXT(AD442),INDEX('JP PINT 1.0'!G:G,MATCH(コアインボイスモデル!AD442,'JP PINT 1.0'!B:B,0),1),"")</f>
        <v/>
      </c>
      <c r="AG442" s="324" t="str">
        <f>IF(ISTEXT(AD442),INDEX('JP PINT 1.0'!I:I,MATCH(コアインボイスモデル!AD442,'JP PINT 1.0'!B:B,0),1),"")</f>
        <v/>
      </c>
      <c r="AH442" s="324" t="str">
        <f>IF(ISTEXT(AD442),INDEX('JP PINT 1.0'!L:L,MATCH(コアインボイスモデル!AD442,'JP PINT 1.0'!B:B,0),1),"")</f>
        <v/>
      </c>
      <c r="AI442" s="322">
        <v>5</v>
      </c>
      <c r="AJ442" s="324" t="s">
        <v>68</v>
      </c>
      <c r="AK442" s="323" t="s">
        <v>4872</v>
      </c>
      <c r="AL442" s="322" t="s">
        <v>17</v>
      </c>
      <c r="AM442" s="324" t="str">
        <f>IF(LEN(AD442)&gt;1,INDEX('JP PINT 1.0'!U:U,MATCH(コアインボイスモデル!AD442,'JP PINT 1.0'!B:B,0),1),"")</f>
        <v/>
      </c>
    </row>
    <row r="443" spans="1:39" outlineLevel="1">
      <c r="A443" s="329">
        <f t="shared" si="65"/>
        <v>311</v>
      </c>
      <c r="B443" s="322" t="str">
        <f t="shared" si="59"/>
        <v>明細文書</v>
      </c>
      <c r="C443" s="322" t="str">
        <f t="shared" si="70"/>
        <v>BT-260</v>
      </c>
      <c r="D443" s="322" t="str">
        <f t="shared" si="60"/>
        <v>0..1</v>
      </c>
      <c r="E443" s="322">
        <v>4</v>
      </c>
      <c r="F443" s="323" t="s">
        <v>1028</v>
      </c>
      <c r="G443" s="324" t="s">
        <v>1029</v>
      </c>
      <c r="H443" s="329">
        <v>441</v>
      </c>
      <c r="I443" s="322" t="s">
        <v>5251</v>
      </c>
      <c r="J443" s="322" t="str">
        <f>IF(LEN(N443)&gt;0,INDEX(統合請求!C:C,MATCH(N443,統合請求!D:D,0),1),"")</f>
        <v>IID205</v>
      </c>
      <c r="K443" s="322" t="s">
        <v>25</v>
      </c>
      <c r="L443" s="322" t="s">
        <v>170</v>
      </c>
      <c r="M443" s="322">
        <v>5</v>
      </c>
      <c r="N443" s="323" t="s">
        <v>1028</v>
      </c>
      <c r="O443" s="324" t="s">
        <v>1029</v>
      </c>
      <c r="P443" s="322" t="s">
        <v>30</v>
      </c>
      <c r="X443" s="323" t="s">
        <v>6230</v>
      </c>
      <c r="AE443" s="322" t="str">
        <f>IF(ISTEXT(AD443),INDEX('JP PINT 1.0'!F:F,MATCH(コアインボイスモデル!AD443,'JP PINT 1.0'!B:B,0),1),"")</f>
        <v/>
      </c>
      <c r="AF443" s="322" t="str">
        <f>IF(ISTEXT(AD443),INDEX('JP PINT 1.0'!G:G,MATCH(コアインボイスモデル!AD443,'JP PINT 1.0'!B:B,0),1),"")</f>
        <v/>
      </c>
      <c r="AG443" s="324" t="str">
        <f>IF(ISTEXT(AD443),INDEX('JP PINT 1.0'!I:I,MATCH(コアインボイスモデル!AD443,'JP PINT 1.0'!B:B,0),1),"")</f>
        <v/>
      </c>
      <c r="AH443" s="324" t="str">
        <f>IF(ISTEXT(AD443),INDEX('JP PINT 1.0'!L:L,MATCH(コアインボイスモデル!AD443,'JP PINT 1.0'!B:B,0),1),"")</f>
        <v/>
      </c>
      <c r="AI443" s="322">
        <v>5</v>
      </c>
      <c r="AJ443" s="324" t="s">
        <v>171</v>
      </c>
      <c r="AK443" s="323" t="s">
        <v>4873</v>
      </c>
      <c r="AL443" s="322" t="s">
        <v>17</v>
      </c>
      <c r="AM443" s="324" t="str">
        <f>IF(LEN(AD443)&gt;1,INDEX('JP PINT 1.0'!U:U,MATCH(コアインボイスモデル!AD443,'JP PINT 1.0'!B:B,0),1),"")</f>
        <v/>
      </c>
    </row>
    <row r="444" spans="1:39" outlineLevel="1">
      <c r="A444" s="329">
        <f t="shared" si="65"/>
        <v>312</v>
      </c>
      <c r="B444" s="322" t="str">
        <f t="shared" si="59"/>
        <v>明細文書</v>
      </c>
      <c r="C444" s="322" t="str">
        <f t="shared" si="70"/>
        <v>BT-261</v>
      </c>
      <c r="D444" s="322" t="str">
        <f t="shared" si="60"/>
        <v>1..1</v>
      </c>
      <c r="E444" s="322">
        <v>4</v>
      </c>
      <c r="F444" s="323" t="s">
        <v>1030</v>
      </c>
      <c r="G444" s="324" t="s">
        <v>1031</v>
      </c>
      <c r="H444" s="329">
        <v>442</v>
      </c>
      <c r="I444" s="322" t="s">
        <v>5251</v>
      </c>
      <c r="J444" s="322" t="str">
        <f>IF(LEN(N444)&gt;0,INDEX(統合請求!C:C,MATCH(N444,統合請求!D:D,0),1),"")</f>
        <v>IID206</v>
      </c>
      <c r="K444" s="322" t="s">
        <v>25</v>
      </c>
      <c r="L444" s="322" t="s">
        <v>179</v>
      </c>
      <c r="M444" s="322">
        <v>5</v>
      </c>
      <c r="N444" s="323" t="s">
        <v>1030</v>
      </c>
      <c r="O444" s="324" t="s">
        <v>1031</v>
      </c>
      <c r="P444" s="322" t="s">
        <v>23</v>
      </c>
      <c r="X444" s="323" t="s">
        <v>6232</v>
      </c>
      <c r="AE444" s="322" t="str">
        <f>IF(ISTEXT(AD444),INDEX('JP PINT 1.0'!F:F,MATCH(コアインボイスモデル!AD444,'JP PINT 1.0'!B:B,0),1),"")</f>
        <v/>
      </c>
      <c r="AF444" s="322" t="str">
        <f>IF(ISTEXT(AD444),INDEX('JP PINT 1.0'!G:G,MATCH(コアインボイスモデル!AD444,'JP PINT 1.0'!B:B,0),1),"")</f>
        <v/>
      </c>
      <c r="AG444" s="324" t="str">
        <f>IF(ISTEXT(AD444),INDEX('JP PINT 1.0'!I:I,MATCH(コアインボイスモデル!AD444,'JP PINT 1.0'!B:B,0),1),"")</f>
        <v/>
      </c>
      <c r="AH444" s="324" t="str">
        <f>IF(ISTEXT(AD444),INDEX('JP PINT 1.0'!L:L,MATCH(コアインボイスモデル!AD444,'JP PINT 1.0'!B:B,0),1),"")</f>
        <v/>
      </c>
      <c r="AI444" s="322">
        <v>5</v>
      </c>
      <c r="AJ444" s="324" t="s">
        <v>117</v>
      </c>
      <c r="AK444" s="323" t="s">
        <v>4874</v>
      </c>
      <c r="AL444" s="322" t="s">
        <v>17</v>
      </c>
      <c r="AM444" s="324" t="str">
        <f>IF(LEN(AD444)&gt;1,INDEX('JP PINT 1.0'!U:U,MATCH(コアインボイスモデル!AD444,'JP PINT 1.0'!B:B,0),1),"")</f>
        <v/>
      </c>
    </row>
    <row r="445" spans="1:39" outlineLevel="1">
      <c r="A445" s="329">
        <f t="shared" si="65"/>
        <v>313</v>
      </c>
      <c r="B445" s="322" t="str">
        <f t="shared" si="59"/>
        <v>明細文書</v>
      </c>
      <c r="C445" s="322" t="str">
        <f t="shared" si="70"/>
        <v>BT-262</v>
      </c>
      <c r="D445" s="322" t="str">
        <f t="shared" si="60"/>
        <v>1..1</v>
      </c>
      <c r="E445" s="322">
        <v>4</v>
      </c>
      <c r="F445" s="323" t="s">
        <v>1032</v>
      </c>
      <c r="G445" s="324" t="s">
        <v>1033</v>
      </c>
      <c r="H445" s="329">
        <v>443</v>
      </c>
      <c r="I445" s="322" t="s">
        <v>5251</v>
      </c>
      <c r="J445" s="322" t="str">
        <f>IF(LEN(N445)&gt;0,INDEX(統合請求!C:C,MATCH(N445,統合請求!D:D,0),1),"")</f>
        <v>IID207</v>
      </c>
      <c r="K445" s="322" t="s">
        <v>25</v>
      </c>
      <c r="L445" s="322" t="s">
        <v>186</v>
      </c>
      <c r="M445" s="322">
        <v>5</v>
      </c>
      <c r="N445" s="323" t="s">
        <v>1032</v>
      </c>
      <c r="O445" s="324" t="s">
        <v>1033</v>
      </c>
      <c r="P445" s="322" t="s">
        <v>23</v>
      </c>
      <c r="X445" s="323" t="s">
        <v>6235</v>
      </c>
      <c r="AE445" s="322" t="str">
        <f>IF(ISTEXT(AD445),INDEX('JP PINT 1.0'!F:F,MATCH(コアインボイスモデル!AD445,'JP PINT 1.0'!B:B,0),1),"")</f>
        <v/>
      </c>
      <c r="AF445" s="322" t="str">
        <f>IF(ISTEXT(AD445),INDEX('JP PINT 1.0'!G:G,MATCH(コアインボイスモデル!AD445,'JP PINT 1.0'!B:B,0),1),"")</f>
        <v/>
      </c>
      <c r="AG445" s="324" t="str">
        <f>IF(ISTEXT(AD445),INDEX('JP PINT 1.0'!I:I,MATCH(コアインボイスモデル!AD445,'JP PINT 1.0'!B:B,0),1),"")</f>
        <v/>
      </c>
      <c r="AH445" s="324" t="str">
        <f>IF(ISTEXT(AD445),INDEX('JP PINT 1.0'!L:L,MATCH(コアインボイスモデル!AD445,'JP PINT 1.0'!B:B,0),1),"")</f>
        <v/>
      </c>
      <c r="AI445" s="322">
        <v>5</v>
      </c>
      <c r="AJ445" s="324" t="s">
        <v>132</v>
      </c>
      <c r="AK445" s="323" t="s">
        <v>4875</v>
      </c>
      <c r="AL445" s="322" t="s">
        <v>17</v>
      </c>
      <c r="AM445" s="324" t="str">
        <f>IF(LEN(AD445)&gt;1,INDEX('JP PINT 1.0'!U:U,MATCH(コアインボイスモデル!AD445,'JP PINT 1.0'!B:B,0),1),"")</f>
        <v/>
      </c>
    </row>
    <row r="446" spans="1:39">
      <c r="A446" s="329"/>
      <c r="B446" s="322" t="str">
        <f t="shared" si="59"/>
        <v/>
      </c>
      <c r="D446" s="322" t="str">
        <f t="shared" si="60"/>
        <v/>
      </c>
      <c r="H446" s="329">
        <v>444</v>
      </c>
      <c r="I446" s="322" t="s">
        <v>5251</v>
      </c>
      <c r="K446" s="322" t="s">
        <v>36</v>
      </c>
      <c r="L446" s="322" t="s">
        <v>1034</v>
      </c>
      <c r="M446" s="322">
        <v>3</v>
      </c>
      <c r="N446" s="323" t="s">
        <v>1036</v>
      </c>
      <c r="O446" s="324" t="s">
        <v>1037</v>
      </c>
      <c r="P446" s="322" t="s">
        <v>30</v>
      </c>
      <c r="T446" s="323" t="s">
        <v>6319</v>
      </c>
      <c r="AE446" s="322" t="str">
        <f>IF(ISTEXT(AD446),INDEX('JP PINT 1.0'!F:F,MATCH(コアインボイスモデル!AD446,'JP PINT 1.0'!B:B,0),1),"")</f>
        <v/>
      </c>
      <c r="AF446" s="322" t="str">
        <f>IF(ISTEXT(AD446),INDEX('JP PINT 1.0'!G:G,MATCH(コアインボイスモデル!AD446,'JP PINT 1.0'!B:B,0),1),"")</f>
        <v/>
      </c>
      <c r="AG446" s="324" t="str">
        <f>IF(ISTEXT(AD446),INDEX('JP PINT 1.0'!I:I,MATCH(コアインボイスモデル!AD446,'JP PINT 1.0'!B:B,0),1),"")</f>
        <v/>
      </c>
      <c r="AH446" s="324" t="str">
        <f>IF(ISTEXT(AD446),INDEX('JP PINT 1.0'!L:L,MATCH(コアインボイスモデル!AD446,'JP PINT 1.0'!B:B,0),1),"")</f>
        <v/>
      </c>
      <c r="AI446" s="322">
        <v>3</v>
      </c>
      <c r="AJ446" s="324" t="s">
        <v>1035</v>
      </c>
      <c r="AK446" s="323" t="s">
        <v>4876</v>
      </c>
      <c r="AL446" s="322" t="s">
        <v>17</v>
      </c>
      <c r="AM446" s="324" t="str">
        <f>IF(LEN(AD446)&gt;1,INDEX('JP PINT 1.0'!U:U,MATCH(コアインボイスモデル!AD446,'JP PINT 1.0'!B:B,0),1),"")</f>
        <v/>
      </c>
    </row>
    <row r="447" spans="1:39">
      <c r="A447" s="329"/>
      <c r="B447" s="322" t="str">
        <f t="shared" ref="B447:B510" si="71">IF(ISTEXT(F447),I447,"")</f>
        <v/>
      </c>
      <c r="D447" s="322" t="str">
        <f t="shared" si="60"/>
        <v/>
      </c>
      <c r="E447" s="322" t="s">
        <v>3791</v>
      </c>
      <c r="H447" s="329">
        <v>445</v>
      </c>
      <c r="I447" s="322" t="s">
        <v>5251</v>
      </c>
      <c r="K447" s="322" t="s">
        <v>41</v>
      </c>
      <c r="L447" s="322" t="s">
        <v>1038</v>
      </c>
      <c r="M447" s="322">
        <v>3</v>
      </c>
      <c r="N447" s="323" t="s">
        <v>1040</v>
      </c>
      <c r="O447" s="324" t="s">
        <v>1041</v>
      </c>
      <c r="P447" s="322" t="s">
        <v>16</v>
      </c>
      <c r="U447" s="323" t="s">
        <v>6320</v>
      </c>
      <c r="AE447" s="322" t="str">
        <f>IF(ISTEXT(AD447),INDEX('JP PINT 1.0'!F:F,MATCH(コアインボイスモデル!AD447,'JP PINT 1.0'!B:B,0),1),"")</f>
        <v/>
      </c>
      <c r="AF447" s="322" t="str">
        <f>IF(ISTEXT(AD447),INDEX('JP PINT 1.0'!G:G,MATCH(コアインボイスモデル!AD447,'JP PINT 1.0'!B:B,0),1),"")</f>
        <v/>
      </c>
      <c r="AG447" s="324" t="str">
        <f>IF(ISTEXT(AD447),INDEX('JP PINT 1.0'!I:I,MATCH(コアインボイスモデル!AD447,'JP PINT 1.0'!B:B,0),1),"")</f>
        <v/>
      </c>
      <c r="AH447" s="324" t="str">
        <f>IF(ISTEXT(AD447),INDEX('JP PINT 1.0'!L:L,MATCH(コアインボイスモデル!AD447,'JP PINT 1.0'!B:B,0),1),"")</f>
        <v/>
      </c>
      <c r="AI447" s="322">
        <v>3</v>
      </c>
      <c r="AJ447" s="324" t="s">
        <v>1039</v>
      </c>
      <c r="AL447" s="322" t="s">
        <v>17</v>
      </c>
      <c r="AM447" s="324" t="str">
        <f>IF(LEN(AD447)&gt;1,INDEX('JP PINT 1.0'!U:U,MATCH(コアインボイスモデル!AD447,'JP PINT 1.0'!B:B,0),1),"")</f>
        <v/>
      </c>
    </row>
    <row r="448" spans="1:39">
      <c r="A448" s="329">
        <f>A445+1</f>
        <v>314</v>
      </c>
      <c r="B448" s="322" t="str">
        <f t="shared" si="71"/>
        <v>明細文書</v>
      </c>
      <c r="C448" s="322" t="str">
        <f>"BG-"&amp;(MID(C439,4,2)+1)</f>
        <v>BG-49</v>
      </c>
      <c r="D448" s="322" t="str">
        <f t="shared" si="60"/>
        <v>0..1</v>
      </c>
      <c r="E448" s="322">
        <v>3</v>
      </c>
      <c r="F448" s="323" t="s">
        <v>6107</v>
      </c>
      <c r="G448" s="324" t="s">
        <v>1045</v>
      </c>
      <c r="H448" s="329">
        <v>446</v>
      </c>
      <c r="I448" s="322" t="s">
        <v>5251</v>
      </c>
      <c r="K448" s="322" t="s">
        <v>36</v>
      </c>
      <c r="L448" s="322" t="s">
        <v>1042</v>
      </c>
      <c r="M448" s="322">
        <v>4</v>
      </c>
      <c r="N448" s="323" t="s">
        <v>1044</v>
      </c>
      <c r="O448" s="324" t="s">
        <v>1045</v>
      </c>
      <c r="P448" s="322" t="s">
        <v>30</v>
      </c>
      <c r="V448" s="323" t="s">
        <v>6321</v>
      </c>
      <c r="AE448" s="322" t="str">
        <f>IF(ISTEXT(AD448),INDEX('JP PINT 1.0'!F:F,MATCH(コアインボイスモデル!AD448,'JP PINT 1.0'!B:B,0),1),"")</f>
        <v/>
      </c>
      <c r="AF448" s="322" t="str">
        <f>IF(ISTEXT(AD448),INDEX('JP PINT 1.0'!G:G,MATCH(コアインボイスモデル!AD448,'JP PINT 1.0'!B:B,0),1),"")</f>
        <v/>
      </c>
      <c r="AG448" s="324" t="str">
        <f>IF(ISTEXT(AD448),INDEX('JP PINT 1.0'!I:I,MATCH(コアインボイスモデル!AD448,'JP PINT 1.0'!B:B,0),1),"")</f>
        <v/>
      </c>
      <c r="AH448" s="324" t="str">
        <f>IF(ISTEXT(AD448),INDEX('JP PINT 1.0'!L:L,MATCH(コアインボイスモデル!AD448,'JP PINT 1.0'!B:B,0),1),"")</f>
        <v/>
      </c>
      <c r="AI448" s="322">
        <v>4</v>
      </c>
      <c r="AJ448" s="324" t="s">
        <v>1043</v>
      </c>
      <c r="AK448" s="323" t="s">
        <v>4877</v>
      </c>
      <c r="AL448" s="322" t="s">
        <v>17</v>
      </c>
      <c r="AM448" s="324" t="str">
        <f>IF(LEN(AD448)&gt;1,INDEX('JP PINT 1.0'!U:U,MATCH(コアインボイスモデル!AD448,'JP PINT 1.0'!B:B,0),1),"")</f>
        <v/>
      </c>
    </row>
    <row r="449" spans="1:39" outlineLevel="1">
      <c r="A449" s="329"/>
      <c r="B449" s="322" t="str">
        <f t="shared" si="71"/>
        <v/>
      </c>
      <c r="D449" s="322" t="str">
        <f t="shared" si="60"/>
        <v/>
      </c>
      <c r="E449" s="322" t="s">
        <v>3791</v>
      </c>
      <c r="H449" s="329">
        <v>447</v>
      </c>
      <c r="I449" s="322" t="s">
        <v>5251</v>
      </c>
      <c r="J449" s="322" t="str">
        <f>IF(LEN(N449)&gt;0,INDEX(統合請求!C:C,MATCH(N449,統合請求!D:D,0),1),"")</f>
        <v>ICL48</v>
      </c>
      <c r="K449" s="322" t="s">
        <v>41</v>
      </c>
      <c r="L449" s="322" t="s">
        <v>159</v>
      </c>
      <c r="M449" s="322">
        <v>4</v>
      </c>
      <c r="N449" s="323" t="s">
        <v>1046</v>
      </c>
      <c r="O449" s="324" t="s">
        <v>1047</v>
      </c>
      <c r="P449" s="322" t="s">
        <v>16</v>
      </c>
      <c r="W449" s="323" t="s">
        <v>6226</v>
      </c>
      <c r="AC449" s="322" t="str">
        <f>IF(ISTEXT(AD449),INDEX('JP PINT 1.0'!A:A,MATCH(コアインボイスモデル!AD449,'JP PINT 1.0'!B:B,0),1),"")</f>
        <v/>
      </c>
      <c r="AE449" s="322" t="str">
        <f>IF(ISTEXT(AD449),INDEX('JP PINT 1.0'!F:F,MATCH(コアインボイスモデル!AD449,'JP PINT 1.0'!B:B,0),1),"")</f>
        <v/>
      </c>
      <c r="AF449" s="322" t="str">
        <f>IF(ISTEXT(AD449),INDEX('JP PINT 1.0'!G:G,MATCH(コアインボイスモデル!AD449,'JP PINT 1.0'!B:B,0),1),"")</f>
        <v/>
      </c>
      <c r="AG449" s="324" t="str">
        <f>IF(ISTEXT(AD449),INDEX('JP PINT 1.0'!I:I,MATCH(コアインボイスモデル!AD449,'JP PINT 1.0'!B:B,0),1),"")</f>
        <v/>
      </c>
      <c r="AH449" s="324" t="str">
        <f>IF(ISTEXT(AD449),INDEX('JP PINT 1.0'!L:L,MATCH(コアインボイスモデル!AD449,'JP PINT 1.0'!B:B,0),1),"")</f>
        <v/>
      </c>
      <c r="AI449" s="322">
        <v>4</v>
      </c>
      <c r="AJ449" s="324" t="s">
        <v>160</v>
      </c>
      <c r="AL449" s="322" t="s">
        <v>17</v>
      </c>
      <c r="AM449" s="324" t="str">
        <f>IF(LEN(AD449)&gt;1,INDEX('JP PINT 1.0'!U:U,MATCH(コアインボイスモデル!AD449,'JP PINT 1.0'!B:B,0),1),"")</f>
        <v/>
      </c>
    </row>
    <row r="450" spans="1:39" outlineLevel="1">
      <c r="A450" s="329">
        <f>A448+1</f>
        <v>315</v>
      </c>
      <c r="B450" s="322" t="str">
        <f t="shared" si="71"/>
        <v>明細文書</v>
      </c>
      <c r="C450" s="322" t="str">
        <f>"BT-"&amp;(MID(C445,4,3)+1)</f>
        <v>BT-263</v>
      </c>
      <c r="D450" s="322" t="str">
        <f t="shared" si="60"/>
        <v>0..1</v>
      </c>
      <c r="E450" s="322">
        <v>4</v>
      </c>
      <c r="F450" s="323" t="s">
        <v>6046</v>
      </c>
      <c r="G450" s="324" t="s">
        <v>1049</v>
      </c>
      <c r="H450" s="329">
        <v>448</v>
      </c>
      <c r="I450" s="322" t="s">
        <v>5251</v>
      </c>
      <c r="J450" s="322" t="str">
        <f>IF(LEN(N450)&gt;0,INDEX(統合請求!C:C,MATCH(N450,統合請求!D:D,0),1),"")</f>
        <v>IID208</v>
      </c>
      <c r="K450" s="322" t="s">
        <v>25</v>
      </c>
      <c r="L450" s="322" t="s">
        <v>163</v>
      </c>
      <c r="M450" s="322">
        <v>5</v>
      </c>
      <c r="N450" s="323" t="s">
        <v>1048</v>
      </c>
      <c r="O450" s="324" t="s">
        <v>1049</v>
      </c>
      <c r="P450" s="322" t="s">
        <v>30</v>
      </c>
      <c r="X450" s="323" t="s">
        <v>6227</v>
      </c>
      <c r="AC450" s="322">
        <f>IF(ISTEXT(AD450),INDEX('JP PINT 1.0'!A:A,MATCH(コアインボイスモデル!AD450,'JP PINT 1.0'!B:B,0),1),"")</f>
        <v>1140</v>
      </c>
      <c r="AD450" s="324" t="s">
        <v>1723</v>
      </c>
      <c r="AE450" s="322" t="str">
        <f>IF(ISTEXT(AD450),INDEX('JP PINT 1.0'!F:F,MATCH(コアインボイスモデル!AD450,'JP PINT 1.0'!B:B,0),1),"")</f>
        <v>0..1</v>
      </c>
      <c r="AF450" s="322">
        <f>IF(ISTEXT(AD450),INDEX('JP PINT 1.0'!G:G,MATCH(コアインボイスモデル!AD450,'JP PINT 1.0'!B:B,0),1),"")</f>
        <v>1</v>
      </c>
      <c r="AG450" s="324" t="str">
        <f>IF(ISTEXT(AD450),INDEX('JP PINT 1.0'!I:I,MATCH(コアインボイスモデル!AD450,'JP PINT 1.0'!B:B,0),1),"")</f>
        <v>受注参照</v>
      </c>
      <c r="AH450" s="324" t="str">
        <f>IF(ISTEXT(AD450),INDEX('JP PINT 1.0'!L:L,MATCH(コアインボイスモデル!AD450,'JP PINT 1.0'!B:B,0),1),"")</f>
        <v>売り手が発行した受注を参照する場合の当該受注に記載の文書番号。</v>
      </c>
      <c r="AI450" s="322">
        <v>5</v>
      </c>
      <c r="AJ450" s="324" t="s">
        <v>164</v>
      </c>
      <c r="AK450" s="323" t="s">
        <v>4878</v>
      </c>
      <c r="AL450" s="322" t="s">
        <v>17</v>
      </c>
      <c r="AM450" s="324" t="str">
        <f>IF(LEN(AD450)&gt;1,INDEX('JP PINT 1.0'!U:U,MATCH(コアインボイスモデル!AD450,'JP PINT 1.0'!B:B,0),1),"")</f>
        <v>/ubl:Invoice/cac:OrderReference/cbc:SalesOrderID</v>
      </c>
    </row>
    <row r="451" spans="1:39" outlineLevel="1">
      <c r="A451" s="329">
        <f t="shared" si="65"/>
        <v>316</v>
      </c>
      <c r="B451" s="322" t="str">
        <f t="shared" si="71"/>
        <v>明細文書</v>
      </c>
      <c r="C451" s="322" t="str">
        <f t="shared" ref="C451" si="72">"BT-"&amp;(MID(C450,4,3)+1)</f>
        <v>BT-264</v>
      </c>
      <c r="D451" s="322" t="str">
        <f t="shared" si="60"/>
        <v>0..1</v>
      </c>
      <c r="E451" s="322">
        <v>4</v>
      </c>
      <c r="F451" s="323" t="s">
        <v>6047</v>
      </c>
      <c r="G451" s="324" t="s">
        <v>1051</v>
      </c>
      <c r="H451" s="329">
        <v>449</v>
      </c>
      <c r="I451" s="322" t="s">
        <v>5251</v>
      </c>
      <c r="J451" s="322" t="str">
        <f>IF(LEN(N451)&gt;0,INDEX(統合請求!C:C,MATCH(N451,統合請求!D:D,0),1),"")</f>
        <v>IID209</v>
      </c>
      <c r="K451" s="322" t="s">
        <v>25</v>
      </c>
      <c r="L451" s="322" t="s">
        <v>170</v>
      </c>
      <c r="M451" s="322">
        <v>5</v>
      </c>
      <c r="N451" s="323" t="s">
        <v>1050</v>
      </c>
      <c r="O451" s="324" t="s">
        <v>1051</v>
      </c>
      <c r="P451" s="322" t="s">
        <v>30</v>
      </c>
      <c r="X451" s="323" t="s">
        <v>6230</v>
      </c>
      <c r="AC451" s="322" t="str">
        <f>IF(ISTEXT(AD451),INDEX('JP PINT 1.0'!A:A,MATCH(コアインボイスモデル!AD451,'JP PINT 1.0'!B:B,0),1),"")</f>
        <v/>
      </c>
      <c r="AE451" s="322" t="str">
        <f>IF(ISTEXT(AD451),INDEX('JP PINT 1.0'!F:F,MATCH(コアインボイスモデル!AD451,'JP PINT 1.0'!B:B,0),1),"")</f>
        <v/>
      </c>
      <c r="AF451" s="322" t="str">
        <f>IF(ISTEXT(AD451),INDEX('JP PINT 1.0'!G:G,MATCH(コアインボイスモデル!AD451,'JP PINT 1.0'!B:B,0),1),"")</f>
        <v/>
      </c>
      <c r="AG451" s="324" t="str">
        <f>IF(ISTEXT(AD451),INDEX('JP PINT 1.0'!I:I,MATCH(コアインボイスモデル!AD451,'JP PINT 1.0'!B:B,0),1),"")</f>
        <v/>
      </c>
      <c r="AH451" s="324" t="str">
        <f>IF(ISTEXT(AD451),INDEX('JP PINT 1.0'!L:L,MATCH(コアインボイスモデル!AD451,'JP PINT 1.0'!B:B,0),1),"")</f>
        <v/>
      </c>
      <c r="AI451" s="322">
        <v>5</v>
      </c>
      <c r="AJ451" s="324" t="s">
        <v>171</v>
      </c>
      <c r="AK451" s="323" t="s">
        <v>4879</v>
      </c>
      <c r="AL451" s="322" t="s">
        <v>17</v>
      </c>
      <c r="AM451" s="324" t="str">
        <f>IF(LEN(AD451)&gt;1,INDEX('JP PINT 1.0'!U:U,MATCH(コアインボイスモデル!AD451,'JP PINT 1.0'!B:B,0),1),"")</f>
        <v/>
      </c>
    </row>
    <row r="452" spans="1:39">
      <c r="A452" s="329">
        <f t="shared" si="65"/>
        <v>317</v>
      </c>
      <c r="B452" s="322" t="str">
        <f t="shared" si="71"/>
        <v>明細文書</v>
      </c>
      <c r="C452" s="322" t="str">
        <f>"BG-"&amp;(MID(C448,4,2)+1)</f>
        <v>BG-50</v>
      </c>
      <c r="D452" s="322" t="str">
        <f t="shared" ref="D452:D515" si="73">IF(LEN(C452)&gt;1,P452,"")</f>
        <v>0..1</v>
      </c>
      <c r="E452" s="322">
        <v>3</v>
      </c>
      <c r="F452" s="323" t="s">
        <v>6108</v>
      </c>
      <c r="G452" s="324" t="s">
        <v>1055</v>
      </c>
      <c r="H452" s="329">
        <v>450</v>
      </c>
      <c r="I452" s="322" t="s">
        <v>5251</v>
      </c>
      <c r="K452" s="322" t="s">
        <v>36</v>
      </c>
      <c r="L452" s="322" t="s">
        <v>1052</v>
      </c>
      <c r="M452" s="322">
        <v>4</v>
      </c>
      <c r="N452" s="323" t="s">
        <v>1054</v>
      </c>
      <c r="O452" s="324" t="s">
        <v>1055</v>
      </c>
      <c r="P452" s="322" t="s">
        <v>30</v>
      </c>
      <c r="V452" s="323" t="s">
        <v>6322</v>
      </c>
      <c r="AE452" s="322" t="str">
        <f>IF(ISTEXT(AD452),INDEX('JP PINT 1.0'!F:F,MATCH(コアインボイスモデル!AD452,'JP PINT 1.0'!B:B,0),1),"")</f>
        <v/>
      </c>
      <c r="AF452" s="322" t="str">
        <f>IF(ISTEXT(AD452),INDEX('JP PINT 1.0'!G:G,MATCH(コアインボイスモデル!AD452,'JP PINT 1.0'!B:B,0),1),"")</f>
        <v/>
      </c>
      <c r="AG452" s="324" t="str">
        <f>IF(ISTEXT(AD452),INDEX('JP PINT 1.0'!I:I,MATCH(コアインボイスモデル!AD452,'JP PINT 1.0'!B:B,0),1),"")</f>
        <v/>
      </c>
      <c r="AH452" s="324" t="str">
        <f>IF(ISTEXT(AD452),INDEX('JP PINT 1.0'!L:L,MATCH(コアインボイスモデル!AD452,'JP PINT 1.0'!B:B,0),1),"")</f>
        <v/>
      </c>
      <c r="AI452" s="322">
        <v>4</v>
      </c>
      <c r="AJ452" s="324" t="s">
        <v>1053</v>
      </c>
      <c r="AK452" s="323" t="s">
        <v>4880</v>
      </c>
      <c r="AL452" s="322" t="s">
        <v>17</v>
      </c>
      <c r="AM452" s="324" t="str">
        <f>IF(LEN(AD452)&gt;1,INDEX('JP PINT 1.0'!U:U,MATCH(コアインボイスモデル!AD452,'JP PINT 1.0'!B:B,0),1),"")</f>
        <v/>
      </c>
    </row>
    <row r="453" spans="1:39" outlineLevel="1">
      <c r="A453" s="329"/>
      <c r="B453" s="322" t="str">
        <f t="shared" si="71"/>
        <v/>
      </c>
      <c r="D453" s="322" t="str">
        <f t="shared" si="73"/>
        <v/>
      </c>
      <c r="E453" s="322" t="s">
        <v>3791</v>
      </c>
      <c r="H453" s="329">
        <v>451</v>
      </c>
      <c r="I453" s="322" t="s">
        <v>5251</v>
      </c>
      <c r="J453" s="322" t="str">
        <f>IF(LEN(N453)&gt;0,INDEX(統合請求!C:C,MATCH(N453,統合請求!D:D,0),1),"")</f>
        <v>ICL49</v>
      </c>
      <c r="K453" s="322" t="s">
        <v>41</v>
      </c>
      <c r="L453" s="322" t="s">
        <v>159</v>
      </c>
      <c r="M453" s="322">
        <v>4</v>
      </c>
      <c r="N453" s="323" t="s">
        <v>1056</v>
      </c>
      <c r="O453" s="324" t="s">
        <v>1057</v>
      </c>
      <c r="P453" s="322" t="s">
        <v>16</v>
      </c>
      <c r="W453" s="323" t="s">
        <v>6226</v>
      </c>
      <c r="AC453" s="322" t="str">
        <f>IF(ISTEXT(AD453),INDEX('JP PINT 1.0'!A:A,MATCH(コアインボイスモデル!AD453,'JP PINT 1.0'!B:B,0),1),"")</f>
        <v/>
      </c>
      <c r="AE453" s="322" t="str">
        <f>IF(ISTEXT(AD453),INDEX('JP PINT 1.0'!F:F,MATCH(コアインボイスモデル!AD453,'JP PINT 1.0'!B:B,0),1),"")</f>
        <v/>
      </c>
      <c r="AF453" s="322" t="str">
        <f>IF(ISTEXT(AD453),INDEX('JP PINT 1.0'!G:G,MATCH(コアインボイスモデル!AD453,'JP PINT 1.0'!B:B,0),1),"")</f>
        <v/>
      </c>
      <c r="AG453" s="324" t="str">
        <f>IF(ISTEXT(AD453),INDEX('JP PINT 1.0'!I:I,MATCH(コアインボイスモデル!AD453,'JP PINT 1.0'!B:B,0),1),"")</f>
        <v/>
      </c>
      <c r="AH453" s="324" t="str">
        <f>IF(ISTEXT(AD453),INDEX('JP PINT 1.0'!L:L,MATCH(コアインボイスモデル!AD453,'JP PINT 1.0'!B:B,0),1),"")</f>
        <v/>
      </c>
      <c r="AI453" s="322">
        <v>4</v>
      </c>
      <c r="AJ453" s="324" t="s">
        <v>160</v>
      </c>
      <c r="AL453" s="322" t="s">
        <v>17</v>
      </c>
      <c r="AM453" s="324" t="str">
        <f>IF(LEN(AD453)&gt;1,INDEX('JP PINT 1.0'!U:U,MATCH(コアインボイスモデル!AD453,'JP PINT 1.0'!B:B,0),1),"")</f>
        <v/>
      </c>
    </row>
    <row r="454" spans="1:39" outlineLevel="1">
      <c r="A454" s="329">
        <f>A452+1</f>
        <v>318</v>
      </c>
      <c r="B454" s="322" t="str">
        <f t="shared" si="71"/>
        <v>明細文書</v>
      </c>
      <c r="C454" s="322" t="str">
        <f>"BT-"&amp;(MID(C451,4,3)+1)</f>
        <v>BT-265</v>
      </c>
      <c r="D454" s="322" t="str">
        <f t="shared" si="73"/>
        <v>0..1</v>
      </c>
      <c r="E454" s="322">
        <v>4</v>
      </c>
      <c r="F454" s="323" t="s">
        <v>6048</v>
      </c>
      <c r="G454" s="324" t="s">
        <v>1059</v>
      </c>
      <c r="H454" s="329">
        <v>452</v>
      </c>
      <c r="I454" s="322" t="s">
        <v>5251</v>
      </c>
      <c r="J454" s="322" t="str">
        <f>IF(LEN(N454)&gt;0,INDEX(統合請求!C:C,MATCH(N454,統合請求!D:D,0),1),"")</f>
        <v>IID210</v>
      </c>
      <c r="K454" s="322" t="s">
        <v>25</v>
      </c>
      <c r="L454" s="322" t="s">
        <v>163</v>
      </c>
      <c r="M454" s="322">
        <v>5</v>
      </c>
      <c r="N454" s="323" t="s">
        <v>1058</v>
      </c>
      <c r="O454" s="324" t="s">
        <v>1059</v>
      </c>
      <c r="P454" s="322" t="s">
        <v>30</v>
      </c>
      <c r="X454" s="323" t="s">
        <v>6227</v>
      </c>
      <c r="AC454" s="322">
        <f>IF(ISTEXT(AD454),INDEX('JP PINT 1.0'!A:A,MATCH(コアインボイスモデル!AD454,'JP PINT 1.0'!B:B,0),1),"")</f>
        <v>1130</v>
      </c>
      <c r="AD454" s="324" t="s">
        <v>1721</v>
      </c>
      <c r="AE454" s="322" t="str">
        <f>IF(ISTEXT(AD454),INDEX('JP PINT 1.0'!F:F,MATCH(コアインボイスモデル!AD454,'JP PINT 1.0'!B:B,0),1),"")</f>
        <v>0..1</v>
      </c>
      <c r="AF454" s="322">
        <f>IF(ISTEXT(AD454),INDEX('JP PINT 1.0'!G:G,MATCH(コアインボイスモデル!AD454,'JP PINT 1.0'!B:B,0),1),"")</f>
        <v>1</v>
      </c>
      <c r="AG454" s="324" t="str">
        <f>IF(ISTEXT(AD454),INDEX('JP PINT 1.0'!I:I,MATCH(コアインボイスモデル!AD454,'JP PINT 1.0'!B:B,0),1),"")</f>
        <v>購買発注参照</v>
      </c>
      <c r="AH454" s="324" t="str">
        <f>IF(ISTEXT(AD454),INDEX('JP PINT 1.0'!L:L,MATCH(コアインボイスモデル!AD454,'JP PINT 1.0'!B:B,0),1),"")</f>
        <v>買い手が発行した購買発注を参照する場合の当該購買発注に記載の文書番号。</v>
      </c>
      <c r="AI454" s="322">
        <v>5</v>
      </c>
      <c r="AJ454" s="324" t="s">
        <v>164</v>
      </c>
      <c r="AK454" s="323" t="s">
        <v>4881</v>
      </c>
      <c r="AL454" s="322" t="s">
        <v>17</v>
      </c>
      <c r="AM454" s="324" t="str">
        <f>IF(LEN(AD454)&gt;1,INDEX('JP PINT 1.0'!U:U,MATCH(コアインボイスモデル!AD454,'JP PINT 1.0'!B:B,0),1),"")</f>
        <v>/ubl:Invoice/cac:OrderReference/cbc:ID</v>
      </c>
    </row>
    <row r="455" spans="1:39" outlineLevel="1">
      <c r="A455" s="329">
        <f t="shared" si="65"/>
        <v>319</v>
      </c>
      <c r="B455" s="322" t="str">
        <f t="shared" si="71"/>
        <v>明細文書</v>
      </c>
      <c r="C455" s="322" t="str">
        <f t="shared" ref="C455" si="74">"BT-"&amp;(MID(C454,4,3)+1)</f>
        <v>BT-266</v>
      </c>
      <c r="D455" s="322" t="str">
        <f t="shared" si="73"/>
        <v>0..1</v>
      </c>
      <c r="E455" s="322">
        <v>4</v>
      </c>
      <c r="F455" s="323" t="s">
        <v>6049</v>
      </c>
      <c r="G455" s="324" t="s">
        <v>1061</v>
      </c>
      <c r="H455" s="329">
        <v>453</v>
      </c>
      <c r="I455" s="322" t="s">
        <v>5251</v>
      </c>
      <c r="J455" s="322" t="str">
        <f>IF(LEN(N455)&gt;0,INDEX(統合請求!C:C,MATCH(N455,統合請求!D:D,0),1),"")</f>
        <v>IID211</v>
      </c>
      <c r="K455" s="322" t="s">
        <v>25</v>
      </c>
      <c r="L455" s="322" t="s">
        <v>170</v>
      </c>
      <c r="M455" s="322">
        <v>5</v>
      </c>
      <c r="N455" s="323" t="s">
        <v>1060</v>
      </c>
      <c r="O455" s="324" t="s">
        <v>1061</v>
      </c>
      <c r="P455" s="322" t="s">
        <v>30</v>
      </c>
      <c r="X455" s="323" t="s">
        <v>6230</v>
      </c>
      <c r="AC455" s="322" t="str">
        <f>IF(ISTEXT(AD455),INDEX('JP PINT 1.0'!A:A,MATCH(コアインボイスモデル!AD455,'JP PINT 1.0'!B:B,0),1),"")</f>
        <v/>
      </c>
      <c r="AE455" s="322" t="str">
        <f>IF(ISTEXT(AD455),INDEX('JP PINT 1.0'!F:F,MATCH(コアインボイスモデル!AD455,'JP PINT 1.0'!B:B,0),1),"")</f>
        <v/>
      </c>
      <c r="AF455" s="322" t="str">
        <f>IF(ISTEXT(AD455),INDEX('JP PINT 1.0'!G:G,MATCH(コアインボイスモデル!AD455,'JP PINT 1.0'!B:B,0),1),"")</f>
        <v/>
      </c>
      <c r="AG455" s="324" t="str">
        <f>IF(ISTEXT(AD455),INDEX('JP PINT 1.0'!I:I,MATCH(コアインボイスモデル!AD455,'JP PINT 1.0'!B:B,0),1),"")</f>
        <v/>
      </c>
      <c r="AH455" s="324" t="str">
        <f>IF(ISTEXT(AD455),INDEX('JP PINT 1.0'!L:L,MATCH(コアインボイスモデル!AD455,'JP PINT 1.0'!B:B,0),1),"")</f>
        <v/>
      </c>
      <c r="AI455" s="322">
        <v>5</v>
      </c>
      <c r="AJ455" s="324" t="s">
        <v>171</v>
      </c>
      <c r="AK455" s="323" t="s">
        <v>4882</v>
      </c>
      <c r="AL455" s="322" t="s">
        <v>17</v>
      </c>
      <c r="AM455" s="324" t="str">
        <f>IF(LEN(AD455)&gt;1,INDEX('JP PINT 1.0'!U:U,MATCH(コアインボイスモデル!AD455,'JP PINT 1.0'!B:B,0),1),"")</f>
        <v/>
      </c>
    </row>
    <row r="456" spans="1:39">
      <c r="A456" s="329">
        <f t="shared" si="65"/>
        <v>320</v>
      </c>
      <c r="B456" s="322" t="str">
        <f t="shared" si="71"/>
        <v>明細文書</v>
      </c>
      <c r="C456" s="322" t="str">
        <f>"BG-"&amp;(MID(C452,4,2)+1)</f>
        <v>BG-51</v>
      </c>
      <c r="D456" s="322" t="str">
        <f t="shared" si="73"/>
        <v>0..1</v>
      </c>
      <c r="E456" s="322">
        <v>3</v>
      </c>
      <c r="F456" s="323" t="s">
        <v>6109</v>
      </c>
      <c r="G456" s="324" t="s">
        <v>1065</v>
      </c>
      <c r="H456" s="329">
        <v>454</v>
      </c>
      <c r="I456" s="322" t="s">
        <v>5251</v>
      </c>
      <c r="K456" s="322" t="s">
        <v>36</v>
      </c>
      <c r="L456" s="322" t="s">
        <v>1062</v>
      </c>
      <c r="M456" s="322">
        <v>4</v>
      </c>
      <c r="N456" s="323" t="s">
        <v>1064</v>
      </c>
      <c r="O456" s="324" t="s">
        <v>1065</v>
      </c>
      <c r="P456" s="322" t="s">
        <v>30</v>
      </c>
      <c r="V456" s="323" t="s">
        <v>6323</v>
      </c>
      <c r="AE456" s="322" t="str">
        <f>IF(ISTEXT(AD456),INDEX('JP PINT 1.0'!F:F,MATCH(コアインボイスモデル!AD456,'JP PINT 1.0'!B:B,0),1),"")</f>
        <v/>
      </c>
      <c r="AF456" s="322" t="str">
        <f>IF(ISTEXT(AD456),INDEX('JP PINT 1.0'!G:G,MATCH(コアインボイスモデル!AD456,'JP PINT 1.0'!B:B,0),1),"")</f>
        <v/>
      </c>
      <c r="AG456" s="324" t="str">
        <f>IF(ISTEXT(AD456),INDEX('JP PINT 1.0'!I:I,MATCH(コアインボイスモデル!AD456,'JP PINT 1.0'!B:B,0),1),"")</f>
        <v/>
      </c>
      <c r="AH456" s="324" t="str">
        <f>IF(ISTEXT(AD456),INDEX('JP PINT 1.0'!L:L,MATCH(コアインボイスモデル!AD456,'JP PINT 1.0'!B:B,0),1),"")</f>
        <v/>
      </c>
      <c r="AI456" s="322">
        <v>4</v>
      </c>
      <c r="AJ456" s="324" t="s">
        <v>1063</v>
      </c>
      <c r="AK456" s="323" t="s">
        <v>4883</v>
      </c>
      <c r="AL456" s="322" t="s">
        <v>17</v>
      </c>
      <c r="AM456" s="324" t="str">
        <f>IF(LEN(AD456)&gt;1,INDEX('JP PINT 1.0'!U:U,MATCH(コアインボイスモデル!AD456,'JP PINT 1.0'!B:B,0),1),"")</f>
        <v/>
      </c>
    </row>
    <row r="457" spans="1:39" outlineLevel="1">
      <c r="A457" s="329"/>
      <c r="B457" s="322" t="str">
        <f t="shared" si="71"/>
        <v/>
      </c>
      <c r="D457" s="322" t="str">
        <f t="shared" si="73"/>
        <v/>
      </c>
      <c r="E457" s="322" t="s">
        <v>3791</v>
      </c>
      <c r="H457" s="329">
        <v>455</v>
      </c>
      <c r="I457" s="322" t="s">
        <v>5251</v>
      </c>
      <c r="J457" s="322" t="str">
        <f>IF(LEN(N457)&gt;0,INDEX(統合請求!C:C,MATCH(N457,統合請求!D:D,0),1),"")</f>
        <v>ICL50</v>
      </c>
      <c r="K457" s="322" t="s">
        <v>41</v>
      </c>
      <c r="L457" s="322" t="s">
        <v>159</v>
      </c>
      <c r="M457" s="322">
        <v>4</v>
      </c>
      <c r="N457" s="323" t="s">
        <v>1066</v>
      </c>
      <c r="O457" s="324" t="s">
        <v>1067</v>
      </c>
      <c r="P457" s="322" t="s">
        <v>16</v>
      </c>
      <c r="W457" s="323" t="s">
        <v>6226</v>
      </c>
      <c r="AC457" s="322" t="str">
        <f>IF(ISTEXT(AD457),INDEX('JP PINT 1.0'!A:A,MATCH(コアインボイスモデル!AD457,'JP PINT 1.0'!B:B,0),1),"")</f>
        <v/>
      </c>
      <c r="AE457" s="322" t="str">
        <f>IF(ISTEXT(AD457),INDEX('JP PINT 1.0'!F:F,MATCH(コアインボイスモデル!AD457,'JP PINT 1.0'!B:B,0),1),"")</f>
        <v/>
      </c>
      <c r="AF457" s="322" t="str">
        <f>IF(ISTEXT(AD457),INDEX('JP PINT 1.0'!G:G,MATCH(コアインボイスモデル!AD457,'JP PINT 1.0'!B:B,0),1),"")</f>
        <v/>
      </c>
      <c r="AG457" s="324" t="str">
        <f>IF(ISTEXT(AD457),INDEX('JP PINT 1.0'!I:I,MATCH(コアインボイスモデル!AD457,'JP PINT 1.0'!B:B,0),1),"")</f>
        <v/>
      </c>
      <c r="AH457" s="324" t="str">
        <f>IF(ISTEXT(AD457),INDEX('JP PINT 1.0'!L:L,MATCH(コアインボイスモデル!AD457,'JP PINT 1.0'!B:B,0),1),"")</f>
        <v/>
      </c>
      <c r="AI457" s="322">
        <v>4</v>
      </c>
      <c r="AJ457" s="324" t="s">
        <v>160</v>
      </c>
      <c r="AL457" s="322" t="s">
        <v>17</v>
      </c>
      <c r="AM457" s="324" t="str">
        <f>IF(LEN(AD457)&gt;1,INDEX('JP PINT 1.0'!U:U,MATCH(コアインボイスモデル!AD457,'JP PINT 1.0'!B:B,0),1),"")</f>
        <v/>
      </c>
    </row>
    <row r="458" spans="1:39" outlineLevel="1">
      <c r="A458" s="329">
        <f>A456+1</f>
        <v>321</v>
      </c>
      <c r="B458" s="322" t="str">
        <f t="shared" si="71"/>
        <v>明細文書</v>
      </c>
      <c r="C458" s="322" t="str">
        <f>"BT-"&amp;(MID(C455,4,3)+1)</f>
        <v>BT-267</v>
      </c>
      <c r="D458" s="322" t="str">
        <f t="shared" si="73"/>
        <v>0..1</v>
      </c>
      <c r="E458" s="322">
        <v>4</v>
      </c>
      <c r="F458" s="323" t="s">
        <v>6110</v>
      </c>
      <c r="G458" s="324" t="s">
        <v>1069</v>
      </c>
      <c r="H458" s="329">
        <v>456</v>
      </c>
      <c r="I458" s="322" t="s">
        <v>5251</v>
      </c>
      <c r="J458" s="322" t="str">
        <f>IF(LEN(N458)&gt;0,INDEX(統合請求!C:C,MATCH(N458,統合請求!D:D,0),1),"")</f>
        <v>IID212</v>
      </c>
      <c r="K458" s="322" t="s">
        <v>25</v>
      </c>
      <c r="L458" s="322" t="s">
        <v>163</v>
      </c>
      <c r="M458" s="322">
        <v>5</v>
      </c>
      <c r="N458" s="323" t="s">
        <v>1068</v>
      </c>
      <c r="O458" s="324" t="s">
        <v>1069</v>
      </c>
      <c r="P458" s="322" t="s">
        <v>30</v>
      </c>
      <c r="X458" s="323" t="s">
        <v>6227</v>
      </c>
      <c r="AC458" s="322">
        <f>IF(ISTEXT(AD458),INDEX('JP PINT 1.0'!A:A,MATCH(コアインボイスモデル!AD458,'JP PINT 1.0'!B:B,0),1),"")</f>
        <v>1120</v>
      </c>
      <c r="AD458" s="324" t="s">
        <v>1725</v>
      </c>
      <c r="AE458" s="322" t="str">
        <f>IF(ISTEXT(AD458),INDEX('JP PINT 1.0'!F:F,MATCH(コアインボイスモデル!AD458,'JP PINT 1.0'!B:B,0),1),"")</f>
        <v>0..1</v>
      </c>
      <c r="AF458" s="322">
        <f>IF(ISTEXT(AD458),INDEX('JP PINT 1.0'!G:G,MATCH(コアインボイスモデル!AD458,'JP PINT 1.0'!B:B,0),1),"")</f>
        <v>1</v>
      </c>
      <c r="AG458" s="324" t="str">
        <f>IF(ISTEXT(AD458),INDEX('JP PINT 1.0'!I:I,MATCH(コアインボイスモデル!AD458,'JP PINT 1.0'!B:B,0),1),"")</f>
        <v>契約書参照</v>
      </c>
      <c r="AH458" s="324" t="str">
        <f>IF(ISTEXT(AD458),INDEX('JP PINT 1.0'!L:L,MATCH(コアインボイスモデル!AD458,'JP PINT 1.0'!B:B,0),1),"")</f>
        <v>参照する契約書に記載された文書番号。</v>
      </c>
      <c r="AI458" s="322">
        <v>5</v>
      </c>
      <c r="AJ458" s="324" t="s">
        <v>164</v>
      </c>
      <c r="AK458" s="323" t="s">
        <v>4884</v>
      </c>
      <c r="AL458" s="322" t="s">
        <v>17</v>
      </c>
      <c r="AM458" s="324" t="str">
        <f>IF(LEN(AD458)&gt;1,INDEX('JP PINT 1.0'!U:U,MATCH(コアインボイスモデル!AD458,'JP PINT 1.0'!B:B,0),1),"")</f>
        <v>/ubl:Invoice/cac:ContractDocumentReference/cbc:ID</v>
      </c>
    </row>
    <row r="459" spans="1:39" outlineLevel="1">
      <c r="A459" s="329">
        <f t="shared" si="65"/>
        <v>322</v>
      </c>
      <c r="B459" s="322" t="str">
        <f t="shared" si="71"/>
        <v>明細文書</v>
      </c>
      <c r="C459" s="322" t="str">
        <f t="shared" ref="C459" si="75">"BT-"&amp;(MID(C458,4,3)+1)</f>
        <v>BT-268</v>
      </c>
      <c r="D459" s="322" t="str">
        <f t="shared" si="73"/>
        <v>0..1</v>
      </c>
      <c r="E459" s="322">
        <v>4</v>
      </c>
      <c r="F459" s="323" t="s">
        <v>6111</v>
      </c>
      <c r="G459" s="324" t="s">
        <v>1071</v>
      </c>
      <c r="H459" s="329">
        <v>457</v>
      </c>
      <c r="I459" s="322" t="s">
        <v>5251</v>
      </c>
      <c r="J459" s="322" t="str">
        <f>IF(LEN(N459)&gt;0,INDEX(統合請求!C:C,MATCH(N459,統合請求!D:D,0),1),"")</f>
        <v>IID213</v>
      </c>
      <c r="K459" s="322" t="s">
        <v>25</v>
      </c>
      <c r="L459" s="322" t="s">
        <v>170</v>
      </c>
      <c r="M459" s="322">
        <v>5</v>
      </c>
      <c r="N459" s="323" t="s">
        <v>1070</v>
      </c>
      <c r="O459" s="324" t="s">
        <v>1071</v>
      </c>
      <c r="P459" s="322" t="s">
        <v>30</v>
      </c>
      <c r="X459" s="323" t="s">
        <v>6230</v>
      </c>
      <c r="AC459" s="322" t="str">
        <f>IF(ISTEXT(AD459),INDEX('JP PINT 1.0'!A:A,MATCH(コアインボイスモデル!AD459,'JP PINT 1.0'!B:B,0),1),"")</f>
        <v/>
      </c>
      <c r="AE459" s="322" t="str">
        <f>IF(ISTEXT(AD459),INDEX('JP PINT 1.0'!F:F,MATCH(コアインボイスモデル!AD459,'JP PINT 1.0'!B:B,0),1),"")</f>
        <v/>
      </c>
      <c r="AF459" s="322" t="str">
        <f>IF(ISTEXT(AD459),INDEX('JP PINT 1.0'!G:G,MATCH(コアインボイスモデル!AD459,'JP PINT 1.0'!B:B,0),1),"")</f>
        <v/>
      </c>
      <c r="AG459" s="324" t="str">
        <f>IF(ISTEXT(AD459),INDEX('JP PINT 1.0'!I:I,MATCH(コアインボイスモデル!AD459,'JP PINT 1.0'!B:B,0),1),"")</f>
        <v/>
      </c>
      <c r="AH459" s="324" t="str">
        <f>IF(ISTEXT(AD459),INDEX('JP PINT 1.0'!L:L,MATCH(コアインボイスモデル!AD459,'JP PINT 1.0'!B:B,0),1),"")</f>
        <v/>
      </c>
      <c r="AI459" s="322">
        <v>5</v>
      </c>
      <c r="AJ459" s="324" t="s">
        <v>171</v>
      </c>
      <c r="AK459" s="323" t="s">
        <v>4885</v>
      </c>
      <c r="AL459" s="322" t="s">
        <v>17</v>
      </c>
      <c r="AM459" s="324" t="str">
        <f>IF(LEN(AD459)&gt;1,INDEX('JP PINT 1.0'!U:U,MATCH(コアインボイスモデル!AD459,'JP PINT 1.0'!B:B,0),1),"")</f>
        <v/>
      </c>
    </row>
    <row r="460" spans="1:39">
      <c r="A460" s="329">
        <f t="shared" si="65"/>
        <v>323</v>
      </c>
      <c r="B460" s="322" t="str">
        <f t="shared" si="71"/>
        <v>明細文書</v>
      </c>
      <c r="C460" s="322" t="str">
        <f>"BG-"&amp;(MID(C456,4,2)+1)</f>
        <v>BG-52</v>
      </c>
      <c r="D460" s="322">
        <f t="shared" si="73"/>
        <v>0</v>
      </c>
      <c r="E460" s="322">
        <v>3</v>
      </c>
      <c r="F460" s="323" t="s">
        <v>6175</v>
      </c>
      <c r="H460" s="329">
        <v>458</v>
      </c>
      <c r="I460" s="322" t="s">
        <v>5251</v>
      </c>
      <c r="J460" s="322" t="str">
        <f>IF(LEN(N460)&gt;0,INDEX(統合請求!C:C,MATCH(N460,統合請求!D:D,0),1),"")</f>
        <v/>
      </c>
      <c r="K460" s="322" t="s">
        <v>36</v>
      </c>
      <c r="L460" s="322" t="s">
        <v>5112</v>
      </c>
      <c r="M460" s="322">
        <v>4</v>
      </c>
      <c r="V460" s="323" t="s">
        <v>6532</v>
      </c>
      <c r="AE460" s="322" t="str">
        <f>IF(ISTEXT(AD460),INDEX('JP PINT 1.0'!F:F,MATCH(コアインボイスモデル!AD460,'JP PINT 1.0'!B:B,0),1),"")</f>
        <v/>
      </c>
      <c r="AF460" s="322" t="str">
        <f>IF(ISTEXT(AD460),INDEX('JP PINT 1.0'!G:G,MATCH(コアインボイスモデル!AD460,'JP PINT 1.0'!B:B,0),1),"")</f>
        <v/>
      </c>
      <c r="AG460" s="324" t="str">
        <f>IF(ISTEXT(AD460),INDEX('JP PINT 1.0'!I:I,MATCH(コアインボイスモデル!AD460,'JP PINT 1.0'!B:B,0),1),"")</f>
        <v/>
      </c>
      <c r="AH460" s="324" t="str">
        <f>IF(ISTEXT(AD460),INDEX('JP PINT 1.0'!L:L,MATCH(コアインボイスモデル!AD460,'JP PINT 1.0'!B:B,0),1),"")</f>
        <v/>
      </c>
      <c r="AI460" s="322">
        <v>4</v>
      </c>
      <c r="AJ460" s="324" t="s">
        <v>5114</v>
      </c>
      <c r="AK460" s="323" t="s">
        <v>5115</v>
      </c>
      <c r="AM460" s="324" t="str">
        <f>IF(LEN(AD460)&gt;1,INDEX('JP PINT 1.0'!U:U,MATCH(コアインボイスモデル!AD460,'JP PINT 1.0'!B:B,0),1),"")</f>
        <v/>
      </c>
    </row>
    <row r="461" spans="1:39" outlineLevel="1">
      <c r="A461" s="329"/>
      <c r="B461" s="322" t="str">
        <f t="shared" si="71"/>
        <v/>
      </c>
      <c r="D461" s="322" t="str">
        <f t="shared" si="73"/>
        <v/>
      </c>
      <c r="E461" s="322" t="s">
        <v>3791</v>
      </c>
      <c r="H461" s="329">
        <v>459</v>
      </c>
      <c r="I461" s="322" t="s">
        <v>5251</v>
      </c>
      <c r="J461" s="322" t="str">
        <f>IF(LEN(N461)&gt;0,INDEX(統合請求!C:C,MATCH(N461,統合請求!D:D,0),1),"")</f>
        <v/>
      </c>
      <c r="K461" s="322" t="s">
        <v>41</v>
      </c>
      <c r="L461" s="322" t="s">
        <v>159</v>
      </c>
      <c r="M461" s="322">
        <v>4</v>
      </c>
      <c r="W461" s="323" t="s">
        <v>6226</v>
      </c>
      <c r="AC461" s="322" t="str">
        <f>IF(ISTEXT(AD461),INDEX('JP PINT 1.0'!A:A,MATCH(コアインボイスモデル!AD461,'JP PINT 1.0'!B:B,0),1),"")</f>
        <v/>
      </c>
      <c r="AE461" s="322" t="str">
        <f>IF(ISTEXT(AD461),INDEX('JP PINT 1.0'!F:F,MATCH(コアインボイスモデル!AD461,'JP PINT 1.0'!B:B,0),1),"")</f>
        <v/>
      </c>
      <c r="AF461" s="322" t="str">
        <f>IF(ISTEXT(AD461),INDEX('JP PINT 1.0'!G:G,MATCH(コアインボイスモデル!AD461,'JP PINT 1.0'!B:B,0),1),"")</f>
        <v/>
      </c>
      <c r="AG461" s="324" t="str">
        <f>IF(ISTEXT(AD461),INDEX('JP PINT 1.0'!I:I,MATCH(コアインボイスモデル!AD461,'JP PINT 1.0'!B:B,0),1),"")</f>
        <v/>
      </c>
      <c r="AH461" s="324" t="str">
        <f>IF(ISTEXT(AD461),INDEX('JP PINT 1.0'!L:L,MATCH(コアインボイスモデル!AD461,'JP PINT 1.0'!B:B,0),1),"")</f>
        <v/>
      </c>
      <c r="AI461" s="322">
        <v>4</v>
      </c>
      <c r="AJ461" s="324" t="s">
        <v>160</v>
      </c>
      <c r="AM461" s="324" t="str">
        <f>IF(LEN(AD461)&gt;1,INDEX('JP PINT 1.0'!U:U,MATCH(コアインボイスモデル!AD461,'JP PINT 1.0'!B:B,0),1),"")</f>
        <v/>
      </c>
    </row>
    <row r="462" spans="1:39" outlineLevel="1">
      <c r="A462" s="329">
        <f>A460+1</f>
        <v>324</v>
      </c>
      <c r="B462" s="322" t="str">
        <f t="shared" si="71"/>
        <v>明細文書</v>
      </c>
      <c r="C462" s="322" t="str">
        <f>"BT-"&amp;(MID(C459,4,3)+1)</f>
        <v>BT-269</v>
      </c>
      <c r="D462" s="322">
        <f t="shared" si="73"/>
        <v>0</v>
      </c>
      <c r="E462" s="322">
        <v>4</v>
      </c>
      <c r="F462" s="324" t="s">
        <v>6176</v>
      </c>
      <c r="H462" s="329">
        <v>460</v>
      </c>
      <c r="I462" s="322" t="s">
        <v>5251</v>
      </c>
      <c r="J462" s="322" t="str">
        <f>IF(LEN(N462)&gt;0,INDEX(統合請求!C:C,MATCH(N462,統合請求!D:D,0),1),"")</f>
        <v/>
      </c>
      <c r="K462" s="322" t="s">
        <v>25</v>
      </c>
      <c r="L462" s="322" t="s">
        <v>163</v>
      </c>
      <c r="M462" s="322">
        <v>5</v>
      </c>
      <c r="X462" s="323" t="s">
        <v>6227</v>
      </c>
      <c r="AC462" s="322">
        <f>IF(ISTEXT(AD462),INDEX('JP PINT 1.0'!A:A,MATCH(コアインボイスモデル!AD462,'JP PINT 1.0'!B:B,0),1),"")</f>
        <v>1170</v>
      </c>
      <c r="AD462" s="324" t="s">
        <v>4102</v>
      </c>
      <c r="AE462" s="322" t="str">
        <f>IF(ISTEXT(AD462),INDEX('JP PINT 1.0'!F:F,MATCH(コアインボイスモデル!AD462,'JP PINT 1.0'!B:B,0),1),"")</f>
        <v>0..1</v>
      </c>
      <c r="AF462" s="322">
        <f>IF(ISTEXT(AD462),INDEX('JP PINT 1.0'!G:G,MATCH(コアインボイスモデル!AD462,'JP PINT 1.0'!B:B,0),1),"")</f>
        <v>1</v>
      </c>
      <c r="AG462" s="324" t="str">
        <f>IF(ISTEXT(AD462),INDEX('JP PINT 1.0'!I:I,MATCH(コアインボイスモデル!AD462,'JP PINT 1.0'!B:B,0),1),"")</f>
        <v>入札又はロット参照</v>
      </c>
      <c r="AH462" s="324" t="str">
        <f>IF(ISTEXT(AD462),INDEX('JP PINT 1.0'!L:L,MATCH(コアインボイスモデル!AD462,'JP PINT 1.0'!B:B,0),1),"")</f>
        <v>参照する入札またはロットの番号。</v>
      </c>
      <c r="AI462" s="322">
        <v>5</v>
      </c>
      <c r="AJ462" s="324" t="s">
        <v>164</v>
      </c>
      <c r="AK462" s="323" t="s">
        <v>5116</v>
      </c>
      <c r="AM462" s="324" t="str">
        <f>IF(LEN(AD462)&gt;1,INDEX('JP PINT 1.0'!U:U,MATCH(コアインボイスモデル!AD462,'JP PINT 1.0'!B:B,0),1),"")</f>
        <v>/ubl:Invoice/cac:OriginatorDocumentReference/cbc:ID</v>
      </c>
    </row>
    <row r="463" spans="1:39">
      <c r="A463" s="329">
        <f t="shared" si="65"/>
        <v>325</v>
      </c>
      <c r="B463" s="322" t="str">
        <f t="shared" si="71"/>
        <v>明細文書</v>
      </c>
      <c r="C463" s="322" t="str">
        <f>"BG-"&amp;(MID(C460,4,2)+1)</f>
        <v>BG-53</v>
      </c>
      <c r="D463" s="322">
        <f t="shared" si="73"/>
        <v>0</v>
      </c>
      <c r="E463" s="322">
        <v>3</v>
      </c>
      <c r="F463" s="323" t="s">
        <v>6177</v>
      </c>
      <c r="H463" s="329">
        <v>461</v>
      </c>
      <c r="I463" s="322" t="s">
        <v>5251</v>
      </c>
      <c r="J463" s="322" t="str">
        <f>IF(LEN(N463)&gt;0,INDEX(統合請求!C:C,MATCH(N463,統合請求!D:D,0),1),"")</f>
        <v/>
      </c>
      <c r="K463" s="322" t="s">
        <v>36</v>
      </c>
      <c r="L463" s="322" t="s">
        <v>5112</v>
      </c>
      <c r="M463" s="322">
        <v>4</v>
      </c>
      <c r="V463" s="323" t="s">
        <v>6532</v>
      </c>
      <c r="AE463" s="322" t="str">
        <f>IF(ISTEXT(AD463),INDEX('JP PINT 1.0'!F:F,MATCH(コアインボイスモデル!AD463,'JP PINT 1.0'!B:B,0),1),"")</f>
        <v/>
      </c>
      <c r="AF463" s="322" t="str">
        <f>IF(ISTEXT(AD463),INDEX('JP PINT 1.0'!G:G,MATCH(コアインボイスモデル!AD463,'JP PINT 1.0'!B:B,0),1),"")</f>
        <v/>
      </c>
      <c r="AG463" s="324" t="str">
        <f>IF(ISTEXT(AD463),INDEX('JP PINT 1.0'!I:I,MATCH(コアインボイスモデル!AD463,'JP PINT 1.0'!B:B,0),1),"")</f>
        <v/>
      </c>
      <c r="AH463" s="324" t="str">
        <f>IF(ISTEXT(AD463),INDEX('JP PINT 1.0'!L:L,MATCH(コアインボイスモデル!AD463,'JP PINT 1.0'!B:B,0),1),"")</f>
        <v/>
      </c>
      <c r="AI463" s="322">
        <v>4</v>
      </c>
      <c r="AJ463" s="324" t="s">
        <v>5107</v>
      </c>
      <c r="AK463" s="323" t="s">
        <v>4886</v>
      </c>
      <c r="AM463" s="324" t="str">
        <f>IF(LEN(AD463)&gt;1,INDEX('JP PINT 1.0'!U:U,MATCH(コアインボイスモデル!AD463,'JP PINT 1.0'!B:B,0),1),"")</f>
        <v/>
      </c>
    </row>
    <row r="464" spans="1:39" outlineLevel="1">
      <c r="A464" s="329"/>
      <c r="B464" s="322" t="str">
        <f t="shared" si="71"/>
        <v/>
      </c>
      <c r="D464" s="322" t="str">
        <f t="shared" si="73"/>
        <v/>
      </c>
      <c r="E464" s="322" t="s">
        <v>3791</v>
      </c>
      <c r="H464" s="329">
        <v>462</v>
      </c>
      <c r="I464" s="322" t="s">
        <v>5251</v>
      </c>
      <c r="J464" s="322" t="str">
        <f>IF(LEN(N464)&gt;0,INDEX(統合請求!C:C,MATCH(N464,統合請求!D:D,0),1),"")</f>
        <v/>
      </c>
      <c r="K464" s="322" t="s">
        <v>41</v>
      </c>
      <c r="L464" s="322" t="s">
        <v>159</v>
      </c>
      <c r="M464" s="322">
        <v>4</v>
      </c>
      <c r="W464" s="323" t="s">
        <v>6226</v>
      </c>
      <c r="AC464" s="322" t="str">
        <f>IF(ISTEXT(AD464),INDEX('JP PINT 1.0'!A:A,MATCH(コアインボイスモデル!AD464,'JP PINT 1.0'!B:B,0),1),"")</f>
        <v/>
      </c>
      <c r="AE464" s="322" t="str">
        <f>IF(ISTEXT(AD464),INDEX('JP PINT 1.0'!F:F,MATCH(コアインボイスモデル!AD464,'JP PINT 1.0'!B:B,0),1),"")</f>
        <v/>
      </c>
      <c r="AF464" s="322" t="str">
        <f>IF(ISTEXT(AD464),INDEX('JP PINT 1.0'!G:G,MATCH(コアインボイスモデル!AD464,'JP PINT 1.0'!B:B,0),1),"")</f>
        <v/>
      </c>
      <c r="AG464" s="324" t="str">
        <f>IF(ISTEXT(AD464),INDEX('JP PINT 1.0'!I:I,MATCH(コアインボイスモデル!AD464,'JP PINT 1.0'!B:B,0),1),"")</f>
        <v/>
      </c>
      <c r="AH464" s="324" t="str">
        <f>IF(ISTEXT(AD464),INDEX('JP PINT 1.0'!L:L,MATCH(コアインボイスモデル!AD464,'JP PINT 1.0'!B:B,0),1),"")</f>
        <v/>
      </c>
      <c r="AI464" s="322">
        <v>4</v>
      </c>
      <c r="AJ464" s="324" t="s">
        <v>160</v>
      </c>
      <c r="AM464" s="324" t="str">
        <f>IF(LEN(AD464)&gt;1,INDEX('JP PINT 1.0'!U:U,MATCH(コアインボイスモデル!AD464,'JP PINT 1.0'!B:B,0),1),"")</f>
        <v/>
      </c>
    </row>
    <row r="465" spans="1:39" outlineLevel="1">
      <c r="A465" s="329">
        <f>A463+1</f>
        <v>326</v>
      </c>
      <c r="B465" s="322" t="str">
        <f t="shared" si="71"/>
        <v>明細文書</v>
      </c>
      <c r="C465" s="322" t="str">
        <f>"BT-"&amp;(MID(C462,4,3)+1)</f>
        <v>BT-270</v>
      </c>
      <c r="D465" s="322">
        <f t="shared" si="73"/>
        <v>0</v>
      </c>
      <c r="E465" s="322">
        <v>4</v>
      </c>
      <c r="F465" s="323" t="s">
        <v>6178</v>
      </c>
      <c r="H465" s="329">
        <v>463</v>
      </c>
      <c r="I465" s="322" t="s">
        <v>5251</v>
      </c>
      <c r="J465" s="322" t="str">
        <f>IF(LEN(N465)&gt;0,INDEX(統合請求!C:C,MATCH(N465,統合請求!D:D,0),1),"")</f>
        <v/>
      </c>
      <c r="K465" s="322" t="s">
        <v>25</v>
      </c>
      <c r="L465" s="322" t="s">
        <v>163</v>
      </c>
      <c r="M465" s="322">
        <v>5</v>
      </c>
      <c r="X465" s="323" t="s">
        <v>6227</v>
      </c>
      <c r="AC465" s="322">
        <f>IF(ISTEXT(AD465),INDEX('JP PINT 1.0'!A:A,MATCH(コアインボイスモデル!AD465,'JP PINT 1.0'!B:B,0),1),"")</f>
        <v>1180</v>
      </c>
      <c r="AD465" s="324" t="s">
        <v>4103</v>
      </c>
      <c r="AE465" s="322" t="str">
        <f>IF(ISTEXT(AD465),INDEX('JP PINT 1.0'!F:F,MATCH(コアインボイスモデル!AD465,'JP PINT 1.0'!B:B,0),1),"")</f>
        <v>0..1</v>
      </c>
      <c r="AF465" s="322">
        <f>IF(ISTEXT(AD465),INDEX('JP PINT 1.0'!G:G,MATCH(コアインボイスモデル!AD465,'JP PINT 1.0'!B:B,0),1),"")</f>
        <v>1</v>
      </c>
      <c r="AG465" s="324" t="str">
        <f>IF(ISTEXT(AD465),INDEX('JP PINT 1.0'!I:I,MATCH(コアインボイスモデル!AD465,'JP PINT 1.0'!B:B,0),1),"")</f>
        <v>請求するオブジェクトID</v>
      </c>
      <c r="AH465" s="324" t="str">
        <f>IF(ISTEXT(AD465),INDEX('JP PINT 1.0'!L:L,MATCH(コアインボイスモデル!AD465,'JP PINT 1.0'!B:B,0),1),"")</f>
        <v>請求書の根拠となるIDで、売り手が指定。請求書の根拠となるオブジェクトのIDで、売り手が指定したもの。</v>
      </c>
      <c r="AI465" s="322">
        <v>5</v>
      </c>
      <c r="AJ465" s="324" t="s">
        <v>164</v>
      </c>
      <c r="AK465" s="323" t="s">
        <v>5113</v>
      </c>
      <c r="AM465" s="324" t="str">
        <f>IF(LEN(AD465)&gt;1,INDEX('JP PINT 1.0'!U:U,MATCH(コアインボイスモデル!AD465,'JP PINT 1.0'!B:B,0),1),"")</f>
        <v>/ubl:Invoice/cac:AdditionalDocumentReference[cbc:DocumentTypeCode='130']/cbc:ID</v>
      </c>
    </row>
    <row r="466" spans="1:39" outlineLevel="1">
      <c r="A466" s="329"/>
      <c r="B466" s="322" t="str">
        <f t="shared" si="71"/>
        <v/>
      </c>
      <c r="D466" s="322" t="str">
        <f t="shared" si="73"/>
        <v/>
      </c>
      <c r="E466" s="322" t="s">
        <v>3791</v>
      </c>
      <c r="H466" s="329">
        <v>464</v>
      </c>
      <c r="I466" s="322" t="s">
        <v>5251</v>
      </c>
      <c r="J466" s="322" t="str">
        <f>IF(LEN(N466)&gt;0,INDEX(統合請求!C:C,MATCH(N466,統合請求!D:D,0),1),"")</f>
        <v/>
      </c>
      <c r="K466" s="322" t="s">
        <v>25</v>
      </c>
      <c r="M466" s="322">
        <v>5</v>
      </c>
      <c r="AC466" s="322">
        <f>IF(ISTEXT(AD466),INDEX('JP PINT 1.0'!A:A,MATCH(コアインボイスモデル!AD466,'JP PINT 1.0'!B:B,0),1),"")</f>
        <v>1190</v>
      </c>
      <c r="AD466" s="324" t="s">
        <v>4104</v>
      </c>
      <c r="AE466" s="322" t="str">
        <f>IF(ISTEXT(AD466),INDEX('JP PINT 1.0'!F:F,MATCH(コアインボイスモデル!AD466,'JP PINT 1.0'!B:B,0),1),"")</f>
        <v>0..1</v>
      </c>
      <c r="AF466" s="322">
        <f>IF(ISTEXT(AD466),INDEX('JP PINT 1.0'!G:G,MATCH(コアインボイスモデル!AD466,'JP PINT 1.0'!B:B,0),1),"")</f>
        <v>1</v>
      </c>
      <c r="AG466" s="324" t="str">
        <f>IF(ISTEXT(AD466),INDEX('JP PINT 1.0'!I:I,MATCH(コアインボイスモデル!AD466,'JP PINT 1.0'!B:B,0),1),"")</f>
        <v>請求するオブジェクトIDのスキーマID</v>
      </c>
      <c r="AH466" s="324" t="str">
        <f>IF(ISTEXT(AD466),INDEX('JP PINT 1.0'!L:L,MATCH(コアインボイスモデル!AD466,'JP PINT 1.0'!B:B,0),1),"")</f>
        <v>受信者にとって、IDにどのスキーマが使用されているかが明確でない場合は、UNTDID1153コードリストから選択される条件付きスキーマIDを使用する必要がある。</v>
      </c>
      <c r="AI466" s="322">
        <v>5</v>
      </c>
      <c r="AJ466" s="325" t="s">
        <v>2198</v>
      </c>
      <c r="AK466" s="323" t="s">
        <v>5118</v>
      </c>
      <c r="AM466" s="324" t="str">
        <f>IF(LEN(AD466)&gt;1,INDEX('JP PINT 1.0'!U:U,MATCH(コアインボイスモデル!AD466,'JP PINT 1.0'!B:B,0),1),"")</f>
        <v>/ubl:Invoice/cac:AdditionalDocumentReference[cbc:DocumentTypeCode='130']/cbc:ID/@schemeID</v>
      </c>
    </row>
    <row r="467" spans="1:39">
      <c r="A467" s="329">
        <f>A465+1</f>
        <v>327</v>
      </c>
      <c r="B467" s="322" t="str">
        <f t="shared" si="71"/>
        <v>明細文書</v>
      </c>
      <c r="C467" s="322" t="str">
        <f>"BG-"&amp;(MID(C463,4,2)+1)</f>
        <v>BG-54</v>
      </c>
      <c r="D467" s="322" t="str">
        <f t="shared" si="73"/>
        <v>0..1</v>
      </c>
      <c r="E467" s="322">
        <v>3</v>
      </c>
      <c r="F467" s="323" t="s">
        <v>6098</v>
      </c>
      <c r="G467" s="324" t="s">
        <v>1075</v>
      </c>
      <c r="H467" s="329">
        <v>465</v>
      </c>
      <c r="I467" s="322" t="s">
        <v>5251</v>
      </c>
      <c r="K467" s="322" t="s">
        <v>36</v>
      </c>
      <c r="L467" s="322" t="s">
        <v>1072</v>
      </c>
      <c r="M467" s="322">
        <v>3</v>
      </c>
      <c r="N467" s="323" t="s">
        <v>1074</v>
      </c>
      <c r="O467" s="324" t="s">
        <v>1075</v>
      </c>
      <c r="P467" s="322" t="s">
        <v>30</v>
      </c>
      <c r="T467" s="323" t="s">
        <v>6447</v>
      </c>
      <c r="AE467" s="322" t="str">
        <f>IF(ISTEXT(AD467),INDEX('JP PINT 1.0'!F:F,MATCH(コアインボイスモデル!AD467,'JP PINT 1.0'!B:B,0),1),"")</f>
        <v/>
      </c>
      <c r="AF467" s="322" t="str">
        <f>IF(ISTEXT(AD467),INDEX('JP PINT 1.0'!G:G,MATCH(コアインボイスモデル!AD467,'JP PINT 1.0'!B:B,0),1),"")</f>
        <v/>
      </c>
      <c r="AG467" s="324" t="str">
        <f>IF(ISTEXT(AD467),INDEX('JP PINT 1.0'!I:I,MATCH(コアインボイスモデル!AD467,'JP PINT 1.0'!B:B,0),1),"")</f>
        <v/>
      </c>
      <c r="AH467" s="324" t="str">
        <f>IF(ISTEXT(AD467),INDEX('JP PINT 1.0'!L:L,MATCH(コアインボイスモデル!AD467,'JP PINT 1.0'!B:B,0),1),"")</f>
        <v/>
      </c>
      <c r="AI467" s="322">
        <v>3</v>
      </c>
      <c r="AJ467" s="324" t="s">
        <v>1073</v>
      </c>
      <c r="AK467" s="323" t="s">
        <v>4887</v>
      </c>
      <c r="AL467" s="322" t="s">
        <v>17</v>
      </c>
      <c r="AM467" s="324" t="str">
        <f>IF(LEN(AD467)&gt;1,INDEX('JP PINT 1.0'!U:U,MATCH(コアインボイスモデル!AD467,'JP PINT 1.0'!B:B,0),1),"")</f>
        <v/>
      </c>
    </row>
    <row r="468" spans="1:39" outlineLevel="1">
      <c r="A468" s="329"/>
      <c r="B468" s="322" t="str">
        <f t="shared" si="71"/>
        <v/>
      </c>
      <c r="D468" s="322" t="str">
        <f t="shared" si="73"/>
        <v/>
      </c>
      <c r="H468" s="329">
        <v>466</v>
      </c>
      <c r="I468" s="322" t="s">
        <v>5251</v>
      </c>
      <c r="K468" s="322" t="s">
        <v>41</v>
      </c>
      <c r="L468" s="322" t="s">
        <v>1076</v>
      </c>
      <c r="M468" s="322">
        <v>3</v>
      </c>
      <c r="N468" s="323" t="s">
        <v>1078</v>
      </c>
      <c r="O468" s="324" t="s">
        <v>1079</v>
      </c>
      <c r="P468" s="322" t="s">
        <v>16</v>
      </c>
      <c r="U468" s="323" t="s">
        <v>6324</v>
      </c>
      <c r="AC468" s="322" t="str">
        <f>IF(ISTEXT(AD468),INDEX('JP PINT 1.0'!A:A,MATCH(コアインボイスモデル!AD468,'JP PINT 1.0'!B:B,0),1),"")</f>
        <v/>
      </c>
      <c r="AE468" s="322" t="str">
        <f>IF(ISTEXT(AD468),INDEX('JP PINT 1.0'!F:F,MATCH(コアインボイスモデル!AD468,'JP PINT 1.0'!B:B,0),1),"")</f>
        <v/>
      </c>
      <c r="AF468" s="322" t="str">
        <f>IF(ISTEXT(AD468),INDEX('JP PINT 1.0'!G:G,MATCH(コアインボイスモデル!AD468,'JP PINT 1.0'!B:B,0),1),"")</f>
        <v/>
      </c>
      <c r="AG468" s="324" t="str">
        <f>IF(ISTEXT(AD468),INDEX('JP PINT 1.0'!I:I,MATCH(コアインボイスモデル!AD468,'JP PINT 1.0'!B:B,0),1),"")</f>
        <v/>
      </c>
      <c r="AH468" s="324" t="str">
        <f>IF(ISTEXT(AD468),INDEX('JP PINT 1.0'!L:L,MATCH(コアインボイスモデル!AD468,'JP PINT 1.0'!B:B,0),1),"")</f>
        <v/>
      </c>
      <c r="AI468" s="322">
        <v>3</v>
      </c>
      <c r="AJ468" s="324" t="s">
        <v>1077</v>
      </c>
      <c r="AL468" s="322" t="s">
        <v>17</v>
      </c>
      <c r="AM468" s="324" t="str">
        <f>IF(LEN(AD468)&gt;1,INDEX('JP PINT 1.0'!U:U,MATCH(コアインボイスモデル!AD468,'JP PINT 1.0'!B:B,0),1),"")</f>
        <v/>
      </c>
    </row>
    <row r="469" spans="1:39" outlineLevel="1">
      <c r="A469" s="329">
        <f>A467+1</f>
        <v>328</v>
      </c>
      <c r="B469" s="322" t="str">
        <f t="shared" si="71"/>
        <v>明細文書</v>
      </c>
      <c r="C469" s="322" t="str">
        <f>"BG-"&amp;(MID(C467,4,2)+1)</f>
        <v>BG-55</v>
      </c>
      <c r="D469" s="322" t="str">
        <f t="shared" si="73"/>
        <v>0..1</v>
      </c>
      <c r="E469" s="322">
        <v>4</v>
      </c>
      <c r="F469" s="323" t="s">
        <v>6099</v>
      </c>
      <c r="G469" s="324" t="s">
        <v>1083</v>
      </c>
      <c r="H469" s="329">
        <v>467</v>
      </c>
      <c r="I469" s="322" t="s">
        <v>5251</v>
      </c>
      <c r="K469" s="322" t="s">
        <v>36</v>
      </c>
      <c r="L469" s="322" t="s">
        <v>1080</v>
      </c>
      <c r="M469" s="322">
        <v>4</v>
      </c>
      <c r="N469" s="323" t="s">
        <v>1082</v>
      </c>
      <c r="O469" s="324" t="s">
        <v>1083</v>
      </c>
      <c r="P469" s="322" t="s">
        <v>30</v>
      </c>
      <c r="V469" s="323" t="s">
        <v>6325</v>
      </c>
      <c r="AC469" s="322">
        <f>IF(ISTEXT(AD469),INDEX('JP PINT 1.0'!A:A,MATCH(コアインボイスモデル!AD469,'JP PINT 1.0'!B:B,0),1),"")</f>
        <v>1970</v>
      </c>
      <c r="AD469" s="324" t="s">
        <v>1754</v>
      </c>
      <c r="AE469" s="322" t="str">
        <f>IF(ISTEXT(AD469),INDEX('JP PINT 1.0'!F:F,MATCH(コアインボイスモデル!AD469,'JP PINT 1.0'!B:B,0),1),"")</f>
        <v>0..1</v>
      </c>
      <c r="AF469" s="322">
        <f>IF(ISTEXT(AD469),INDEX('JP PINT 1.0'!G:G,MATCH(コアインボイスモデル!AD469,'JP PINT 1.0'!B:B,0),1),"")</f>
        <v>1</v>
      </c>
      <c r="AG469" s="324" t="str">
        <f>IF(ISTEXT(AD469),INDEX('JP PINT 1.0'!I:I,MATCH(コアインボイスモデル!AD469,'JP PINT 1.0'!B:B,0),1),"")</f>
        <v>納入先</v>
      </c>
      <c r="AH469" s="324" t="str">
        <f>IF(ISTEXT(AD469),INDEX('JP PINT 1.0'!L:L,MATCH(コアインボイスモデル!AD469,'JP PINT 1.0'!B:B,0),1),"")</f>
        <v>財又はサービスが何時何処に納入されたかに係る情報を提供するビジネス用語のグループ。</v>
      </c>
      <c r="AI469" s="322">
        <v>4</v>
      </c>
      <c r="AJ469" s="324" t="s">
        <v>1081</v>
      </c>
      <c r="AK469" s="323" t="s">
        <v>4888</v>
      </c>
      <c r="AL469" s="322" t="s">
        <v>17</v>
      </c>
      <c r="AM469" s="324" t="str">
        <f>IF(LEN(AD469)&gt;1,INDEX('JP PINT 1.0'!U:U,MATCH(コアインボイスモデル!AD469,'JP PINT 1.0'!B:B,0),1),"")</f>
        <v>/ubl:Invoice/cac:Delivery</v>
      </c>
    </row>
    <row r="470" spans="1:39" outlineLevel="2">
      <c r="A470" s="329"/>
      <c r="B470" s="322" t="str">
        <f t="shared" si="71"/>
        <v/>
      </c>
      <c r="D470" s="322" t="str">
        <f t="shared" si="73"/>
        <v/>
      </c>
      <c r="H470" s="329">
        <v>468</v>
      </c>
      <c r="I470" s="322" t="s">
        <v>5251</v>
      </c>
      <c r="J470" s="322" t="str">
        <f>IF(LEN(N470)&gt;0,INDEX(統合請求!C:C,MATCH(N470,統合請求!D:D,0),1),"")</f>
        <v>ICL51</v>
      </c>
      <c r="K470" s="322" t="s">
        <v>41</v>
      </c>
      <c r="L470" s="322" t="s">
        <v>230</v>
      </c>
      <c r="M470" s="322">
        <v>4</v>
      </c>
      <c r="N470" s="323" t="s">
        <v>1084</v>
      </c>
      <c r="O470" s="324" t="s">
        <v>1085</v>
      </c>
      <c r="P470" s="322" t="s">
        <v>16</v>
      </c>
      <c r="W470" s="323" t="s">
        <v>6246</v>
      </c>
      <c r="AC470" s="322" t="str">
        <f>IF(ISTEXT(AD470),INDEX('JP PINT 1.0'!A:A,MATCH(コアインボイスモデル!AD470,'JP PINT 1.0'!B:B,0),1),"")</f>
        <v/>
      </c>
      <c r="AE470" s="322" t="str">
        <f>IF(ISTEXT(AD470),INDEX('JP PINT 1.0'!F:F,MATCH(コアインボイスモデル!AD470,'JP PINT 1.0'!B:B,0),1),"")</f>
        <v/>
      </c>
      <c r="AF470" s="322" t="str">
        <f>IF(ISTEXT(AD470),INDEX('JP PINT 1.0'!G:G,MATCH(コアインボイスモデル!AD470,'JP PINT 1.0'!B:B,0),1),"")</f>
        <v/>
      </c>
      <c r="AG470" s="324" t="str">
        <f>IF(ISTEXT(AD470),INDEX('JP PINT 1.0'!I:I,MATCH(コアインボイスモデル!AD470,'JP PINT 1.0'!B:B,0),1),"")</f>
        <v/>
      </c>
      <c r="AH470" s="324" t="str">
        <f>IF(ISTEXT(AD470),INDEX('JP PINT 1.0'!L:L,MATCH(コアインボイスモデル!AD470,'JP PINT 1.0'!B:B,0),1),"")</f>
        <v/>
      </c>
      <c r="AI470" s="322">
        <v>4</v>
      </c>
      <c r="AJ470" s="324" t="s">
        <v>231</v>
      </c>
      <c r="AL470" s="322" t="s">
        <v>17</v>
      </c>
      <c r="AM470" s="324" t="str">
        <f>IF(LEN(AD470)&gt;1,INDEX('JP PINT 1.0'!U:U,MATCH(コアインボイスモデル!AD470,'JP PINT 1.0'!B:B,0),1),"")</f>
        <v/>
      </c>
    </row>
    <row r="471" spans="1:39" outlineLevel="2">
      <c r="A471" s="329">
        <f>A469+1</f>
        <v>329</v>
      </c>
      <c r="B471" s="322" t="str">
        <f t="shared" si="71"/>
        <v>明細文書</v>
      </c>
      <c r="C471" s="322" t="str">
        <f>"BT-"&amp;(MID(C465,4,3)+1)</f>
        <v>BT-271</v>
      </c>
      <c r="D471" s="322" t="str">
        <f t="shared" si="73"/>
        <v>0..1</v>
      </c>
      <c r="E471" s="322">
        <v>5</v>
      </c>
      <c r="F471" s="323" t="s">
        <v>1086</v>
      </c>
      <c r="G471" s="324" t="s">
        <v>1087</v>
      </c>
      <c r="H471" s="329">
        <v>469</v>
      </c>
      <c r="I471" s="322" t="s">
        <v>5251</v>
      </c>
      <c r="J471" s="322" t="str">
        <f>IF(LEN(N471)&gt;0,INDEX(統合請求!C:C,MATCH(N471,統合請求!D:D,0),1),"")</f>
        <v>IID214</v>
      </c>
      <c r="K471" s="322" t="s">
        <v>25</v>
      </c>
      <c r="L471" s="322" t="s">
        <v>234</v>
      </c>
      <c r="M471" s="322">
        <v>5</v>
      </c>
      <c r="N471" s="323" t="s">
        <v>1086</v>
      </c>
      <c r="O471" s="324" t="s">
        <v>1087</v>
      </c>
      <c r="P471" s="322" t="s">
        <v>30</v>
      </c>
      <c r="X471" s="323" t="s">
        <v>6247</v>
      </c>
      <c r="AC471" s="322">
        <f>IF(ISTEXT(AD471),INDEX('JP PINT 1.0'!A:A,MATCH(コアインボイスモデル!AD471,'JP PINT 1.0'!B:B,0),1),"")</f>
        <v>1990</v>
      </c>
      <c r="AD471" s="324" t="s">
        <v>1757</v>
      </c>
      <c r="AE471" s="322" t="str">
        <f>IF(ISTEXT(AD471),INDEX('JP PINT 1.0'!F:F,MATCH(コアインボイスモデル!AD471,'JP PINT 1.0'!B:B,0),1),"")</f>
        <v>0..1</v>
      </c>
      <c r="AF471" s="322">
        <f>IF(ISTEXT(AD471),INDEX('JP PINT 1.0'!G:G,MATCH(コアインボイスモデル!AD471,'JP PINT 1.0'!B:B,0),1),"")</f>
        <v>2</v>
      </c>
      <c r="AG471" s="324" t="str">
        <f>IF(ISTEXT(AD471),INDEX('JP PINT 1.0'!I:I,MATCH(コアインボイスモデル!AD471,'JP PINT 1.0'!B:B,0),1),"")</f>
        <v>納入先ID</v>
      </c>
      <c r="AH471" s="324" t="str">
        <f>IF(ISTEXT(AD471),INDEX('JP PINT 1.0'!L:L,MATCH(コアインボイスモデル!AD471,'JP PINT 1.0'!B:B,0),1),"")</f>
        <v>財又はサービスが納入された納入先の場所ID。</v>
      </c>
      <c r="AI471" s="322">
        <v>5</v>
      </c>
      <c r="AJ471" s="324" t="s">
        <v>48</v>
      </c>
      <c r="AK471" s="323" t="s">
        <v>4889</v>
      </c>
      <c r="AL471" s="322" t="s">
        <v>17</v>
      </c>
      <c r="AM471" s="324" t="str">
        <f>IF(LEN(AD471)&gt;1,INDEX('JP PINT 1.0'!U:U,MATCH(コアインボイスモデル!AD471,'JP PINT 1.0'!B:B,0),1),"")</f>
        <v>/ubl:Invoice/cac:Delivery/cac:DeliveryLocation/cbc:ID</v>
      </c>
    </row>
    <row r="472" spans="1:39" outlineLevel="2">
      <c r="A472" s="329"/>
      <c r="B472" s="322" t="str">
        <f t="shared" si="71"/>
        <v/>
      </c>
      <c r="D472" s="322" t="str">
        <f t="shared" si="73"/>
        <v/>
      </c>
      <c r="H472" s="329">
        <v>470</v>
      </c>
      <c r="I472" s="322" t="s">
        <v>5251</v>
      </c>
      <c r="J472" s="322" t="str">
        <f>IF(LEN(N472)&gt;0,INDEX(統合請求!C:C,MATCH(N472,統合請求!D:D,0),1),"")</f>
        <v/>
      </c>
      <c r="AC472" s="322">
        <f>IF(ISTEXT(AD472),INDEX('JP PINT 1.0'!A:A,MATCH(コアインボイスモデル!AD472,'JP PINT 1.0'!B:B,0),1),"")</f>
        <v>2000</v>
      </c>
      <c r="AD472" s="324" t="s">
        <v>2654</v>
      </c>
      <c r="AE472" s="322" t="str">
        <f>IF(ISTEXT(AD472),INDEX('JP PINT 1.0'!F:F,MATCH(コアインボイスモデル!AD472,'JP PINT 1.0'!B:B,0),1),"")</f>
        <v>0..1</v>
      </c>
      <c r="AF472" s="322">
        <f>IF(ISTEXT(AD472),INDEX('JP PINT 1.0'!G:G,MATCH(コアインボイスモデル!AD472,'JP PINT 1.0'!B:B,0),1),"")</f>
        <v>2</v>
      </c>
      <c r="AG472" s="324" t="str">
        <f>IF(ISTEXT(AD472),INDEX('JP PINT 1.0'!I:I,MATCH(コアインボイスモデル!AD472,'JP PINT 1.0'!B:B,0),1),"")</f>
        <v>スキーマID</v>
      </c>
      <c r="AH472" s="324" t="str">
        <f>IF(ISTEXT(AD472),INDEX('JP PINT 1.0'!L:L,MATCH(コアインボイスモデル!AD472,'JP PINT 1.0'!B:B,0),1),"")</f>
        <v>納入された住所IDを発行した組織の識別スキーマID。使用する場合、識別スキーマは、ISO/IEC 6523 の保守機関によって公開されたリストから選択しなければならない。</v>
      </c>
      <c r="AJ472" s="325" t="s">
        <v>2198</v>
      </c>
      <c r="AK472" s="323" t="s">
        <v>5117</v>
      </c>
      <c r="AM472" s="324" t="str">
        <f>IF(LEN(AD472)&gt;1,INDEX('JP PINT 1.0'!U:U,MATCH(コアインボイスモデル!AD472,'JP PINT 1.0'!B:B,0),1),"")</f>
        <v>/ubl:Invoice/cac:Delivery/cac:DeliveryLocation/cbc:ID/@schemeID</v>
      </c>
    </row>
    <row r="473" spans="1:39" outlineLevel="2">
      <c r="A473" s="329">
        <f>A471+1</f>
        <v>330</v>
      </c>
      <c r="B473" s="322" t="str">
        <f t="shared" si="71"/>
        <v>明細文書</v>
      </c>
      <c r="C473" s="322" t="str">
        <f>"BT-"&amp;(MID(C471,4,3)+1)</f>
        <v>BT-272</v>
      </c>
      <c r="D473" s="322" t="str">
        <f t="shared" si="73"/>
        <v>0..1</v>
      </c>
      <c r="E473" s="322">
        <v>5</v>
      </c>
      <c r="F473" s="323" t="s">
        <v>1088</v>
      </c>
      <c r="G473" s="324" t="s">
        <v>1089</v>
      </c>
      <c r="H473" s="329">
        <v>471</v>
      </c>
      <c r="I473" s="322" t="s">
        <v>5251</v>
      </c>
      <c r="J473" s="322" t="str">
        <f>IF(LEN(N473)&gt;0,INDEX(統合請求!C:C,MATCH(N473,統合請求!D:D,0),1),"")</f>
        <v>IID215</v>
      </c>
      <c r="K473" s="322" t="s">
        <v>25</v>
      </c>
      <c r="L473" s="322" t="s">
        <v>237</v>
      </c>
      <c r="M473" s="322">
        <v>5</v>
      </c>
      <c r="N473" s="323" t="s">
        <v>1088</v>
      </c>
      <c r="O473" s="324" t="s">
        <v>1089</v>
      </c>
      <c r="P473" s="322" t="s">
        <v>30</v>
      </c>
      <c r="X473" s="323" t="s">
        <v>6248</v>
      </c>
      <c r="AC473" s="322" t="str">
        <f>IF(ISTEXT(AD473),INDEX('JP PINT 1.0'!A:A,MATCH(コアインボイスモデル!AD473,'JP PINT 1.0'!B:B,0),1),"")</f>
        <v/>
      </c>
      <c r="AE473" s="322" t="str">
        <f>IF(ISTEXT(AD473),INDEX('JP PINT 1.0'!F:F,MATCH(コアインボイスモデル!AD473,'JP PINT 1.0'!B:B,0),1),"")</f>
        <v/>
      </c>
      <c r="AF473" s="322" t="str">
        <f>IF(ISTEXT(AD473),INDEX('JP PINT 1.0'!G:G,MATCH(コアインボイスモデル!AD473,'JP PINT 1.0'!B:B,0),1),"")</f>
        <v/>
      </c>
      <c r="AG473" s="324" t="str">
        <f>IF(ISTEXT(AD473),INDEX('JP PINT 1.0'!I:I,MATCH(コアインボイスモデル!AD473,'JP PINT 1.0'!B:B,0),1),"")</f>
        <v/>
      </c>
      <c r="AH473" s="324" t="str">
        <f>IF(ISTEXT(AD473),INDEX('JP PINT 1.0'!L:L,MATCH(コアインボイスモデル!AD473,'JP PINT 1.0'!B:B,0),1),"")</f>
        <v/>
      </c>
      <c r="AI473" s="322">
        <v>5</v>
      </c>
      <c r="AJ473" s="324" t="s">
        <v>238</v>
      </c>
      <c r="AK473" s="323" t="s">
        <v>4890</v>
      </c>
      <c r="AL473" s="322" t="s">
        <v>17</v>
      </c>
      <c r="AM473" s="324" t="str">
        <f>IF(LEN(AD473)&gt;1,INDEX('JP PINT 1.0'!U:U,MATCH(コアインボイスモデル!AD473,'JP PINT 1.0'!B:B,0),1),"")</f>
        <v/>
      </c>
    </row>
    <row r="474" spans="1:39" outlineLevel="2">
      <c r="A474" s="329">
        <f t="shared" ref="A474:A537" si="76">A473+1</f>
        <v>331</v>
      </c>
      <c r="B474" s="322" t="str">
        <f t="shared" si="71"/>
        <v>明細文書</v>
      </c>
      <c r="C474" s="322" t="str">
        <f>"BT-"&amp;(MID(C473,4,3)+1)</f>
        <v>BT-273</v>
      </c>
      <c r="D474" s="322" t="str">
        <f t="shared" si="73"/>
        <v>0..1</v>
      </c>
      <c r="E474" s="322">
        <v>5</v>
      </c>
      <c r="F474" s="323" t="s">
        <v>1090</v>
      </c>
      <c r="G474" s="324" t="s">
        <v>1091</v>
      </c>
      <c r="H474" s="329">
        <v>472</v>
      </c>
      <c r="I474" s="322" t="s">
        <v>5251</v>
      </c>
      <c r="J474" s="322" t="str">
        <f>IF(LEN(N474)&gt;0,INDEX(統合請求!C:C,MATCH(N474,統合請求!D:D,0),1),"")</f>
        <v>IID216</v>
      </c>
      <c r="K474" s="322" t="s">
        <v>25</v>
      </c>
      <c r="L474" s="322" t="s">
        <v>241</v>
      </c>
      <c r="M474" s="322">
        <v>5</v>
      </c>
      <c r="N474" s="323" t="s">
        <v>1090</v>
      </c>
      <c r="O474" s="324" t="s">
        <v>1091</v>
      </c>
      <c r="P474" s="322" t="s">
        <v>30</v>
      </c>
      <c r="X474" s="323" t="s">
        <v>6260</v>
      </c>
      <c r="AC474" s="322">
        <f>IF(ISTEXT(AD474),INDEX('JP PINT 1.0'!A:A,MATCH(コアインボイスモデル!AD474,'JP PINT 1.0'!B:B,0),1),"")</f>
        <v>1980</v>
      </c>
      <c r="AD474" s="324" t="s">
        <v>1760</v>
      </c>
      <c r="AE474" s="322" t="str">
        <f>IF(ISTEXT(AD474),INDEX('JP PINT 1.0'!F:F,MATCH(コアインボイスモデル!AD474,'JP PINT 1.0'!B:B,0),1),"")</f>
        <v>0..1</v>
      </c>
      <c r="AF474" s="322">
        <f>IF(ISTEXT(AD474),INDEX('JP PINT 1.0'!G:G,MATCH(コアインボイスモデル!AD474,'JP PINT 1.0'!B:B,0),1),"")</f>
        <v>2</v>
      </c>
      <c r="AG474" s="324" t="str">
        <f>IF(ISTEXT(AD474),INDEX('JP PINT 1.0'!I:I,MATCH(コアインボイスモデル!AD474,'JP PINT 1.0'!B:B,0),1),"")</f>
        <v>納入先名称</v>
      </c>
      <c r="AH474" s="324" t="str">
        <f>IF(ISTEXT(AD474),INDEX('JP PINT 1.0'!L:L,MATCH(コアインボイスモデル!AD474,'JP PINT 1.0'!B:B,0),1),"")</f>
        <v>財又はサービスが納入された納入先の名称。</v>
      </c>
      <c r="AI474" s="322">
        <v>5</v>
      </c>
      <c r="AJ474" s="324" t="s">
        <v>113</v>
      </c>
      <c r="AK474" s="323" t="s">
        <v>4891</v>
      </c>
      <c r="AL474" s="322" t="s">
        <v>17</v>
      </c>
      <c r="AM474" s="324" t="str">
        <f>IF(LEN(AD474)&gt;1,INDEX('JP PINT 1.0'!U:U,MATCH(コアインボイスモデル!AD474,'JP PINT 1.0'!B:B,0),1),"")</f>
        <v>/ubl:Invoice/cac:Delivery/cac:DeliveryParty/cac:PartyName/cbc:Name</v>
      </c>
    </row>
    <row r="475" spans="1:39" outlineLevel="2">
      <c r="A475" s="329">
        <f t="shared" si="76"/>
        <v>332</v>
      </c>
      <c r="B475" s="322" t="str">
        <f t="shared" si="71"/>
        <v>明細文書</v>
      </c>
      <c r="C475" s="322" t="str">
        <f>"BG-"&amp;(MID(C469,4,2)+1)</f>
        <v>BG-56</v>
      </c>
      <c r="D475" s="322" t="str">
        <f t="shared" si="73"/>
        <v>0..1</v>
      </c>
      <c r="E475" s="322">
        <v>5</v>
      </c>
      <c r="F475" s="323" t="s">
        <v>2683</v>
      </c>
      <c r="G475" s="324" t="s">
        <v>1093</v>
      </c>
      <c r="H475" s="329">
        <v>473</v>
      </c>
      <c r="I475" s="322" t="s">
        <v>5251</v>
      </c>
      <c r="K475" s="322" t="s">
        <v>36</v>
      </c>
      <c r="L475" s="322" t="s">
        <v>300</v>
      </c>
      <c r="M475" s="322">
        <v>5</v>
      </c>
      <c r="N475" s="323" t="s">
        <v>1092</v>
      </c>
      <c r="O475" s="324" t="s">
        <v>1093</v>
      </c>
      <c r="P475" s="322" t="s">
        <v>30</v>
      </c>
      <c r="X475" s="323" t="s">
        <v>6326</v>
      </c>
      <c r="AC475" s="322">
        <f>IF(ISTEXT(AD475),INDEX('JP PINT 1.0'!A:A,MATCH(コアインボイスモデル!AD475,'JP PINT 1.0'!B:B,0),1),"")</f>
        <v>2050</v>
      </c>
      <c r="AD475" s="324" t="s">
        <v>1763</v>
      </c>
      <c r="AE475" s="322" t="str">
        <f>IF(ISTEXT(AD475),INDEX('JP PINT 1.0'!F:F,MATCH(コアインボイスモデル!AD475,'JP PINT 1.0'!B:B,0),1),"")</f>
        <v>0..1</v>
      </c>
      <c r="AF475" s="322">
        <f>IF(ISTEXT(AD475),INDEX('JP PINT 1.0'!G:G,MATCH(コアインボイスモデル!AD475,'JP PINT 1.0'!B:B,0),1),"")</f>
        <v>2</v>
      </c>
      <c r="AG475" s="324" t="str">
        <f>IF(ISTEXT(AD475),INDEX('JP PINT 1.0'!I:I,MATCH(コアインボイスモデル!AD475,'JP PINT 1.0'!B:B,0),1),"")</f>
        <v>納入先住所</v>
      </c>
      <c r="AH475" s="324" t="str">
        <f>IF(ISTEXT(AD475),INDEX('JP PINT 1.0'!L:L,MATCH(コアインボイスモデル!AD475,'JP PINT 1.0'!B:B,0),1),"")</f>
        <v>請求する財又はサービスの納入先の住所に関する情報を提供するビジネス用語のグループ。</v>
      </c>
      <c r="AI475" s="322">
        <v>5</v>
      </c>
      <c r="AJ475" s="324" t="s">
        <v>301</v>
      </c>
      <c r="AK475" s="323" t="s">
        <v>4892</v>
      </c>
      <c r="AL475" s="322" t="s">
        <v>17</v>
      </c>
      <c r="AM475" s="324" t="str">
        <f>IF(LEN(AD475)&gt;1,INDEX('JP PINT 1.0'!U:U,MATCH(コアインボイスモデル!AD475,'JP PINT 1.0'!B:B,0),1),"")</f>
        <v>/ubl:Invoice/cac:Delivery/cac:DeliveryLocation/cac:Address</v>
      </c>
    </row>
    <row r="476" spans="1:39" outlineLevel="2">
      <c r="A476" s="329"/>
      <c r="B476" s="322" t="str">
        <f t="shared" si="71"/>
        <v/>
      </c>
      <c r="D476" s="322" t="str">
        <f t="shared" si="73"/>
        <v/>
      </c>
      <c r="H476" s="329">
        <v>474</v>
      </c>
      <c r="I476" s="322" t="s">
        <v>5251</v>
      </c>
      <c r="J476" s="322" t="str">
        <f>IF(LEN(N476)&gt;0,INDEX(統合請求!C:C,MATCH(N476,統合請求!D:D,0),1),"")</f>
        <v>ICL52</v>
      </c>
      <c r="K476" s="322" t="s">
        <v>41</v>
      </c>
      <c r="L476" s="322" t="s">
        <v>304</v>
      </c>
      <c r="M476" s="322">
        <v>5</v>
      </c>
      <c r="N476" s="323" t="s">
        <v>1094</v>
      </c>
      <c r="O476" s="324" t="s">
        <v>1095</v>
      </c>
      <c r="P476" s="322" t="s">
        <v>16</v>
      </c>
      <c r="Y476" s="323" t="s">
        <v>6327</v>
      </c>
      <c r="AC476" s="322" t="str">
        <f>IF(ISTEXT(AD476),INDEX('JP PINT 1.0'!A:A,MATCH(コアインボイスモデル!AD476,'JP PINT 1.0'!B:B,0),1),"")</f>
        <v/>
      </c>
      <c r="AE476" s="322" t="str">
        <f>IF(ISTEXT(AD476),INDEX('JP PINT 1.0'!F:F,MATCH(コアインボイスモデル!AD476,'JP PINT 1.0'!B:B,0),1),"")</f>
        <v/>
      </c>
      <c r="AF476" s="322" t="str">
        <f>IF(ISTEXT(AD476),INDEX('JP PINT 1.0'!G:G,MATCH(コアインボイスモデル!AD476,'JP PINT 1.0'!B:B,0),1),"")</f>
        <v/>
      </c>
      <c r="AG476" s="324" t="str">
        <f>IF(ISTEXT(AD476),INDEX('JP PINT 1.0'!I:I,MATCH(コアインボイスモデル!AD476,'JP PINT 1.0'!B:B,0),1),"")</f>
        <v/>
      </c>
      <c r="AH476" s="324" t="str">
        <f>IF(ISTEXT(AD476),INDEX('JP PINT 1.0'!L:L,MATCH(コアインボイスモデル!AD476,'JP PINT 1.0'!B:B,0),1),"")</f>
        <v/>
      </c>
      <c r="AI476" s="322">
        <v>5</v>
      </c>
      <c r="AJ476" s="324" t="s">
        <v>305</v>
      </c>
      <c r="AL476" s="322" t="s">
        <v>17</v>
      </c>
      <c r="AM476" s="324" t="str">
        <f>IF(LEN(AD476)&gt;1,INDEX('JP PINT 1.0'!U:U,MATCH(コアインボイスモデル!AD476,'JP PINT 1.0'!B:B,0),1),"")</f>
        <v/>
      </c>
    </row>
    <row r="477" spans="1:39" outlineLevel="2">
      <c r="A477" s="329">
        <f>A475+1</f>
        <v>333</v>
      </c>
      <c r="B477" s="322" t="str">
        <f t="shared" si="71"/>
        <v>明細文書</v>
      </c>
      <c r="C477" s="322" t="str">
        <f>"BT-"&amp;(MID(C474,4,3)+1)</f>
        <v>BT-274</v>
      </c>
      <c r="D477" s="322" t="str">
        <f t="shared" si="73"/>
        <v>0..1</v>
      </c>
      <c r="E477" s="322">
        <v>6</v>
      </c>
      <c r="F477" s="323" t="s">
        <v>1096</v>
      </c>
      <c r="G477" s="324" t="s">
        <v>1097</v>
      </c>
      <c r="H477" s="329">
        <v>475</v>
      </c>
      <c r="I477" s="322" t="s">
        <v>5251</v>
      </c>
      <c r="J477" s="322" t="str">
        <f>IF(LEN(N477)&gt;0,INDEX(統合請求!C:C,MATCH(N477,統合請求!D:D,0),1),"")</f>
        <v>IID217</v>
      </c>
      <c r="K477" s="322" t="s">
        <v>25</v>
      </c>
      <c r="L477" s="322" t="s">
        <v>308</v>
      </c>
      <c r="M477" s="322">
        <v>6</v>
      </c>
      <c r="N477" s="323" t="s">
        <v>1096</v>
      </c>
      <c r="O477" s="324" t="s">
        <v>1097</v>
      </c>
      <c r="P477" s="322" t="s">
        <v>30</v>
      </c>
      <c r="Z477" s="323" t="s">
        <v>6328</v>
      </c>
      <c r="AC477" s="322">
        <f>IF(ISTEXT(AD477),INDEX('JP PINT 1.0'!A:A,MATCH(コアインボイスモデル!AD477,'JP PINT 1.0'!B:B,0),1),"")</f>
        <v>2100</v>
      </c>
      <c r="AD477" s="324" t="s">
        <v>1766</v>
      </c>
      <c r="AE477" s="322" t="str">
        <f>IF(ISTEXT(AD477),INDEX('JP PINT 1.0'!F:F,MATCH(コアインボイスモデル!AD477,'JP PINT 1.0'!B:B,0),1),"")</f>
        <v>0..1</v>
      </c>
      <c r="AF477" s="322">
        <f>IF(ISTEXT(AD477),INDEX('JP PINT 1.0'!G:G,MATCH(コアインボイスモデル!AD477,'JP PINT 1.0'!B:B,0),1),"")</f>
        <v>3</v>
      </c>
      <c r="AG477" s="324" t="str">
        <f>IF(ISTEXT(AD477),INDEX('JP PINT 1.0'!I:I,MATCH(コアインボイスモデル!AD477,'JP PINT 1.0'!B:B,0),1),"")</f>
        <v>納入先郵便番号</v>
      </c>
      <c r="AH477" s="324" t="str">
        <f>IF(ISTEXT(AD477),INDEX('JP PINT 1.0'!L:L,MATCH(コアインボイスモデル!AD477,'JP PINT 1.0'!B:B,0),1),"")</f>
        <v>納入先の住所の郵便番号。</v>
      </c>
      <c r="AI477" s="322">
        <v>6</v>
      </c>
      <c r="AJ477" s="324" t="s">
        <v>309</v>
      </c>
      <c r="AK477" s="323" t="s">
        <v>4893</v>
      </c>
      <c r="AL477" s="322" t="s">
        <v>17</v>
      </c>
      <c r="AM477" s="324" t="str">
        <f>IF(LEN(AD477)&gt;1,INDEX('JP PINT 1.0'!U:U,MATCH(コアインボイスモデル!AD477,'JP PINT 1.0'!B:B,0),1),"")</f>
        <v>/ubl:Invoice/cac:Delivery/cac:DeliveryLocation/cac:Address/cbc:PostalZone</v>
      </c>
    </row>
    <row r="478" spans="1:39" outlineLevel="2">
      <c r="A478" s="329">
        <f t="shared" si="76"/>
        <v>334</v>
      </c>
      <c r="B478" s="322" t="str">
        <f t="shared" si="71"/>
        <v>明細文書</v>
      </c>
      <c r="C478" s="322" t="str">
        <f t="shared" ref="C478:C481" si="77">"BT-"&amp;(MID(C477,4,3)+1)</f>
        <v>BT-275</v>
      </c>
      <c r="D478" s="322" t="str">
        <f t="shared" si="73"/>
        <v>0..1</v>
      </c>
      <c r="E478" s="322">
        <v>6</v>
      </c>
      <c r="F478" s="323" t="s">
        <v>1098</v>
      </c>
      <c r="G478" s="324" t="s">
        <v>1099</v>
      </c>
      <c r="H478" s="329">
        <v>476</v>
      </c>
      <c r="I478" s="322" t="s">
        <v>5251</v>
      </c>
      <c r="J478" s="322" t="str">
        <f>IF(LEN(N478)&gt;0,INDEX(統合請求!C:C,MATCH(N478,統合請求!D:D,0),1),"")</f>
        <v>IID218</v>
      </c>
      <c r="K478" s="322" t="s">
        <v>25</v>
      </c>
      <c r="L478" s="322" t="s">
        <v>312</v>
      </c>
      <c r="M478" s="322">
        <v>6</v>
      </c>
      <c r="N478" s="323" t="s">
        <v>1098</v>
      </c>
      <c r="O478" s="324" t="s">
        <v>1099</v>
      </c>
      <c r="P478" s="322" t="s">
        <v>30</v>
      </c>
      <c r="Z478" s="323" t="s">
        <v>6329</v>
      </c>
      <c r="AC478" s="322">
        <f>IF(ISTEXT(AD478),INDEX('JP PINT 1.0'!A:A,MATCH(コアインボイスモデル!AD478,'JP PINT 1.0'!B:B,0),1),"")</f>
        <v>2060</v>
      </c>
      <c r="AD478" s="324" t="s">
        <v>1768</v>
      </c>
      <c r="AE478" s="322" t="str">
        <f>IF(ISTEXT(AD478),INDEX('JP PINT 1.0'!F:F,MATCH(コアインボイスモデル!AD478,'JP PINT 1.0'!B:B,0),1),"")</f>
        <v>0..1</v>
      </c>
      <c r="AF478" s="322">
        <f>IF(ISTEXT(AD478),INDEX('JP PINT 1.0'!G:G,MATCH(コアインボイスモデル!AD478,'JP PINT 1.0'!B:B,0),1),"")</f>
        <v>3</v>
      </c>
      <c r="AG478" s="324" t="str">
        <f>IF(ISTEXT(AD478),INDEX('JP PINT 1.0'!I:I,MATCH(コアインボイスモデル!AD478,'JP PINT 1.0'!B:B,0),1),"")</f>
        <v>納入先住所欄1</v>
      </c>
      <c r="AH478" s="324" t="str">
        <f>IF(ISTEXT(AD478),INDEX('JP PINT 1.0'!L:L,MATCH(コアインボイスモデル!AD478,'JP PINT 1.0'!B:B,0),1),"")</f>
        <v>納入先の住所の主な記載欄。</v>
      </c>
      <c r="AI478" s="322">
        <v>6</v>
      </c>
      <c r="AJ478" s="324" t="s">
        <v>313</v>
      </c>
      <c r="AK478" s="323" t="s">
        <v>4894</v>
      </c>
      <c r="AL478" s="322" t="s">
        <v>17</v>
      </c>
      <c r="AM478" s="324" t="str">
        <f>IF(LEN(AD478)&gt;1,INDEX('JP PINT 1.0'!U:U,MATCH(コアインボイスモデル!AD478,'JP PINT 1.0'!B:B,0),1),"")</f>
        <v>/ubl:Invoice/cac:Delivery/cac:DeliveryLocation/cac:Address/cbc:StreetName</v>
      </c>
    </row>
    <row r="479" spans="1:39" outlineLevel="2">
      <c r="A479" s="329">
        <f t="shared" si="76"/>
        <v>335</v>
      </c>
      <c r="B479" s="322" t="str">
        <f t="shared" si="71"/>
        <v>明細文書</v>
      </c>
      <c r="C479" s="322" t="str">
        <f t="shared" si="77"/>
        <v>BT-276</v>
      </c>
      <c r="D479" s="322" t="str">
        <f t="shared" si="73"/>
        <v>0..1</v>
      </c>
      <c r="E479" s="322">
        <v>6</v>
      </c>
      <c r="F479" s="323" t="s">
        <v>1100</v>
      </c>
      <c r="G479" s="324" t="s">
        <v>1101</v>
      </c>
      <c r="H479" s="329">
        <v>477</v>
      </c>
      <c r="I479" s="322" t="s">
        <v>5251</v>
      </c>
      <c r="J479" s="322" t="str">
        <f>IF(LEN(N479)&gt;0,INDEX(統合請求!C:C,MATCH(N479,統合請求!D:D,0),1),"")</f>
        <v>IID219</v>
      </c>
      <c r="K479" s="322" t="s">
        <v>25</v>
      </c>
      <c r="L479" s="322" t="s">
        <v>316</v>
      </c>
      <c r="M479" s="322">
        <v>6</v>
      </c>
      <c r="N479" s="323" t="s">
        <v>1100</v>
      </c>
      <c r="O479" s="324" t="s">
        <v>1101</v>
      </c>
      <c r="P479" s="322" t="s">
        <v>30</v>
      </c>
      <c r="Z479" s="323" t="s">
        <v>6256</v>
      </c>
      <c r="AC479" s="322">
        <f>IF(ISTEXT(AD479),INDEX('JP PINT 1.0'!A:A,MATCH(コアインボイスモデル!AD479,'JP PINT 1.0'!B:B,0),1),"")</f>
        <v>2070</v>
      </c>
      <c r="AD479" s="324" t="s">
        <v>1770</v>
      </c>
      <c r="AE479" s="322" t="str">
        <f>IF(ISTEXT(AD479),INDEX('JP PINT 1.0'!F:F,MATCH(コアインボイスモデル!AD479,'JP PINT 1.0'!B:B,0),1),"")</f>
        <v>0..1</v>
      </c>
      <c r="AF479" s="322">
        <f>IF(ISTEXT(AD479),INDEX('JP PINT 1.0'!G:G,MATCH(コアインボイスモデル!AD479,'JP PINT 1.0'!B:B,0),1),"")</f>
        <v>3</v>
      </c>
      <c r="AG479" s="324" t="str">
        <f>IF(ISTEXT(AD479),INDEX('JP PINT 1.0'!I:I,MATCH(コアインボイスモデル!AD479,'JP PINT 1.0'!B:B,0),1),"")</f>
        <v>納入先住所欄2</v>
      </c>
      <c r="AH479" s="324" t="str">
        <f>IF(ISTEXT(AD479),INDEX('JP PINT 1.0'!L:L,MATCH(コアインボイスモデル!AD479,'JP PINT 1.0'!B:B,0),1),"")</f>
        <v>納入先の住所の主な記載内容に加えて詳細な情報のために使用する追加記載欄。</v>
      </c>
      <c r="AI479" s="322">
        <v>6</v>
      </c>
      <c r="AJ479" s="324" t="s">
        <v>317</v>
      </c>
      <c r="AK479" s="323" t="s">
        <v>4895</v>
      </c>
      <c r="AL479" s="322" t="s">
        <v>17</v>
      </c>
      <c r="AM479" s="324" t="str">
        <f>IF(LEN(AD479)&gt;1,INDEX('JP PINT 1.0'!U:U,MATCH(コアインボイスモデル!AD479,'JP PINT 1.0'!B:B,0),1),"")</f>
        <v>/ubl:Invoice/cac:Delivery/cac:DeliveryLocation/cac:Address/cbc:AdditionalStreetName</v>
      </c>
    </row>
    <row r="480" spans="1:39" outlineLevel="2">
      <c r="A480" s="329">
        <f t="shared" si="76"/>
        <v>336</v>
      </c>
      <c r="B480" s="322" t="str">
        <f t="shared" si="71"/>
        <v>明細文書</v>
      </c>
      <c r="C480" s="322" t="str">
        <f t="shared" si="77"/>
        <v>BT-277</v>
      </c>
      <c r="D480" s="322" t="str">
        <f t="shared" si="73"/>
        <v>0..1</v>
      </c>
      <c r="E480" s="322">
        <v>6</v>
      </c>
      <c r="F480" s="323" t="s">
        <v>1102</v>
      </c>
      <c r="G480" s="324" t="s">
        <v>1103</v>
      </c>
      <c r="H480" s="329">
        <v>478</v>
      </c>
      <c r="I480" s="322" t="s">
        <v>5251</v>
      </c>
      <c r="J480" s="322" t="str">
        <f>IF(LEN(N480)&gt;0,INDEX(統合請求!C:C,MATCH(N480,統合請求!D:D,0),1),"")</f>
        <v>IID220</v>
      </c>
      <c r="K480" s="322" t="s">
        <v>25</v>
      </c>
      <c r="L480" s="322" t="s">
        <v>320</v>
      </c>
      <c r="M480" s="322">
        <v>6</v>
      </c>
      <c r="N480" s="323" t="s">
        <v>1102</v>
      </c>
      <c r="O480" s="324" t="s">
        <v>1103</v>
      </c>
      <c r="P480" s="322" t="s">
        <v>30</v>
      </c>
      <c r="Z480" s="323" t="s">
        <v>6257</v>
      </c>
      <c r="AC480" s="322">
        <f>IF(ISTEXT(AD480),INDEX('JP PINT 1.0'!A:A,MATCH(コアインボイスモデル!AD480,'JP PINT 1.0'!B:B,0),1),"")</f>
        <v>2080</v>
      </c>
      <c r="AD480" s="324" t="s">
        <v>1772</v>
      </c>
      <c r="AE480" s="322" t="str">
        <f>IF(ISTEXT(AD480),INDEX('JP PINT 1.0'!F:F,MATCH(コアインボイスモデル!AD480,'JP PINT 1.0'!B:B,0),1),"")</f>
        <v>0..1</v>
      </c>
      <c r="AF480" s="322">
        <f>IF(ISTEXT(AD480),INDEX('JP PINT 1.0'!G:G,MATCH(コアインボイスモデル!AD480,'JP PINT 1.0'!B:B,0),1),"")</f>
        <v>3</v>
      </c>
      <c r="AG480" s="324" t="str">
        <f>IF(ISTEXT(AD480),INDEX('JP PINT 1.0'!I:I,MATCH(コアインボイスモデル!AD480,'JP PINT 1.0'!B:B,0),1),"")</f>
        <v>納入先住所欄3</v>
      </c>
      <c r="AH480" s="324" t="str">
        <f>IF(ISTEXT(AD480),INDEX('JP PINT 1.0'!L:L,MATCH(コアインボイスモデル!AD480,'JP PINT 1.0'!B:B,0),1),"")</f>
        <v>納入先の住所の上記の記載内容に加えてより詳細な情報のために使用する追加記載欄。</v>
      </c>
      <c r="AI480" s="322">
        <v>6</v>
      </c>
      <c r="AJ480" s="324" t="s">
        <v>321</v>
      </c>
      <c r="AK480" s="323" t="s">
        <v>4896</v>
      </c>
      <c r="AL480" s="322" t="s">
        <v>17</v>
      </c>
      <c r="AM480" s="324" t="str">
        <f>IF(LEN(AD480)&gt;1,INDEX('JP PINT 1.0'!U:U,MATCH(コアインボイスモデル!AD480,'JP PINT 1.0'!B:B,0),1),"")</f>
        <v>/ubl:Invoice/cac:Delivery/cac:DeliveryLocation/cac:Address/cac:AddressLine/cbc:Line</v>
      </c>
    </row>
    <row r="481" spans="1:39" outlineLevel="2">
      <c r="A481" s="329">
        <f t="shared" si="76"/>
        <v>337</v>
      </c>
      <c r="B481" s="322" t="str">
        <f t="shared" si="71"/>
        <v>明細文書</v>
      </c>
      <c r="C481" s="322" t="str">
        <f t="shared" si="77"/>
        <v>BT-278</v>
      </c>
      <c r="D481" s="322" t="str">
        <f t="shared" si="73"/>
        <v>1..1</v>
      </c>
      <c r="E481" s="322">
        <v>6</v>
      </c>
      <c r="F481" s="323" t="s">
        <v>1104</v>
      </c>
      <c r="G481" s="324" t="s">
        <v>1105</v>
      </c>
      <c r="H481" s="329">
        <v>479</v>
      </c>
      <c r="I481" s="322" t="s">
        <v>5251</v>
      </c>
      <c r="J481" s="322" t="str">
        <f>IF(LEN(N481)&gt;0,INDEX(統合請求!C:C,MATCH(N481,統合請求!D:D,0),1),"")</f>
        <v>IID221</v>
      </c>
      <c r="K481" s="322" t="s">
        <v>25</v>
      </c>
      <c r="L481" s="322" t="s">
        <v>324</v>
      </c>
      <c r="M481" s="322">
        <v>6</v>
      </c>
      <c r="N481" s="323" t="s">
        <v>1104</v>
      </c>
      <c r="O481" s="324" t="s">
        <v>1105</v>
      </c>
      <c r="P481" s="322" t="s">
        <v>23</v>
      </c>
      <c r="Z481" s="323" t="s">
        <v>6258</v>
      </c>
      <c r="AC481" s="322">
        <f>IF(ISTEXT(AD481),INDEX('JP PINT 1.0'!A:A,MATCH(コアインボイスモデル!AD481,'JP PINT 1.0'!B:B,0),1),"")</f>
        <v>2120</v>
      </c>
      <c r="AD481" s="324" t="s">
        <v>1776</v>
      </c>
      <c r="AE481" s="322" t="str">
        <f>IF(ISTEXT(AD481),INDEX('JP PINT 1.0'!F:F,MATCH(コアインボイスモデル!AD481,'JP PINT 1.0'!B:B,0),1),"")</f>
        <v>1..1</v>
      </c>
      <c r="AF481" s="322">
        <f>IF(ISTEXT(AD481),INDEX('JP PINT 1.0'!G:G,MATCH(コアインボイスモデル!AD481,'JP PINT 1.0'!B:B,0),1),"")</f>
        <v>3</v>
      </c>
      <c r="AG481" s="324" t="str">
        <f>IF(ISTEXT(AD481),INDEX('JP PINT 1.0'!I:I,MATCH(コアインボイスモデル!AD481,'JP PINT 1.0'!B:B,0),1),"")</f>
        <v>納入先国コード</v>
      </c>
      <c r="AH481" s="324" t="str">
        <f>IF(ISTEXT(AD481),INDEX('JP PINT 1.0'!L:L,MATCH(コアインボイスモデル!AD481,'JP PINT 1.0'!B:B,0),1),"")</f>
        <v>納入先の住所の国コード。</v>
      </c>
      <c r="AI481" s="322">
        <v>6</v>
      </c>
      <c r="AJ481" s="324" t="s">
        <v>325</v>
      </c>
      <c r="AK481" s="323" t="s">
        <v>4897</v>
      </c>
      <c r="AL481" s="322" t="s">
        <v>17</v>
      </c>
      <c r="AM481" s="324" t="str">
        <f>IF(LEN(AD481)&gt;1,INDEX('JP PINT 1.0'!U:U,MATCH(コアインボイスモデル!AD481,'JP PINT 1.0'!B:B,0),1),"")</f>
        <v>/ubl:Invoice/cac:Delivery/cac:DeliveryLocation/cac:Address/cac:Country/cbc:IdentificationCode</v>
      </c>
    </row>
    <row r="482" spans="1:39" outlineLevel="1">
      <c r="A482" s="329">
        <f t="shared" si="76"/>
        <v>338</v>
      </c>
      <c r="B482" s="322" t="str">
        <f t="shared" si="71"/>
        <v>明細文書</v>
      </c>
      <c r="C482" s="322" t="str">
        <f>"BG-"&amp;(MID(C475,4,2)+1)</f>
        <v>BG-57</v>
      </c>
      <c r="D482" s="322" t="str">
        <f t="shared" si="73"/>
        <v>0..1</v>
      </c>
      <c r="E482" s="322">
        <v>4</v>
      </c>
      <c r="F482" s="323" t="s">
        <v>6098</v>
      </c>
      <c r="G482" s="324" t="s">
        <v>1109</v>
      </c>
      <c r="H482" s="329">
        <v>480</v>
      </c>
      <c r="I482" s="322" t="s">
        <v>5251</v>
      </c>
      <c r="J482" s="322" t="str">
        <f>IF(LEN(N482)&gt;0,INDEX(統合請求!C:C,MATCH(N482,統合請求!D:D,0),1),"")</f>
        <v>ICL53</v>
      </c>
      <c r="K482" s="322" t="s">
        <v>36</v>
      </c>
      <c r="L482" s="322" t="s">
        <v>1106</v>
      </c>
      <c r="M482" s="322">
        <v>4</v>
      </c>
      <c r="N482" s="323" t="s">
        <v>1108</v>
      </c>
      <c r="O482" s="324" t="s">
        <v>1109</v>
      </c>
      <c r="P482" s="322" t="s">
        <v>30</v>
      </c>
      <c r="V482" s="323" t="s">
        <v>6330</v>
      </c>
      <c r="AC482" s="322" t="str">
        <f>IF(ISTEXT(AD482),INDEX('JP PINT 1.0'!A:A,MATCH(コアインボイスモデル!AD482,'JP PINT 1.0'!B:B,0),1),"")</f>
        <v/>
      </c>
      <c r="AE482" s="322" t="str">
        <f>IF(ISTEXT(AD482),INDEX('JP PINT 1.0'!F:F,MATCH(コアインボイスモデル!AD482,'JP PINT 1.0'!B:B,0),1),"")</f>
        <v/>
      </c>
      <c r="AF482" s="322" t="str">
        <f>IF(ISTEXT(AD482),INDEX('JP PINT 1.0'!G:G,MATCH(コアインボイスモデル!AD482,'JP PINT 1.0'!B:B,0),1),"")</f>
        <v/>
      </c>
      <c r="AG482" s="324" t="str">
        <f>IF(ISTEXT(AD482),INDEX('JP PINT 1.0'!I:I,MATCH(コアインボイスモデル!AD482,'JP PINT 1.0'!B:B,0),1),"")</f>
        <v/>
      </c>
      <c r="AH482" s="324" t="str">
        <f>IF(ISTEXT(AD482),INDEX('JP PINT 1.0'!L:L,MATCH(コアインボイスモデル!AD482,'JP PINT 1.0'!B:B,0),1),"")</f>
        <v/>
      </c>
      <c r="AI482" s="322">
        <v>4</v>
      </c>
      <c r="AJ482" s="324" t="s">
        <v>1107</v>
      </c>
      <c r="AK482" s="323" t="s">
        <v>4898</v>
      </c>
      <c r="AL482" s="322" t="s">
        <v>17</v>
      </c>
      <c r="AM482" s="324" t="str">
        <f>IF(LEN(AD482)&gt;1,INDEX('JP PINT 1.0'!U:U,MATCH(コアインボイスモデル!AD482,'JP PINT 1.0'!B:B,0),1),"")</f>
        <v/>
      </c>
    </row>
    <row r="483" spans="1:39" outlineLevel="2">
      <c r="A483" s="329"/>
      <c r="B483" s="322" t="str">
        <f t="shared" si="71"/>
        <v/>
      </c>
      <c r="D483" s="322" t="str">
        <f t="shared" si="73"/>
        <v/>
      </c>
      <c r="H483" s="329">
        <v>481</v>
      </c>
      <c r="I483" s="322" t="s">
        <v>5251</v>
      </c>
      <c r="K483" s="322" t="s">
        <v>41</v>
      </c>
      <c r="L483" s="322" t="s">
        <v>1110</v>
      </c>
      <c r="M483" s="322">
        <v>4</v>
      </c>
      <c r="N483" s="323" t="s">
        <v>1112</v>
      </c>
      <c r="O483" s="324" t="s">
        <v>1113</v>
      </c>
      <c r="P483" s="322" t="s">
        <v>16</v>
      </c>
      <c r="W483" s="323" t="s">
        <v>6331</v>
      </c>
      <c r="AC483" s="322" t="str">
        <f>IF(ISTEXT(AD483),INDEX('JP PINT 1.0'!A:A,MATCH(コアインボイスモデル!AD483,'JP PINT 1.0'!B:B,0),1),"")</f>
        <v/>
      </c>
      <c r="AE483" s="322" t="str">
        <f>IF(ISTEXT(AD483),INDEX('JP PINT 1.0'!F:F,MATCH(コアインボイスモデル!AD483,'JP PINT 1.0'!B:B,0),1),"")</f>
        <v/>
      </c>
      <c r="AF483" s="322" t="str">
        <f>IF(ISTEXT(AD483),INDEX('JP PINT 1.0'!G:G,MATCH(コアインボイスモデル!AD483,'JP PINT 1.0'!B:B,0),1),"")</f>
        <v/>
      </c>
      <c r="AG483" s="324" t="str">
        <f>IF(ISTEXT(AD483),INDEX('JP PINT 1.0'!I:I,MATCH(コアインボイスモデル!AD483,'JP PINT 1.0'!B:B,0),1),"")</f>
        <v/>
      </c>
      <c r="AH483" s="324" t="str">
        <f>IF(ISTEXT(AD483),INDEX('JP PINT 1.0'!L:L,MATCH(コアインボイスモデル!AD483,'JP PINT 1.0'!B:B,0),1),"")</f>
        <v/>
      </c>
      <c r="AI483" s="322">
        <v>4</v>
      </c>
      <c r="AJ483" s="324" t="s">
        <v>1111</v>
      </c>
      <c r="AL483" s="322" t="s">
        <v>17</v>
      </c>
      <c r="AM483" s="324" t="str">
        <f>IF(LEN(AD483)&gt;1,INDEX('JP PINT 1.0'!U:U,MATCH(コアインボイスモデル!AD483,'JP PINT 1.0'!B:B,0),1),"")</f>
        <v/>
      </c>
    </row>
    <row r="484" spans="1:39" outlineLevel="2">
      <c r="A484" s="329">
        <f>A482+1</f>
        <v>339</v>
      </c>
      <c r="B484" s="322" t="str">
        <f t="shared" si="71"/>
        <v>明細文書</v>
      </c>
      <c r="C484" s="322" t="str">
        <f>"BT-"&amp;(MID(C481,4,3)+1)</f>
        <v>BT-279</v>
      </c>
      <c r="D484" s="322" t="str">
        <f t="shared" si="73"/>
        <v>0..1</v>
      </c>
      <c r="E484" s="322">
        <v>5</v>
      </c>
      <c r="F484" s="323" t="s">
        <v>1116</v>
      </c>
      <c r="G484" s="324" t="s">
        <v>1117</v>
      </c>
      <c r="H484" s="329">
        <v>482</v>
      </c>
      <c r="I484" s="322" t="s">
        <v>5251</v>
      </c>
      <c r="J484" s="322" t="str">
        <f>IF(LEN(N484)&gt;0,INDEX(統合請求!C:C,MATCH(N484,統合請求!D:D,0),1),"")</f>
        <v>IID222</v>
      </c>
      <c r="K484" s="322" t="s">
        <v>25</v>
      </c>
      <c r="L484" s="322" t="s">
        <v>1114</v>
      </c>
      <c r="M484" s="322">
        <v>5</v>
      </c>
      <c r="N484" s="323" t="s">
        <v>1116</v>
      </c>
      <c r="O484" s="324" t="s">
        <v>1117</v>
      </c>
      <c r="P484" s="322" t="s">
        <v>30</v>
      </c>
      <c r="X484" s="323" t="s">
        <v>6332</v>
      </c>
      <c r="AC484" s="322">
        <f>IF(ISTEXT(AD484),INDEX('JP PINT 1.0'!A:A,MATCH(コアインボイスモデル!AD484,'JP PINT 1.0'!B:B,0),1),"")</f>
        <v>2010</v>
      </c>
      <c r="AD484" s="324" t="s">
        <v>1780</v>
      </c>
      <c r="AE484" s="322" t="str">
        <f>IF(ISTEXT(AD484),INDEX('JP PINT 1.0'!F:F,MATCH(コアインボイスモデル!AD484,'JP PINT 1.0'!B:B,0),1),"")</f>
        <v>0..1</v>
      </c>
      <c r="AF484" s="322">
        <f>IF(ISTEXT(AD484),INDEX('JP PINT 1.0'!G:G,MATCH(コアインボイスモデル!AD484,'JP PINT 1.0'!B:B,0),1),"")</f>
        <v>2</v>
      </c>
      <c r="AG484" s="324" t="str">
        <f>IF(ISTEXT(AD484),INDEX('JP PINT 1.0'!I:I,MATCH(コアインボイスモデル!AD484,'JP PINT 1.0'!B:B,0),1),"")</f>
        <v>実際納入日</v>
      </c>
      <c r="AH484" s="324" t="str">
        <f>IF(ISTEXT(AD484),INDEX('JP PINT 1.0'!L:L,MATCH(コアインボイスモデル!AD484,'JP PINT 1.0'!B:B,0),1),"")</f>
        <v>財又はサービスが納入された、あるいはすべて提供された日付。</v>
      </c>
      <c r="AI484" s="322">
        <v>5</v>
      </c>
      <c r="AJ484" s="324" t="s">
        <v>1115</v>
      </c>
      <c r="AK484" s="323" t="s">
        <v>4899</v>
      </c>
      <c r="AL484" s="322" t="s">
        <v>17</v>
      </c>
      <c r="AM484" s="324" t="str">
        <f>IF(LEN(AD484)&gt;1,INDEX('JP PINT 1.0'!U:U,MATCH(コアインボイスモデル!AD484,'JP PINT 1.0'!B:B,0),1),"")</f>
        <v>/ubl:Invoice/cac:Delivery/cbc:ActualDeliveryDate</v>
      </c>
    </row>
    <row r="485" spans="1:39">
      <c r="A485" s="329">
        <f t="shared" si="76"/>
        <v>340</v>
      </c>
      <c r="B485" s="322" t="str">
        <f t="shared" si="71"/>
        <v>明細文書</v>
      </c>
      <c r="C485" s="322" t="str">
        <f>"BG-"&amp;(MID(C482,4,2)+1)</f>
        <v>BG-58</v>
      </c>
      <c r="D485" s="322" t="str">
        <f t="shared" si="73"/>
        <v>0..n</v>
      </c>
      <c r="E485" s="322">
        <v>3</v>
      </c>
      <c r="F485" s="323" t="s">
        <v>6174</v>
      </c>
      <c r="G485" s="324" t="s">
        <v>1121</v>
      </c>
      <c r="H485" s="329">
        <v>483</v>
      </c>
      <c r="I485" s="322" t="s">
        <v>5251</v>
      </c>
      <c r="K485" s="322" t="s">
        <v>36</v>
      </c>
      <c r="L485" s="322" t="s">
        <v>1118</v>
      </c>
      <c r="M485" s="322">
        <v>4</v>
      </c>
      <c r="N485" s="323" t="s">
        <v>1120</v>
      </c>
      <c r="O485" s="324" t="s">
        <v>1121</v>
      </c>
      <c r="P485" s="322" t="s">
        <v>139</v>
      </c>
      <c r="V485" s="323" t="s">
        <v>6333</v>
      </c>
      <c r="AC485" s="322" t="str">
        <f>IF(ISTEXT(AD485),INDEX('JP PINT 1.0'!A:A,MATCH(コアインボイスモデル!AD485,'JP PINT 1.0'!B:B,0),1),"")</f>
        <v/>
      </c>
      <c r="AE485" s="322" t="str">
        <f>IF(ISTEXT(AD485),INDEX('JP PINT 1.0'!F:F,MATCH(コアインボイスモデル!AD485,'JP PINT 1.0'!B:B,0),1),"")</f>
        <v/>
      </c>
      <c r="AF485" s="322" t="str">
        <f>IF(ISTEXT(AD485),INDEX('JP PINT 1.0'!G:G,MATCH(コアインボイスモデル!AD485,'JP PINT 1.0'!B:B,0),1),"")</f>
        <v/>
      </c>
      <c r="AG485" s="324" t="str">
        <f>IF(ISTEXT(AD485),INDEX('JP PINT 1.0'!I:I,MATCH(コアインボイスモデル!AD485,'JP PINT 1.0'!B:B,0),1),"")</f>
        <v/>
      </c>
      <c r="AH485" s="324" t="str">
        <f>IF(ISTEXT(AD485),INDEX('JP PINT 1.0'!L:L,MATCH(コアインボイスモデル!AD485,'JP PINT 1.0'!B:B,0),1),"")</f>
        <v/>
      </c>
      <c r="AI485" s="322">
        <v>4</v>
      </c>
      <c r="AJ485" s="324" t="s">
        <v>1119</v>
      </c>
      <c r="AK485" s="323" t="s">
        <v>4900</v>
      </c>
      <c r="AL485" s="322" t="s">
        <v>17</v>
      </c>
      <c r="AM485" s="324" t="str">
        <f>IF(LEN(AD485)&gt;1,INDEX('JP PINT 1.0'!U:U,MATCH(コアインボイスモデル!AD485,'JP PINT 1.0'!B:B,0),1),"")</f>
        <v/>
      </c>
    </row>
    <row r="486" spans="1:39" outlineLevel="1">
      <c r="A486" s="329"/>
      <c r="B486" s="322" t="str">
        <f t="shared" si="71"/>
        <v/>
      </c>
      <c r="D486" s="322" t="str">
        <f t="shared" si="73"/>
        <v/>
      </c>
      <c r="H486" s="329">
        <v>484</v>
      </c>
      <c r="I486" s="322" t="s">
        <v>5251</v>
      </c>
      <c r="J486" s="322" t="str">
        <f>IF(LEN(N486)&gt;0,INDEX(統合請求!C:C,MATCH(N486,統合請求!D:D,0),1),"")</f>
        <v>ICL54</v>
      </c>
      <c r="K486" s="322" t="s">
        <v>41</v>
      </c>
      <c r="L486" s="322" t="s">
        <v>159</v>
      </c>
      <c r="M486" s="322">
        <v>4</v>
      </c>
      <c r="N486" s="323" t="s">
        <v>1122</v>
      </c>
      <c r="O486" s="324" t="s">
        <v>1123</v>
      </c>
      <c r="P486" s="322" t="s">
        <v>16</v>
      </c>
      <c r="W486" s="323" t="s">
        <v>6226</v>
      </c>
      <c r="AC486" s="322" t="str">
        <f>IF(ISTEXT(AD486),INDEX('JP PINT 1.0'!A:A,MATCH(コアインボイスモデル!AD486,'JP PINT 1.0'!B:B,0),1),"")</f>
        <v/>
      </c>
      <c r="AE486" s="322" t="str">
        <f>IF(ISTEXT(AD486),INDEX('JP PINT 1.0'!F:F,MATCH(コアインボイスモデル!AD486,'JP PINT 1.0'!B:B,0),1),"")</f>
        <v/>
      </c>
      <c r="AF486" s="322" t="str">
        <f>IF(ISTEXT(AD486),INDEX('JP PINT 1.0'!G:G,MATCH(コアインボイスモデル!AD486,'JP PINT 1.0'!B:B,0),1),"")</f>
        <v/>
      </c>
      <c r="AG486" s="324" t="str">
        <f>IF(ISTEXT(AD486),INDEX('JP PINT 1.0'!I:I,MATCH(コアインボイスモデル!AD486,'JP PINT 1.0'!B:B,0),1),"")</f>
        <v/>
      </c>
      <c r="AH486" s="324" t="str">
        <f>IF(ISTEXT(AD486),INDEX('JP PINT 1.0'!L:L,MATCH(コアインボイスモデル!AD486,'JP PINT 1.0'!B:B,0),1),"")</f>
        <v/>
      </c>
      <c r="AI486" s="322">
        <v>4</v>
      </c>
      <c r="AJ486" s="324" t="s">
        <v>160</v>
      </c>
      <c r="AL486" s="322" t="s">
        <v>17</v>
      </c>
      <c r="AM486" s="324" t="str">
        <f>IF(LEN(AD486)&gt;1,INDEX('JP PINT 1.0'!U:U,MATCH(コアインボイスモデル!AD486,'JP PINT 1.0'!B:B,0),1),"")</f>
        <v/>
      </c>
    </row>
    <row r="487" spans="1:39" outlineLevel="1">
      <c r="A487" s="329">
        <f>A485+1</f>
        <v>341</v>
      </c>
      <c r="B487" s="322" t="str">
        <f t="shared" si="71"/>
        <v>明細文書</v>
      </c>
      <c r="C487" s="322" t="str">
        <f>"BT-"&amp;(MID(C484,4,3)+1)</f>
        <v>BT-280</v>
      </c>
      <c r="D487" s="322" t="str">
        <f t="shared" si="73"/>
        <v>1..1</v>
      </c>
      <c r="E487" s="322">
        <v>4</v>
      </c>
      <c r="F487" s="323" t="s">
        <v>6050</v>
      </c>
      <c r="G487" s="324" t="s">
        <v>1125</v>
      </c>
      <c r="H487" s="329">
        <v>485</v>
      </c>
      <c r="I487" s="322" t="s">
        <v>5251</v>
      </c>
      <c r="J487" s="322" t="str">
        <f>IF(LEN(N487)&gt;0,INDEX(統合請求!C:C,MATCH(N487,統合請求!D:D,0),1),"")</f>
        <v>IID223</v>
      </c>
      <c r="K487" s="322" t="s">
        <v>25</v>
      </c>
      <c r="L487" s="322" t="s">
        <v>163</v>
      </c>
      <c r="M487" s="322">
        <v>5</v>
      </c>
      <c r="N487" s="323" t="s">
        <v>1124</v>
      </c>
      <c r="O487" s="324" t="s">
        <v>1125</v>
      </c>
      <c r="P487" s="322" t="s">
        <v>23</v>
      </c>
      <c r="X487" s="323" t="s">
        <v>6227</v>
      </c>
      <c r="AC487" s="322" t="str">
        <f>IF(ISTEXT(AD487),INDEX('JP PINT 1.0'!A:A,MATCH(コアインボイスモデル!AD487,'JP PINT 1.0'!B:B,0),1),"")</f>
        <v/>
      </c>
      <c r="AE487" s="322" t="str">
        <f>IF(ISTEXT(AD487),INDEX('JP PINT 1.0'!F:F,MATCH(コアインボイスモデル!AD487,'JP PINT 1.0'!B:B,0),1),"")</f>
        <v/>
      </c>
      <c r="AF487" s="322" t="str">
        <f>IF(ISTEXT(AD487),INDEX('JP PINT 1.0'!G:G,MATCH(コアインボイスモデル!AD487,'JP PINT 1.0'!B:B,0),1),"")</f>
        <v/>
      </c>
      <c r="AG487" s="324" t="str">
        <f>IF(ISTEXT(AD487),INDEX('JP PINT 1.0'!I:I,MATCH(コアインボイスモデル!AD487,'JP PINT 1.0'!B:B,0),1),"")</f>
        <v/>
      </c>
      <c r="AH487" s="324" t="str">
        <f>IF(ISTEXT(AD487),INDEX('JP PINT 1.0'!L:L,MATCH(コアインボイスモデル!AD487,'JP PINT 1.0'!B:B,0),1),"")</f>
        <v/>
      </c>
      <c r="AI487" s="322">
        <v>5</v>
      </c>
      <c r="AJ487" s="324" t="s">
        <v>164</v>
      </c>
      <c r="AK487" s="323" t="s">
        <v>4901</v>
      </c>
      <c r="AL487" s="322" t="s">
        <v>17</v>
      </c>
      <c r="AM487" s="324" t="str">
        <f>IF(LEN(AD487)&gt;1,INDEX('JP PINT 1.0'!U:U,MATCH(コアインボイスモデル!AD487,'JP PINT 1.0'!B:B,0),1),"")</f>
        <v/>
      </c>
    </row>
    <row r="488" spans="1:39" outlineLevel="1">
      <c r="A488" s="329">
        <f t="shared" si="76"/>
        <v>342</v>
      </c>
      <c r="B488" s="322" t="str">
        <f t="shared" si="71"/>
        <v>明細文書</v>
      </c>
      <c r="C488" s="322" t="str">
        <f t="shared" ref="C488:C491" si="78">"BT-"&amp;(MID(C487,4,3)+1)</f>
        <v>BT-281</v>
      </c>
      <c r="D488" s="322" t="str">
        <f t="shared" si="73"/>
        <v>0..1</v>
      </c>
      <c r="E488" s="322">
        <v>4</v>
      </c>
      <c r="F488" s="323" t="s">
        <v>6051</v>
      </c>
      <c r="G488" s="324" t="s">
        <v>1127</v>
      </c>
      <c r="H488" s="329">
        <v>486</v>
      </c>
      <c r="I488" s="322" t="s">
        <v>5251</v>
      </c>
      <c r="J488" s="322" t="str">
        <f>IF(LEN(N488)&gt;0,INDEX(統合請求!C:C,MATCH(N488,統合請求!D:D,0),1),"")</f>
        <v>IID224</v>
      </c>
      <c r="K488" s="322" t="s">
        <v>25</v>
      </c>
      <c r="L488" s="322" t="s">
        <v>170</v>
      </c>
      <c r="M488" s="322">
        <v>5</v>
      </c>
      <c r="N488" s="323" t="s">
        <v>1126</v>
      </c>
      <c r="O488" s="324" t="s">
        <v>1127</v>
      </c>
      <c r="P488" s="322" t="s">
        <v>30</v>
      </c>
      <c r="X488" s="323" t="s">
        <v>6230</v>
      </c>
      <c r="AC488" s="322" t="str">
        <f>IF(ISTEXT(AD488),INDEX('JP PINT 1.0'!A:A,MATCH(コアインボイスモデル!AD488,'JP PINT 1.0'!B:B,0),1),"")</f>
        <v/>
      </c>
      <c r="AE488" s="322" t="str">
        <f>IF(ISTEXT(AD488),INDEX('JP PINT 1.0'!F:F,MATCH(コアインボイスモデル!AD488,'JP PINT 1.0'!B:B,0),1),"")</f>
        <v/>
      </c>
      <c r="AF488" s="322" t="str">
        <f>IF(ISTEXT(AD488),INDEX('JP PINT 1.0'!G:G,MATCH(コアインボイスモデル!AD488,'JP PINT 1.0'!B:B,0),1),"")</f>
        <v/>
      </c>
      <c r="AG488" s="324" t="str">
        <f>IF(ISTEXT(AD488),INDEX('JP PINT 1.0'!I:I,MATCH(コアインボイスモデル!AD488,'JP PINT 1.0'!B:B,0),1),"")</f>
        <v/>
      </c>
      <c r="AH488" s="324" t="str">
        <f>IF(ISTEXT(AD488),INDEX('JP PINT 1.0'!L:L,MATCH(コアインボイスモデル!AD488,'JP PINT 1.0'!B:B,0),1),"")</f>
        <v/>
      </c>
      <c r="AI488" s="322">
        <v>5</v>
      </c>
      <c r="AJ488" s="324" t="s">
        <v>171</v>
      </c>
      <c r="AK488" s="323" t="s">
        <v>4902</v>
      </c>
      <c r="AL488" s="322" t="s">
        <v>17</v>
      </c>
      <c r="AM488" s="324" t="str">
        <f>IF(LEN(AD488)&gt;1,INDEX('JP PINT 1.0'!U:U,MATCH(コアインボイスモデル!AD488,'JP PINT 1.0'!B:B,0),1),"")</f>
        <v/>
      </c>
    </row>
    <row r="489" spans="1:39" outlineLevel="1">
      <c r="A489" s="329">
        <f t="shared" si="76"/>
        <v>343</v>
      </c>
      <c r="B489" s="322" t="str">
        <f t="shared" si="71"/>
        <v>明細文書</v>
      </c>
      <c r="C489" s="322" t="str">
        <f t="shared" si="78"/>
        <v>BT-282</v>
      </c>
      <c r="D489" s="322" t="str">
        <f t="shared" si="73"/>
        <v>1..1</v>
      </c>
      <c r="E489" s="322">
        <v>4</v>
      </c>
      <c r="F489" s="323" t="s">
        <v>6052</v>
      </c>
      <c r="G489" s="324" t="s">
        <v>1129</v>
      </c>
      <c r="H489" s="329">
        <v>487</v>
      </c>
      <c r="I489" s="322" t="s">
        <v>5251</v>
      </c>
      <c r="J489" s="322" t="str">
        <f>IF(LEN(N489)&gt;0,INDEX(統合請求!C:C,MATCH(N489,統合請求!D:D,0),1),"")</f>
        <v>IID225</v>
      </c>
      <c r="K489" s="322" t="s">
        <v>25</v>
      </c>
      <c r="L489" s="322" t="s">
        <v>179</v>
      </c>
      <c r="M489" s="322">
        <v>5</v>
      </c>
      <c r="N489" s="323" t="s">
        <v>1128</v>
      </c>
      <c r="O489" s="324" t="s">
        <v>1129</v>
      </c>
      <c r="P489" s="322" t="s">
        <v>23</v>
      </c>
      <c r="X489" s="323" t="s">
        <v>6232</v>
      </c>
      <c r="AC489" s="322" t="str">
        <f>IF(ISTEXT(AD489),INDEX('JP PINT 1.0'!A:A,MATCH(コアインボイスモデル!AD489,'JP PINT 1.0'!B:B,0),1),"")</f>
        <v/>
      </c>
      <c r="AE489" s="322" t="str">
        <f>IF(ISTEXT(AD489),INDEX('JP PINT 1.0'!F:F,MATCH(コアインボイスモデル!AD489,'JP PINT 1.0'!B:B,0),1),"")</f>
        <v/>
      </c>
      <c r="AF489" s="322" t="str">
        <f>IF(ISTEXT(AD489),INDEX('JP PINT 1.0'!G:G,MATCH(コアインボイスモデル!AD489,'JP PINT 1.0'!B:B,0),1),"")</f>
        <v/>
      </c>
      <c r="AG489" s="324" t="str">
        <f>IF(ISTEXT(AD489),INDEX('JP PINT 1.0'!I:I,MATCH(コアインボイスモデル!AD489,'JP PINT 1.0'!B:B,0),1),"")</f>
        <v/>
      </c>
      <c r="AH489" s="324" t="str">
        <f>IF(ISTEXT(AD489),INDEX('JP PINT 1.0'!L:L,MATCH(コアインボイスモデル!AD489,'JP PINT 1.0'!B:B,0),1),"")</f>
        <v/>
      </c>
      <c r="AI489" s="322">
        <v>5</v>
      </c>
      <c r="AJ489" s="324" t="s">
        <v>117</v>
      </c>
      <c r="AK489" s="323" t="s">
        <v>4903</v>
      </c>
      <c r="AL489" s="322" t="s">
        <v>17</v>
      </c>
      <c r="AM489" s="324" t="str">
        <f>IF(LEN(AD489)&gt;1,INDEX('JP PINT 1.0'!U:U,MATCH(コアインボイスモデル!AD489,'JP PINT 1.0'!B:B,0),1),"")</f>
        <v/>
      </c>
    </row>
    <row r="490" spans="1:39" outlineLevel="1">
      <c r="A490" s="329">
        <f t="shared" si="76"/>
        <v>344</v>
      </c>
      <c r="B490" s="322" t="str">
        <f t="shared" si="71"/>
        <v>明細文書</v>
      </c>
      <c r="C490" s="322" t="str">
        <f t="shared" si="78"/>
        <v>BT-283</v>
      </c>
      <c r="D490" s="322" t="str">
        <f t="shared" si="73"/>
        <v>1..1</v>
      </c>
      <c r="E490" s="322">
        <v>4</v>
      </c>
      <c r="F490" s="323" t="s">
        <v>6053</v>
      </c>
      <c r="G490" s="324" t="s">
        <v>1132</v>
      </c>
      <c r="H490" s="329">
        <v>488</v>
      </c>
      <c r="I490" s="322" t="s">
        <v>5251</v>
      </c>
      <c r="J490" s="322" t="str">
        <f>IF(LEN(N490)&gt;0,INDEX(統合請求!C:C,MATCH(N490,統合請求!D:D,0),1),"")</f>
        <v>IID226</v>
      </c>
      <c r="K490" s="322" t="s">
        <v>25</v>
      </c>
      <c r="L490" s="322" t="s">
        <v>1130</v>
      </c>
      <c r="M490" s="322">
        <v>5</v>
      </c>
      <c r="N490" s="323" t="s">
        <v>1131</v>
      </c>
      <c r="O490" s="324" t="s">
        <v>1132</v>
      </c>
      <c r="P490" s="322" t="s">
        <v>23</v>
      </c>
      <c r="X490" s="323" t="s">
        <v>6334</v>
      </c>
      <c r="AC490" s="322" t="str">
        <f>IF(ISTEXT(AD490),INDEX('JP PINT 1.0'!A:A,MATCH(コアインボイスモデル!AD490,'JP PINT 1.0'!B:B,0),1),"")</f>
        <v/>
      </c>
      <c r="AE490" s="322" t="str">
        <f>IF(ISTEXT(AD490),INDEX('JP PINT 1.0'!F:F,MATCH(コアインボイスモデル!AD490,'JP PINT 1.0'!B:B,0),1),"")</f>
        <v/>
      </c>
      <c r="AF490" s="322" t="str">
        <f>IF(ISTEXT(AD490),INDEX('JP PINT 1.0'!G:G,MATCH(コアインボイスモデル!AD490,'JP PINT 1.0'!B:B,0),1),"")</f>
        <v/>
      </c>
      <c r="AG490" s="324" t="str">
        <f>IF(ISTEXT(AD490),INDEX('JP PINT 1.0'!I:I,MATCH(コアインボイスモデル!AD490,'JP PINT 1.0'!B:B,0),1),"")</f>
        <v/>
      </c>
      <c r="AH490" s="324" t="str">
        <f>IF(ISTEXT(AD490),INDEX('JP PINT 1.0'!L:L,MATCH(コアインボイスモデル!AD490,'JP PINT 1.0'!B:B,0),1),"")</f>
        <v/>
      </c>
      <c r="AI490" s="322">
        <v>5</v>
      </c>
      <c r="AJ490" s="324" t="s">
        <v>128</v>
      </c>
      <c r="AK490" s="323" t="s">
        <v>4904</v>
      </c>
      <c r="AL490" s="322" t="s">
        <v>17</v>
      </c>
      <c r="AM490" s="324" t="str">
        <f>IF(LEN(AD490)&gt;1,INDEX('JP PINT 1.0'!U:U,MATCH(コアインボイスモデル!AD490,'JP PINT 1.0'!B:B,0),1),"")</f>
        <v/>
      </c>
    </row>
    <row r="491" spans="1:39" outlineLevel="1">
      <c r="A491" s="329">
        <f t="shared" si="76"/>
        <v>345</v>
      </c>
      <c r="B491" s="322" t="str">
        <f t="shared" si="71"/>
        <v>明細文書</v>
      </c>
      <c r="C491" s="322" t="str">
        <f t="shared" si="78"/>
        <v>BT-284</v>
      </c>
      <c r="D491" s="322" t="str">
        <f t="shared" si="73"/>
        <v>1..1</v>
      </c>
      <c r="E491" s="322">
        <v>4</v>
      </c>
      <c r="F491" s="323" t="s">
        <v>6054</v>
      </c>
      <c r="G491" s="324" t="s">
        <v>1134</v>
      </c>
      <c r="H491" s="329">
        <v>489</v>
      </c>
      <c r="I491" s="322" t="s">
        <v>5251</v>
      </c>
      <c r="J491" s="322" t="str">
        <f>IF(LEN(N491)&gt;0,INDEX(統合請求!C:C,MATCH(N491,統合請求!D:D,0),1),"")</f>
        <v>IID227</v>
      </c>
      <c r="K491" s="322" t="s">
        <v>25</v>
      </c>
      <c r="L491" s="322" t="s">
        <v>186</v>
      </c>
      <c r="M491" s="322">
        <v>5</v>
      </c>
      <c r="N491" s="323" t="s">
        <v>1133</v>
      </c>
      <c r="O491" s="324" t="s">
        <v>1134</v>
      </c>
      <c r="P491" s="322" t="s">
        <v>23</v>
      </c>
      <c r="X491" s="323" t="s">
        <v>6235</v>
      </c>
      <c r="AC491" s="322" t="str">
        <f>IF(ISTEXT(AD491),INDEX('JP PINT 1.0'!A:A,MATCH(コアインボイスモデル!AD491,'JP PINT 1.0'!B:B,0),1),"")</f>
        <v/>
      </c>
      <c r="AE491" s="322" t="str">
        <f>IF(ISTEXT(AD491),INDEX('JP PINT 1.0'!F:F,MATCH(コアインボイスモデル!AD491,'JP PINT 1.0'!B:B,0),1),"")</f>
        <v/>
      </c>
      <c r="AF491" s="322" t="str">
        <f>IF(ISTEXT(AD491),INDEX('JP PINT 1.0'!G:G,MATCH(コアインボイスモデル!AD491,'JP PINT 1.0'!B:B,0),1),"")</f>
        <v/>
      </c>
      <c r="AG491" s="324" t="str">
        <f>IF(ISTEXT(AD491),INDEX('JP PINT 1.0'!I:I,MATCH(コアインボイスモデル!AD491,'JP PINT 1.0'!B:B,0),1),"")</f>
        <v/>
      </c>
      <c r="AH491" s="324" t="str">
        <f>IF(ISTEXT(AD491),INDEX('JP PINT 1.0'!L:L,MATCH(コアインボイスモデル!AD491,'JP PINT 1.0'!B:B,0),1),"")</f>
        <v/>
      </c>
      <c r="AI491" s="322">
        <v>5</v>
      </c>
      <c r="AJ491" s="324" t="s">
        <v>132</v>
      </c>
      <c r="AK491" s="323" t="s">
        <v>4905</v>
      </c>
      <c r="AL491" s="322" t="s">
        <v>17</v>
      </c>
      <c r="AM491" s="324" t="str">
        <f>IF(LEN(AD491)&gt;1,INDEX('JP PINT 1.0'!U:U,MATCH(コアインボイスモデル!AD491,'JP PINT 1.0'!B:B,0),1),"")</f>
        <v/>
      </c>
    </row>
    <row r="492" spans="1:39">
      <c r="A492" s="329">
        <f t="shared" si="76"/>
        <v>346</v>
      </c>
      <c r="B492" s="322" t="str">
        <f t="shared" si="71"/>
        <v>明細文書</v>
      </c>
      <c r="C492" s="322" t="str">
        <f>"BG-"&amp;(MID(C485,4,2)+1)</f>
        <v>BG-59</v>
      </c>
      <c r="D492" s="322">
        <f t="shared" si="73"/>
        <v>0</v>
      </c>
      <c r="E492" s="322">
        <v>3</v>
      </c>
      <c r="F492" s="323" t="s">
        <v>6179</v>
      </c>
      <c r="H492" s="329">
        <v>490</v>
      </c>
      <c r="I492" s="322" t="s">
        <v>5251</v>
      </c>
      <c r="J492" s="322" t="str">
        <f>IF(LEN(N492)&gt;0,INDEX(統合請求!C:C,MATCH(N492,統合請求!D:D,0),1),"")</f>
        <v/>
      </c>
      <c r="K492" s="322" t="s">
        <v>36</v>
      </c>
      <c r="L492" s="322" t="s">
        <v>3970</v>
      </c>
      <c r="M492" s="322">
        <v>4</v>
      </c>
      <c r="V492" s="323" t="s">
        <v>6533</v>
      </c>
      <c r="AC492" s="322" t="str">
        <f>IF(ISTEXT(AD492),INDEX('JP PINT 1.0'!A:A,MATCH(コアインボイスモデル!AD492,'JP PINT 1.0'!B:B,0),1),"")</f>
        <v/>
      </c>
      <c r="AE492" s="322" t="str">
        <f>IF(ISTEXT(AD492),INDEX('JP PINT 1.0'!F:F,MATCH(コアインボイスモデル!AD492,'JP PINT 1.0'!B:B,0),1),"")</f>
        <v/>
      </c>
      <c r="AF492" s="322" t="str">
        <f>IF(ISTEXT(AD492),INDEX('JP PINT 1.0'!G:G,MATCH(コアインボイスモデル!AD492,'JP PINT 1.0'!B:B,0),1),"")</f>
        <v/>
      </c>
      <c r="AG492" s="324" t="str">
        <f>IF(ISTEXT(AD492),INDEX('JP PINT 1.0'!I:I,MATCH(コアインボイスモデル!AD492,'JP PINT 1.0'!B:B,0),1),"")</f>
        <v/>
      </c>
      <c r="AH492" s="324" t="str">
        <f>IF(ISTEXT(AD492),INDEX('JP PINT 1.0'!L:L,MATCH(コアインボイスモデル!AD492,'JP PINT 1.0'!B:B,0),1),"")</f>
        <v/>
      </c>
      <c r="AI492" s="322">
        <v>4</v>
      </c>
      <c r="AJ492" s="324" t="s">
        <v>4106</v>
      </c>
      <c r="AK492" s="323" t="s">
        <v>4906</v>
      </c>
      <c r="AM492" s="324" t="str">
        <f>IF(LEN(AD492)&gt;1,INDEX('JP PINT 1.0'!U:U,MATCH(コアインボイスモデル!AD492,'JP PINT 1.0'!B:B,0),1),"")</f>
        <v/>
      </c>
    </row>
    <row r="493" spans="1:39" outlineLevel="1">
      <c r="A493" s="329"/>
      <c r="B493" s="322" t="str">
        <f t="shared" si="71"/>
        <v/>
      </c>
      <c r="D493" s="322" t="str">
        <f t="shared" si="73"/>
        <v/>
      </c>
      <c r="E493" s="322" t="s">
        <v>3791</v>
      </c>
      <c r="H493" s="329">
        <v>491</v>
      </c>
      <c r="I493" s="322" t="s">
        <v>5251</v>
      </c>
      <c r="J493" s="322" t="str">
        <f>IF(LEN(N493)&gt;0,INDEX(統合請求!C:C,MATCH(N493,統合請求!D:D,0),1),"")</f>
        <v/>
      </c>
      <c r="K493" s="322" t="s">
        <v>41</v>
      </c>
      <c r="L493" s="322" t="s">
        <v>159</v>
      </c>
      <c r="M493" s="322">
        <v>4</v>
      </c>
      <c r="W493" s="323" t="s">
        <v>6226</v>
      </c>
      <c r="AC493" s="322" t="str">
        <f>IF(ISTEXT(AD493),INDEX('JP PINT 1.0'!A:A,MATCH(コアインボイスモデル!AD493,'JP PINT 1.0'!B:B,0),1),"")</f>
        <v/>
      </c>
      <c r="AE493" s="322" t="str">
        <f>IF(ISTEXT(AD493),INDEX('JP PINT 1.0'!F:F,MATCH(コアインボイスモデル!AD493,'JP PINT 1.0'!B:B,0),1),"")</f>
        <v/>
      </c>
      <c r="AF493" s="322" t="str">
        <f>IF(ISTEXT(AD493),INDEX('JP PINT 1.0'!G:G,MATCH(コアインボイスモデル!AD493,'JP PINT 1.0'!B:B,0),1),"")</f>
        <v/>
      </c>
      <c r="AG493" s="324" t="str">
        <f>IF(ISTEXT(AD493),INDEX('JP PINT 1.0'!I:I,MATCH(コアインボイスモデル!AD493,'JP PINT 1.0'!B:B,0),1),"")</f>
        <v/>
      </c>
      <c r="AH493" s="324" t="str">
        <f>IF(ISTEXT(AD493),INDEX('JP PINT 1.0'!L:L,MATCH(コアインボイスモデル!AD493,'JP PINT 1.0'!B:B,0),1),"")</f>
        <v/>
      </c>
      <c r="AI493" s="322">
        <v>4</v>
      </c>
      <c r="AJ493" s="324" t="s">
        <v>4105</v>
      </c>
      <c r="AM493" s="324" t="str">
        <f>IF(LEN(AD493)&gt;1,INDEX('JP PINT 1.0'!U:U,MATCH(コアインボイスモデル!AD493,'JP PINT 1.0'!B:B,0),1),"")</f>
        <v/>
      </c>
    </row>
    <row r="494" spans="1:39" outlineLevel="1">
      <c r="A494" s="329">
        <f>A492+1</f>
        <v>347</v>
      </c>
      <c r="B494" s="322" t="str">
        <f t="shared" si="71"/>
        <v>明細文書</v>
      </c>
      <c r="C494" s="322" t="str">
        <f>"BT-"&amp;(MID(C491,4,3)+1)</f>
        <v>BT-285</v>
      </c>
      <c r="D494" s="322">
        <f t="shared" si="73"/>
        <v>0</v>
      </c>
      <c r="E494" s="322">
        <v>4</v>
      </c>
      <c r="F494" s="324" t="s">
        <v>6181</v>
      </c>
      <c r="H494" s="329">
        <v>492</v>
      </c>
      <c r="I494" s="322" t="s">
        <v>5251</v>
      </c>
      <c r="J494" s="322" t="str">
        <f>IF(LEN(N494)&gt;0,INDEX(統合請求!C:C,MATCH(N494,統合請求!D:D,0),1),"")</f>
        <v/>
      </c>
      <c r="K494" s="322" t="s">
        <v>25</v>
      </c>
      <c r="L494" s="322" t="s">
        <v>163</v>
      </c>
      <c r="M494" s="322">
        <v>5</v>
      </c>
      <c r="X494" s="323" t="s">
        <v>6227</v>
      </c>
      <c r="AC494" s="322">
        <f>IF(ISTEXT(AD494),INDEX('JP PINT 1.0'!A:A,MATCH(コアインボイスモデル!AD494,'JP PINT 1.0'!B:B,0),1),"")</f>
        <v>1150</v>
      </c>
      <c r="AD494" s="324" t="s">
        <v>4100</v>
      </c>
      <c r="AE494" s="322" t="str">
        <f>IF(ISTEXT(AD494),INDEX('JP PINT 1.0'!F:F,MATCH(コアインボイスモデル!AD494,'JP PINT 1.0'!B:B,0),1),"")</f>
        <v>0..1</v>
      </c>
      <c r="AF494" s="322">
        <f>IF(ISTEXT(AD494),INDEX('JP PINT 1.0'!G:G,MATCH(コアインボイスモデル!AD494,'JP PINT 1.0'!B:B,0),1),"")</f>
        <v>1</v>
      </c>
      <c r="AG494" s="324" t="str">
        <f>IF(ISTEXT(AD494),INDEX('JP PINT 1.0'!I:I,MATCH(コアインボイスモデル!AD494,'JP PINT 1.0'!B:B,0),1),"")</f>
        <v>受取通知書参照</v>
      </c>
      <c r="AH494" s="324" t="str">
        <f>IF(ISTEXT(AD494),INDEX('JP PINT 1.0'!L:L,MATCH(コアインボイスモデル!AD494,'JP PINT 1.0'!B:B,0),1),"")</f>
        <v>参照する受取通知書に買い手が付番した番号。</v>
      </c>
      <c r="AI494" s="322">
        <v>5</v>
      </c>
      <c r="AK494" s="323" t="s">
        <v>4907</v>
      </c>
      <c r="AM494" s="324" t="str">
        <f>IF(LEN(AD494)&gt;1,INDEX('JP PINT 1.0'!U:U,MATCH(コアインボイスモデル!AD494,'JP PINT 1.0'!B:B,0),1),"")</f>
        <v>/ubl:Invoice/cac:ReceiptDocumentReference/cbc:ID</v>
      </c>
    </row>
    <row r="495" spans="1:39">
      <c r="A495" s="329">
        <f t="shared" si="76"/>
        <v>348</v>
      </c>
      <c r="B495" s="322" t="str">
        <f t="shared" si="71"/>
        <v>明細文書</v>
      </c>
      <c r="C495" s="322" t="str">
        <f>"BG-"&amp;(MID(C492,4,2)+1)</f>
        <v>BG-60</v>
      </c>
      <c r="D495" s="322">
        <f t="shared" si="73"/>
        <v>0</v>
      </c>
      <c r="E495" s="322">
        <v>3</v>
      </c>
      <c r="F495" s="323" t="s">
        <v>6180</v>
      </c>
      <c r="H495" s="329">
        <v>493</v>
      </c>
      <c r="I495" s="322" t="s">
        <v>5251</v>
      </c>
      <c r="J495" s="322" t="str">
        <f>IF(LEN(N495)&gt;0,INDEX(統合請求!C:C,MATCH(N495,統合請求!D:D,0),1),"")</f>
        <v/>
      </c>
      <c r="K495" s="322" t="s">
        <v>36</v>
      </c>
      <c r="L495" s="322" t="s">
        <v>3969</v>
      </c>
      <c r="M495" s="322">
        <v>4</v>
      </c>
      <c r="V495" s="323" t="s">
        <v>6534</v>
      </c>
      <c r="AC495" s="322" t="str">
        <f>IF(ISTEXT(AD495),INDEX('JP PINT 1.0'!A:A,MATCH(コアインボイスモデル!AD495,'JP PINT 1.0'!B:B,0),1),"")</f>
        <v/>
      </c>
      <c r="AE495" s="322" t="str">
        <f>IF(ISTEXT(AD495),INDEX('JP PINT 1.0'!F:F,MATCH(コアインボイスモデル!AD495,'JP PINT 1.0'!B:B,0),1),"")</f>
        <v/>
      </c>
      <c r="AF495" s="322" t="str">
        <f>IF(ISTEXT(AD495),INDEX('JP PINT 1.0'!G:G,MATCH(コアインボイスモデル!AD495,'JP PINT 1.0'!B:B,0),1),"")</f>
        <v/>
      </c>
      <c r="AG495" s="324" t="str">
        <f>IF(ISTEXT(AD495),INDEX('JP PINT 1.0'!I:I,MATCH(コアインボイスモデル!AD495,'JP PINT 1.0'!B:B,0),1),"")</f>
        <v/>
      </c>
      <c r="AH495" s="324" t="str">
        <f>IF(ISTEXT(AD495),INDEX('JP PINT 1.0'!L:L,MATCH(コアインボイスモデル!AD495,'JP PINT 1.0'!B:B,0),1),"")</f>
        <v/>
      </c>
      <c r="AI495" s="322">
        <v>4</v>
      </c>
      <c r="AJ495" s="324" t="s">
        <v>4107</v>
      </c>
      <c r="AK495" s="323" t="s">
        <v>4908</v>
      </c>
      <c r="AM495" s="324" t="str">
        <f>IF(LEN(AD495)&gt;1,INDEX('JP PINT 1.0'!U:U,MATCH(コアインボイスモデル!AD495,'JP PINT 1.0'!B:B,0),1),"")</f>
        <v/>
      </c>
    </row>
    <row r="496" spans="1:39" outlineLevel="1">
      <c r="A496" s="329"/>
      <c r="B496" s="322" t="str">
        <f t="shared" si="71"/>
        <v/>
      </c>
      <c r="D496" s="322" t="str">
        <f t="shared" si="73"/>
        <v/>
      </c>
      <c r="E496" s="322" t="s">
        <v>3791</v>
      </c>
      <c r="H496" s="329">
        <v>494</v>
      </c>
      <c r="I496" s="322" t="s">
        <v>5251</v>
      </c>
      <c r="J496" s="322" t="str">
        <f>IF(LEN(N496)&gt;0,INDEX(統合請求!C:C,MATCH(N496,統合請求!D:D,0),1),"")</f>
        <v/>
      </c>
      <c r="K496" s="322" t="s">
        <v>41</v>
      </c>
      <c r="L496" s="322" t="s">
        <v>159</v>
      </c>
      <c r="M496" s="322">
        <v>4</v>
      </c>
      <c r="W496" s="323" t="s">
        <v>6226</v>
      </c>
      <c r="AC496" s="322" t="str">
        <f>IF(ISTEXT(AD496),INDEX('JP PINT 1.0'!A:A,MATCH(コアインボイスモデル!AD496,'JP PINT 1.0'!B:B,0),1),"")</f>
        <v/>
      </c>
      <c r="AE496" s="322" t="str">
        <f>IF(ISTEXT(AD496),INDEX('JP PINT 1.0'!F:F,MATCH(コアインボイスモデル!AD496,'JP PINT 1.0'!B:B,0),1),"")</f>
        <v/>
      </c>
      <c r="AF496" s="322" t="str">
        <f>IF(ISTEXT(AD496),INDEX('JP PINT 1.0'!G:G,MATCH(コアインボイスモデル!AD496,'JP PINT 1.0'!B:B,0),1),"")</f>
        <v/>
      </c>
      <c r="AG496" s="324" t="str">
        <f>IF(ISTEXT(AD496),INDEX('JP PINT 1.0'!I:I,MATCH(コアインボイスモデル!AD496,'JP PINT 1.0'!B:B,0),1),"")</f>
        <v/>
      </c>
      <c r="AH496" s="324" t="str">
        <f>IF(ISTEXT(AD496),INDEX('JP PINT 1.0'!L:L,MATCH(コアインボイスモデル!AD496,'JP PINT 1.0'!B:B,0),1),"")</f>
        <v/>
      </c>
      <c r="AI496" s="322">
        <v>4</v>
      </c>
      <c r="AJ496" s="324" t="s">
        <v>4105</v>
      </c>
      <c r="AM496" s="324" t="str">
        <f>IF(LEN(AD496)&gt;1,INDEX('JP PINT 1.0'!U:U,MATCH(コアインボイスモデル!AD496,'JP PINT 1.0'!B:B,0),1),"")</f>
        <v/>
      </c>
    </row>
    <row r="497" spans="1:39" outlineLevel="1">
      <c r="A497" s="329">
        <f>A495+1</f>
        <v>349</v>
      </c>
      <c r="B497" s="322" t="str">
        <f t="shared" si="71"/>
        <v>明細文書</v>
      </c>
      <c r="C497" s="322" t="str">
        <f>"BT-"&amp;(MID(C494,4,3)+1)</f>
        <v>BT-286</v>
      </c>
      <c r="D497" s="322">
        <f t="shared" si="73"/>
        <v>0</v>
      </c>
      <c r="E497" s="322">
        <v>4</v>
      </c>
      <c r="F497" s="324" t="s">
        <v>6182</v>
      </c>
      <c r="H497" s="329">
        <v>495</v>
      </c>
      <c r="I497" s="322" t="s">
        <v>5251</v>
      </c>
      <c r="J497" s="322" t="str">
        <f>IF(LEN(N497)&gt;0,INDEX(統合請求!C:C,MATCH(N497,統合請求!D:D,0),1),"")</f>
        <v/>
      </c>
      <c r="K497" s="322" t="s">
        <v>25</v>
      </c>
      <c r="L497" s="322" t="s">
        <v>163</v>
      </c>
      <c r="M497" s="322">
        <v>5</v>
      </c>
      <c r="X497" s="323" t="s">
        <v>6227</v>
      </c>
      <c r="AC497" s="322">
        <f>IF(ISTEXT(AD497),INDEX('JP PINT 1.0'!A:A,MATCH(コアインボイスモデル!AD497,'JP PINT 1.0'!B:B,0),1),"")</f>
        <v>1160</v>
      </c>
      <c r="AD497" s="324" t="s">
        <v>4101</v>
      </c>
      <c r="AE497" s="322" t="str">
        <f>IF(ISTEXT(AD497),INDEX('JP PINT 1.0'!F:F,MATCH(コアインボイスモデル!AD497,'JP PINT 1.0'!B:B,0),1),"")</f>
        <v>0..1</v>
      </c>
      <c r="AF497" s="322">
        <f>IF(ISTEXT(AD497),INDEX('JP PINT 1.0'!G:G,MATCH(コアインボイスモデル!AD497,'JP PINT 1.0'!B:B,0),1),"")</f>
        <v>1</v>
      </c>
      <c r="AG497" s="324" t="str">
        <f>IF(ISTEXT(AD497),INDEX('JP PINT 1.0'!I:I,MATCH(コアインボイスモデル!AD497,'JP PINT 1.0'!B:B,0),1),"")</f>
        <v>出荷案内書参照</v>
      </c>
      <c r="AH497" s="324" t="str">
        <f>IF(ISTEXT(AD497),INDEX('JP PINT 1.0'!L:L,MATCH(コアインボイスモデル!AD497,'JP PINT 1.0'!B:B,0),1),"")</f>
        <v>参照する出荷案内書に売り手が付番した番号。</v>
      </c>
      <c r="AI497" s="322">
        <v>5</v>
      </c>
      <c r="AK497" s="323" t="s">
        <v>4909</v>
      </c>
      <c r="AM497" s="324" t="str">
        <f>IF(LEN(AD497)&gt;1,INDEX('JP PINT 1.0'!U:U,MATCH(コアインボイスモデル!AD497,'JP PINT 1.0'!B:B,0),1),"")</f>
        <v>/ubl:Invoice/cac:DespatchDocumentReference/cbc:ID</v>
      </c>
    </row>
    <row r="498" spans="1:39">
      <c r="A498" s="329">
        <f t="shared" si="76"/>
        <v>350</v>
      </c>
      <c r="B498" s="322" t="str">
        <f t="shared" si="71"/>
        <v>明細文書</v>
      </c>
      <c r="C498" s="322" t="str">
        <f>"BG-"&amp;(MID(C495,4,2)+1)</f>
        <v>BG-61</v>
      </c>
      <c r="D498" s="322" t="str">
        <f t="shared" si="73"/>
        <v>0..1</v>
      </c>
      <c r="E498" s="322">
        <v>2</v>
      </c>
      <c r="F498" s="323" t="s">
        <v>6100</v>
      </c>
      <c r="G498" s="324" t="s">
        <v>1138</v>
      </c>
      <c r="H498" s="329">
        <v>496</v>
      </c>
      <c r="I498" s="322" t="s">
        <v>5251</v>
      </c>
      <c r="K498" s="322" t="s">
        <v>36</v>
      </c>
      <c r="L498" s="322" t="s">
        <v>1135</v>
      </c>
      <c r="M498" s="322">
        <v>3</v>
      </c>
      <c r="N498" s="323" t="s">
        <v>1137</v>
      </c>
      <c r="O498" s="324" t="s">
        <v>1138</v>
      </c>
      <c r="P498" s="322" t="s">
        <v>30</v>
      </c>
      <c r="T498" s="323" t="s">
        <v>6448</v>
      </c>
      <c r="AC498" s="322" t="str">
        <f>IF(ISTEXT(AD498),INDEX('JP PINT 1.0'!A:A,MATCH(コアインボイスモデル!AD498,'JP PINT 1.0'!B:B,0),1),"")</f>
        <v/>
      </c>
      <c r="AE498" s="322" t="str">
        <f>IF(ISTEXT(AD498),INDEX('JP PINT 1.0'!F:F,MATCH(コアインボイスモデル!AD498,'JP PINT 1.0'!B:B,0),1),"")</f>
        <v/>
      </c>
      <c r="AF498" s="322" t="str">
        <f>IF(ISTEXT(AD498),INDEX('JP PINT 1.0'!G:G,MATCH(コアインボイスモデル!AD498,'JP PINT 1.0'!B:B,0),1),"")</f>
        <v/>
      </c>
      <c r="AG498" s="324" t="str">
        <f>IF(ISTEXT(AD498),INDEX('JP PINT 1.0'!I:I,MATCH(コアインボイスモデル!AD498,'JP PINT 1.0'!B:B,0),1),"")</f>
        <v/>
      </c>
      <c r="AH498" s="324" t="str">
        <f>IF(ISTEXT(AD498),INDEX('JP PINT 1.0'!L:L,MATCH(コアインボイスモデル!AD498,'JP PINT 1.0'!B:B,0),1),"")</f>
        <v/>
      </c>
      <c r="AI498" s="322">
        <v>3</v>
      </c>
      <c r="AJ498" s="324" t="s">
        <v>1136</v>
      </c>
      <c r="AK498" s="323" t="s">
        <v>4910</v>
      </c>
      <c r="AL498" s="322" t="s">
        <v>17</v>
      </c>
      <c r="AM498" s="324" t="str">
        <f>IF(LEN(AD498)&gt;1,INDEX('JP PINT 1.0'!U:U,MATCH(コアインボイスモデル!AD498,'JP PINT 1.0'!B:B,0),1),"")</f>
        <v/>
      </c>
    </row>
    <row r="499" spans="1:39" outlineLevel="1">
      <c r="A499" s="329"/>
      <c r="B499" s="322" t="str">
        <f t="shared" si="71"/>
        <v/>
      </c>
      <c r="D499" s="322" t="str">
        <f t="shared" si="73"/>
        <v/>
      </c>
      <c r="E499" s="322" t="s">
        <v>3791</v>
      </c>
      <c r="H499" s="329">
        <v>497</v>
      </c>
      <c r="I499" s="322" t="s">
        <v>5251</v>
      </c>
      <c r="J499" s="322" t="str">
        <f>IF(LEN(N499)&gt;0,INDEX(統合請求!C:C,MATCH(N499,統合請求!D:D,0),1),"")</f>
        <v>ICL55</v>
      </c>
      <c r="K499" s="322" t="s">
        <v>41</v>
      </c>
      <c r="L499" s="322" t="s">
        <v>1139</v>
      </c>
      <c r="M499" s="322">
        <v>3</v>
      </c>
      <c r="N499" s="323" t="s">
        <v>1141</v>
      </c>
      <c r="O499" s="324" t="s">
        <v>1142</v>
      </c>
      <c r="P499" s="322" t="s">
        <v>16</v>
      </c>
      <c r="U499" s="323" t="s">
        <v>6450</v>
      </c>
      <c r="AC499" s="322" t="str">
        <f>IF(ISTEXT(AD499),INDEX('JP PINT 1.0'!A:A,MATCH(コアインボイスモデル!AD499,'JP PINT 1.0'!B:B,0),1),"")</f>
        <v/>
      </c>
      <c r="AE499" s="322" t="str">
        <f>IF(ISTEXT(AD499),INDEX('JP PINT 1.0'!F:F,MATCH(コアインボイスモデル!AD499,'JP PINT 1.0'!B:B,0),1),"")</f>
        <v/>
      </c>
      <c r="AF499" s="322" t="str">
        <f>IF(ISTEXT(AD499),INDEX('JP PINT 1.0'!G:G,MATCH(コアインボイスモデル!AD499,'JP PINT 1.0'!B:B,0),1),"")</f>
        <v/>
      </c>
      <c r="AG499" s="324" t="str">
        <f>IF(ISTEXT(AD499),INDEX('JP PINT 1.0'!I:I,MATCH(コアインボイスモデル!AD499,'JP PINT 1.0'!B:B,0),1),"")</f>
        <v/>
      </c>
      <c r="AH499" s="324" t="str">
        <f>IF(ISTEXT(AD499),INDEX('JP PINT 1.0'!L:L,MATCH(コアインボイスモデル!AD499,'JP PINT 1.0'!B:B,0),1),"")</f>
        <v/>
      </c>
      <c r="AI499" s="322">
        <v>3</v>
      </c>
      <c r="AJ499" s="324" t="s">
        <v>1140</v>
      </c>
      <c r="AL499" s="322" t="s">
        <v>17</v>
      </c>
      <c r="AM499" s="324" t="str">
        <f>IF(LEN(AD499)&gt;1,INDEX('JP PINT 1.0'!U:U,MATCH(コアインボイスモデル!AD499,'JP PINT 1.0'!B:B,0),1),"")</f>
        <v/>
      </c>
    </row>
    <row r="500" spans="1:39" outlineLevel="1">
      <c r="A500" s="329">
        <f>A498+1</f>
        <v>351</v>
      </c>
      <c r="B500" s="322" t="str">
        <f t="shared" si="71"/>
        <v>明細文書</v>
      </c>
      <c r="C500" s="322" t="str">
        <f>"BT-"&amp;(MID(C497,4,3)+1)</f>
        <v>BT-287</v>
      </c>
      <c r="D500" s="322" t="str">
        <f t="shared" si="73"/>
        <v>1..1</v>
      </c>
      <c r="E500" s="322">
        <v>3</v>
      </c>
      <c r="F500" s="323" t="s">
        <v>1144</v>
      </c>
      <c r="G500" s="324" t="s">
        <v>1145</v>
      </c>
      <c r="H500" s="329">
        <v>498</v>
      </c>
      <c r="I500" s="322" t="s">
        <v>5251</v>
      </c>
      <c r="J500" s="322" t="str">
        <f>IF(LEN(N500)&gt;0,INDEX(統合請求!C:C,MATCH(N500,統合請求!D:D,0),1),"")</f>
        <v>IID228</v>
      </c>
      <c r="K500" s="322" t="s">
        <v>25</v>
      </c>
      <c r="L500" s="322" t="s">
        <v>1143</v>
      </c>
      <c r="M500" s="322">
        <v>4</v>
      </c>
      <c r="N500" s="323" t="s">
        <v>1144</v>
      </c>
      <c r="O500" s="324" t="s">
        <v>1145</v>
      </c>
      <c r="P500" s="322" t="s">
        <v>23</v>
      </c>
      <c r="V500" s="323" t="s">
        <v>6451</v>
      </c>
      <c r="AC500" s="322" t="str">
        <f>IF(ISTEXT(AD500),INDEX('JP PINT 1.0'!A:A,MATCH(コアインボイスモデル!AD500,'JP PINT 1.0'!B:B,0),1),"")</f>
        <v/>
      </c>
      <c r="AE500" s="322" t="str">
        <f>IF(ISTEXT(AD500),INDEX('JP PINT 1.0'!F:F,MATCH(コアインボイスモデル!AD500,'JP PINT 1.0'!B:B,0),1),"")</f>
        <v/>
      </c>
      <c r="AF500" s="322" t="str">
        <f>IF(ISTEXT(AD500),INDEX('JP PINT 1.0'!G:G,MATCH(コアインボイスモデル!AD500,'JP PINT 1.0'!B:B,0),1),"")</f>
        <v/>
      </c>
      <c r="AG500" s="324" t="str">
        <f>IF(ISTEXT(AD500),INDEX('JP PINT 1.0'!I:I,MATCH(コアインボイスモデル!AD500,'JP PINT 1.0'!B:B,0),1),"")</f>
        <v/>
      </c>
      <c r="AH500" s="324" t="str">
        <f>IF(ISTEXT(AD500),INDEX('JP PINT 1.0'!L:L,MATCH(コアインボイスモデル!AD500,'JP PINT 1.0'!B:B,0),1),"")</f>
        <v/>
      </c>
      <c r="AI500" s="322">
        <v>4</v>
      </c>
      <c r="AJ500" s="324" t="s">
        <v>917</v>
      </c>
      <c r="AK500" s="323" t="s">
        <v>4911</v>
      </c>
      <c r="AL500" s="322" t="s">
        <v>17</v>
      </c>
      <c r="AM500" s="324" t="str">
        <f>IF(LEN(AD500)&gt;1,INDEX('JP PINT 1.0'!U:U,MATCH(コアインボイスモデル!AD500,'JP PINT 1.0'!B:B,0),1),"")</f>
        <v/>
      </c>
    </row>
    <row r="501" spans="1:39">
      <c r="A501" s="329">
        <f t="shared" si="76"/>
        <v>352</v>
      </c>
      <c r="B501" s="322" t="str">
        <f t="shared" si="71"/>
        <v>明細文書</v>
      </c>
      <c r="C501" s="322" t="str">
        <f>"BG-"&amp;(MID(C498,4,2)+1)</f>
        <v>BG-62</v>
      </c>
      <c r="D501" s="322" t="str">
        <f t="shared" si="73"/>
        <v>0..n</v>
      </c>
      <c r="E501" s="322">
        <v>3</v>
      </c>
      <c r="F501" s="323" t="s">
        <v>6164</v>
      </c>
      <c r="G501" s="324" t="s">
        <v>1148</v>
      </c>
      <c r="H501" s="329">
        <v>499</v>
      </c>
      <c r="I501" s="322" t="s">
        <v>5251</v>
      </c>
      <c r="K501" s="322" t="s">
        <v>36</v>
      </c>
      <c r="L501" s="322" t="s">
        <v>1146</v>
      </c>
      <c r="M501" s="322">
        <v>4</v>
      </c>
      <c r="N501" s="323" t="s">
        <v>1147</v>
      </c>
      <c r="O501" s="324" t="s">
        <v>1148</v>
      </c>
      <c r="P501" s="322" t="s">
        <v>139</v>
      </c>
      <c r="V501" s="323" t="s">
        <v>6335</v>
      </c>
      <c r="AC501" s="322">
        <f>IF(ISTEXT(AD501),INDEX('JP PINT 1.0'!A:A,MATCH(コアインボイスモデル!AD501,'JP PINT 1.0'!B:B,0),1),"")</f>
        <v>2430</v>
      </c>
      <c r="AD501" s="324" t="s">
        <v>1868</v>
      </c>
      <c r="AE501" s="322" t="str">
        <f>IF(ISTEXT(AD501),INDEX('JP PINT 1.0'!F:F,MATCH(コアインボイスモデル!AD501,'JP PINT 1.0'!B:B,0),1),"")</f>
        <v>0..n</v>
      </c>
      <c r="AF501" s="322">
        <f>IF(ISTEXT(AD501),INDEX('JP PINT 1.0'!G:G,MATCH(コアインボイスモデル!AD501,'JP PINT 1.0'!B:B,0),1),"")</f>
        <v>1</v>
      </c>
      <c r="AG501" s="324" t="str">
        <f>IF(ISTEXT(AD501),INDEX('JP PINT 1.0'!I:I,MATCH(コアインボイスモデル!AD501,'JP PINT 1.0'!B:B,0),1),"")</f>
        <v>請求書レベルの返金</v>
      </c>
      <c r="AH501" s="324" t="str">
        <f>IF(ISTEXT(AD501),INDEX('JP PINT 1.0'!L:L,MATCH(コアインボイスモデル!AD501,'JP PINT 1.0'!B:B,0),1),"")</f>
        <v>請求書レベルの返金に関する情報を提供するビジネス用語のグループ。</v>
      </c>
      <c r="AI501" s="322">
        <v>4</v>
      </c>
      <c r="AJ501" s="324" t="s">
        <v>5123</v>
      </c>
      <c r="AK501" s="323" t="s">
        <v>5144</v>
      </c>
      <c r="AL501" s="322" t="s">
        <v>17</v>
      </c>
      <c r="AM501" s="324" t="str">
        <f>IF(LEN(AD501)&gt;1,INDEX('JP PINT 1.0'!U:U,MATCH(コアインボイスモデル!AD501,'JP PINT 1.0'!B:B,0),1),"")</f>
        <v>/ubl:Invoice/cac:AllowanceCharge[cbc:ChargeIndicator=false()]</v>
      </c>
    </row>
    <row r="502" spans="1:39" outlineLevel="1">
      <c r="A502" s="329"/>
      <c r="B502" s="322" t="str">
        <f t="shared" si="71"/>
        <v/>
      </c>
      <c r="D502" s="322" t="str">
        <f t="shared" si="73"/>
        <v/>
      </c>
      <c r="E502" s="322" t="s">
        <v>3791</v>
      </c>
      <c r="H502" s="329">
        <v>500</v>
      </c>
      <c r="I502" s="322" t="s">
        <v>5251</v>
      </c>
      <c r="J502" s="322" t="str">
        <f>IF(LEN(N502)&gt;0,INDEX(統合請求!C:C,MATCH(N502,統合請求!D:D,0),1),"")</f>
        <v>ICL56</v>
      </c>
      <c r="K502" s="322" t="s">
        <v>41</v>
      </c>
      <c r="L502" s="322" t="s">
        <v>715</v>
      </c>
      <c r="M502" s="322">
        <v>4</v>
      </c>
      <c r="N502" s="323" t="s">
        <v>1149</v>
      </c>
      <c r="O502" s="324" t="s">
        <v>1150</v>
      </c>
      <c r="P502" s="322" t="s">
        <v>46</v>
      </c>
      <c r="W502" s="323" t="s">
        <v>6286</v>
      </c>
      <c r="AC502" s="322" t="str">
        <f>IF(ISTEXT(AD502),INDEX('JP PINT 1.0'!A:A,MATCH(コアインボイスモデル!AD502,'JP PINT 1.0'!B:B,0),1),"")</f>
        <v/>
      </c>
      <c r="AE502" s="322" t="str">
        <f>IF(ISTEXT(AD502),INDEX('JP PINT 1.0'!F:F,MATCH(コアインボイスモデル!AD502,'JP PINT 1.0'!B:B,0),1),"")</f>
        <v/>
      </c>
      <c r="AF502" s="322" t="str">
        <f>IF(ISTEXT(AD502),INDEX('JP PINT 1.0'!G:G,MATCH(コアインボイスモデル!AD502,'JP PINT 1.0'!B:B,0),1),"")</f>
        <v/>
      </c>
      <c r="AG502" s="324" t="str">
        <f>IF(ISTEXT(AD502),INDEX('JP PINT 1.0'!I:I,MATCH(コアインボイスモデル!AD502,'JP PINT 1.0'!B:B,0),1),"")</f>
        <v/>
      </c>
      <c r="AH502" s="324" t="str">
        <f>IF(ISTEXT(AD502),INDEX('JP PINT 1.0'!L:L,MATCH(コアインボイスモデル!AD502,'JP PINT 1.0'!B:B,0),1),"")</f>
        <v/>
      </c>
      <c r="AI502" s="322">
        <v>4</v>
      </c>
      <c r="AJ502" s="324" t="s">
        <v>716</v>
      </c>
      <c r="AL502" s="322" t="s">
        <v>17</v>
      </c>
      <c r="AM502" s="324" t="str">
        <f>IF(LEN(AD502)&gt;1,INDEX('JP PINT 1.0'!U:U,MATCH(コアインボイスモデル!AD502,'JP PINT 1.0'!B:B,0),1),"")</f>
        <v/>
      </c>
    </row>
    <row r="503" spans="1:39" outlineLevel="1">
      <c r="A503" s="329">
        <f>A501+1</f>
        <v>353</v>
      </c>
      <c r="B503" s="322" t="str">
        <f t="shared" si="71"/>
        <v>明細文書</v>
      </c>
      <c r="C503" s="322" t="str">
        <f>"BT-"&amp;(MID(C500,4,3)+1)</f>
        <v>BT-288</v>
      </c>
      <c r="D503" s="322" t="str">
        <f t="shared" si="73"/>
        <v>1..1</v>
      </c>
      <c r="E503" s="322">
        <v>4</v>
      </c>
      <c r="F503" s="323" t="s">
        <v>1151</v>
      </c>
      <c r="G503" s="324" t="s">
        <v>1152</v>
      </c>
      <c r="H503" s="329">
        <v>501</v>
      </c>
      <c r="I503" s="322" t="s">
        <v>5251</v>
      </c>
      <c r="J503" s="322" t="str">
        <f>IF(LEN(N503)&gt;0,INDEX(統合請求!C:C,MATCH(N503,統合請求!D:D,0),1),"")</f>
        <v>IID229</v>
      </c>
      <c r="K503" s="322" t="s">
        <v>25</v>
      </c>
      <c r="L503" s="322" t="s">
        <v>718</v>
      </c>
      <c r="M503" s="322">
        <v>5</v>
      </c>
      <c r="N503" s="323" t="s">
        <v>1151</v>
      </c>
      <c r="O503" s="324" t="s">
        <v>1152</v>
      </c>
      <c r="P503" s="322" t="s">
        <v>23</v>
      </c>
      <c r="X503" s="323" t="s">
        <v>6336</v>
      </c>
      <c r="AC503" s="322" t="str">
        <f>IF(ISTEXT(AD503),INDEX('JP PINT 1.0'!A:A,MATCH(コアインボイスモデル!AD503,'JP PINT 1.0'!B:B,0),1),"")</f>
        <v/>
      </c>
      <c r="AE503" s="322" t="str">
        <f>IF(ISTEXT(AD503),INDEX('JP PINT 1.0'!F:F,MATCH(コアインボイスモデル!AD503,'JP PINT 1.0'!B:B,0),1),"")</f>
        <v/>
      </c>
      <c r="AF503" s="322" t="str">
        <f>IF(ISTEXT(AD503),INDEX('JP PINT 1.0'!G:G,MATCH(コアインボイスモデル!AD503,'JP PINT 1.0'!B:B,0),1),"")</f>
        <v/>
      </c>
      <c r="AG503" s="324" t="str">
        <f>IF(ISTEXT(AD503),INDEX('JP PINT 1.0'!I:I,MATCH(コアインボイスモデル!AD503,'JP PINT 1.0'!B:B,0),1),"")</f>
        <v/>
      </c>
      <c r="AH503" s="324" t="str">
        <f>IF(ISTEXT(AD503),INDEX('JP PINT 1.0'!L:L,MATCH(コアインボイスモデル!AD503,'JP PINT 1.0'!B:B,0),1),"")</f>
        <v/>
      </c>
      <c r="AI503" s="322">
        <v>5</v>
      </c>
      <c r="AJ503" s="324" t="s">
        <v>719</v>
      </c>
      <c r="AK503" s="323" t="s">
        <v>5145</v>
      </c>
      <c r="AL503" s="322" t="s">
        <v>17</v>
      </c>
      <c r="AM503" s="324" t="str">
        <f>IF(LEN(AD503)&gt;1,INDEX('JP PINT 1.0'!U:U,MATCH(コアインボイスモデル!AD503,'JP PINT 1.0'!B:B,0),1),"")</f>
        <v/>
      </c>
    </row>
    <row r="504" spans="1:39" outlineLevel="1">
      <c r="A504" s="329">
        <f t="shared" si="76"/>
        <v>354</v>
      </c>
      <c r="B504" s="322" t="str">
        <f t="shared" si="71"/>
        <v>明細文書</v>
      </c>
      <c r="C504" s="322" t="str">
        <f t="shared" ref="C504:C514" si="79">"BT-"&amp;(MID(C503,4,3)+1)</f>
        <v>BT-289</v>
      </c>
      <c r="D504" s="322" t="str">
        <f t="shared" si="73"/>
        <v>0..1</v>
      </c>
      <c r="E504" s="322">
        <v>4</v>
      </c>
      <c r="F504" s="323" t="s">
        <v>1153</v>
      </c>
      <c r="G504" s="324" t="s">
        <v>1154</v>
      </c>
      <c r="H504" s="329">
        <v>502</v>
      </c>
      <c r="I504" s="322" t="s">
        <v>5251</v>
      </c>
      <c r="J504" s="322" t="str">
        <f>IF(LEN(N504)&gt;0,INDEX(統合請求!C:C,MATCH(N504,統合請求!D:D,0),1),"")</f>
        <v>IID230</v>
      </c>
      <c r="K504" s="322" t="s">
        <v>25</v>
      </c>
      <c r="L504" s="322" t="s">
        <v>722</v>
      </c>
      <c r="M504" s="322">
        <v>5</v>
      </c>
      <c r="N504" s="323" t="s">
        <v>1153</v>
      </c>
      <c r="O504" s="324" t="s">
        <v>1154</v>
      </c>
      <c r="P504" s="322" t="s">
        <v>30</v>
      </c>
      <c r="X504" s="323" t="s">
        <v>6500</v>
      </c>
      <c r="AC504" s="322">
        <f>IF(ISTEXT(AD504),INDEX('JP PINT 1.0'!A:A,MATCH(コアインボイスモデル!AD504,'JP PINT 1.0'!B:B,0),1),"")</f>
        <v>2460</v>
      </c>
      <c r="AD504" s="324" t="s">
        <v>1871</v>
      </c>
      <c r="AE504" s="322" t="str">
        <f>IF(ISTEXT(AD504),INDEX('JP PINT 1.0'!F:F,MATCH(コアインボイスモデル!AD504,'JP PINT 1.0'!B:B,0),1),"")</f>
        <v>0..1</v>
      </c>
      <c r="AF504" s="322">
        <f>IF(ISTEXT(AD504),INDEX('JP PINT 1.0'!G:G,MATCH(コアインボイスモデル!AD504,'JP PINT 1.0'!B:B,0),1),"")</f>
        <v>2</v>
      </c>
      <c r="AG504" s="324" t="str">
        <f>IF(ISTEXT(AD504),INDEX('JP PINT 1.0'!I:I,MATCH(コアインボイスモデル!AD504,'JP PINT 1.0'!B:B,0),1),"")</f>
        <v>請求書レベルの返金の率</v>
      </c>
      <c r="AH504" s="324" t="str">
        <f>IF(ISTEXT(AD504),INDEX('JP PINT 1.0'!L:L,MATCH(コアインボイスモデル!AD504,'JP PINT 1.0'!B:B,0),1),"")</f>
        <v>請求書レベルの返金基準金額に乗じて、請求書レベルの返金金額を算出する際に使用されるパーセント。</v>
      </c>
      <c r="AI504" s="322">
        <v>5</v>
      </c>
      <c r="AJ504" s="324" t="s">
        <v>723</v>
      </c>
      <c r="AK504" s="323" t="s">
        <v>5146</v>
      </c>
      <c r="AL504" s="322" t="s">
        <v>17</v>
      </c>
      <c r="AM504" s="324" t="str">
        <f>IF(LEN(AD504)&gt;1,INDEX('JP PINT 1.0'!U:U,MATCH(コアインボイスモデル!AD504,'JP PINT 1.0'!B:B,0),1),"")</f>
        <v>/ubl:Invoice/cac:AllowanceCharge[cbc:ChargeIndicator=false()]/cbc:MultiplierFactorNumeric</v>
      </c>
    </row>
    <row r="505" spans="1:39" outlineLevel="1">
      <c r="A505" s="329">
        <f t="shared" si="76"/>
        <v>355</v>
      </c>
      <c r="B505" s="322" t="str">
        <f t="shared" si="71"/>
        <v>明細文書</v>
      </c>
      <c r="C505" s="322" t="str">
        <f t="shared" si="79"/>
        <v>BT-290</v>
      </c>
      <c r="D505" s="322" t="str">
        <f t="shared" si="73"/>
        <v>0..1</v>
      </c>
      <c r="E505" s="322">
        <v>4</v>
      </c>
      <c r="F505" s="323" t="s">
        <v>1155</v>
      </c>
      <c r="G505" s="324" t="s">
        <v>1156</v>
      </c>
      <c r="H505" s="329">
        <v>503</v>
      </c>
      <c r="I505" s="322" t="s">
        <v>5251</v>
      </c>
      <c r="J505" s="322" t="str">
        <f>IF(LEN(N505)&gt;0,INDEX(統合請求!C:C,MATCH(N505,統合請求!D:D,0),1),"")</f>
        <v>IID231</v>
      </c>
      <c r="K505" s="322" t="s">
        <v>25</v>
      </c>
      <c r="L505" s="322" t="s">
        <v>726</v>
      </c>
      <c r="M505" s="322">
        <v>5</v>
      </c>
      <c r="N505" s="323" t="s">
        <v>1155</v>
      </c>
      <c r="O505" s="324" t="s">
        <v>1156</v>
      </c>
      <c r="P505" s="322" t="s">
        <v>30</v>
      </c>
      <c r="X505" s="323" t="s">
        <v>6359</v>
      </c>
      <c r="AC505" s="322">
        <f>IF(ISTEXT(AD505),INDEX('JP PINT 1.0'!A:A,MATCH(コアインボイスモデル!AD505,'JP PINT 1.0'!B:B,0),1),"")</f>
        <v>2440</v>
      </c>
      <c r="AD505" s="324" t="s">
        <v>1875</v>
      </c>
      <c r="AE505" s="322" t="str">
        <f>IF(ISTEXT(AD505),INDEX('JP PINT 1.0'!F:F,MATCH(コアインボイスモデル!AD505,'JP PINT 1.0'!B:B,0),1),"")</f>
        <v>1..1</v>
      </c>
      <c r="AF505" s="322">
        <f>IF(ISTEXT(AD505),INDEX('JP PINT 1.0'!G:G,MATCH(コアインボイスモデル!AD505,'JP PINT 1.0'!B:B,0),1),"")</f>
        <v>2</v>
      </c>
      <c r="AG505" s="324" t="str">
        <f>IF(ISTEXT(AD505),INDEX('JP PINT 1.0'!I:I,MATCH(コアインボイスモデル!AD505,'JP PINT 1.0'!B:B,0),1),"")</f>
        <v>請求書レベルの返金金額(税抜き)</v>
      </c>
      <c r="AH505" s="324" t="str">
        <f>IF(ISTEXT(AD505),INDEX('JP PINT 1.0'!L:L,MATCH(コアインボイスモデル!AD505,'JP PINT 1.0'!B:B,0),1),"")</f>
        <v>返金金額(税抜き)。</v>
      </c>
      <c r="AI505" s="322">
        <v>5</v>
      </c>
      <c r="AJ505" s="324" t="s">
        <v>727</v>
      </c>
      <c r="AK505" s="323" t="s">
        <v>5147</v>
      </c>
      <c r="AL505" s="322" t="s">
        <v>17</v>
      </c>
      <c r="AM505" s="324" t="str">
        <f>IF(LEN(AD505)&gt;1,INDEX('JP PINT 1.0'!U:U,MATCH(コアインボイスモデル!AD505,'JP PINT 1.0'!B:B,0),1),"")</f>
        <v>/ubl:Invoice/cac:AllowanceCharge[cbc:ChargeIndicator=false()]/cbc:Amount</v>
      </c>
    </row>
    <row r="506" spans="1:39" outlineLevel="1">
      <c r="A506" s="329">
        <f t="shared" si="76"/>
        <v>356</v>
      </c>
      <c r="B506" s="322" t="str">
        <f t="shared" si="71"/>
        <v>明細文書</v>
      </c>
      <c r="C506" s="322" t="str">
        <f t="shared" si="79"/>
        <v>BT-291</v>
      </c>
      <c r="D506" s="322" t="str">
        <f t="shared" si="73"/>
        <v>0..1</v>
      </c>
      <c r="E506" s="322">
        <v>4</v>
      </c>
      <c r="F506" s="323" t="s">
        <v>1157</v>
      </c>
      <c r="G506" s="324" t="s">
        <v>1158</v>
      </c>
      <c r="H506" s="329">
        <v>504</v>
      </c>
      <c r="I506" s="322" t="s">
        <v>5251</v>
      </c>
      <c r="J506" s="322" t="str">
        <f>IF(LEN(N506)&gt;0,INDEX(統合請求!C:C,MATCH(N506,統合請求!D:D,0),1),"")</f>
        <v>IID232</v>
      </c>
      <c r="K506" s="322" t="s">
        <v>25</v>
      </c>
      <c r="L506" s="322" t="s">
        <v>730</v>
      </c>
      <c r="M506" s="322">
        <v>5</v>
      </c>
      <c r="N506" s="323" t="s">
        <v>1157</v>
      </c>
      <c r="O506" s="324" t="s">
        <v>1158</v>
      </c>
      <c r="P506" s="322" t="s">
        <v>30</v>
      </c>
      <c r="X506" s="323" t="s">
        <v>6360</v>
      </c>
      <c r="AC506" s="322">
        <f>IF(ISTEXT(AD506),INDEX('JP PINT 1.0'!A:A,MATCH(コアインボイスモデル!AD506,'JP PINT 1.0'!B:B,0),1),"")</f>
        <v>2480</v>
      </c>
      <c r="AD506" s="324" t="s">
        <v>1877</v>
      </c>
      <c r="AE506" s="322" t="str">
        <f>IF(ISTEXT(AD506),INDEX('JP PINT 1.0'!F:F,MATCH(コアインボイスモデル!AD506,'JP PINT 1.0'!B:B,0),1),"")</f>
        <v>0..1</v>
      </c>
      <c r="AF506" s="322">
        <f>IF(ISTEXT(AD506),INDEX('JP PINT 1.0'!G:G,MATCH(コアインボイスモデル!AD506,'JP PINT 1.0'!B:B,0),1),"")</f>
        <v>2</v>
      </c>
      <c r="AG506" s="324" t="str">
        <f>IF(ISTEXT(AD506),INDEX('JP PINT 1.0'!I:I,MATCH(コアインボイスモデル!AD506,'JP PINT 1.0'!B:B,0),1),"")</f>
        <v>請求書レベルの返金の理由コード</v>
      </c>
      <c r="AH506" s="324" t="str">
        <f>IF(ISTEXT(AD506),INDEX('JP PINT 1.0'!L:L,MATCH(コアインボイスモデル!AD506,'JP PINT 1.0'!B:B,0),1),"")</f>
        <v>請求書レベルの返金の理由コード。</v>
      </c>
      <c r="AI506" s="322">
        <v>5</v>
      </c>
      <c r="AJ506" s="324" t="s">
        <v>731</v>
      </c>
      <c r="AK506" s="323" t="s">
        <v>5148</v>
      </c>
      <c r="AL506" s="322" t="s">
        <v>17</v>
      </c>
      <c r="AM506" s="324" t="str">
        <f>IF(LEN(AD506)&gt;1,INDEX('JP PINT 1.0'!U:U,MATCH(コアインボイスモデル!AD506,'JP PINT 1.0'!B:B,0),1),"")</f>
        <v>/ubl:Invoice/cac:AllowanceCharge[cbc:ChargeIndicator=false()]/cbc:AllowanceChargeReasonCode</v>
      </c>
    </row>
    <row r="507" spans="1:39" outlineLevel="1">
      <c r="A507" s="329">
        <f t="shared" si="76"/>
        <v>357</v>
      </c>
      <c r="B507" s="322" t="str">
        <f t="shared" si="71"/>
        <v>明細文書</v>
      </c>
      <c r="C507" s="322" t="str">
        <f t="shared" si="79"/>
        <v>BT-292</v>
      </c>
      <c r="D507" s="322" t="str">
        <f t="shared" si="73"/>
        <v>0..1</v>
      </c>
      <c r="E507" s="322">
        <v>4</v>
      </c>
      <c r="F507" s="323" t="s">
        <v>1159</v>
      </c>
      <c r="G507" s="324" t="s">
        <v>1160</v>
      </c>
      <c r="H507" s="329">
        <v>505</v>
      </c>
      <c r="I507" s="322" t="s">
        <v>5251</v>
      </c>
      <c r="J507" s="322" t="str">
        <f>IF(LEN(N507)&gt;0,INDEX(統合請求!C:C,MATCH(N507,統合請求!D:D,0),1),"")</f>
        <v>IID233</v>
      </c>
      <c r="K507" s="322" t="s">
        <v>25</v>
      </c>
      <c r="L507" s="322" t="s">
        <v>734</v>
      </c>
      <c r="M507" s="322">
        <v>5</v>
      </c>
      <c r="N507" s="323" t="s">
        <v>1159</v>
      </c>
      <c r="O507" s="324" t="s">
        <v>1160</v>
      </c>
      <c r="P507" s="322" t="s">
        <v>30</v>
      </c>
      <c r="X507" s="323" t="s">
        <v>6361</v>
      </c>
      <c r="AC507" s="322">
        <f>IF(ISTEXT(AD507),INDEX('JP PINT 1.0'!A:A,MATCH(コアインボイスモデル!AD507,'JP PINT 1.0'!B:B,0),1),"")</f>
        <v>2470</v>
      </c>
      <c r="AD507" s="324" t="s">
        <v>1879</v>
      </c>
      <c r="AE507" s="322" t="str">
        <f>IF(ISTEXT(AD507),INDEX('JP PINT 1.0'!F:F,MATCH(コアインボイスモデル!AD507,'JP PINT 1.0'!B:B,0),1),"")</f>
        <v>0..1</v>
      </c>
      <c r="AF507" s="322">
        <f>IF(ISTEXT(AD507),INDEX('JP PINT 1.0'!G:G,MATCH(コアインボイスモデル!AD507,'JP PINT 1.0'!B:B,0),1),"")</f>
        <v>2</v>
      </c>
      <c r="AG507" s="324" t="str">
        <f>IF(ISTEXT(AD507),INDEX('JP PINT 1.0'!I:I,MATCH(コアインボイスモデル!AD507,'JP PINT 1.0'!B:B,0),1),"")</f>
        <v>請求書レベルの返金の理由</v>
      </c>
      <c r="AH507" s="324" t="str">
        <f>IF(ISTEXT(AD507),INDEX('JP PINT 1.0'!L:L,MATCH(コアインボイスモデル!AD507,'JP PINT 1.0'!B:B,0),1),"")</f>
        <v>請求書レベルの返金の理由をテキストで表現。</v>
      </c>
      <c r="AI507" s="322">
        <v>5</v>
      </c>
      <c r="AJ507" s="324" t="s">
        <v>735</v>
      </c>
      <c r="AK507" s="323" t="s">
        <v>5149</v>
      </c>
      <c r="AL507" s="322" t="s">
        <v>17</v>
      </c>
      <c r="AM507" s="324" t="str">
        <f>IF(LEN(AD507)&gt;1,INDEX('JP PINT 1.0'!U:U,MATCH(コアインボイスモデル!AD507,'JP PINT 1.0'!B:B,0),1),"")</f>
        <v>/ubl:Invoice/cac:AllowanceCharge[cbc:ChargeIndicator=false()]/cbc:AllowanceChargeReason</v>
      </c>
    </row>
    <row r="508" spans="1:39" outlineLevel="1">
      <c r="A508" s="329">
        <f t="shared" si="76"/>
        <v>358</v>
      </c>
      <c r="B508" s="322" t="str">
        <f t="shared" si="71"/>
        <v>明細文書</v>
      </c>
      <c r="C508" s="322" t="str">
        <f t="shared" si="79"/>
        <v>BT-293</v>
      </c>
      <c r="D508" s="322" t="str">
        <f t="shared" si="73"/>
        <v>0..1</v>
      </c>
      <c r="E508" s="322">
        <v>4</v>
      </c>
      <c r="F508" s="323" t="s">
        <v>1161</v>
      </c>
      <c r="G508" s="324" t="s">
        <v>1162</v>
      </c>
      <c r="H508" s="329">
        <v>506</v>
      </c>
      <c r="I508" s="322" t="s">
        <v>5251</v>
      </c>
      <c r="J508" s="322" t="str">
        <f>IF(LEN(N508)&gt;0,INDEX(統合請求!C:C,MATCH(N508,統合請求!D:D,0),1),"")</f>
        <v>IID234</v>
      </c>
      <c r="K508" s="322" t="s">
        <v>25</v>
      </c>
      <c r="L508" s="322" t="s">
        <v>738</v>
      </c>
      <c r="M508" s="322">
        <v>5</v>
      </c>
      <c r="N508" s="323" t="s">
        <v>1161</v>
      </c>
      <c r="O508" s="324" t="s">
        <v>1162</v>
      </c>
      <c r="P508" s="322" t="s">
        <v>30</v>
      </c>
      <c r="X508" s="323" t="s">
        <v>6501</v>
      </c>
      <c r="AC508" s="322">
        <f>IF(ISTEXT(AD508),INDEX('JP PINT 1.0'!A:A,MATCH(コアインボイスモデル!AD508,'JP PINT 1.0'!B:B,0),1),"")</f>
        <v>2450</v>
      </c>
      <c r="AD508" s="324" t="s">
        <v>1873</v>
      </c>
      <c r="AE508" s="322" t="str">
        <f>IF(ISTEXT(AD508),INDEX('JP PINT 1.0'!F:F,MATCH(コアインボイスモデル!AD508,'JP PINT 1.0'!B:B,0),1),"")</f>
        <v>0..1</v>
      </c>
      <c r="AF508" s="322">
        <f>IF(ISTEXT(AD508),INDEX('JP PINT 1.0'!G:G,MATCH(コアインボイスモデル!AD508,'JP PINT 1.0'!B:B,0),1),"")</f>
        <v>2</v>
      </c>
      <c r="AG508" s="324" t="str">
        <f>IF(ISTEXT(AD508),INDEX('JP PINT 1.0'!I:I,MATCH(コアインボイスモデル!AD508,'JP PINT 1.0'!B:B,0),1),"")</f>
        <v>請求書レベルの返金金額の基準となる金額</v>
      </c>
      <c r="AH508" s="324" t="str">
        <f>IF(ISTEXT(AD508),INDEX('JP PINT 1.0'!L:L,MATCH(コアインボイスモデル!AD508,'JP PINT 1.0'!B:B,0),1),"")</f>
        <v>請求書レベルの返金の率を乗じて請求書レベルの返金金額を算出する際に使用される基準金額。</v>
      </c>
      <c r="AI508" s="322">
        <v>5</v>
      </c>
      <c r="AJ508" s="324" t="s">
        <v>739</v>
      </c>
      <c r="AK508" s="323" t="s">
        <v>5150</v>
      </c>
      <c r="AL508" s="322" t="s">
        <v>17</v>
      </c>
      <c r="AM508" s="324" t="str">
        <f>IF(LEN(AD508)&gt;1,INDEX('JP PINT 1.0'!U:U,MATCH(コアインボイスモデル!AD508,'JP PINT 1.0'!B:B,0),1),"")</f>
        <v>/ubl:Invoice/cac:AllowanceCharge[cbc:ChargeIndicator=false()]/cbc:BaseAmount</v>
      </c>
    </row>
    <row r="509" spans="1:39" outlineLevel="1">
      <c r="A509" s="329"/>
      <c r="B509" s="322" t="str">
        <f t="shared" si="71"/>
        <v/>
      </c>
      <c r="D509" s="322" t="str">
        <f t="shared" si="73"/>
        <v/>
      </c>
      <c r="E509" s="322" t="s">
        <v>3791</v>
      </c>
      <c r="H509" s="329">
        <v>507</v>
      </c>
      <c r="I509" s="322" t="s">
        <v>5251</v>
      </c>
      <c r="K509" s="322" t="s">
        <v>36</v>
      </c>
      <c r="L509" s="322" t="s">
        <v>742</v>
      </c>
      <c r="M509" s="322">
        <v>5</v>
      </c>
      <c r="N509" s="323" t="s">
        <v>1163</v>
      </c>
      <c r="O509" s="324" t="s">
        <v>1164</v>
      </c>
      <c r="P509" s="322" t="s">
        <v>139</v>
      </c>
      <c r="X509" s="323" t="s">
        <v>6287</v>
      </c>
      <c r="AC509" s="322" t="str">
        <f>IF(ISTEXT(AD509),INDEX('JP PINT 1.0'!A:A,MATCH(コアインボイスモデル!AD509,'JP PINT 1.0'!B:B,0),1),"")</f>
        <v/>
      </c>
      <c r="AE509" s="322" t="str">
        <f>IF(ISTEXT(AD509),INDEX('JP PINT 1.0'!F:F,MATCH(コアインボイスモデル!AD509,'JP PINT 1.0'!B:B,0),1),"")</f>
        <v/>
      </c>
      <c r="AF509" s="322" t="str">
        <f>IF(ISTEXT(AD509),INDEX('JP PINT 1.0'!G:G,MATCH(コアインボイスモデル!AD509,'JP PINT 1.0'!B:B,0),1),"")</f>
        <v/>
      </c>
      <c r="AG509" s="324" t="str">
        <f>IF(ISTEXT(AD509),INDEX('JP PINT 1.0'!I:I,MATCH(コアインボイスモデル!AD509,'JP PINT 1.0'!B:B,0),1),"")</f>
        <v/>
      </c>
      <c r="AH509" s="324" t="str">
        <f>IF(ISTEXT(AD509),INDEX('JP PINT 1.0'!L:L,MATCH(コアインボイスモデル!AD509,'JP PINT 1.0'!B:B,0),1),"")</f>
        <v/>
      </c>
      <c r="AI509" s="322">
        <v>5</v>
      </c>
      <c r="AJ509" s="324" t="s">
        <v>743</v>
      </c>
      <c r="AK509" s="323" t="s">
        <v>5151</v>
      </c>
      <c r="AL509" s="322" t="s">
        <v>17</v>
      </c>
      <c r="AM509" s="324" t="str">
        <f>IF(LEN(AD509)&gt;1,INDEX('JP PINT 1.0'!U:U,MATCH(コアインボイスモデル!AD509,'JP PINT 1.0'!B:B,0),1),"")</f>
        <v/>
      </c>
    </row>
    <row r="510" spans="1:39" outlineLevel="1">
      <c r="A510" s="329"/>
      <c r="B510" s="322" t="str">
        <f t="shared" si="71"/>
        <v/>
      </c>
      <c r="D510" s="322" t="str">
        <f t="shared" si="73"/>
        <v/>
      </c>
      <c r="E510" s="322" t="s">
        <v>3791</v>
      </c>
      <c r="H510" s="329">
        <v>508</v>
      </c>
      <c r="I510" s="322" t="s">
        <v>5251</v>
      </c>
      <c r="J510" s="322" t="str">
        <f>IF(LEN(N510)&gt;0,INDEX(統合請求!C:C,MATCH(N510,統合請求!D:D,0),1),"")</f>
        <v>ICL57</v>
      </c>
      <c r="K510" s="322" t="s">
        <v>41</v>
      </c>
      <c r="L510" s="322" t="s">
        <v>746</v>
      </c>
      <c r="M510" s="322">
        <v>5</v>
      </c>
      <c r="N510" s="323" t="s">
        <v>1165</v>
      </c>
      <c r="O510" s="324" t="s">
        <v>1166</v>
      </c>
      <c r="P510" s="322" t="s">
        <v>16</v>
      </c>
      <c r="Y510" s="323" t="s">
        <v>6288</v>
      </c>
      <c r="AC510" s="322" t="str">
        <f>IF(ISTEXT(AD510),INDEX('JP PINT 1.0'!A:A,MATCH(コアインボイスモデル!AD510,'JP PINT 1.0'!B:B,0),1),"")</f>
        <v/>
      </c>
      <c r="AE510" s="322" t="str">
        <f>IF(ISTEXT(AD510),INDEX('JP PINT 1.0'!F:F,MATCH(コアインボイスモデル!AD510,'JP PINT 1.0'!B:B,0),1),"")</f>
        <v/>
      </c>
      <c r="AF510" s="322" t="str">
        <f>IF(ISTEXT(AD510),INDEX('JP PINT 1.0'!G:G,MATCH(コアインボイスモデル!AD510,'JP PINT 1.0'!B:B,0),1),"")</f>
        <v/>
      </c>
      <c r="AG510" s="324" t="str">
        <f>IF(ISTEXT(AD510),INDEX('JP PINT 1.0'!I:I,MATCH(コアインボイスモデル!AD510,'JP PINT 1.0'!B:B,0),1),"")</f>
        <v/>
      </c>
      <c r="AH510" s="324" t="str">
        <f>IF(ISTEXT(AD510),INDEX('JP PINT 1.0'!L:L,MATCH(コアインボイスモデル!AD510,'JP PINT 1.0'!B:B,0),1),"")</f>
        <v/>
      </c>
      <c r="AI510" s="322">
        <v>5</v>
      </c>
      <c r="AJ510" s="324" t="s">
        <v>747</v>
      </c>
      <c r="AL510" s="322" t="s">
        <v>17</v>
      </c>
      <c r="AM510" s="324" t="str">
        <f>IF(LEN(AD510)&gt;1,INDEX('JP PINT 1.0'!U:U,MATCH(コアインボイスモデル!AD510,'JP PINT 1.0'!B:B,0),1),"")</f>
        <v/>
      </c>
    </row>
    <row r="511" spans="1:39" outlineLevel="1">
      <c r="A511" s="329">
        <f>A508+1</f>
        <v>359</v>
      </c>
      <c r="B511" s="322" t="str">
        <f t="shared" ref="B511:B574" si="80">IF(ISTEXT(F511),I511,"")</f>
        <v>明細文書</v>
      </c>
      <c r="C511" s="322" t="str">
        <f>"BT-"&amp;(MID(C508,4,3)+1)</f>
        <v>BT-294</v>
      </c>
      <c r="D511" s="322" t="str">
        <f t="shared" si="73"/>
        <v>1..1</v>
      </c>
      <c r="E511" s="322">
        <v>4</v>
      </c>
      <c r="F511" s="323" t="s">
        <v>1167</v>
      </c>
      <c r="G511" s="324" t="s">
        <v>1168</v>
      </c>
      <c r="H511" s="329">
        <v>509</v>
      </c>
      <c r="I511" s="322" t="s">
        <v>5251</v>
      </c>
      <c r="K511" s="322" t="s">
        <v>25</v>
      </c>
      <c r="L511" s="322" t="s">
        <v>786</v>
      </c>
      <c r="M511" s="322">
        <v>6</v>
      </c>
      <c r="N511" s="323" t="s">
        <v>1167</v>
      </c>
      <c r="O511" s="324" t="s">
        <v>1168</v>
      </c>
      <c r="P511" s="322" t="s">
        <v>23</v>
      </c>
      <c r="Z511" s="323" t="s">
        <v>6289</v>
      </c>
      <c r="AC511" s="322" t="str">
        <f>IF(ISTEXT(AD511),INDEX('JP PINT 1.0'!A:A,MATCH(コアインボイスモデル!AD511,'JP PINT 1.0'!B:B,0),1),"")</f>
        <v/>
      </c>
      <c r="AE511" s="322" t="str">
        <f>IF(ISTEXT(AD511),INDEX('JP PINT 1.0'!F:F,MATCH(コアインボイスモデル!AD511,'JP PINT 1.0'!B:B,0),1),"")</f>
        <v/>
      </c>
      <c r="AF511" s="322" t="str">
        <f>IF(ISTEXT(AD511),INDEX('JP PINT 1.0'!G:G,MATCH(コアインボイスモデル!AD511,'JP PINT 1.0'!B:B,0),1),"")</f>
        <v/>
      </c>
      <c r="AG511" s="324" t="str">
        <f>IF(ISTEXT(AD511),INDEX('JP PINT 1.0'!I:I,MATCH(コアインボイスモデル!AD511,'JP PINT 1.0'!B:B,0),1),"")</f>
        <v/>
      </c>
      <c r="AH511" s="324" t="str">
        <f>IF(ISTEXT(AD511),INDEX('JP PINT 1.0'!L:L,MATCH(コアインボイスモデル!AD511,'JP PINT 1.0'!B:B,0),1),"")</f>
        <v/>
      </c>
      <c r="AI511" s="322">
        <v>6</v>
      </c>
      <c r="AJ511" s="324" t="s">
        <v>787</v>
      </c>
      <c r="AK511" s="323" t="s">
        <v>5152</v>
      </c>
      <c r="AL511" s="322" t="s">
        <v>17</v>
      </c>
      <c r="AM511" s="324" t="str">
        <f>IF(LEN(AD511)&gt;1,INDEX('JP PINT 1.0'!U:U,MATCH(コアインボイスモデル!AD511,'JP PINT 1.0'!B:B,0),1),"")</f>
        <v/>
      </c>
    </row>
    <row r="512" spans="1:39" outlineLevel="1">
      <c r="A512" s="329">
        <f t="shared" si="76"/>
        <v>360</v>
      </c>
      <c r="B512" s="322" t="str">
        <f t="shared" si="80"/>
        <v>明細文書</v>
      </c>
      <c r="C512" s="322" t="str">
        <f t="shared" si="79"/>
        <v>BT-295</v>
      </c>
      <c r="D512" s="322" t="str">
        <f t="shared" si="73"/>
        <v>1..1</v>
      </c>
      <c r="E512" s="322">
        <v>4</v>
      </c>
      <c r="F512" s="323" t="s">
        <v>1169</v>
      </c>
      <c r="G512" s="324" t="s">
        <v>1170</v>
      </c>
      <c r="H512" s="329">
        <v>510</v>
      </c>
      <c r="I512" s="322" t="s">
        <v>5251</v>
      </c>
      <c r="J512" s="322" t="str">
        <f>IF(LEN(N512)&gt;0,INDEX(統合請求!C:C,MATCH(N512,統合請求!D:D,0),1),"")</f>
        <v>IID235</v>
      </c>
      <c r="K512" s="322" t="s">
        <v>25</v>
      </c>
      <c r="L512" s="322" t="s">
        <v>750</v>
      </c>
      <c r="M512" s="322">
        <v>6</v>
      </c>
      <c r="N512" s="323" t="s">
        <v>1169</v>
      </c>
      <c r="O512" s="324" t="s">
        <v>1170</v>
      </c>
      <c r="P512" s="322" t="s">
        <v>23</v>
      </c>
      <c r="Z512" s="323" t="s">
        <v>6290</v>
      </c>
      <c r="AC512" s="322">
        <f>IF(ISTEXT(AD512),INDEX('JP PINT 1.0'!A:A,MATCH(コアインボイスモデル!AD512,'JP PINT 1.0'!B:B,0),1),"")</f>
        <v>2510</v>
      </c>
      <c r="AD512" s="324" t="s">
        <v>1882</v>
      </c>
      <c r="AE512" s="322" t="str">
        <f>IF(ISTEXT(AD512),INDEX('JP PINT 1.0'!F:F,MATCH(コアインボイスモデル!AD512,'JP PINT 1.0'!B:B,0),1),"")</f>
        <v>0..1</v>
      </c>
      <c r="AF512" s="322">
        <f>IF(ISTEXT(AD512),INDEX('JP PINT 1.0'!G:G,MATCH(コアインボイスモデル!AD512,'JP PINT 1.0'!B:B,0),1),"")</f>
        <v>2</v>
      </c>
      <c r="AG512" s="324" t="str">
        <f>IF(ISTEXT(AD512),INDEX('JP PINT 1.0'!I:I,MATCH(コアインボイスモデル!AD512,'JP PINT 1.0'!B:B,0),1),"")</f>
        <v>請求書レベルの返金の税率</v>
      </c>
      <c r="AH512" s="324" t="str">
        <f>IF(ISTEXT(AD512),INDEX('JP PINT 1.0'!L:L,MATCH(コアインボイスモデル!AD512,'JP PINT 1.0'!B:B,0),1),"")</f>
        <v>請求書レベルの返金に適用される消費税率(パーセント)。</v>
      </c>
      <c r="AI512" s="322">
        <v>6</v>
      </c>
      <c r="AJ512" s="324" t="s">
        <v>751</v>
      </c>
      <c r="AK512" s="323" t="s">
        <v>5153</v>
      </c>
      <c r="AL512" s="322" t="s">
        <v>17</v>
      </c>
      <c r="AM512" s="324" t="str">
        <f>IF(LEN(AD512)&gt;1,INDEX('JP PINT 1.0'!U:U,MATCH(コアインボイスモデル!AD512,'JP PINT 1.0'!B:B,0),1),"")</f>
        <v>/ubl:Invoice/cac:AllowanceCharge[cbc:ChargeIndicator=false()]/cac:TaxCategory/cbc:Percent</v>
      </c>
    </row>
    <row r="513" spans="1:39" outlineLevel="1">
      <c r="A513" s="329">
        <f t="shared" si="76"/>
        <v>361</v>
      </c>
      <c r="B513" s="322" t="str">
        <f t="shared" si="80"/>
        <v>明細文書</v>
      </c>
      <c r="C513" s="322" t="str">
        <f t="shared" si="79"/>
        <v>BT-296</v>
      </c>
      <c r="D513" s="322" t="str">
        <f t="shared" si="73"/>
        <v>1..1</v>
      </c>
      <c r="E513" s="322">
        <v>4</v>
      </c>
      <c r="F513" s="323" t="s">
        <v>1171</v>
      </c>
      <c r="G513" s="324" t="s">
        <v>1172</v>
      </c>
      <c r="H513" s="329">
        <v>511</v>
      </c>
      <c r="I513" s="322" t="s">
        <v>5251</v>
      </c>
      <c r="K513" s="322" t="s">
        <v>25</v>
      </c>
      <c r="L513" s="322" t="s">
        <v>793</v>
      </c>
      <c r="M513" s="322">
        <v>6</v>
      </c>
      <c r="N513" s="323" t="s">
        <v>1171</v>
      </c>
      <c r="O513" s="324" t="s">
        <v>1172</v>
      </c>
      <c r="P513" s="322" t="s">
        <v>23</v>
      </c>
      <c r="Z513" s="323" t="s">
        <v>6291</v>
      </c>
      <c r="AC513" s="322" t="str">
        <f>IF(ISTEXT(AD513),INDEX('JP PINT 1.0'!A:A,MATCH(コアインボイスモデル!AD513,'JP PINT 1.0'!B:B,0),1),"")</f>
        <v/>
      </c>
      <c r="AE513" s="322" t="str">
        <f>IF(ISTEXT(AD513),INDEX('JP PINT 1.0'!F:F,MATCH(コアインボイスモデル!AD513,'JP PINT 1.0'!B:B,0),1),"")</f>
        <v/>
      </c>
      <c r="AF513" s="322" t="str">
        <f>IF(ISTEXT(AD513),INDEX('JP PINT 1.0'!G:G,MATCH(コアインボイスモデル!AD513,'JP PINT 1.0'!B:B,0),1),"")</f>
        <v/>
      </c>
      <c r="AG513" s="324" t="str">
        <f>IF(ISTEXT(AD513),INDEX('JP PINT 1.0'!I:I,MATCH(コアインボイスモデル!AD513,'JP PINT 1.0'!B:B,0),1),"")</f>
        <v/>
      </c>
      <c r="AH513" s="324" t="str">
        <f>IF(ISTEXT(AD513),INDEX('JP PINT 1.0'!L:L,MATCH(コアインボイスモデル!AD513,'JP PINT 1.0'!B:B,0),1),"")</f>
        <v/>
      </c>
      <c r="AI513" s="322">
        <v>6</v>
      </c>
      <c r="AJ513" s="324" t="s">
        <v>739</v>
      </c>
      <c r="AK513" s="323" t="s">
        <v>5154</v>
      </c>
      <c r="AL513" s="322" t="s">
        <v>17</v>
      </c>
      <c r="AM513" s="324" t="str">
        <f>IF(LEN(AD513)&gt;1,INDEX('JP PINT 1.0'!U:U,MATCH(コアインボイスモデル!AD513,'JP PINT 1.0'!B:B,0),1),"")</f>
        <v/>
      </c>
    </row>
    <row r="514" spans="1:39" outlineLevel="1">
      <c r="A514" s="329">
        <f t="shared" si="76"/>
        <v>362</v>
      </c>
      <c r="B514" s="322" t="str">
        <f t="shared" si="80"/>
        <v>明細文書</v>
      </c>
      <c r="C514" s="322" t="str">
        <f t="shared" si="79"/>
        <v>BT-297</v>
      </c>
      <c r="D514" s="322" t="str">
        <f t="shared" si="73"/>
        <v>1..1</v>
      </c>
      <c r="E514" s="322">
        <v>4</v>
      </c>
      <c r="F514" s="323" t="s">
        <v>1173</v>
      </c>
      <c r="G514" s="324" t="s">
        <v>1174</v>
      </c>
      <c r="H514" s="329">
        <v>512</v>
      </c>
      <c r="I514" s="322" t="s">
        <v>5251</v>
      </c>
      <c r="J514" s="322" t="str">
        <f>IF(LEN(N514)&gt;0,INDEX(統合請求!C:C,MATCH(N514,統合請求!D:D,0),1),"")</f>
        <v>IID236</v>
      </c>
      <c r="K514" s="322" t="s">
        <v>25</v>
      </c>
      <c r="L514" s="322" t="s">
        <v>754</v>
      </c>
      <c r="M514" s="322">
        <v>6</v>
      </c>
      <c r="N514" s="323" t="s">
        <v>1173</v>
      </c>
      <c r="O514" s="324" t="s">
        <v>1174</v>
      </c>
      <c r="P514" s="322" t="s">
        <v>23</v>
      </c>
      <c r="Z514" s="323" t="s">
        <v>6292</v>
      </c>
      <c r="AC514" s="322">
        <f>IF(ISTEXT(AD514),INDEX('JP PINT 1.0'!A:A,MATCH(コアインボイスモデル!AD514,'JP PINT 1.0'!B:B,0),1),"")</f>
        <v>2490</v>
      </c>
      <c r="AD514" s="324" t="s">
        <v>1881</v>
      </c>
      <c r="AE514" s="322" t="str">
        <f>IF(ISTEXT(AD514),INDEX('JP PINT 1.0'!F:F,MATCH(コアインボイスモデル!AD514,'JP PINT 1.0'!B:B,0),1),"")</f>
        <v>1..1</v>
      </c>
      <c r="AF514" s="322">
        <f>IF(ISTEXT(AD514),INDEX('JP PINT 1.0'!G:G,MATCH(コアインボイスモデル!AD514,'JP PINT 1.0'!B:B,0),1),"")</f>
        <v>2</v>
      </c>
      <c r="AG514" s="324" t="str">
        <f>IF(ISTEXT(AD514),INDEX('JP PINT 1.0'!I:I,MATCH(コアインボイスモデル!AD514,'JP PINT 1.0'!B:B,0),1),"")</f>
        <v>請求書レベルの返金の課税分類コード</v>
      </c>
      <c r="AH514" s="324" t="str">
        <f>IF(ISTEXT(AD514),INDEX('JP PINT 1.0'!L:L,MATCH(コアインボイスモデル!AD514,'JP PINT 1.0'!B:B,0),1),"")</f>
        <v>請求書レベルの返金に適用される課税分類コード。</v>
      </c>
      <c r="AI514" s="322">
        <v>6</v>
      </c>
      <c r="AJ514" s="324" t="s">
        <v>128</v>
      </c>
      <c r="AK514" s="323" t="s">
        <v>5155</v>
      </c>
      <c r="AL514" s="322" t="s">
        <v>17</v>
      </c>
      <c r="AM514" s="324" t="str">
        <f>IF(LEN(AD514)&gt;1,INDEX('JP PINT 1.0'!U:U,MATCH(コアインボイスモデル!AD514,'JP PINT 1.0'!B:B,0),1),"")</f>
        <v>/ubl:Invoice/cac:AllowanceCharge[cbc:ChargeIndicator=false()]/cac:TaxCategory/cbc:ID</v>
      </c>
    </row>
    <row r="515" spans="1:39">
      <c r="A515" s="329">
        <f t="shared" si="76"/>
        <v>363</v>
      </c>
      <c r="B515" s="322" t="str">
        <f t="shared" si="80"/>
        <v>明細文書</v>
      </c>
      <c r="C515" s="322" t="str">
        <f>"BG-"&amp;(MID(C501,4,2)+1)</f>
        <v>BG-63</v>
      </c>
      <c r="D515" s="322" t="str">
        <f t="shared" si="73"/>
        <v>0..n</v>
      </c>
      <c r="E515" s="322">
        <v>3</v>
      </c>
      <c r="F515" s="323" t="s">
        <v>6165</v>
      </c>
      <c r="G515" s="324" t="s">
        <v>1176</v>
      </c>
      <c r="H515" s="329">
        <v>513</v>
      </c>
      <c r="I515" s="322" t="s">
        <v>5251</v>
      </c>
      <c r="K515" s="322" t="s">
        <v>36</v>
      </c>
      <c r="L515" s="322" t="s">
        <v>1146</v>
      </c>
      <c r="M515" s="322">
        <v>4</v>
      </c>
      <c r="N515" s="323" t="s">
        <v>1175</v>
      </c>
      <c r="O515" s="324" t="s">
        <v>1176</v>
      </c>
      <c r="P515" s="322" t="s">
        <v>139</v>
      </c>
      <c r="V515" s="323" t="s">
        <v>6335</v>
      </c>
      <c r="AC515" s="322">
        <f>IF(ISTEXT(AD515),INDEX('JP PINT 1.0'!A:A,MATCH(コアインボイスモデル!AD515,'JP PINT 1.0'!B:B,0),1),"")</f>
        <v>2540</v>
      </c>
      <c r="AD515" s="324" t="s">
        <v>1883</v>
      </c>
      <c r="AE515" s="322" t="str">
        <f>IF(ISTEXT(AD515),INDEX('JP PINT 1.0'!F:F,MATCH(コアインボイスモデル!AD515,'JP PINT 1.0'!B:B,0),1),"")</f>
        <v>0..n</v>
      </c>
      <c r="AF515" s="322">
        <f>IF(ISTEXT(AD515),INDEX('JP PINT 1.0'!G:G,MATCH(コアインボイスモデル!AD515,'JP PINT 1.0'!B:B,0),1),"")</f>
        <v>1</v>
      </c>
      <c r="AG515" s="324" t="str">
        <f>IF(ISTEXT(AD515),INDEX('JP PINT 1.0'!I:I,MATCH(コアインボイスモデル!AD515,'JP PINT 1.0'!B:B,0),1),"")</f>
        <v>請求書レベルの追加請求</v>
      </c>
      <c r="AH515" s="324" t="str">
        <f>IF(ISTEXT(AD515),INDEX('JP PINT 1.0'!L:L,MATCH(コアインボイスモデル!AD515,'JP PINT 1.0'!B:B,0),1),"")</f>
        <v>請求書レベルの追加請求や追加税(消費税以外)に関する情報を提供するビジネス用語のグループ。</v>
      </c>
      <c r="AI515" s="322">
        <v>4</v>
      </c>
      <c r="AJ515" s="324" t="s">
        <v>5176</v>
      </c>
      <c r="AK515" s="323" t="s">
        <v>5156</v>
      </c>
      <c r="AL515" s="322" t="s">
        <v>17</v>
      </c>
      <c r="AM515" s="324" t="str">
        <f>IF(LEN(AD515)&gt;1,INDEX('JP PINT 1.0'!U:U,MATCH(コアインボイスモデル!AD515,'JP PINT 1.0'!B:B,0),1),"")</f>
        <v>/ubl:Invoice/cac:AllowanceCharge[cbc:ChargeIndicator=true()]</v>
      </c>
    </row>
    <row r="516" spans="1:39" outlineLevel="1">
      <c r="A516" s="329"/>
      <c r="B516" s="322" t="str">
        <f t="shared" si="80"/>
        <v/>
      </c>
      <c r="D516" s="322" t="str">
        <f t="shared" ref="D516:D579" si="81">IF(LEN(C516)&gt;1,P516,"")</f>
        <v/>
      </c>
      <c r="E516" s="322" t="s">
        <v>3791</v>
      </c>
      <c r="H516" s="329">
        <v>514</v>
      </c>
      <c r="I516" s="322" t="s">
        <v>5251</v>
      </c>
      <c r="J516" s="322" t="str">
        <f>IF(LEN(N516)&gt;0,INDEX(統合請求!C:C,MATCH(N516,統合請求!D:D,0),1),"")</f>
        <v>ICL58</v>
      </c>
      <c r="K516" s="322" t="s">
        <v>41</v>
      </c>
      <c r="L516" s="322" t="s">
        <v>715</v>
      </c>
      <c r="M516" s="322">
        <v>4</v>
      </c>
      <c r="N516" s="323" t="s">
        <v>1177</v>
      </c>
      <c r="O516" s="324" t="s">
        <v>1178</v>
      </c>
      <c r="P516" s="322" t="s">
        <v>46</v>
      </c>
      <c r="W516" s="323" t="s">
        <v>6286</v>
      </c>
      <c r="AC516" s="322" t="str">
        <f>IF(ISTEXT(AD516),INDEX('JP PINT 1.0'!A:A,MATCH(コアインボイスモデル!AD516,'JP PINT 1.0'!B:B,0),1),"")</f>
        <v/>
      </c>
      <c r="AE516" s="322" t="str">
        <f>IF(ISTEXT(AD516),INDEX('JP PINT 1.0'!F:F,MATCH(コアインボイスモデル!AD516,'JP PINT 1.0'!B:B,0),1),"")</f>
        <v/>
      </c>
      <c r="AF516" s="322" t="str">
        <f>IF(ISTEXT(AD516),INDEX('JP PINT 1.0'!G:G,MATCH(コアインボイスモデル!AD516,'JP PINT 1.0'!B:B,0),1),"")</f>
        <v/>
      </c>
      <c r="AG516" s="324" t="str">
        <f>IF(ISTEXT(AD516),INDEX('JP PINT 1.0'!I:I,MATCH(コアインボイスモデル!AD516,'JP PINT 1.0'!B:B,0),1),"")</f>
        <v/>
      </c>
      <c r="AH516" s="324" t="str">
        <f>IF(ISTEXT(AD516),INDEX('JP PINT 1.0'!L:L,MATCH(コアインボイスモデル!AD516,'JP PINT 1.0'!B:B,0),1),"")</f>
        <v/>
      </c>
      <c r="AI516" s="322">
        <v>4</v>
      </c>
      <c r="AJ516" s="324" t="s">
        <v>716</v>
      </c>
      <c r="AL516" s="322" t="s">
        <v>17</v>
      </c>
      <c r="AM516" s="324" t="str">
        <f>IF(LEN(AD516)&gt;1,INDEX('JP PINT 1.0'!U:U,MATCH(コアインボイスモデル!AD516,'JP PINT 1.0'!B:B,0),1),"")</f>
        <v/>
      </c>
    </row>
    <row r="517" spans="1:39" outlineLevel="1">
      <c r="A517" s="329">
        <f>A515+1</f>
        <v>364</v>
      </c>
      <c r="B517" s="322" t="str">
        <f t="shared" si="80"/>
        <v>明細文書</v>
      </c>
      <c r="C517" s="322" t="str">
        <f>"BT-"&amp;(MID(C514,4,3)+1)</f>
        <v>BT-298</v>
      </c>
      <c r="D517" s="322" t="str">
        <f t="shared" si="81"/>
        <v>1..1</v>
      </c>
      <c r="E517" s="322">
        <v>4</v>
      </c>
      <c r="F517" s="323" t="s">
        <v>1179</v>
      </c>
      <c r="G517" s="324" t="s">
        <v>1180</v>
      </c>
      <c r="H517" s="329">
        <v>515</v>
      </c>
      <c r="I517" s="322" t="s">
        <v>5251</v>
      </c>
      <c r="J517" s="322" t="str">
        <f>IF(LEN(N517)&gt;0,INDEX(統合請求!C:C,MATCH(N517,統合請求!D:D,0),1),"")</f>
        <v>IID237</v>
      </c>
      <c r="K517" s="322" t="s">
        <v>25</v>
      </c>
      <c r="L517" s="322" t="s">
        <v>718</v>
      </c>
      <c r="M517" s="322">
        <v>5</v>
      </c>
      <c r="N517" s="323" t="s">
        <v>1179</v>
      </c>
      <c r="O517" s="324" t="s">
        <v>1180</v>
      </c>
      <c r="P517" s="322" t="s">
        <v>23</v>
      </c>
      <c r="X517" s="323" t="s">
        <v>6336</v>
      </c>
      <c r="AC517" s="322" t="str">
        <f>IF(ISTEXT(AD517),INDEX('JP PINT 1.0'!A:A,MATCH(コアインボイスモデル!AD517,'JP PINT 1.0'!B:B,0),1),"")</f>
        <v/>
      </c>
      <c r="AE517" s="322" t="str">
        <f>IF(ISTEXT(AD517),INDEX('JP PINT 1.0'!F:F,MATCH(コアインボイスモデル!AD517,'JP PINT 1.0'!B:B,0),1),"")</f>
        <v/>
      </c>
      <c r="AF517" s="322" t="str">
        <f>IF(ISTEXT(AD517),INDEX('JP PINT 1.0'!G:G,MATCH(コアインボイスモデル!AD517,'JP PINT 1.0'!B:B,0),1),"")</f>
        <v/>
      </c>
      <c r="AG517" s="324" t="str">
        <f>IF(ISTEXT(AD517),INDEX('JP PINT 1.0'!I:I,MATCH(コアインボイスモデル!AD517,'JP PINT 1.0'!B:B,0),1),"")</f>
        <v/>
      </c>
      <c r="AH517" s="324" t="str">
        <f>IF(ISTEXT(AD517),INDEX('JP PINT 1.0'!L:L,MATCH(コアインボイスモデル!AD517,'JP PINT 1.0'!B:B,0),1),"")</f>
        <v/>
      </c>
      <c r="AI517" s="322">
        <v>5</v>
      </c>
      <c r="AJ517" s="324" t="s">
        <v>719</v>
      </c>
      <c r="AK517" s="323" t="s">
        <v>5157</v>
      </c>
      <c r="AL517" s="322" t="s">
        <v>17</v>
      </c>
      <c r="AM517" s="324" t="str">
        <f>IF(LEN(AD517)&gt;1,INDEX('JP PINT 1.0'!U:U,MATCH(コアインボイスモデル!AD517,'JP PINT 1.0'!B:B,0),1),"")</f>
        <v/>
      </c>
    </row>
    <row r="518" spans="1:39" outlineLevel="1">
      <c r="A518" s="329">
        <f t="shared" si="76"/>
        <v>365</v>
      </c>
      <c r="B518" s="322" t="str">
        <f t="shared" si="80"/>
        <v>明細文書</v>
      </c>
      <c r="C518" s="322" t="str">
        <f t="shared" ref="C518:C522" si="82">"BT-"&amp;(MID(C517,4,3)+1)</f>
        <v>BT-299</v>
      </c>
      <c r="D518" s="322" t="str">
        <f t="shared" si="81"/>
        <v>0..1</v>
      </c>
      <c r="E518" s="322">
        <v>4</v>
      </c>
      <c r="F518" s="323" t="s">
        <v>1181</v>
      </c>
      <c r="G518" s="324" t="s">
        <v>1182</v>
      </c>
      <c r="H518" s="329">
        <v>516</v>
      </c>
      <c r="I518" s="322" t="s">
        <v>5251</v>
      </c>
      <c r="J518" s="322" t="str">
        <f>IF(LEN(N518)&gt;0,INDEX(統合請求!C:C,MATCH(N518,統合請求!D:D,0),1),"")</f>
        <v>IID238</v>
      </c>
      <c r="K518" s="322" t="s">
        <v>25</v>
      </c>
      <c r="L518" s="322" t="s">
        <v>722</v>
      </c>
      <c r="M518" s="322">
        <v>5</v>
      </c>
      <c r="N518" s="323" t="s">
        <v>1181</v>
      </c>
      <c r="O518" s="324" t="s">
        <v>1182</v>
      </c>
      <c r="P518" s="322" t="s">
        <v>30</v>
      </c>
      <c r="X518" s="323" t="s">
        <v>6500</v>
      </c>
      <c r="AC518" s="322">
        <f>IF(ISTEXT(AD518),INDEX('JP PINT 1.0'!A:A,MATCH(コアインボイスモデル!AD518,'JP PINT 1.0'!B:B,0),1),"")</f>
        <v>2570</v>
      </c>
      <c r="AD518" s="324" t="s">
        <v>1885</v>
      </c>
      <c r="AE518" s="322" t="str">
        <f>IF(ISTEXT(AD518),INDEX('JP PINT 1.0'!F:F,MATCH(コアインボイスモデル!AD518,'JP PINT 1.0'!B:B,0),1),"")</f>
        <v>0..1</v>
      </c>
      <c r="AF518" s="322">
        <f>IF(ISTEXT(AD518),INDEX('JP PINT 1.0'!G:G,MATCH(コアインボイスモデル!AD518,'JP PINT 1.0'!B:B,0),1),"")</f>
        <v>2</v>
      </c>
      <c r="AG518" s="324" t="str">
        <f>IF(ISTEXT(AD518),INDEX('JP PINT 1.0'!I:I,MATCH(コアインボイスモデル!AD518,'JP PINT 1.0'!B:B,0),1),"")</f>
        <v>請求書レベルの追加請求の率</v>
      </c>
      <c r="AH518" s="324" t="str">
        <f>IF(ISTEXT(AD518),INDEX('JP PINT 1.0'!L:L,MATCH(コアインボイスモデル!AD518,'JP PINT 1.0'!B:B,0),1),"")</f>
        <v>請求書レベルの追加請求基準金額に乗じて請求書レベルの追加請求金額を算出するために使用されるパーセント。</v>
      </c>
      <c r="AI518" s="322">
        <v>5</v>
      </c>
      <c r="AJ518" s="324" t="s">
        <v>723</v>
      </c>
      <c r="AK518" s="323" t="s">
        <v>5158</v>
      </c>
      <c r="AL518" s="322" t="s">
        <v>17</v>
      </c>
      <c r="AM518" s="324" t="str">
        <f>IF(LEN(AD518)&gt;1,INDEX('JP PINT 1.0'!U:U,MATCH(コアインボイスモデル!AD518,'JP PINT 1.0'!B:B,0),1),"")</f>
        <v>/ubl:Invoice/cac:AllowanceCharge[cbc:ChargeIndicator=true()]/cbc:MultiplierFactorNumeric</v>
      </c>
    </row>
    <row r="519" spans="1:39" outlineLevel="1">
      <c r="A519" s="329">
        <f t="shared" si="76"/>
        <v>366</v>
      </c>
      <c r="B519" s="322" t="str">
        <f t="shared" si="80"/>
        <v>明細文書</v>
      </c>
      <c r="C519" s="322" t="str">
        <f t="shared" si="82"/>
        <v>BT-300</v>
      </c>
      <c r="D519" s="322" t="str">
        <f t="shared" si="81"/>
        <v>0..1</v>
      </c>
      <c r="E519" s="322">
        <v>4</v>
      </c>
      <c r="F519" s="323" t="s">
        <v>1183</v>
      </c>
      <c r="G519" s="324" t="s">
        <v>1184</v>
      </c>
      <c r="H519" s="329">
        <v>517</v>
      </c>
      <c r="I519" s="322" t="s">
        <v>5251</v>
      </c>
      <c r="J519" s="322" t="str">
        <f>IF(LEN(N519)&gt;0,INDEX(統合請求!C:C,MATCH(N519,統合請求!D:D,0),1),"")</f>
        <v>IID239</v>
      </c>
      <c r="K519" s="322" t="s">
        <v>25</v>
      </c>
      <c r="L519" s="322" t="s">
        <v>726</v>
      </c>
      <c r="M519" s="322">
        <v>5</v>
      </c>
      <c r="N519" s="323" t="s">
        <v>1183</v>
      </c>
      <c r="O519" s="324" t="s">
        <v>1184</v>
      </c>
      <c r="P519" s="322" t="s">
        <v>30</v>
      </c>
      <c r="X519" s="323" t="s">
        <v>6359</v>
      </c>
      <c r="AC519" s="322">
        <f>IF(ISTEXT(AD519),INDEX('JP PINT 1.0'!A:A,MATCH(コアインボイスモデル!AD519,'JP PINT 1.0'!B:B,0),1),"")</f>
        <v>2550</v>
      </c>
      <c r="AD519" s="324" t="s">
        <v>1889</v>
      </c>
      <c r="AE519" s="322" t="str">
        <f>IF(ISTEXT(AD519),INDEX('JP PINT 1.0'!F:F,MATCH(コアインボイスモデル!AD519,'JP PINT 1.0'!B:B,0),1),"")</f>
        <v>1..1</v>
      </c>
      <c r="AF519" s="322">
        <f>IF(ISTEXT(AD519),INDEX('JP PINT 1.0'!G:G,MATCH(コアインボイスモデル!AD519,'JP PINT 1.0'!B:B,0),1),"")</f>
        <v>2</v>
      </c>
      <c r="AG519" s="324" t="str">
        <f>IF(ISTEXT(AD519),INDEX('JP PINT 1.0'!I:I,MATCH(コアインボイスモデル!AD519,'JP PINT 1.0'!B:B,0),1),"")</f>
        <v>請求書レベルの追加請求金額(税抜き)</v>
      </c>
      <c r="AH519" s="324" t="str">
        <f>IF(ISTEXT(AD519),INDEX('JP PINT 1.0'!L:L,MATCH(コアインボイスモデル!AD519,'JP PINT 1.0'!B:B,0),1),"")</f>
        <v>追加請求金額(税抜き)。</v>
      </c>
      <c r="AI519" s="322">
        <v>5</v>
      </c>
      <c r="AJ519" s="324" t="s">
        <v>727</v>
      </c>
      <c r="AK519" s="323" t="s">
        <v>5159</v>
      </c>
      <c r="AL519" s="322" t="s">
        <v>17</v>
      </c>
      <c r="AM519" s="324" t="str">
        <f>IF(LEN(AD519)&gt;1,INDEX('JP PINT 1.0'!U:U,MATCH(コアインボイスモデル!AD519,'JP PINT 1.0'!B:B,0),1),"")</f>
        <v>/ubl:Invoice/cac:AllowanceCharge[cbc:ChargeIndicator=true()]/cbc:Amount</v>
      </c>
    </row>
    <row r="520" spans="1:39" outlineLevel="1">
      <c r="A520" s="329">
        <f t="shared" si="76"/>
        <v>367</v>
      </c>
      <c r="B520" s="322" t="str">
        <f t="shared" si="80"/>
        <v>明細文書</v>
      </c>
      <c r="C520" s="322" t="str">
        <f t="shared" si="82"/>
        <v>BT-301</v>
      </c>
      <c r="D520" s="322" t="str">
        <f t="shared" si="81"/>
        <v>0..1</v>
      </c>
      <c r="E520" s="322">
        <v>4</v>
      </c>
      <c r="F520" s="323" t="s">
        <v>1185</v>
      </c>
      <c r="G520" s="324" t="s">
        <v>1186</v>
      </c>
      <c r="H520" s="329">
        <v>518</v>
      </c>
      <c r="I520" s="322" t="s">
        <v>5251</v>
      </c>
      <c r="J520" s="322" t="str">
        <f>IF(LEN(N520)&gt;0,INDEX(統合請求!C:C,MATCH(N520,統合請求!D:D,0),1),"")</f>
        <v>IID240</v>
      </c>
      <c r="K520" s="322" t="s">
        <v>25</v>
      </c>
      <c r="L520" s="322" t="s">
        <v>730</v>
      </c>
      <c r="M520" s="322">
        <v>5</v>
      </c>
      <c r="N520" s="323" t="s">
        <v>1185</v>
      </c>
      <c r="O520" s="324" t="s">
        <v>1186</v>
      </c>
      <c r="P520" s="322" t="s">
        <v>30</v>
      </c>
      <c r="X520" s="323" t="s">
        <v>6360</v>
      </c>
      <c r="AC520" s="322">
        <f>IF(ISTEXT(AD520),INDEX('JP PINT 1.0'!A:A,MATCH(コアインボイスモデル!AD520,'JP PINT 1.0'!B:B,0),1),"")</f>
        <v>2590</v>
      </c>
      <c r="AD520" s="324" t="s">
        <v>1891</v>
      </c>
      <c r="AE520" s="322" t="str">
        <f>IF(ISTEXT(AD520),INDEX('JP PINT 1.0'!F:F,MATCH(コアインボイスモデル!AD520,'JP PINT 1.0'!B:B,0),1),"")</f>
        <v>0..1</v>
      </c>
      <c r="AF520" s="322">
        <f>IF(ISTEXT(AD520),INDEX('JP PINT 1.0'!G:G,MATCH(コアインボイスモデル!AD520,'JP PINT 1.0'!B:B,0),1),"")</f>
        <v>2</v>
      </c>
      <c r="AG520" s="324" t="str">
        <f>IF(ISTEXT(AD520),INDEX('JP PINT 1.0'!I:I,MATCH(コアインボイスモデル!AD520,'JP PINT 1.0'!B:B,0),1),"")</f>
        <v>請求書レベルの追加請求の理由コード</v>
      </c>
      <c r="AH520" s="324" t="str">
        <f>IF(ISTEXT(AD520),INDEX('JP PINT 1.0'!L:L,MATCH(コアインボイスモデル!AD520,'JP PINT 1.0'!B:B,0),1),"")</f>
        <v>請求書レベルの追加請求の理由コード。</v>
      </c>
      <c r="AI520" s="322">
        <v>5</v>
      </c>
      <c r="AJ520" s="324" t="s">
        <v>731</v>
      </c>
      <c r="AK520" s="323" t="s">
        <v>5160</v>
      </c>
      <c r="AL520" s="322" t="s">
        <v>17</v>
      </c>
      <c r="AM520" s="324" t="str">
        <f>IF(LEN(AD520)&gt;1,INDEX('JP PINT 1.0'!U:U,MATCH(コアインボイスモデル!AD520,'JP PINT 1.0'!B:B,0),1),"")</f>
        <v>/ubl:Invoice/cac:AllowanceCharge[cbc:ChargeIndicator=true()]/cbc:AllowanceChargeReasonCode</v>
      </c>
    </row>
    <row r="521" spans="1:39" outlineLevel="1">
      <c r="A521" s="329">
        <f t="shared" si="76"/>
        <v>368</v>
      </c>
      <c r="B521" s="322" t="str">
        <f t="shared" si="80"/>
        <v>明細文書</v>
      </c>
      <c r="C521" s="322" t="str">
        <f t="shared" si="82"/>
        <v>BT-302</v>
      </c>
      <c r="D521" s="322" t="str">
        <f t="shared" si="81"/>
        <v>0..1</v>
      </c>
      <c r="E521" s="322">
        <v>4</v>
      </c>
      <c r="F521" s="323" t="s">
        <v>1187</v>
      </c>
      <c r="G521" s="324" t="s">
        <v>1188</v>
      </c>
      <c r="H521" s="329">
        <v>519</v>
      </c>
      <c r="I521" s="322" t="s">
        <v>5251</v>
      </c>
      <c r="J521" s="322" t="str">
        <f>IF(LEN(N521)&gt;0,INDEX(統合請求!C:C,MATCH(N521,統合請求!D:D,0),1),"")</f>
        <v>IID241</v>
      </c>
      <c r="K521" s="322" t="s">
        <v>25</v>
      </c>
      <c r="L521" s="322" t="s">
        <v>734</v>
      </c>
      <c r="M521" s="322">
        <v>5</v>
      </c>
      <c r="N521" s="323" t="s">
        <v>1187</v>
      </c>
      <c r="O521" s="324" t="s">
        <v>1188</v>
      </c>
      <c r="P521" s="322" t="s">
        <v>30</v>
      </c>
      <c r="X521" s="323" t="s">
        <v>6361</v>
      </c>
      <c r="AC521" s="322">
        <f>IF(ISTEXT(AD521),INDEX('JP PINT 1.0'!A:A,MATCH(コアインボイスモデル!AD521,'JP PINT 1.0'!B:B,0),1),"")</f>
        <v>2580</v>
      </c>
      <c r="AD521" s="324" t="s">
        <v>1893</v>
      </c>
      <c r="AE521" s="322" t="str">
        <f>IF(ISTEXT(AD521),INDEX('JP PINT 1.0'!F:F,MATCH(コアインボイスモデル!AD521,'JP PINT 1.0'!B:B,0),1),"")</f>
        <v>0..1</v>
      </c>
      <c r="AF521" s="322">
        <f>IF(ISTEXT(AD521),INDEX('JP PINT 1.0'!G:G,MATCH(コアインボイスモデル!AD521,'JP PINT 1.0'!B:B,0),1),"")</f>
        <v>2</v>
      </c>
      <c r="AG521" s="324" t="str">
        <f>IF(ISTEXT(AD521),INDEX('JP PINT 1.0'!I:I,MATCH(コアインボイスモデル!AD521,'JP PINT 1.0'!B:B,0),1),"")</f>
        <v>請求書レベルの追加請求の理由</v>
      </c>
      <c r="AH521" s="324" t="str">
        <f>IF(ISTEXT(AD521),INDEX('JP PINT 1.0'!L:L,MATCH(コアインボイスモデル!AD521,'JP PINT 1.0'!B:B,0),1),"")</f>
        <v>請求書レベルの追加請求の理由をテキストで表現。</v>
      </c>
      <c r="AI521" s="322">
        <v>5</v>
      </c>
      <c r="AJ521" s="324" t="s">
        <v>735</v>
      </c>
      <c r="AK521" s="323" t="s">
        <v>5161</v>
      </c>
      <c r="AL521" s="322" t="s">
        <v>17</v>
      </c>
      <c r="AM521" s="324" t="str">
        <f>IF(LEN(AD521)&gt;1,INDEX('JP PINT 1.0'!U:U,MATCH(コアインボイスモデル!AD521,'JP PINT 1.0'!B:B,0),1),"")</f>
        <v>/ubl:Invoice/cac:AllowanceCharge[cbc:ChargeIndicator=true()]/cbc:AllowanceChargeReason</v>
      </c>
    </row>
    <row r="522" spans="1:39" outlineLevel="1">
      <c r="A522" s="329">
        <f t="shared" si="76"/>
        <v>369</v>
      </c>
      <c r="B522" s="322" t="str">
        <f t="shared" si="80"/>
        <v>明細文書</v>
      </c>
      <c r="C522" s="322" t="str">
        <f t="shared" si="82"/>
        <v>BT-303</v>
      </c>
      <c r="D522" s="322" t="str">
        <f t="shared" si="81"/>
        <v>0..1</v>
      </c>
      <c r="E522" s="322">
        <v>4</v>
      </c>
      <c r="F522" s="323" t="s">
        <v>1189</v>
      </c>
      <c r="G522" s="324" t="s">
        <v>1190</v>
      </c>
      <c r="H522" s="329">
        <v>520</v>
      </c>
      <c r="I522" s="322" t="s">
        <v>5251</v>
      </c>
      <c r="J522" s="322" t="str">
        <f>IF(LEN(N522)&gt;0,INDEX(統合請求!C:C,MATCH(N522,統合請求!D:D,0),1),"")</f>
        <v>IID242</v>
      </c>
      <c r="K522" s="322" t="s">
        <v>25</v>
      </c>
      <c r="L522" s="322" t="s">
        <v>738</v>
      </c>
      <c r="M522" s="322">
        <v>5</v>
      </c>
      <c r="N522" s="323" t="s">
        <v>1189</v>
      </c>
      <c r="O522" s="324" t="s">
        <v>1190</v>
      </c>
      <c r="P522" s="322" t="s">
        <v>30</v>
      </c>
      <c r="X522" s="323" t="s">
        <v>6501</v>
      </c>
      <c r="AC522" s="322">
        <f>IF(ISTEXT(AD522),INDEX('JP PINT 1.0'!A:A,MATCH(コアインボイスモデル!AD522,'JP PINT 1.0'!B:B,0),1),"")</f>
        <v>2560</v>
      </c>
      <c r="AD522" s="324" t="s">
        <v>1887</v>
      </c>
      <c r="AE522" s="322" t="str">
        <f>IF(ISTEXT(AD522),INDEX('JP PINT 1.0'!F:F,MATCH(コアインボイスモデル!AD522,'JP PINT 1.0'!B:B,0),1),"")</f>
        <v>0..1</v>
      </c>
      <c r="AF522" s="322">
        <f>IF(ISTEXT(AD522),INDEX('JP PINT 1.0'!G:G,MATCH(コアインボイスモデル!AD522,'JP PINT 1.0'!B:B,0),1),"")</f>
        <v>2</v>
      </c>
      <c r="AG522" s="324" t="str">
        <f>IF(ISTEXT(AD522),INDEX('JP PINT 1.0'!I:I,MATCH(コアインボイスモデル!AD522,'JP PINT 1.0'!B:B,0),1),"")</f>
        <v>請求書レベルの追加請求金額の基準となる金額</v>
      </c>
      <c r="AH522" s="324" t="str">
        <f>IF(ISTEXT(AD522),INDEX('JP PINT 1.0'!L:L,MATCH(コアインボイスモデル!AD522,'JP PINT 1.0'!B:B,0),1),"")</f>
        <v>請求書レベルの追加請求率を乗じて請求書レベルの追加請求金額を算出する際に使用される基準金額。</v>
      </c>
      <c r="AI522" s="322">
        <v>5</v>
      </c>
      <c r="AJ522" s="324" t="s">
        <v>739</v>
      </c>
      <c r="AK522" s="323" t="s">
        <v>5162</v>
      </c>
      <c r="AL522" s="322" t="s">
        <v>17</v>
      </c>
      <c r="AM522" s="324" t="str">
        <f>IF(LEN(AD522)&gt;1,INDEX('JP PINT 1.0'!U:U,MATCH(コアインボイスモデル!AD522,'JP PINT 1.0'!B:B,0),1),"")</f>
        <v>/ubl:Invoice/cac:AllowanceCharge[cbc:ChargeIndicator=true()]/cbc:BaseAmount</v>
      </c>
    </row>
    <row r="523" spans="1:39" outlineLevel="1">
      <c r="A523" s="329"/>
      <c r="B523" s="322" t="str">
        <f t="shared" si="80"/>
        <v/>
      </c>
      <c r="D523" s="322" t="str">
        <f t="shared" si="81"/>
        <v/>
      </c>
      <c r="E523" s="322" t="s">
        <v>3791</v>
      </c>
      <c r="H523" s="329">
        <v>521</v>
      </c>
      <c r="I523" s="322" t="s">
        <v>5251</v>
      </c>
      <c r="K523" s="322" t="s">
        <v>36</v>
      </c>
      <c r="L523" s="322" t="s">
        <v>742</v>
      </c>
      <c r="M523" s="322">
        <v>5</v>
      </c>
      <c r="N523" s="323" t="s">
        <v>1163</v>
      </c>
      <c r="O523" s="324" t="s">
        <v>1164</v>
      </c>
      <c r="P523" s="322" t="s">
        <v>139</v>
      </c>
      <c r="X523" s="323" t="s">
        <v>6287</v>
      </c>
      <c r="AC523" s="322" t="str">
        <f>IF(ISTEXT(AD523),INDEX('JP PINT 1.0'!A:A,MATCH(コアインボイスモデル!AD523,'JP PINT 1.0'!B:B,0),1),"")</f>
        <v/>
      </c>
      <c r="AE523" s="322" t="str">
        <f>IF(ISTEXT(AD523),INDEX('JP PINT 1.0'!F:F,MATCH(コアインボイスモデル!AD523,'JP PINT 1.0'!B:B,0),1),"")</f>
        <v/>
      </c>
      <c r="AF523" s="322" t="str">
        <f>IF(ISTEXT(AD523),INDEX('JP PINT 1.0'!G:G,MATCH(コアインボイスモデル!AD523,'JP PINT 1.0'!B:B,0),1),"")</f>
        <v/>
      </c>
      <c r="AG523" s="324" t="str">
        <f>IF(ISTEXT(AD523),INDEX('JP PINT 1.0'!I:I,MATCH(コアインボイスモデル!AD523,'JP PINT 1.0'!B:B,0),1),"")</f>
        <v/>
      </c>
      <c r="AH523" s="324" t="str">
        <f>IF(ISTEXT(AD523),INDEX('JP PINT 1.0'!L:L,MATCH(コアインボイスモデル!AD523,'JP PINT 1.0'!B:B,0),1),"")</f>
        <v/>
      </c>
      <c r="AI523" s="322">
        <v>5</v>
      </c>
      <c r="AJ523" s="324" t="s">
        <v>743</v>
      </c>
      <c r="AK523" s="323" t="s">
        <v>5163</v>
      </c>
      <c r="AL523" s="322" t="s">
        <v>17</v>
      </c>
      <c r="AM523" s="324" t="str">
        <f>IF(LEN(AD523)&gt;1,INDEX('JP PINT 1.0'!U:U,MATCH(コアインボイスモデル!AD523,'JP PINT 1.0'!B:B,0),1),"")</f>
        <v/>
      </c>
    </row>
    <row r="524" spans="1:39" outlineLevel="1">
      <c r="A524" s="329"/>
      <c r="B524" s="322" t="str">
        <f t="shared" si="80"/>
        <v/>
      </c>
      <c r="D524" s="322" t="str">
        <f t="shared" si="81"/>
        <v/>
      </c>
      <c r="E524" s="322" t="s">
        <v>3791</v>
      </c>
      <c r="H524" s="329">
        <v>522</v>
      </c>
      <c r="I524" s="322" t="s">
        <v>5251</v>
      </c>
      <c r="J524" s="322" t="str">
        <f>IF(LEN(N524)&gt;0,INDEX(統合請求!C:C,MATCH(N524,統合請求!D:D,0),1),"")</f>
        <v>ICL59</v>
      </c>
      <c r="K524" s="322" t="s">
        <v>41</v>
      </c>
      <c r="L524" s="322" t="s">
        <v>746</v>
      </c>
      <c r="M524" s="322">
        <v>5</v>
      </c>
      <c r="N524" s="323" t="s">
        <v>1191</v>
      </c>
      <c r="O524" s="324" t="s">
        <v>1192</v>
      </c>
      <c r="P524" s="322" t="s">
        <v>16</v>
      </c>
      <c r="Y524" s="323" t="s">
        <v>6288</v>
      </c>
      <c r="AC524" s="322" t="str">
        <f>IF(ISTEXT(AD524),INDEX('JP PINT 1.0'!A:A,MATCH(コアインボイスモデル!AD524,'JP PINT 1.0'!B:B,0),1),"")</f>
        <v/>
      </c>
      <c r="AE524" s="322" t="str">
        <f>IF(ISTEXT(AD524),INDEX('JP PINT 1.0'!F:F,MATCH(コアインボイスモデル!AD524,'JP PINT 1.0'!B:B,0),1),"")</f>
        <v/>
      </c>
      <c r="AF524" s="322" t="str">
        <f>IF(ISTEXT(AD524),INDEX('JP PINT 1.0'!G:G,MATCH(コアインボイスモデル!AD524,'JP PINT 1.0'!B:B,0),1),"")</f>
        <v/>
      </c>
      <c r="AG524" s="324" t="str">
        <f>IF(ISTEXT(AD524),INDEX('JP PINT 1.0'!I:I,MATCH(コアインボイスモデル!AD524,'JP PINT 1.0'!B:B,0),1),"")</f>
        <v/>
      </c>
      <c r="AH524" s="324" t="str">
        <f>IF(ISTEXT(AD524),INDEX('JP PINT 1.0'!L:L,MATCH(コアインボイスモデル!AD524,'JP PINT 1.0'!B:B,0),1),"")</f>
        <v/>
      </c>
      <c r="AI524" s="322">
        <v>5</v>
      </c>
      <c r="AJ524" s="324" t="s">
        <v>747</v>
      </c>
      <c r="AL524" s="322" t="s">
        <v>17</v>
      </c>
      <c r="AM524" s="324" t="str">
        <f>IF(LEN(AD524)&gt;1,INDEX('JP PINT 1.0'!U:U,MATCH(コアインボイスモデル!AD524,'JP PINT 1.0'!B:B,0),1),"")</f>
        <v/>
      </c>
    </row>
    <row r="525" spans="1:39" outlineLevel="1">
      <c r="A525" s="329">
        <f>A522+1</f>
        <v>370</v>
      </c>
      <c r="B525" s="322" t="str">
        <f t="shared" si="80"/>
        <v>明細文書</v>
      </c>
      <c r="C525" s="322" t="str">
        <f>"BT-"&amp;(MID(C522,4,3)+1)</f>
        <v>BT-304</v>
      </c>
      <c r="D525" s="322" t="str">
        <f t="shared" si="81"/>
        <v>1..1</v>
      </c>
      <c r="E525" s="322">
        <v>5</v>
      </c>
      <c r="F525" s="323" t="s">
        <v>6192</v>
      </c>
      <c r="G525" s="324" t="s">
        <v>6185</v>
      </c>
      <c r="H525" s="329">
        <v>523</v>
      </c>
      <c r="I525" s="322" t="s">
        <v>5251</v>
      </c>
      <c r="K525" s="322" t="s">
        <v>25</v>
      </c>
      <c r="L525" s="322" t="s">
        <v>786</v>
      </c>
      <c r="M525" s="322">
        <v>6</v>
      </c>
      <c r="N525" s="323" t="s">
        <v>1193</v>
      </c>
      <c r="O525" s="324" t="s">
        <v>1194</v>
      </c>
      <c r="P525" s="322" t="s">
        <v>23</v>
      </c>
      <c r="Z525" s="323" t="s">
        <v>6289</v>
      </c>
      <c r="AC525" s="322" t="str">
        <f>IF(ISTEXT(AD525),INDEX('JP PINT 1.0'!A:A,MATCH(コアインボイスモデル!AD525,'JP PINT 1.0'!B:B,0),1),"")</f>
        <v/>
      </c>
      <c r="AE525" s="322" t="str">
        <f>IF(ISTEXT(AD525),INDEX('JP PINT 1.0'!F:F,MATCH(コアインボイスモデル!AD525,'JP PINT 1.0'!B:B,0),1),"")</f>
        <v/>
      </c>
      <c r="AF525" s="322" t="str">
        <f>IF(ISTEXT(AD525),INDEX('JP PINT 1.0'!G:G,MATCH(コアインボイスモデル!AD525,'JP PINT 1.0'!B:B,0),1),"")</f>
        <v/>
      </c>
      <c r="AG525" s="324" t="str">
        <f>IF(ISTEXT(AD525),INDEX('JP PINT 1.0'!I:I,MATCH(コアインボイスモデル!AD525,'JP PINT 1.0'!B:B,0),1),"")</f>
        <v/>
      </c>
      <c r="AH525" s="324" t="str">
        <f>IF(ISTEXT(AD525),INDEX('JP PINT 1.0'!L:L,MATCH(コアインボイスモデル!AD525,'JP PINT 1.0'!B:B,0),1),"")</f>
        <v/>
      </c>
      <c r="AI525" s="322">
        <v>6</v>
      </c>
      <c r="AJ525" s="324" t="s">
        <v>787</v>
      </c>
      <c r="AK525" s="323" t="s">
        <v>5164</v>
      </c>
      <c r="AL525" s="322" t="s">
        <v>17</v>
      </c>
      <c r="AM525" s="324" t="str">
        <f>IF(LEN(AD525)&gt;1,INDEX('JP PINT 1.0'!U:U,MATCH(コアインボイスモデル!AD525,'JP PINT 1.0'!B:B,0),1),"")</f>
        <v/>
      </c>
    </row>
    <row r="526" spans="1:39" outlineLevel="1">
      <c r="A526" s="329">
        <f t="shared" si="76"/>
        <v>371</v>
      </c>
      <c r="B526" s="322" t="str">
        <f t="shared" si="80"/>
        <v>明細文書</v>
      </c>
      <c r="C526" s="322" t="str">
        <f t="shared" ref="C526:C528" si="83">"BT-"&amp;(MID(C525,4,3)+1)</f>
        <v>BT-305</v>
      </c>
      <c r="D526" s="322" t="str">
        <f t="shared" si="81"/>
        <v>1..1</v>
      </c>
      <c r="E526" s="322">
        <v>5</v>
      </c>
      <c r="F526" s="323" t="s">
        <v>6186</v>
      </c>
      <c r="G526" s="324" t="s">
        <v>6187</v>
      </c>
      <c r="H526" s="329">
        <v>524</v>
      </c>
      <c r="I526" s="322" t="s">
        <v>5251</v>
      </c>
      <c r="J526" s="322" t="str">
        <f>IF(LEN(N526)&gt;0,INDEX(統合請求!C:C,MATCH(N526,統合請求!D:D,0),1),"")</f>
        <v>IID243</v>
      </c>
      <c r="K526" s="322" t="s">
        <v>25</v>
      </c>
      <c r="L526" s="322" t="s">
        <v>750</v>
      </c>
      <c r="M526" s="322">
        <v>6</v>
      </c>
      <c r="N526" s="323" t="s">
        <v>1195</v>
      </c>
      <c r="O526" s="324" t="s">
        <v>1196</v>
      </c>
      <c r="P526" s="322" t="s">
        <v>23</v>
      </c>
      <c r="Z526" s="323" t="s">
        <v>6290</v>
      </c>
      <c r="AC526" s="322">
        <f>IF(ISTEXT(AD526),INDEX('JP PINT 1.0'!A:A,MATCH(コアインボイスモデル!AD526,'JP PINT 1.0'!B:B,0),1),"")</f>
        <v>2610</v>
      </c>
      <c r="AD526" s="324" t="s">
        <v>1896</v>
      </c>
      <c r="AE526" s="322" t="str">
        <f>IF(ISTEXT(AD526),INDEX('JP PINT 1.0'!F:F,MATCH(コアインボイスモデル!AD526,'JP PINT 1.0'!B:B,0),1),"")</f>
        <v>0..1</v>
      </c>
      <c r="AF526" s="322">
        <f>IF(ISTEXT(AD526),INDEX('JP PINT 1.0'!G:G,MATCH(コアインボイスモデル!AD526,'JP PINT 1.0'!B:B,0),1),"")</f>
        <v>2</v>
      </c>
      <c r="AG526" s="324" t="str">
        <f>IF(ISTEXT(AD526),INDEX('JP PINT 1.0'!I:I,MATCH(コアインボイスモデル!AD526,'JP PINT 1.0'!B:B,0),1),"")</f>
        <v>請求書レベルの追加請求の税率</v>
      </c>
      <c r="AH526" s="324" t="str">
        <f>IF(ISTEXT(AD526),INDEX('JP PINT 1.0'!L:L,MATCH(コアインボイスモデル!AD526,'JP PINT 1.0'!B:B,0),1),"")</f>
        <v>請求書レベルの追加請求に適用される消費税率(パーセント)。</v>
      </c>
      <c r="AI526" s="322">
        <v>6</v>
      </c>
      <c r="AJ526" s="324" t="s">
        <v>751</v>
      </c>
      <c r="AK526" s="323" t="s">
        <v>5165</v>
      </c>
      <c r="AL526" s="322" t="s">
        <v>17</v>
      </c>
      <c r="AM526" s="324" t="str">
        <f>IF(LEN(AD526)&gt;1,INDEX('JP PINT 1.0'!U:U,MATCH(コアインボイスモデル!AD526,'JP PINT 1.0'!B:B,0),1),"")</f>
        <v>/ubl:Invoice/cac:AllowanceCharge[cbc:ChargeIndicator=true()]/cac:TaxCategory/cbc:Percent</v>
      </c>
    </row>
    <row r="527" spans="1:39" outlineLevel="1">
      <c r="A527" s="329">
        <f t="shared" si="76"/>
        <v>372</v>
      </c>
      <c r="B527" s="322" t="str">
        <f t="shared" si="80"/>
        <v>明細文書</v>
      </c>
      <c r="C527" s="322" t="str">
        <f t="shared" si="83"/>
        <v>BT-306</v>
      </c>
      <c r="D527" s="322" t="str">
        <f t="shared" si="81"/>
        <v>1..1</v>
      </c>
      <c r="E527" s="322">
        <v>5</v>
      </c>
      <c r="F527" s="323" t="s">
        <v>6188</v>
      </c>
      <c r="G527" s="324" t="s">
        <v>6189</v>
      </c>
      <c r="H527" s="329">
        <v>525</v>
      </c>
      <c r="I527" s="322" t="s">
        <v>5251</v>
      </c>
      <c r="K527" s="322" t="s">
        <v>25</v>
      </c>
      <c r="L527" s="322" t="s">
        <v>793</v>
      </c>
      <c r="M527" s="322">
        <v>6</v>
      </c>
      <c r="N527" s="323" t="s">
        <v>1197</v>
      </c>
      <c r="O527" s="324" t="s">
        <v>1198</v>
      </c>
      <c r="P527" s="322" t="s">
        <v>23</v>
      </c>
      <c r="Z527" s="323" t="s">
        <v>6291</v>
      </c>
      <c r="AC527" s="322" t="str">
        <f>IF(ISTEXT(AD527),INDEX('JP PINT 1.0'!A:A,MATCH(コアインボイスモデル!AD527,'JP PINT 1.0'!B:B,0),1),"")</f>
        <v/>
      </c>
      <c r="AE527" s="322" t="str">
        <f>IF(ISTEXT(AD527),INDEX('JP PINT 1.0'!F:F,MATCH(コアインボイスモデル!AD527,'JP PINT 1.0'!B:B,0),1),"")</f>
        <v/>
      </c>
      <c r="AF527" s="322" t="str">
        <f>IF(ISTEXT(AD527),INDEX('JP PINT 1.0'!G:G,MATCH(コアインボイスモデル!AD527,'JP PINT 1.0'!B:B,0),1),"")</f>
        <v/>
      </c>
      <c r="AG527" s="324" t="str">
        <f>IF(ISTEXT(AD527),INDEX('JP PINT 1.0'!I:I,MATCH(コアインボイスモデル!AD527,'JP PINT 1.0'!B:B,0),1),"")</f>
        <v/>
      </c>
      <c r="AH527" s="324" t="str">
        <f>IF(ISTEXT(AD527),INDEX('JP PINT 1.0'!L:L,MATCH(コアインボイスモデル!AD527,'JP PINT 1.0'!B:B,0),1),"")</f>
        <v/>
      </c>
      <c r="AI527" s="322">
        <v>6</v>
      </c>
      <c r="AJ527" s="324" t="s">
        <v>739</v>
      </c>
      <c r="AK527" s="323" t="s">
        <v>5166</v>
      </c>
      <c r="AL527" s="322" t="s">
        <v>17</v>
      </c>
      <c r="AM527" s="324" t="str">
        <f>IF(LEN(AD527)&gt;1,INDEX('JP PINT 1.0'!U:U,MATCH(コアインボイスモデル!AD527,'JP PINT 1.0'!B:B,0),1),"")</f>
        <v/>
      </c>
    </row>
    <row r="528" spans="1:39" outlineLevel="1">
      <c r="A528" s="329">
        <f t="shared" si="76"/>
        <v>373</v>
      </c>
      <c r="B528" s="322" t="str">
        <f t="shared" si="80"/>
        <v>明細文書</v>
      </c>
      <c r="C528" s="322" t="str">
        <f t="shared" si="83"/>
        <v>BT-307</v>
      </c>
      <c r="D528" s="322" t="str">
        <f t="shared" si="81"/>
        <v>1..1</v>
      </c>
      <c r="E528" s="322">
        <v>5</v>
      </c>
      <c r="F528" s="323" t="s">
        <v>6190</v>
      </c>
      <c r="G528" s="324" t="s">
        <v>6191</v>
      </c>
      <c r="H528" s="329">
        <v>526</v>
      </c>
      <c r="I528" s="322" t="s">
        <v>5251</v>
      </c>
      <c r="J528" s="322" t="str">
        <f>IF(LEN(N528)&gt;0,INDEX(統合請求!C:C,MATCH(N528,統合請求!D:D,0),1),"")</f>
        <v>IID244</v>
      </c>
      <c r="K528" s="322" t="s">
        <v>25</v>
      </c>
      <c r="L528" s="322" t="s">
        <v>754</v>
      </c>
      <c r="M528" s="322">
        <v>6</v>
      </c>
      <c r="N528" s="323" t="s">
        <v>1199</v>
      </c>
      <c r="O528" s="324" t="s">
        <v>1200</v>
      </c>
      <c r="P528" s="322" t="s">
        <v>23</v>
      </c>
      <c r="Z528" s="323" t="s">
        <v>6292</v>
      </c>
      <c r="AC528" s="322">
        <f>IF(ISTEXT(AD528),INDEX('JP PINT 1.0'!A:A,MATCH(コアインボイスモデル!AD528,'JP PINT 1.0'!B:B,0),1),"")</f>
        <v>2600</v>
      </c>
      <c r="AD528" s="324" t="s">
        <v>1895</v>
      </c>
      <c r="AE528" s="322" t="str">
        <f>IF(ISTEXT(AD528),INDEX('JP PINT 1.0'!F:F,MATCH(コアインボイスモデル!AD528,'JP PINT 1.0'!B:B,0),1),"")</f>
        <v>1..1</v>
      </c>
      <c r="AF528" s="322">
        <f>IF(ISTEXT(AD528),INDEX('JP PINT 1.0'!G:G,MATCH(コアインボイスモデル!AD528,'JP PINT 1.0'!B:B,0),1),"")</f>
        <v>2</v>
      </c>
      <c r="AG528" s="324" t="str">
        <f>IF(ISTEXT(AD528),INDEX('JP PINT 1.0'!I:I,MATCH(コアインボイスモデル!AD528,'JP PINT 1.0'!B:B,0),1),"")</f>
        <v>請求書レベルの追加請求の課税分類コード</v>
      </c>
      <c r="AH528" s="324" t="str">
        <f>IF(ISTEXT(AD528),INDEX('JP PINT 1.0'!L:L,MATCH(コアインボイスモデル!AD528,'JP PINT 1.0'!B:B,0),1),"")</f>
        <v>請求書レベルの追加請求に適用される課税分類コード。</v>
      </c>
      <c r="AI528" s="322">
        <v>6</v>
      </c>
      <c r="AJ528" s="324" t="s">
        <v>128</v>
      </c>
      <c r="AK528" s="323" t="s">
        <v>5167</v>
      </c>
      <c r="AL528" s="322" t="s">
        <v>17</v>
      </c>
      <c r="AM528" s="324" t="str">
        <f>IF(LEN(AD528)&gt;1,INDEX('JP PINT 1.0'!U:U,MATCH(コアインボイスモデル!AD528,'JP PINT 1.0'!B:B,0),1),"")</f>
        <v>/ubl:Invoice/cac:AllowanceCharge[cbc:ChargeIndicator=true()]/cac:TaxCategory/cbc:ID</v>
      </c>
    </row>
    <row r="529" spans="1:39">
      <c r="A529" s="329">
        <f t="shared" si="76"/>
        <v>374</v>
      </c>
      <c r="B529" s="322" t="str">
        <f t="shared" si="80"/>
        <v>明細文書</v>
      </c>
      <c r="C529" s="322" t="str">
        <f>"BG-"&amp;(MID(C515,4,2)+1)</f>
        <v>BG-64</v>
      </c>
      <c r="D529" s="322" t="str">
        <f t="shared" si="81"/>
        <v>0..1</v>
      </c>
      <c r="E529" s="322">
        <v>3</v>
      </c>
      <c r="F529" s="323" t="s">
        <v>6166</v>
      </c>
      <c r="G529" s="324" t="s">
        <v>1203</v>
      </c>
      <c r="H529" s="329">
        <v>527</v>
      </c>
      <c r="I529" s="322" t="s">
        <v>5251</v>
      </c>
      <c r="K529" s="322" t="s">
        <v>36</v>
      </c>
      <c r="L529" s="322" t="s">
        <v>1201</v>
      </c>
      <c r="M529" s="322">
        <v>4</v>
      </c>
      <c r="N529" s="323" t="s">
        <v>1202</v>
      </c>
      <c r="O529" s="324" t="s">
        <v>1203</v>
      </c>
      <c r="P529" s="322" t="s">
        <v>30</v>
      </c>
      <c r="V529" s="323" t="s">
        <v>6452</v>
      </c>
      <c r="AC529" s="322">
        <f>IF(ISTEXT(AD529),INDEX('JP PINT 1.0'!A:A,MATCH(コアインボイスモデル!AD529,'JP PINT 1.0'!B:B,0),1),"")</f>
        <v>2800</v>
      </c>
      <c r="AD529" s="324" t="s">
        <v>1849</v>
      </c>
      <c r="AE529" s="322" t="str">
        <f>IF(ISTEXT(AD529),INDEX('JP PINT 1.0'!F:F,MATCH(コアインボイスモデル!AD529,'JP PINT 1.0'!B:B,0),1),"")</f>
        <v>1..n</v>
      </c>
      <c r="AF529" s="322">
        <f>IF(ISTEXT(AD529),INDEX('JP PINT 1.0'!G:G,MATCH(コアインボイスモデル!AD529,'JP PINT 1.0'!B:B,0),1),"")</f>
        <v>1</v>
      </c>
      <c r="AG529" s="324" t="str">
        <f>IF(ISTEXT(AD529),INDEX('JP PINT 1.0'!I:I,MATCH(コアインボイスモデル!AD529,'JP PINT 1.0'!B:B,0),1),"")</f>
        <v>税内訳情報</v>
      </c>
      <c r="AH529" s="324" t="str">
        <f>IF(ISTEXT(AD529),INDEX('JP PINT 1.0'!L:L,MATCH(コアインボイスモデル!AD529,'JP PINT 1.0'!B:B,0),1),"")</f>
        <v>課税分類、消費税率、非課税/不課税理由毎の、消費税内訳に関する情報を提供するビジネス用語のグループ。</v>
      </c>
      <c r="AI529" s="322">
        <v>4</v>
      </c>
      <c r="AJ529" s="324" t="s">
        <v>5185</v>
      </c>
      <c r="AK529" s="323" t="s">
        <v>5764</v>
      </c>
      <c r="AL529" s="322" t="s">
        <v>17</v>
      </c>
      <c r="AM529" s="324" t="str">
        <f>IF(LEN(AD529)&gt;1,INDEX('JP PINT 1.0'!U:U,MATCH(コアインボイスモデル!AD529,'JP PINT 1.0'!B:B,0),1),"")</f>
        <v>/ubl:Invoice/cac:TaxTotal[cbc:TaxAmount/@currencyID=/ubl:Invoice/cbc:DocumentCurrencyCode]/cac:TaxSubtotal</v>
      </c>
    </row>
    <row r="530" spans="1:39" outlineLevel="1">
      <c r="A530" s="329"/>
      <c r="B530" s="322" t="str">
        <f t="shared" si="80"/>
        <v/>
      </c>
      <c r="D530" s="322" t="str">
        <f t="shared" si="81"/>
        <v/>
      </c>
      <c r="E530" s="322" t="s">
        <v>3791</v>
      </c>
      <c r="H530" s="329">
        <v>528</v>
      </c>
      <c r="I530" s="322" t="s">
        <v>5251</v>
      </c>
      <c r="J530" s="322" t="str">
        <f>IF(LEN(N530)&gt;0,INDEX(統合請求!C:C,MATCH(N530,統合請求!D:D,0),1),"")</f>
        <v>ICL60</v>
      </c>
      <c r="K530" s="322" t="s">
        <v>41</v>
      </c>
      <c r="L530" s="322" t="s">
        <v>746</v>
      </c>
      <c r="M530" s="322">
        <v>4</v>
      </c>
      <c r="N530" s="323" t="s">
        <v>1204</v>
      </c>
      <c r="O530" s="324" t="s">
        <v>1205</v>
      </c>
      <c r="P530" s="322" t="s">
        <v>46</v>
      </c>
      <c r="W530" s="323" t="s">
        <v>6288</v>
      </c>
      <c r="AC530" s="322" t="str">
        <f>IF(ISTEXT(AD530),INDEX('JP PINT 1.0'!A:A,MATCH(コアインボイスモデル!AD530,'JP PINT 1.0'!B:B,0),1),"")</f>
        <v/>
      </c>
      <c r="AE530" s="322" t="str">
        <f>IF(ISTEXT(AD530),INDEX('JP PINT 1.0'!F:F,MATCH(コアインボイスモデル!AD530,'JP PINT 1.0'!B:B,0),1),"")</f>
        <v/>
      </c>
      <c r="AF530" s="322" t="str">
        <f>IF(ISTEXT(AD530),INDEX('JP PINT 1.0'!G:G,MATCH(コアインボイスモデル!AD530,'JP PINT 1.0'!B:B,0),1),"")</f>
        <v/>
      </c>
      <c r="AG530" s="324" t="str">
        <f>IF(ISTEXT(AD530),INDEX('JP PINT 1.0'!I:I,MATCH(コアインボイスモデル!AD530,'JP PINT 1.0'!B:B,0),1),"")</f>
        <v/>
      </c>
      <c r="AH530" s="324" t="str">
        <f>IF(ISTEXT(AD530),INDEX('JP PINT 1.0'!L:L,MATCH(コアインボイスモデル!AD530,'JP PINT 1.0'!B:B,0),1),"")</f>
        <v/>
      </c>
      <c r="AI530" s="322">
        <v>4</v>
      </c>
      <c r="AJ530" s="324" t="s">
        <v>747</v>
      </c>
      <c r="AL530" s="322" t="s">
        <v>17</v>
      </c>
      <c r="AM530" s="324" t="str">
        <f>IF(LEN(AD530)&gt;1,INDEX('JP PINT 1.0'!U:U,MATCH(コアインボイスモデル!AD530,'JP PINT 1.0'!B:B,0),1),"")</f>
        <v/>
      </c>
    </row>
    <row r="531" spans="1:39" outlineLevel="1">
      <c r="A531" s="329">
        <f>A529+1</f>
        <v>375</v>
      </c>
      <c r="B531" s="322" t="str">
        <f t="shared" si="80"/>
        <v>明細文書</v>
      </c>
      <c r="C531" s="322" t="str">
        <f>"BT-"&amp;(MID(C528,4,3)+1)</f>
        <v>BT-308</v>
      </c>
      <c r="D531" s="322" t="str">
        <f t="shared" si="81"/>
        <v>1..1</v>
      </c>
      <c r="E531" s="322">
        <v>4</v>
      </c>
      <c r="F531" s="323" t="s">
        <v>1206</v>
      </c>
      <c r="G531" s="324" t="s">
        <v>1207</v>
      </c>
      <c r="H531" s="329">
        <v>529</v>
      </c>
      <c r="I531" s="322" t="s">
        <v>5251</v>
      </c>
      <c r="J531" s="322" t="str">
        <f>IF(LEN(N531)&gt;0,INDEX(統合請求!C:C,MATCH(N531,統合請求!D:D,0),1),"")</f>
        <v>IID245</v>
      </c>
      <c r="K531" s="322" t="s">
        <v>25</v>
      </c>
      <c r="L531" s="322" t="s">
        <v>786</v>
      </c>
      <c r="M531" s="322">
        <v>5</v>
      </c>
      <c r="N531" s="323" t="s">
        <v>1206</v>
      </c>
      <c r="O531" s="324" t="s">
        <v>1207</v>
      </c>
      <c r="P531" s="322" t="s">
        <v>23</v>
      </c>
      <c r="X531" s="323" t="s">
        <v>6289</v>
      </c>
      <c r="AC531" s="322">
        <f>IF(ISTEXT(AD531),INDEX('JP PINT 1.0'!A:A,MATCH(コアインボイスモデル!AD531,'JP PINT 1.0'!B:B,0),1),"")</f>
        <v>2820</v>
      </c>
      <c r="AD531" s="324" t="s">
        <v>1850</v>
      </c>
      <c r="AE531" s="322" t="str">
        <f>IF(ISTEXT(AD531),INDEX('JP PINT 1.0'!F:F,MATCH(コアインボイスモデル!AD531,'JP PINT 1.0'!B:B,0),1),"")</f>
        <v>1..1</v>
      </c>
      <c r="AF531" s="322">
        <f>IF(ISTEXT(AD531),INDEX('JP PINT 1.0'!G:G,MATCH(コアインボイスモデル!AD531,'JP PINT 1.0'!B:B,0),1),"")</f>
        <v>2</v>
      </c>
      <c r="AG531" s="324" t="str">
        <f>IF(ISTEXT(AD531),INDEX('JP PINT 1.0'!I:I,MATCH(コアインボイスモデル!AD531,'JP PINT 1.0'!B:B,0),1),"")</f>
        <v>課税分類毎の消費税額</v>
      </c>
      <c r="AH531" s="324" t="str">
        <f>IF(ISTEXT(AD531),INDEX('JP PINT 1.0'!L:L,MATCH(コアインボイスモデル!AD531,'JP PINT 1.0'!B:B,0),1),"")</f>
        <v>課税分類毎の消費税額合計。</v>
      </c>
      <c r="AI531" s="322">
        <v>5</v>
      </c>
      <c r="AJ531" s="324" t="s">
        <v>787</v>
      </c>
      <c r="AK531" s="323" t="s">
        <v>5765</v>
      </c>
      <c r="AL531" s="322" t="s">
        <v>17</v>
      </c>
      <c r="AM531" s="324" t="str">
        <f>IF(LEN(AD531)&gt;1,INDEX('JP PINT 1.0'!U:U,MATCH(コアインボイスモデル!AD531,'JP PINT 1.0'!B:B,0),1),"")</f>
        <v>/ubl:Invoice/cac:TaxTotal[cbc:TaxAmount/@currencyID=/ubl:Invoice/cbc:DocumentCurrencyCode]/cac:TaxSubtotal/cbc:TaxAmount</v>
      </c>
    </row>
    <row r="532" spans="1:39" outlineLevel="1">
      <c r="A532" s="329">
        <f t="shared" si="76"/>
        <v>376</v>
      </c>
      <c r="B532" s="322" t="str">
        <f t="shared" si="80"/>
        <v>明細文書</v>
      </c>
      <c r="C532" s="322" t="str">
        <f t="shared" ref="C532:C541" si="84">"BT-"&amp;(MID(C531,4,3)+1)</f>
        <v>BT-309</v>
      </c>
      <c r="D532" s="322" t="str">
        <f t="shared" si="81"/>
        <v>0..1</v>
      </c>
      <c r="E532" s="322">
        <v>4</v>
      </c>
      <c r="F532" s="323" t="s">
        <v>1208</v>
      </c>
      <c r="G532" s="324" t="s">
        <v>792</v>
      </c>
      <c r="H532" s="329">
        <v>530</v>
      </c>
      <c r="I532" s="322" t="s">
        <v>5251</v>
      </c>
      <c r="J532" s="322" t="str">
        <f>IF(LEN(N532)&gt;0,INDEX(統合請求!C:C,MATCH(N532,統合請求!D:D,0),1),"")</f>
        <v>IID246</v>
      </c>
      <c r="K532" s="322" t="s">
        <v>25</v>
      </c>
      <c r="L532" s="322" t="s">
        <v>790</v>
      </c>
      <c r="M532" s="322">
        <v>5</v>
      </c>
      <c r="N532" s="323" t="s">
        <v>1208</v>
      </c>
      <c r="O532" s="324" t="s">
        <v>792</v>
      </c>
      <c r="P532" s="322" t="s">
        <v>30</v>
      </c>
      <c r="X532" s="323" t="s">
        <v>6337</v>
      </c>
      <c r="AC532" s="322" t="str">
        <f>IF(ISTEXT(AD532),INDEX('JP PINT 1.0'!A:A,MATCH(コアインボイスモデル!AD532,'JP PINT 1.0'!B:B,0),1),"")</f>
        <v/>
      </c>
      <c r="AE532" s="322" t="str">
        <f>IF(ISTEXT(AD532),INDEX('JP PINT 1.0'!F:F,MATCH(コアインボイスモデル!AD532,'JP PINT 1.0'!B:B,0),1),"")</f>
        <v/>
      </c>
      <c r="AF532" s="322" t="str">
        <f>IF(ISTEXT(AD532),INDEX('JP PINT 1.0'!G:G,MATCH(コアインボイスモデル!AD532,'JP PINT 1.0'!B:B,0),1),"")</f>
        <v/>
      </c>
      <c r="AG532" s="324" t="str">
        <f>IF(ISTEXT(AD532),INDEX('JP PINT 1.0'!I:I,MATCH(コアインボイスモデル!AD532,'JP PINT 1.0'!B:B,0),1),"")</f>
        <v/>
      </c>
      <c r="AH532" s="324" t="str">
        <f>IF(ISTEXT(AD532),INDEX('JP PINT 1.0'!L:L,MATCH(コアインボイスモデル!AD532,'JP PINT 1.0'!B:B,0),1),"")</f>
        <v/>
      </c>
      <c r="AI532" s="322">
        <v>5</v>
      </c>
      <c r="AJ532" s="324" t="s">
        <v>117</v>
      </c>
      <c r="AK532" s="323" t="s">
        <v>5766</v>
      </c>
      <c r="AL532" s="322" t="s">
        <v>17</v>
      </c>
      <c r="AM532" s="324" t="str">
        <f>IF(LEN(AD532)&gt;1,INDEX('JP PINT 1.0'!U:U,MATCH(コアインボイスモデル!AD532,'JP PINT 1.0'!B:B,0),1),"")</f>
        <v/>
      </c>
    </row>
    <row r="533" spans="1:39" outlineLevel="1">
      <c r="A533" s="329">
        <f t="shared" si="76"/>
        <v>377</v>
      </c>
      <c r="B533" s="322" t="str">
        <f t="shared" si="80"/>
        <v>明細文書</v>
      </c>
      <c r="C533" s="322" t="str">
        <f t="shared" si="84"/>
        <v>BT-310</v>
      </c>
      <c r="D533" s="322" t="str">
        <f t="shared" si="81"/>
        <v>1..1</v>
      </c>
      <c r="E533" s="322">
        <v>4</v>
      </c>
      <c r="F533" s="323" t="s">
        <v>6055</v>
      </c>
      <c r="G533" s="324" t="s">
        <v>1210</v>
      </c>
      <c r="H533" s="329">
        <v>531</v>
      </c>
      <c r="I533" s="322" t="s">
        <v>5251</v>
      </c>
      <c r="J533" s="322" t="str">
        <f>IF(LEN(N533)&gt;0,INDEX(統合請求!C:C,MATCH(N533,統合請求!D:D,0),1),"")</f>
        <v>IID247</v>
      </c>
      <c r="K533" s="322" t="s">
        <v>25</v>
      </c>
      <c r="L533" s="322" t="s">
        <v>793</v>
      </c>
      <c r="M533" s="322">
        <v>5</v>
      </c>
      <c r="N533" s="323" t="s">
        <v>1209</v>
      </c>
      <c r="O533" s="324" t="s">
        <v>1210</v>
      </c>
      <c r="P533" s="322" t="s">
        <v>23</v>
      </c>
      <c r="X533" s="323" t="s">
        <v>6291</v>
      </c>
      <c r="AC533" s="322">
        <f>IF(ISTEXT(AD533),INDEX('JP PINT 1.0'!A:A,MATCH(コアインボイスモデル!AD533,'JP PINT 1.0'!B:B,0),1),"")</f>
        <v>2810</v>
      </c>
      <c r="AD533" s="324" t="s">
        <v>1853</v>
      </c>
      <c r="AE533" s="322" t="str">
        <f>IF(ISTEXT(AD533),INDEX('JP PINT 1.0'!F:F,MATCH(コアインボイスモデル!AD533,'JP PINT 1.0'!B:B,0),1),"")</f>
        <v>1..1</v>
      </c>
      <c r="AF533" s="322">
        <f>IF(ISTEXT(AD533),INDEX('JP PINT 1.0'!G:G,MATCH(コアインボイスモデル!AD533,'JP PINT 1.0'!B:B,0),1),"")</f>
        <v>2</v>
      </c>
      <c r="AG533" s="324" t="str">
        <f>IF(ISTEXT(AD533),INDEX('JP PINT 1.0'!I:I,MATCH(コアインボイスモデル!AD533,'JP PINT 1.0'!B:B,0),1),"")</f>
        <v>課税分類毎の課税基準額</v>
      </c>
      <c r="AH533" s="324" t="str">
        <f>IF(ISTEXT(AD533),INDEX('JP PINT 1.0'!L:L,MATCH(コアインボイスモデル!AD533,'JP PINT 1.0'!B:B,0),1),"")</f>
        <v>課税分類/課税分類の消費税率毎の課税基準額の合計。</v>
      </c>
      <c r="AI533" s="322">
        <v>5</v>
      </c>
      <c r="AJ533" s="324" t="s">
        <v>739</v>
      </c>
      <c r="AK533" s="323" t="s">
        <v>5767</v>
      </c>
      <c r="AL533" s="322" t="s">
        <v>17</v>
      </c>
      <c r="AM533" s="324" t="str">
        <f>IF(LEN(AD533)&gt;1,INDEX('JP PINT 1.0'!U:U,MATCH(コアインボイスモデル!AD533,'JP PINT 1.0'!B:B,0),1),"")</f>
        <v>/ubl:Invoice/cac:TaxTotal[cbc:TaxAmount/@currencyID=/ubl:Invoice/cbc:DocumentCurrencyCode]/cac:TaxSubtotal/cbc:TaxableAmount</v>
      </c>
    </row>
    <row r="534" spans="1:39" outlineLevel="1">
      <c r="A534" s="329">
        <f t="shared" si="76"/>
        <v>378</v>
      </c>
      <c r="B534" s="322" t="str">
        <f t="shared" si="80"/>
        <v>明細文書</v>
      </c>
      <c r="C534" s="322" t="str">
        <f t="shared" si="84"/>
        <v>BT-311</v>
      </c>
      <c r="D534" s="322" t="str">
        <f t="shared" si="81"/>
        <v>1..1</v>
      </c>
      <c r="E534" s="322">
        <v>4</v>
      </c>
      <c r="F534" s="323" t="s">
        <v>1211</v>
      </c>
      <c r="G534" s="324" t="s">
        <v>1212</v>
      </c>
      <c r="H534" s="329">
        <v>532</v>
      </c>
      <c r="I534" s="322" t="s">
        <v>5251</v>
      </c>
      <c r="J534" s="322" t="str">
        <f>IF(LEN(N534)&gt;0,INDEX(統合請求!C:C,MATCH(N534,統合請求!D:D,0),1),"")</f>
        <v>IID248</v>
      </c>
      <c r="K534" s="322" t="s">
        <v>25</v>
      </c>
      <c r="L534" s="322" t="s">
        <v>754</v>
      </c>
      <c r="M534" s="322">
        <v>5</v>
      </c>
      <c r="N534" s="323" t="s">
        <v>1211</v>
      </c>
      <c r="O534" s="324" t="s">
        <v>1212</v>
      </c>
      <c r="P534" s="322" t="s">
        <v>23</v>
      </c>
      <c r="X534" s="323" t="s">
        <v>6292</v>
      </c>
      <c r="AC534" s="322">
        <f>IF(ISTEXT(AD534),INDEX('JP PINT 1.0'!A:A,MATCH(コアインボイスモデル!AD534,'JP PINT 1.0'!B:B,0),1),"")</f>
        <v>2830</v>
      </c>
      <c r="AD534" s="324" t="s">
        <v>1854</v>
      </c>
      <c r="AE534" s="322" t="str">
        <f>IF(ISTEXT(AD534),INDEX('JP PINT 1.0'!F:F,MATCH(コアインボイスモデル!AD534,'JP PINT 1.0'!B:B,0),1),"")</f>
        <v>1..1</v>
      </c>
      <c r="AF534" s="322">
        <f>IF(ISTEXT(AD534),INDEX('JP PINT 1.0'!G:G,MATCH(コアインボイスモデル!AD534,'JP PINT 1.0'!B:B,0),1),"")</f>
        <v>2</v>
      </c>
      <c r="AG534" s="324" t="str">
        <f>IF(ISTEXT(AD534),INDEX('JP PINT 1.0'!I:I,MATCH(コアインボイスモデル!AD534,'JP PINT 1.0'!B:B,0),1),"")</f>
        <v>課税分類コード</v>
      </c>
      <c r="AH534" s="324" t="str">
        <f>IF(ISTEXT(AD534),INDEX('JP PINT 1.0'!L:L,MATCH(コアインボイスモデル!AD534,'JP PINT 1.0'!B:B,0),1),"")</f>
        <v>消費税の課税分類属性(標準税率、軽減税率など)を識別するためのコード。</v>
      </c>
      <c r="AI534" s="322">
        <v>5</v>
      </c>
      <c r="AJ534" s="324" t="s">
        <v>128</v>
      </c>
      <c r="AK534" s="323" t="s">
        <v>5768</v>
      </c>
      <c r="AL534" s="322" t="s">
        <v>17</v>
      </c>
      <c r="AM534" s="324" t="str">
        <f>IF(LEN(AD534)&gt;1,INDEX('JP PINT 1.0'!U:U,MATCH(コアインボイスモデル!AD534,'JP PINT 1.0'!B:B,0),1),"")</f>
        <v>/ubl:Invoice/cac:TaxTotal[cbc:TaxAmount/@currencyID=/ubl:Invoice/cbc:DocumentCurrencyCode]/cac:TaxSubtotal/cac:TaxCategory/cbc:ID</v>
      </c>
    </row>
    <row r="535" spans="1:39" outlineLevel="1">
      <c r="A535" s="329">
        <f t="shared" si="76"/>
        <v>379</v>
      </c>
      <c r="B535" s="322" t="str">
        <f t="shared" si="80"/>
        <v>明細文書</v>
      </c>
      <c r="C535" s="322" t="str">
        <f t="shared" si="84"/>
        <v>BT-312</v>
      </c>
      <c r="D535" s="322" t="str">
        <f t="shared" si="81"/>
        <v>0..1</v>
      </c>
      <c r="E535" s="322">
        <v>4</v>
      </c>
      <c r="F535" s="323" t="s">
        <v>1213</v>
      </c>
      <c r="G535" s="324" t="s">
        <v>1214</v>
      </c>
      <c r="H535" s="329">
        <v>533</v>
      </c>
      <c r="I535" s="322" t="s">
        <v>5251</v>
      </c>
      <c r="J535" s="322" t="str">
        <f>IF(LEN(N535)&gt;0,INDEX(統合請求!C:C,MATCH(N535,統合請求!D:D,0),1),"")</f>
        <v>IID250</v>
      </c>
      <c r="K535" s="322" t="s">
        <v>25</v>
      </c>
      <c r="L535" s="322" t="s">
        <v>802</v>
      </c>
      <c r="M535" s="322">
        <v>5</v>
      </c>
      <c r="N535" s="323" t="s">
        <v>1213</v>
      </c>
      <c r="O535" s="324" t="s">
        <v>1214</v>
      </c>
      <c r="P535" s="322" t="s">
        <v>30</v>
      </c>
      <c r="X535" s="323" t="s">
        <v>6295</v>
      </c>
      <c r="AC535" s="322" t="str">
        <f>IF(ISTEXT(AD535),INDEX('JP PINT 1.0'!A:A,MATCH(コアインボイスモデル!AD535,'JP PINT 1.0'!B:B,0),1),"")</f>
        <v/>
      </c>
      <c r="AE535" s="322" t="str">
        <f>IF(ISTEXT(AD535),INDEX('JP PINT 1.0'!F:F,MATCH(コアインボイスモデル!AD535,'JP PINT 1.0'!B:B,0),1),"")</f>
        <v/>
      </c>
      <c r="AF535" s="322" t="str">
        <f>IF(ISTEXT(AD535),INDEX('JP PINT 1.0'!G:G,MATCH(コアインボイスモデル!AD535,'JP PINT 1.0'!B:B,0),1),"")</f>
        <v/>
      </c>
      <c r="AG535" s="324" t="str">
        <f>IF(ISTEXT(AD535),INDEX('JP PINT 1.0'!I:I,MATCH(コアインボイスモデル!AD535,'JP PINT 1.0'!B:B,0),1),"")</f>
        <v/>
      </c>
      <c r="AH535" s="324" t="str">
        <f>IF(ISTEXT(AD535),INDEX('JP PINT 1.0'!L:L,MATCH(コアインボイスモデル!AD535,'JP PINT 1.0'!B:B,0),1),"")</f>
        <v/>
      </c>
      <c r="AI535" s="322">
        <v>5</v>
      </c>
      <c r="AJ535" s="324" t="s">
        <v>803</v>
      </c>
      <c r="AK535" s="323" t="s">
        <v>5769</v>
      </c>
      <c r="AL535" s="322" t="s">
        <v>17</v>
      </c>
      <c r="AM535" s="324" t="str">
        <f>IF(LEN(AD535)&gt;1,INDEX('JP PINT 1.0'!U:U,MATCH(コアインボイスモデル!AD535,'JP PINT 1.0'!B:B,0),1),"")</f>
        <v/>
      </c>
    </row>
    <row r="536" spans="1:39" outlineLevel="1">
      <c r="A536" s="329">
        <f t="shared" si="76"/>
        <v>380</v>
      </c>
      <c r="B536" s="322" t="str">
        <f t="shared" si="80"/>
        <v>明細文書</v>
      </c>
      <c r="C536" s="322" t="str">
        <f t="shared" si="84"/>
        <v>BT-313</v>
      </c>
      <c r="D536" s="322" t="str">
        <f t="shared" si="81"/>
        <v>1..1</v>
      </c>
      <c r="E536" s="322">
        <v>4</v>
      </c>
      <c r="F536" s="323" t="s">
        <v>1215</v>
      </c>
      <c r="G536" s="324" t="s">
        <v>1216</v>
      </c>
      <c r="H536" s="329">
        <v>534</v>
      </c>
      <c r="I536" s="322" t="s">
        <v>5251</v>
      </c>
      <c r="J536" s="322" t="str">
        <f>IF(LEN(N536)&gt;0,INDEX(統合請求!C:C,MATCH(N536,統合請求!D:D,0),1),"")</f>
        <v>IID251</v>
      </c>
      <c r="K536" s="322" t="s">
        <v>25</v>
      </c>
      <c r="L536" s="322" t="s">
        <v>806</v>
      </c>
      <c r="M536" s="322">
        <v>5</v>
      </c>
      <c r="N536" s="323" t="s">
        <v>1215</v>
      </c>
      <c r="O536" s="324" t="s">
        <v>1216</v>
      </c>
      <c r="P536" s="322" t="s">
        <v>23</v>
      </c>
      <c r="X536" s="323" t="s">
        <v>6416</v>
      </c>
      <c r="AC536" s="322">
        <f>IF(ISTEXT(AD536),INDEX('JP PINT 1.0'!A:A,MATCH(コアインボイスモデル!AD536,'JP PINT 1.0'!B:B,0),1),"")</f>
        <v>2840</v>
      </c>
      <c r="AD536" s="324" t="s">
        <v>1858</v>
      </c>
      <c r="AE536" s="322" t="str">
        <f>IF(ISTEXT(AD536),INDEX('JP PINT 1.0'!F:F,MATCH(コアインボイスモデル!AD536,'JP PINT 1.0'!B:B,0),1),"")</f>
        <v>0..1</v>
      </c>
      <c r="AF536" s="322">
        <f>IF(ISTEXT(AD536),INDEX('JP PINT 1.0'!G:G,MATCH(コアインボイスモデル!AD536,'JP PINT 1.0'!B:B,0),1),"")</f>
        <v>2</v>
      </c>
      <c r="AG536" s="324" t="str">
        <f>IF(ISTEXT(AD536),INDEX('JP PINT 1.0'!I:I,MATCH(コアインボイスモデル!AD536,'JP PINT 1.0'!B:B,0),1),"")</f>
        <v>課税分類毎の税率</v>
      </c>
      <c r="AH536" s="324" t="str">
        <f>IF(ISTEXT(AD536),INDEX('JP PINT 1.0'!L:L,MATCH(コアインボイスモデル!AD536,'JP PINT 1.0'!B:B,0),1),"")</f>
        <v>課税分類毎の税額計算のための率。</v>
      </c>
      <c r="AI536" s="322">
        <v>5</v>
      </c>
      <c r="AJ536" s="324" t="s">
        <v>807</v>
      </c>
      <c r="AK536" s="323" t="s">
        <v>5770</v>
      </c>
      <c r="AL536" s="322" t="s">
        <v>17</v>
      </c>
      <c r="AM536" s="324" t="str">
        <f>IF(LEN(AD536)&gt;1,INDEX('JP PINT 1.0'!U:U,MATCH(コアインボイスモデル!AD536,'JP PINT 1.0'!B:B,0),1),"")</f>
        <v>/ubl:Invoice/cac:TaxTotal[cbc:TaxAmount/@currencyID=/ubl:Invoice/cbc:DocumentCurrencyCode]/cac:TaxSubtotal/cac:TaxCategory/cbc:Percent</v>
      </c>
    </row>
    <row r="537" spans="1:39" outlineLevel="1">
      <c r="A537" s="329">
        <f t="shared" si="76"/>
        <v>381</v>
      </c>
      <c r="B537" s="322" t="str">
        <f t="shared" si="80"/>
        <v>明細文書</v>
      </c>
      <c r="C537" s="322" t="str">
        <f t="shared" si="84"/>
        <v>BT-314</v>
      </c>
      <c r="D537" s="322" t="str">
        <f t="shared" si="81"/>
        <v>1..1</v>
      </c>
      <c r="E537" s="322">
        <v>4</v>
      </c>
      <c r="F537" s="323" t="s">
        <v>1217</v>
      </c>
      <c r="G537" s="324" t="s">
        <v>1218</v>
      </c>
      <c r="H537" s="329">
        <v>535</v>
      </c>
      <c r="I537" s="322" t="s">
        <v>5251</v>
      </c>
      <c r="J537" s="322" t="str">
        <f>IF(LEN(N537)&gt;0,INDEX(統合請求!C:C,MATCH(N537,統合請求!D:D,0),1),"")</f>
        <v>IID252</v>
      </c>
      <c r="K537" s="322" t="s">
        <v>25</v>
      </c>
      <c r="L537" s="322" t="s">
        <v>810</v>
      </c>
      <c r="M537" s="322">
        <v>5</v>
      </c>
      <c r="N537" s="323" t="s">
        <v>1217</v>
      </c>
      <c r="O537" s="324" t="s">
        <v>1218</v>
      </c>
      <c r="P537" s="322" t="s">
        <v>23</v>
      </c>
      <c r="X537" s="323" t="s">
        <v>6418</v>
      </c>
      <c r="AC537" s="322" t="str">
        <f>IF(ISTEXT(AD537),INDEX('JP PINT 1.0'!A:A,MATCH(コアインボイスモデル!AD537,'JP PINT 1.0'!B:B,0),1),"")</f>
        <v/>
      </c>
      <c r="AE537" s="322" t="str">
        <f>IF(ISTEXT(AD537),INDEX('JP PINT 1.0'!F:F,MATCH(コアインボイスモデル!AD537,'JP PINT 1.0'!B:B,0),1),"")</f>
        <v/>
      </c>
      <c r="AF537" s="322" t="str">
        <f>IF(ISTEXT(AD537),INDEX('JP PINT 1.0'!G:G,MATCH(コアインボイスモデル!AD537,'JP PINT 1.0'!B:B,0),1),"")</f>
        <v/>
      </c>
      <c r="AG537" s="324" t="str">
        <f>IF(ISTEXT(AD537),INDEX('JP PINT 1.0'!I:I,MATCH(コアインボイスモデル!AD537,'JP PINT 1.0'!B:B,0),1),"")</f>
        <v/>
      </c>
      <c r="AH537" s="324" t="str">
        <f>IF(ISTEXT(AD537),INDEX('JP PINT 1.0'!L:L,MATCH(コアインボイスモデル!AD537,'JP PINT 1.0'!B:B,0),1),"")</f>
        <v/>
      </c>
      <c r="AI537" s="322">
        <v>5</v>
      </c>
      <c r="AJ537" s="324" t="s">
        <v>811</v>
      </c>
      <c r="AK537" s="323" t="s">
        <v>5771</v>
      </c>
      <c r="AL537" s="322" t="s">
        <v>17</v>
      </c>
      <c r="AM537" s="324" t="str">
        <f>IF(LEN(AD537)&gt;1,INDEX('JP PINT 1.0'!U:U,MATCH(コアインボイスモデル!AD537,'JP PINT 1.0'!B:B,0),1),"")</f>
        <v/>
      </c>
    </row>
    <row r="538" spans="1:39" outlineLevel="1">
      <c r="A538" s="329">
        <f t="shared" ref="A538:A601" si="85">A537+1</f>
        <v>382</v>
      </c>
      <c r="B538" s="322" t="str">
        <f t="shared" si="80"/>
        <v>明細文書</v>
      </c>
      <c r="C538" s="322" t="str">
        <f t="shared" si="84"/>
        <v>BT-315</v>
      </c>
      <c r="D538" s="322" t="str">
        <f t="shared" si="81"/>
        <v>1..1</v>
      </c>
      <c r="E538" s="322">
        <v>4</v>
      </c>
      <c r="F538" s="323" t="s">
        <v>1219</v>
      </c>
      <c r="G538" s="324" t="s">
        <v>1220</v>
      </c>
      <c r="H538" s="329">
        <v>536</v>
      </c>
      <c r="I538" s="322" t="s">
        <v>5251</v>
      </c>
      <c r="J538" s="322" t="str">
        <f>IF(LEN(N538)&gt;0,INDEX(統合請求!C:C,MATCH(N538,統合請求!D:D,0),1),"")</f>
        <v>IID253</v>
      </c>
      <c r="K538" s="322" t="s">
        <v>25</v>
      </c>
      <c r="L538" s="322" t="s">
        <v>814</v>
      </c>
      <c r="M538" s="322">
        <v>5</v>
      </c>
      <c r="N538" s="323" t="s">
        <v>1219</v>
      </c>
      <c r="O538" s="324" t="s">
        <v>1220</v>
      </c>
      <c r="P538" s="322" t="s">
        <v>23</v>
      </c>
      <c r="X538" s="323" t="s">
        <v>6339</v>
      </c>
      <c r="AC538" s="322" t="str">
        <f>IF(ISTEXT(AD538),INDEX('JP PINT 1.0'!A:A,MATCH(コアインボイスモデル!AD538,'JP PINT 1.0'!B:B,0),1),"")</f>
        <v/>
      </c>
      <c r="AE538" s="322" t="str">
        <f>IF(ISTEXT(AD538),INDEX('JP PINT 1.0'!F:F,MATCH(コアインボイスモデル!AD538,'JP PINT 1.0'!B:B,0),1),"")</f>
        <v/>
      </c>
      <c r="AF538" s="322" t="str">
        <f>IF(ISTEXT(AD538),INDEX('JP PINT 1.0'!G:G,MATCH(コアインボイスモデル!AD538,'JP PINT 1.0'!B:B,0),1),"")</f>
        <v/>
      </c>
      <c r="AG538" s="324" t="str">
        <f>IF(ISTEXT(AD538),INDEX('JP PINT 1.0'!I:I,MATCH(コアインボイスモデル!AD538,'JP PINT 1.0'!B:B,0),1),"")</f>
        <v/>
      </c>
      <c r="AH538" s="324" t="str">
        <f>IF(ISTEXT(AD538),INDEX('JP PINT 1.0'!L:L,MATCH(コアインボイスモデル!AD538,'JP PINT 1.0'!B:B,0),1),"")</f>
        <v/>
      </c>
      <c r="AI538" s="322">
        <v>5</v>
      </c>
      <c r="AJ538" s="324" t="s">
        <v>815</v>
      </c>
      <c r="AK538" s="323" t="s">
        <v>5772</v>
      </c>
      <c r="AL538" s="322" t="s">
        <v>17</v>
      </c>
      <c r="AM538" s="324" t="str">
        <f>IF(LEN(AD538)&gt;1,INDEX('JP PINT 1.0'!U:U,MATCH(コアインボイスモデル!AD538,'JP PINT 1.0'!B:B,0),1),"")</f>
        <v/>
      </c>
    </row>
    <row r="539" spans="1:39" outlineLevel="1">
      <c r="A539" s="329">
        <f t="shared" si="85"/>
        <v>383</v>
      </c>
      <c r="B539" s="322" t="str">
        <f t="shared" si="80"/>
        <v>明細文書</v>
      </c>
      <c r="C539" s="322" t="str">
        <f t="shared" si="84"/>
        <v>BT-316</v>
      </c>
      <c r="D539" s="322" t="str">
        <f t="shared" si="81"/>
        <v>0..1</v>
      </c>
      <c r="E539" s="322">
        <v>4</v>
      </c>
      <c r="F539" s="323" t="s">
        <v>1221</v>
      </c>
      <c r="G539" s="324" t="s">
        <v>821</v>
      </c>
      <c r="H539" s="329">
        <v>537</v>
      </c>
      <c r="I539" s="322" t="s">
        <v>5251</v>
      </c>
      <c r="J539" s="322" t="str">
        <f>IF(LEN(N539)&gt;0,INDEX(統合請求!C:C,MATCH(N539,統合請求!D:D,0),1),"")</f>
        <v>IID254</v>
      </c>
      <c r="K539" s="322" t="s">
        <v>25</v>
      </c>
      <c r="L539" s="322" t="s">
        <v>818</v>
      </c>
      <c r="M539" s="322">
        <v>5</v>
      </c>
      <c r="N539" s="323" t="s">
        <v>1221</v>
      </c>
      <c r="O539" s="324" t="s">
        <v>821</v>
      </c>
      <c r="P539" s="322" t="s">
        <v>30</v>
      </c>
      <c r="X539" s="323" t="s">
        <v>6340</v>
      </c>
      <c r="AC539" s="322" t="str">
        <f>IF(ISTEXT(AD539),INDEX('JP PINT 1.0'!A:A,MATCH(コアインボイスモデル!AD539,'JP PINT 1.0'!B:B,0),1),"")</f>
        <v/>
      </c>
      <c r="AE539" s="322" t="str">
        <f>IF(ISTEXT(AD539),INDEX('JP PINT 1.0'!F:F,MATCH(コアインボイスモデル!AD539,'JP PINT 1.0'!B:B,0),1),"")</f>
        <v/>
      </c>
      <c r="AF539" s="322" t="str">
        <f>IF(ISTEXT(AD539),INDEX('JP PINT 1.0'!G:G,MATCH(コアインボイスモデル!AD539,'JP PINT 1.0'!B:B,0),1),"")</f>
        <v/>
      </c>
      <c r="AG539" s="324" t="str">
        <f>IF(ISTEXT(AD539),INDEX('JP PINT 1.0'!I:I,MATCH(コアインボイスモデル!AD539,'JP PINT 1.0'!B:B,0),1),"")</f>
        <v/>
      </c>
      <c r="AH539" s="324" t="str">
        <f>IF(ISTEXT(AD539),INDEX('JP PINT 1.0'!L:L,MATCH(コアインボイスモデル!AD539,'JP PINT 1.0'!B:B,0),1),"")</f>
        <v/>
      </c>
      <c r="AI539" s="322">
        <v>5</v>
      </c>
      <c r="AJ539" s="324" t="s">
        <v>819</v>
      </c>
      <c r="AK539" s="323" t="s">
        <v>5773</v>
      </c>
      <c r="AL539" s="322" t="s">
        <v>17</v>
      </c>
      <c r="AM539" s="324" t="str">
        <f>IF(LEN(AD539)&gt;1,INDEX('JP PINT 1.0'!U:U,MATCH(コアインボイスモデル!AD539,'JP PINT 1.0'!B:B,0),1),"")</f>
        <v/>
      </c>
    </row>
    <row r="540" spans="1:39" outlineLevel="1">
      <c r="A540" s="329">
        <f t="shared" si="85"/>
        <v>384</v>
      </c>
      <c r="B540" s="322" t="str">
        <f t="shared" si="80"/>
        <v>明細文書</v>
      </c>
      <c r="C540" s="322" t="str">
        <f t="shared" si="84"/>
        <v>BT-317</v>
      </c>
      <c r="D540" s="322" t="str">
        <f t="shared" si="81"/>
        <v>0..1</v>
      </c>
      <c r="E540" s="322">
        <v>4</v>
      </c>
      <c r="F540" s="324" t="s">
        <v>2122</v>
      </c>
      <c r="H540" s="329">
        <v>538</v>
      </c>
      <c r="I540" s="322" t="s">
        <v>5251</v>
      </c>
      <c r="J540" s="322" t="str">
        <f>IF(LEN(N540)&gt;0,INDEX(統合請求!C:C,MATCH(N540,統合請求!D:D,0),1),"")</f>
        <v/>
      </c>
      <c r="K540" s="322" t="s">
        <v>25</v>
      </c>
      <c r="L540" s="322" t="s">
        <v>5790</v>
      </c>
      <c r="P540" s="322" t="s">
        <v>30</v>
      </c>
      <c r="X540" s="323" t="s">
        <v>6535</v>
      </c>
      <c r="AC540" s="322">
        <f>IF(ISTEXT(AD540),INDEX('JP PINT 1.0'!A:A,MATCH(コアインボイスモデル!AD540,'JP PINT 1.0'!B:B,0),1),"")</f>
        <v>1070</v>
      </c>
      <c r="AD540" s="324" t="s">
        <v>5793</v>
      </c>
      <c r="AE540" s="322" t="str">
        <f>IF(ISTEXT(AD540),INDEX('JP PINT 1.0'!F:F,MATCH(コアインボイスモデル!AD540,'JP PINT 1.0'!B:B,0),1),"")</f>
        <v>0..1</v>
      </c>
      <c r="AF540" s="322">
        <f>IF(ISTEXT(AD540),INDEX('JP PINT 1.0'!G:G,MATCH(コアインボイスモデル!AD540,'JP PINT 1.0'!B:B,0),1),"")</f>
        <v>1</v>
      </c>
      <c r="AG540" s="324" t="str">
        <f>IF(ISTEXT(AD540),INDEX('JP PINT 1.0'!I:I,MATCH(コアインボイスモデル!AD540,'JP PINT 1.0'!B:B,0),1),"")</f>
        <v>課税基準日</v>
      </c>
      <c r="AH540" s="324">
        <f>IF(ISTEXT(AD540),INDEX('JP PINT 1.0'!L:L,MATCH(コアインボイスモデル!AD540,'JP PINT 1.0'!B:B,0),1),"")</f>
        <v>0</v>
      </c>
      <c r="AJ540" s="324" t="s">
        <v>5788</v>
      </c>
      <c r="AK540" s="323" t="s">
        <v>5789</v>
      </c>
      <c r="AM540" s="324" t="str">
        <f>IF(LEN(AD540)&gt;1,INDEX('JP PINT 1.0'!U:U,MATCH(コアインボイスモデル!AD540,'JP PINT 1.0'!B:B,0),1),"")</f>
        <v>/ubl:Invoice/cbc:TaxPointDate</v>
      </c>
    </row>
    <row r="541" spans="1:39" outlineLevel="1">
      <c r="A541" s="329">
        <f t="shared" si="85"/>
        <v>385</v>
      </c>
      <c r="B541" s="322" t="str">
        <f t="shared" si="80"/>
        <v>明細文書</v>
      </c>
      <c r="C541" s="322" t="str">
        <f t="shared" si="84"/>
        <v>BT-318</v>
      </c>
      <c r="D541" s="322" t="str">
        <f t="shared" si="81"/>
        <v>0..1</v>
      </c>
      <c r="E541" s="322">
        <v>4</v>
      </c>
      <c r="F541" s="324" t="s">
        <v>2129</v>
      </c>
      <c r="H541" s="329">
        <v>539</v>
      </c>
      <c r="I541" s="322" t="s">
        <v>5251</v>
      </c>
      <c r="J541" s="322" t="str">
        <f>IF(LEN(N541)&gt;0,INDEX(統合請求!C:C,MATCH(N541,統合請求!D:D,0),1),"")</f>
        <v/>
      </c>
      <c r="K541" s="322" t="s">
        <v>25</v>
      </c>
      <c r="L541" s="322" t="s">
        <v>5795</v>
      </c>
      <c r="P541" s="322" t="s">
        <v>30</v>
      </c>
      <c r="X541" s="323" t="s">
        <v>6536</v>
      </c>
      <c r="AC541" s="322">
        <f>IF(ISTEXT(AD541),INDEX('JP PINT 1.0'!A:A,MATCH(コアインボイスモデル!AD541,'JP PINT 1.0'!B:B,0),1),"")</f>
        <v>1080</v>
      </c>
      <c r="AD541" s="324" t="s">
        <v>1857</v>
      </c>
      <c r="AE541" s="322" t="str">
        <f>IF(ISTEXT(AD541),INDEX('JP PINT 1.0'!F:F,MATCH(コアインボイスモデル!AD541,'JP PINT 1.0'!B:B,0),1),"")</f>
        <v>0..1</v>
      </c>
      <c r="AF541" s="322">
        <f>IF(ISTEXT(AD541),INDEX('JP PINT 1.0'!G:G,MATCH(コアインボイスモデル!AD541,'JP PINT 1.0'!B:B,0),1),"")</f>
        <v>1</v>
      </c>
      <c r="AG541" s="324" t="str">
        <f>IF(ISTEXT(AD541),INDEX('JP PINT 1.0'!I:I,MATCH(コアインボイスモデル!AD541,'JP PINT 1.0'!B:B,0),1),"")</f>
        <v>課税基準日コード</v>
      </c>
      <c r="AH541" s="324" t="str">
        <f>IF(ISTEXT(AD541),INDEX('JP PINT 1.0'!L:L,MATCH(コアインボイスモデル!AD541,'JP PINT 1.0'!B:B,0),1),"")</f>
        <v>売り手、買い手が税を記帳する日付が何であるかを示すコード。</v>
      </c>
      <c r="AJ541" s="324" t="s">
        <v>5792</v>
      </c>
      <c r="AK541" s="323" t="s">
        <v>5796</v>
      </c>
      <c r="AM541" s="324" t="str">
        <f>IF(LEN(AD541)&gt;1,INDEX('JP PINT 1.0'!U:U,MATCH(コアインボイスモデル!AD541,'JP PINT 1.0'!B:B,0),1),"")</f>
        <v>/ubl:Invoice/cac:InvoicePeriod/cbc:DescriptionCode</v>
      </c>
    </row>
    <row r="542" spans="1:39">
      <c r="A542" s="329">
        <f t="shared" si="85"/>
        <v>386</v>
      </c>
      <c r="B542" s="322" t="str">
        <f t="shared" si="80"/>
        <v>明細文書</v>
      </c>
      <c r="C542" s="322" t="str">
        <f>"BG-"&amp;(MID(C529,4,2)+1)</f>
        <v>BG-65</v>
      </c>
      <c r="D542" s="322" t="str">
        <f t="shared" si="81"/>
        <v>0..1</v>
      </c>
      <c r="E542" s="322">
        <v>3</v>
      </c>
      <c r="F542" s="323" t="s">
        <v>6184</v>
      </c>
      <c r="G542" s="324" t="s">
        <v>1203</v>
      </c>
      <c r="H542" s="329">
        <v>540</v>
      </c>
      <c r="I542" s="322" t="s">
        <v>5251</v>
      </c>
      <c r="K542" s="322" t="s">
        <v>36</v>
      </c>
      <c r="L542" s="322" t="s">
        <v>1201</v>
      </c>
      <c r="M542" s="322">
        <v>4</v>
      </c>
      <c r="N542" s="323" t="s">
        <v>1202</v>
      </c>
      <c r="O542" s="324" t="s">
        <v>1203</v>
      </c>
      <c r="P542" s="322" t="s">
        <v>30</v>
      </c>
      <c r="V542" s="323" t="s">
        <v>6452</v>
      </c>
      <c r="AC542" s="322">
        <f>IF(ISTEXT(AD542),INDEX('JP PINT 1.0'!A:A,MATCH(コアインボイスモデル!AD542,'JP PINT 1.0'!B:B,0),1),"")</f>
        <v>2760</v>
      </c>
      <c r="AD542" s="324" t="s">
        <v>3105</v>
      </c>
      <c r="AE542" s="322" t="str">
        <f>IF(ISTEXT(AD542),INDEX('JP PINT 1.0'!F:F,MATCH(コアインボイスモデル!AD542,'JP PINT 1.0'!B:B,0),1),"")</f>
        <v>1..n</v>
      </c>
      <c r="AF542" s="322">
        <f>IF(ISTEXT(AD542),INDEX('JP PINT 1.0'!G:G,MATCH(コアインボイスモデル!AD542,'JP PINT 1.0'!B:B,0),1),"")</f>
        <v>2</v>
      </c>
      <c r="AG542" s="324" t="str">
        <f>IF(ISTEXT(AD542),INDEX('JP PINT 1.0'!I:I,MATCH(コアインボイスモデル!AD542,'JP PINT 1.0'!B:B,0),1),"")</f>
        <v>会計通貨での税内訳情報</v>
      </c>
      <c r="AH542" s="324" t="str">
        <f>IF(ISTEXT(AD542),INDEX('JP PINT 1.0'!L:L,MATCH(コアインボイスモデル!AD542,'JP PINT 1.0'!B:B,0),1),"")</f>
        <v>請求書の会計通貨でのさまざまな課税分類、税率、および免税理由による消費税の内訳に関する情報を提供するビジネス用語のグループ。</v>
      </c>
      <c r="AI542" s="322">
        <v>4</v>
      </c>
      <c r="AJ542" s="324" t="s">
        <v>5184</v>
      </c>
      <c r="AK542" s="323" t="s">
        <v>5774</v>
      </c>
      <c r="AL542" s="322" t="s">
        <v>17</v>
      </c>
      <c r="AM542" s="324" t="str">
        <f>IF(LEN(AD542)&gt;1,INDEX('JP PINT 1.0'!U:U,MATCH(コアインボイスモデル!AD542,'JP PINT 1.0'!B:B,0),1),"")</f>
        <v>/ubl:Invoice/cac:TaxTotal[cbc:TaxAmount/@currencyID=/ubl:Invoice/cbc:TaxCurrencyCode]/cac:TaxSubtotal</v>
      </c>
    </row>
    <row r="543" spans="1:39" outlineLevel="1">
      <c r="A543" s="329"/>
      <c r="B543" s="322" t="str">
        <f t="shared" si="80"/>
        <v/>
      </c>
      <c r="D543" s="322" t="str">
        <f t="shared" si="81"/>
        <v/>
      </c>
      <c r="E543" s="322" t="s">
        <v>3791</v>
      </c>
      <c r="H543" s="329">
        <v>541</v>
      </c>
      <c r="I543" s="322" t="s">
        <v>5251</v>
      </c>
      <c r="J543" s="322" t="str">
        <f>IF(LEN(N543)&gt;0,INDEX(統合請求!C:C,MATCH(N543,統合請求!D:D,0),1),"")</f>
        <v>ICL60</v>
      </c>
      <c r="K543" s="322" t="s">
        <v>41</v>
      </c>
      <c r="L543" s="322" t="s">
        <v>746</v>
      </c>
      <c r="M543" s="322">
        <v>4</v>
      </c>
      <c r="N543" s="323" t="s">
        <v>1204</v>
      </c>
      <c r="O543" s="324" t="s">
        <v>1205</v>
      </c>
      <c r="P543" s="322" t="s">
        <v>46</v>
      </c>
      <c r="W543" s="323" t="s">
        <v>6288</v>
      </c>
      <c r="AC543" s="322" t="str">
        <f>IF(ISTEXT(AD543),INDEX('JP PINT 1.0'!A:A,MATCH(コアインボイスモデル!AD543,'JP PINT 1.0'!B:B,0),1),"")</f>
        <v/>
      </c>
      <c r="AE543" s="322" t="str">
        <f>IF(ISTEXT(AD543),INDEX('JP PINT 1.0'!F:F,MATCH(コアインボイスモデル!AD543,'JP PINT 1.0'!B:B,0),1),"")</f>
        <v/>
      </c>
      <c r="AF543" s="322" t="str">
        <f>IF(ISTEXT(AD543),INDEX('JP PINT 1.0'!G:G,MATCH(コアインボイスモデル!AD543,'JP PINT 1.0'!B:B,0),1),"")</f>
        <v/>
      </c>
      <c r="AG543" s="324" t="str">
        <f>IF(ISTEXT(AD543),INDEX('JP PINT 1.0'!I:I,MATCH(コアインボイスモデル!AD543,'JP PINT 1.0'!B:B,0),1),"")</f>
        <v/>
      </c>
      <c r="AH543" s="324" t="str">
        <f>IF(ISTEXT(AD543),INDEX('JP PINT 1.0'!L:L,MATCH(コアインボイスモデル!AD543,'JP PINT 1.0'!B:B,0),1),"")</f>
        <v/>
      </c>
      <c r="AI543" s="322">
        <v>4</v>
      </c>
      <c r="AJ543" s="324" t="s">
        <v>747</v>
      </c>
      <c r="AL543" s="322" t="s">
        <v>17</v>
      </c>
      <c r="AM543" s="324" t="str">
        <f>IF(LEN(AD543)&gt;1,INDEX('JP PINT 1.0'!U:U,MATCH(コアインボイスモデル!AD543,'JP PINT 1.0'!B:B,0),1),"")</f>
        <v/>
      </c>
    </row>
    <row r="544" spans="1:39" outlineLevel="1">
      <c r="A544" s="329">
        <f>A542+1</f>
        <v>387</v>
      </c>
      <c r="B544" s="322" t="str">
        <f t="shared" si="80"/>
        <v>明細文書</v>
      </c>
      <c r="C544" s="322" t="str">
        <f>"BT-"&amp;(MID(C541,4,3)+1)</f>
        <v>BT-319</v>
      </c>
      <c r="D544" s="322" t="str">
        <f t="shared" si="81"/>
        <v>1..1</v>
      </c>
      <c r="E544" s="322">
        <v>4</v>
      </c>
      <c r="F544" s="323" t="s">
        <v>1206</v>
      </c>
      <c r="G544" s="324" t="s">
        <v>1207</v>
      </c>
      <c r="H544" s="329">
        <v>542</v>
      </c>
      <c r="I544" s="322" t="s">
        <v>5251</v>
      </c>
      <c r="J544" s="322" t="str">
        <f>IF(LEN(N544)&gt;0,INDEX(統合請求!C:C,MATCH(N544,統合請求!D:D,0),1),"")</f>
        <v>IID245</v>
      </c>
      <c r="K544" s="322" t="s">
        <v>25</v>
      </c>
      <c r="L544" s="322" t="s">
        <v>786</v>
      </c>
      <c r="M544" s="322">
        <v>5</v>
      </c>
      <c r="N544" s="323" t="s">
        <v>1206</v>
      </c>
      <c r="O544" s="324" t="s">
        <v>1207</v>
      </c>
      <c r="P544" s="322" t="s">
        <v>23</v>
      </c>
      <c r="X544" s="323" t="s">
        <v>6289</v>
      </c>
      <c r="AC544" s="322">
        <f>IF(ISTEXT(AD544),INDEX('JP PINT 1.0'!A:A,MATCH(コアインボイスモデル!AD544,'JP PINT 1.0'!B:B,0),1),"")</f>
        <v>2770</v>
      </c>
      <c r="AD544" s="324" t="s">
        <v>3114</v>
      </c>
      <c r="AE544" s="322" t="str">
        <f>IF(ISTEXT(AD544),INDEX('JP PINT 1.0'!F:F,MATCH(コアインボイスモデル!AD544,'JP PINT 1.0'!B:B,0),1),"")</f>
        <v>0..1</v>
      </c>
      <c r="AF544" s="322">
        <f>IF(ISTEXT(AD544),INDEX('JP PINT 1.0'!G:G,MATCH(コアインボイスモデル!AD544,'JP PINT 1.0'!B:B,0),1),"")</f>
        <v>3</v>
      </c>
      <c r="AG544" s="324" t="str">
        <f>IF(ISTEXT(AD544),INDEX('JP PINT 1.0'!I:I,MATCH(コアインボイスモデル!AD544,'JP PINT 1.0'!B:B,0),1),"")</f>
        <v>会計通貨での課税分類毎の消費税額</v>
      </c>
      <c r="AH544" s="324" t="str">
        <f>IF(ISTEXT(AD544),INDEX('JP PINT 1.0'!L:L,MATCH(コアインボイスモデル!AD544,'JP PINT 1.0'!B:B,0),1),"")</f>
        <v>課税分類での請求書消費税合計の会計通貨での金額。</v>
      </c>
      <c r="AI544" s="322">
        <v>5</v>
      </c>
      <c r="AJ544" s="324" t="s">
        <v>787</v>
      </c>
      <c r="AK544" s="323" t="s">
        <v>5775</v>
      </c>
      <c r="AL544" s="322" t="s">
        <v>17</v>
      </c>
      <c r="AM544" s="324" t="str">
        <f>IF(LEN(AD544)&gt;1,INDEX('JP PINT 1.0'!U:U,MATCH(コアインボイスモデル!AD544,'JP PINT 1.0'!B:B,0),1),"")</f>
        <v>/ubl:Invoice/cac:TaxTotal[cbc:TaxAmount/@currencyID=/ubl:Invoice/cbc:TaxCurrencyCode]/cac:TaxSubtotal/cbc:TaxAmount</v>
      </c>
    </row>
    <row r="545" spans="1:39" outlineLevel="1">
      <c r="A545" s="329">
        <f t="shared" si="85"/>
        <v>388</v>
      </c>
      <c r="B545" s="322" t="str">
        <f t="shared" si="80"/>
        <v>明細文書</v>
      </c>
      <c r="C545" s="322" t="str">
        <f t="shared" ref="C545:C552" si="86">"BT-"&amp;(MID(C544,4,3)+1)</f>
        <v>BT-320</v>
      </c>
      <c r="D545" s="322" t="str">
        <f t="shared" si="81"/>
        <v>0..1</v>
      </c>
      <c r="E545" s="322">
        <v>4</v>
      </c>
      <c r="F545" s="323" t="s">
        <v>1208</v>
      </c>
      <c r="G545" s="324" t="s">
        <v>792</v>
      </c>
      <c r="H545" s="329">
        <v>543</v>
      </c>
      <c r="I545" s="322" t="s">
        <v>5251</v>
      </c>
      <c r="J545" s="322" t="str">
        <f>IF(LEN(N545)&gt;0,INDEX(統合請求!C:C,MATCH(N545,統合請求!D:D,0),1),"")</f>
        <v>IID246</v>
      </c>
      <c r="K545" s="322" t="s">
        <v>25</v>
      </c>
      <c r="L545" s="322" t="s">
        <v>790</v>
      </c>
      <c r="M545" s="322">
        <v>5</v>
      </c>
      <c r="N545" s="323" t="s">
        <v>1208</v>
      </c>
      <c r="O545" s="324" t="s">
        <v>792</v>
      </c>
      <c r="P545" s="322" t="s">
        <v>30</v>
      </c>
      <c r="X545" s="323" t="s">
        <v>6337</v>
      </c>
      <c r="AC545" s="322" t="str">
        <f>IF(ISTEXT(AD545),INDEX('JP PINT 1.0'!A:A,MATCH(コアインボイスモデル!AD545,'JP PINT 1.0'!B:B,0),1),"")</f>
        <v/>
      </c>
      <c r="AE545" s="322" t="str">
        <f>IF(ISTEXT(AD545),INDEX('JP PINT 1.0'!F:F,MATCH(コアインボイスモデル!AD545,'JP PINT 1.0'!B:B,0),1),"")</f>
        <v/>
      </c>
      <c r="AF545" s="322" t="str">
        <f>IF(ISTEXT(AD545),INDEX('JP PINT 1.0'!G:G,MATCH(コアインボイスモデル!AD545,'JP PINT 1.0'!B:B,0),1),"")</f>
        <v/>
      </c>
      <c r="AG545" s="324" t="str">
        <f>IF(ISTEXT(AD545),INDEX('JP PINT 1.0'!I:I,MATCH(コアインボイスモデル!AD545,'JP PINT 1.0'!B:B,0),1),"")</f>
        <v/>
      </c>
      <c r="AH545" s="324" t="str">
        <f>IF(ISTEXT(AD545),INDEX('JP PINT 1.0'!L:L,MATCH(コアインボイスモデル!AD545,'JP PINT 1.0'!B:B,0),1),"")</f>
        <v/>
      </c>
      <c r="AI545" s="322">
        <v>5</v>
      </c>
      <c r="AJ545" s="324" t="s">
        <v>117</v>
      </c>
      <c r="AK545" s="323" t="s">
        <v>5776</v>
      </c>
      <c r="AL545" s="322" t="s">
        <v>17</v>
      </c>
      <c r="AM545" s="324" t="str">
        <f>IF(LEN(AD545)&gt;1,INDEX('JP PINT 1.0'!U:U,MATCH(コアインボイスモデル!AD545,'JP PINT 1.0'!B:B,0),1),"")</f>
        <v/>
      </c>
    </row>
    <row r="546" spans="1:39" outlineLevel="1">
      <c r="A546" s="329">
        <f t="shared" si="85"/>
        <v>389</v>
      </c>
      <c r="B546" s="322" t="str">
        <f t="shared" si="80"/>
        <v>明細文書</v>
      </c>
      <c r="C546" s="322" t="str">
        <f t="shared" si="86"/>
        <v>BT-321</v>
      </c>
      <c r="D546" s="322" t="str">
        <f t="shared" si="81"/>
        <v>1..1</v>
      </c>
      <c r="E546" s="322">
        <v>4</v>
      </c>
      <c r="F546" s="323" t="s">
        <v>6055</v>
      </c>
      <c r="G546" s="324" t="s">
        <v>1210</v>
      </c>
      <c r="H546" s="329">
        <v>544</v>
      </c>
      <c r="I546" s="322" t="s">
        <v>5251</v>
      </c>
      <c r="J546" s="322" t="str">
        <f>IF(LEN(N546)&gt;0,INDEX(統合請求!C:C,MATCH(N546,統合請求!D:D,0),1),"")</f>
        <v>IID247</v>
      </c>
      <c r="K546" s="322" t="s">
        <v>25</v>
      </c>
      <c r="L546" s="322" t="s">
        <v>793</v>
      </c>
      <c r="M546" s="322">
        <v>5</v>
      </c>
      <c r="N546" s="323" t="s">
        <v>1209</v>
      </c>
      <c r="O546" s="324" t="s">
        <v>1210</v>
      </c>
      <c r="P546" s="322" t="s">
        <v>23</v>
      </c>
      <c r="X546" s="323" t="s">
        <v>6291</v>
      </c>
      <c r="AC546" s="322" t="str">
        <f>IF(ISTEXT(AD546),INDEX('JP PINT 1.0'!A:A,MATCH(コアインボイスモデル!AD546,'JP PINT 1.0'!B:B,0),1),"")</f>
        <v/>
      </c>
      <c r="AE546" s="322" t="str">
        <f>IF(ISTEXT(AD546),INDEX('JP PINT 1.0'!F:F,MATCH(コアインボイスモデル!AD546,'JP PINT 1.0'!B:B,0),1),"")</f>
        <v/>
      </c>
      <c r="AF546" s="322" t="str">
        <f>IF(ISTEXT(AD546),INDEX('JP PINT 1.0'!G:G,MATCH(コアインボイスモデル!AD546,'JP PINT 1.0'!B:B,0),1),"")</f>
        <v/>
      </c>
      <c r="AG546" s="324" t="str">
        <f>IF(ISTEXT(AD546),INDEX('JP PINT 1.0'!I:I,MATCH(コアインボイスモデル!AD546,'JP PINT 1.0'!B:B,0),1),"")</f>
        <v/>
      </c>
      <c r="AH546" s="324" t="str">
        <f>IF(ISTEXT(AD546),INDEX('JP PINT 1.0'!L:L,MATCH(コアインボイスモデル!AD546,'JP PINT 1.0'!B:B,0),1),"")</f>
        <v/>
      </c>
      <c r="AI546" s="322">
        <v>5</v>
      </c>
      <c r="AJ546" s="324" t="s">
        <v>739</v>
      </c>
      <c r="AK546" s="323" t="s">
        <v>5777</v>
      </c>
      <c r="AL546" s="322" t="s">
        <v>17</v>
      </c>
      <c r="AM546" s="324" t="str">
        <f>IF(LEN(AD546)&gt;1,INDEX('JP PINT 1.0'!U:U,MATCH(コアインボイスモデル!AD546,'JP PINT 1.0'!B:B,0),1),"")</f>
        <v/>
      </c>
    </row>
    <row r="547" spans="1:39" outlineLevel="1">
      <c r="A547" s="329">
        <f t="shared" si="85"/>
        <v>390</v>
      </c>
      <c r="B547" s="322" t="str">
        <f t="shared" si="80"/>
        <v>明細文書</v>
      </c>
      <c r="C547" s="322" t="str">
        <f t="shared" si="86"/>
        <v>BT-322</v>
      </c>
      <c r="D547" s="322" t="str">
        <f t="shared" si="81"/>
        <v>1..1</v>
      </c>
      <c r="E547" s="322">
        <v>4</v>
      </c>
      <c r="F547" s="323" t="s">
        <v>1211</v>
      </c>
      <c r="G547" s="324" t="s">
        <v>1212</v>
      </c>
      <c r="H547" s="329">
        <v>545</v>
      </c>
      <c r="I547" s="322" t="s">
        <v>5251</v>
      </c>
      <c r="J547" s="322" t="str">
        <f>IF(LEN(N547)&gt;0,INDEX(統合請求!C:C,MATCH(N547,統合請求!D:D,0),1),"")</f>
        <v>IID248</v>
      </c>
      <c r="K547" s="322" t="s">
        <v>25</v>
      </c>
      <c r="L547" s="322" t="s">
        <v>754</v>
      </c>
      <c r="M547" s="322">
        <v>5</v>
      </c>
      <c r="N547" s="323" t="s">
        <v>1211</v>
      </c>
      <c r="O547" s="324" t="s">
        <v>1212</v>
      </c>
      <c r="P547" s="322" t="s">
        <v>23</v>
      </c>
      <c r="X547" s="323" t="s">
        <v>6292</v>
      </c>
      <c r="AC547" s="322">
        <f>IF(ISTEXT(AD547),INDEX('JP PINT 1.0'!A:A,MATCH(コアインボイスモデル!AD547,'JP PINT 1.0'!B:B,0),1),"")</f>
        <v>2780</v>
      </c>
      <c r="AD547" s="324" t="s">
        <v>3121</v>
      </c>
      <c r="AE547" s="322" t="str">
        <f>IF(ISTEXT(AD547),INDEX('JP PINT 1.0'!F:F,MATCH(コアインボイスモデル!AD547,'JP PINT 1.0'!B:B,0),1),"")</f>
        <v>1..1</v>
      </c>
      <c r="AF547" s="322">
        <f>IF(ISTEXT(AD547),INDEX('JP PINT 1.0'!G:G,MATCH(コアインボイスモデル!AD547,'JP PINT 1.0'!B:B,0),1),"")</f>
        <v>3</v>
      </c>
      <c r="AG547" s="324" t="str">
        <f>IF(ISTEXT(AD547),INDEX('JP PINT 1.0'!I:I,MATCH(コアインボイスモデル!AD547,'JP PINT 1.0'!B:B,0),1),"")</f>
        <v>会計通貨での課税分類コード</v>
      </c>
      <c r="AH547" s="324" t="str">
        <f>IF(ISTEXT(AD547),INDEX('JP PINT 1.0'!L:L,MATCH(コアインボイスモデル!AD547,'JP PINT 1.0'!B:B,0),1),"")</f>
        <v xml:space="preserve"> 請求書会計通貨での課税分類のコード化された識別子。</v>
      </c>
      <c r="AI547" s="322">
        <v>5</v>
      </c>
      <c r="AJ547" s="324" t="s">
        <v>128</v>
      </c>
      <c r="AK547" s="323" t="s">
        <v>5778</v>
      </c>
      <c r="AL547" s="322" t="s">
        <v>17</v>
      </c>
      <c r="AM547" s="324" t="str">
        <f>IF(LEN(AD547)&gt;1,INDEX('JP PINT 1.0'!U:U,MATCH(コアインボイスモデル!AD547,'JP PINT 1.0'!B:B,0),1),"")</f>
        <v>/ubl:Invoice/cac:TaxTotal[cbc:TaxAmount/@currencyID=/ubl:Invoice/cbc:TaxCurrencyCode]/cac:TaxSubtotal/cac:TaxCategory/cbc:ID</v>
      </c>
    </row>
    <row r="548" spans="1:39" outlineLevel="1">
      <c r="A548" s="329">
        <f t="shared" si="85"/>
        <v>391</v>
      </c>
      <c r="B548" s="322" t="str">
        <f t="shared" si="80"/>
        <v>明細文書</v>
      </c>
      <c r="C548" s="322" t="str">
        <f t="shared" si="86"/>
        <v>BT-323</v>
      </c>
      <c r="D548" s="322" t="str">
        <f t="shared" si="81"/>
        <v>0..1</v>
      </c>
      <c r="E548" s="322">
        <v>4</v>
      </c>
      <c r="F548" s="323" t="s">
        <v>1213</v>
      </c>
      <c r="G548" s="324" t="s">
        <v>1214</v>
      </c>
      <c r="H548" s="329">
        <v>546</v>
      </c>
      <c r="I548" s="322" t="s">
        <v>5251</v>
      </c>
      <c r="J548" s="322" t="str">
        <f>IF(LEN(N548)&gt;0,INDEX(統合請求!C:C,MATCH(N548,統合請求!D:D,0),1),"")</f>
        <v>IID250</v>
      </c>
      <c r="K548" s="322" t="s">
        <v>25</v>
      </c>
      <c r="L548" s="322" t="s">
        <v>802</v>
      </c>
      <c r="M548" s="322">
        <v>5</v>
      </c>
      <c r="N548" s="323" t="s">
        <v>1213</v>
      </c>
      <c r="O548" s="324" t="s">
        <v>1214</v>
      </c>
      <c r="P548" s="322" t="s">
        <v>30</v>
      </c>
      <c r="X548" s="323" t="s">
        <v>6295</v>
      </c>
      <c r="AC548" s="322" t="str">
        <f>IF(ISTEXT(AD548),INDEX('JP PINT 1.0'!A:A,MATCH(コアインボイスモデル!AD548,'JP PINT 1.0'!B:B,0),1),"")</f>
        <v/>
      </c>
      <c r="AE548" s="322" t="str">
        <f>IF(ISTEXT(AD548),INDEX('JP PINT 1.0'!F:F,MATCH(コアインボイスモデル!AD548,'JP PINT 1.0'!B:B,0),1),"")</f>
        <v/>
      </c>
      <c r="AF548" s="322" t="str">
        <f>IF(ISTEXT(AD548),INDEX('JP PINT 1.0'!G:G,MATCH(コアインボイスモデル!AD548,'JP PINT 1.0'!B:B,0),1),"")</f>
        <v/>
      </c>
      <c r="AG548" s="324" t="str">
        <f>IF(ISTEXT(AD548),INDEX('JP PINT 1.0'!I:I,MATCH(コアインボイスモデル!AD548,'JP PINT 1.0'!B:B,0),1),"")</f>
        <v/>
      </c>
      <c r="AH548" s="324" t="str">
        <f>IF(ISTEXT(AD548),INDEX('JP PINT 1.0'!L:L,MATCH(コアインボイスモデル!AD548,'JP PINT 1.0'!B:B,0),1),"")</f>
        <v/>
      </c>
      <c r="AI548" s="322">
        <v>5</v>
      </c>
      <c r="AJ548" s="324" t="s">
        <v>803</v>
      </c>
      <c r="AK548" s="323" t="s">
        <v>5779</v>
      </c>
      <c r="AL548" s="322" t="s">
        <v>17</v>
      </c>
      <c r="AM548" s="324" t="str">
        <f>IF(LEN(AD548)&gt;1,INDEX('JP PINT 1.0'!U:U,MATCH(コアインボイスモデル!AD548,'JP PINT 1.0'!B:B,0),1),"")</f>
        <v/>
      </c>
    </row>
    <row r="549" spans="1:39" outlineLevel="1">
      <c r="A549" s="329">
        <f t="shared" si="85"/>
        <v>392</v>
      </c>
      <c r="B549" s="322" t="str">
        <f t="shared" si="80"/>
        <v>明細文書</v>
      </c>
      <c r="C549" s="322" t="str">
        <f t="shared" si="86"/>
        <v>BT-324</v>
      </c>
      <c r="D549" s="322" t="str">
        <f t="shared" si="81"/>
        <v>1..1</v>
      </c>
      <c r="E549" s="322">
        <v>4</v>
      </c>
      <c r="F549" s="323" t="s">
        <v>1215</v>
      </c>
      <c r="G549" s="324" t="s">
        <v>1216</v>
      </c>
      <c r="H549" s="329">
        <v>547</v>
      </c>
      <c r="I549" s="322" t="s">
        <v>5251</v>
      </c>
      <c r="J549" s="322" t="str">
        <f>IF(LEN(N549)&gt;0,INDEX(統合請求!C:C,MATCH(N549,統合請求!D:D,0),1),"")</f>
        <v>IID251</v>
      </c>
      <c r="K549" s="322" t="s">
        <v>25</v>
      </c>
      <c r="L549" s="322" t="s">
        <v>806</v>
      </c>
      <c r="M549" s="322">
        <v>5</v>
      </c>
      <c r="N549" s="323" t="s">
        <v>1215</v>
      </c>
      <c r="O549" s="324" t="s">
        <v>1216</v>
      </c>
      <c r="P549" s="322" t="s">
        <v>23</v>
      </c>
      <c r="X549" s="323" t="s">
        <v>6416</v>
      </c>
      <c r="AC549" s="322">
        <f>IF(ISTEXT(AD549),INDEX('JP PINT 1.0'!A:A,MATCH(コアインボイスモデル!AD549,'JP PINT 1.0'!B:B,0),1),"")</f>
        <v>2790</v>
      </c>
      <c r="AD549" s="324" t="s">
        <v>3128</v>
      </c>
      <c r="AE549" s="322" t="str">
        <f>IF(ISTEXT(AD549),INDEX('JP PINT 1.0'!F:F,MATCH(コアインボイスモデル!AD549,'JP PINT 1.0'!B:B,0),1),"")</f>
        <v>0..1</v>
      </c>
      <c r="AF549" s="322">
        <f>IF(ISTEXT(AD549),INDEX('JP PINT 1.0'!G:G,MATCH(コアインボイスモデル!AD549,'JP PINT 1.0'!B:B,0),1),"")</f>
        <v>3</v>
      </c>
      <c r="AG549" s="324" t="str">
        <f>IF(ISTEXT(AD549),INDEX('JP PINT 1.0'!I:I,MATCH(コアインボイスモデル!AD549,'JP PINT 1.0'!B:B,0),1),"")</f>
        <v>会計通貨での課税分類毎の税率</v>
      </c>
      <c r="AH549" s="324" t="str">
        <f>IF(ISTEXT(AD549),INDEX('JP PINT 1.0'!L:L,MATCH(コアインボイスモデル!AD549,'JP PINT 1.0'!B:B,0),1),"")</f>
        <v>会計通貨での該当する課税分類に適用されるパーセンテージとして表した税率。</v>
      </c>
      <c r="AI549" s="322">
        <v>5</v>
      </c>
      <c r="AJ549" s="324" t="s">
        <v>807</v>
      </c>
      <c r="AK549" s="323" t="s">
        <v>5780</v>
      </c>
      <c r="AL549" s="322" t="s">
        <v>17</v>
      </c>
      <c r="AM549" s="324" t="str">
        <f>IF(LEN(AD549)&gt;1,INDEX('JP PINT 1.0'!U:U,MATCH(コアインボイスモデル!AD549,'JP PINT 1.0'!B:B,0),1),"")</f>
        <v>/ubl:Invoice/cac:TaxTotal[cbc:TaxAmount/@currencyID=/ubl:Invoice/cbc:TaxCurrencyCode]/cac:TaxSubtotal/cac:TaxCategory/cbc:Percent</v>
      </c>
    </row>
    <row r="550" spans="1:39" outlineLevel="1">
      <c r="A550" s="329">
        <f t="shared" si="85"/>
        <v>393</v>
      </c>
      <c r="B550" s="322" t="str">
        <f t="shared" si="80"/>
        <v>明細文書</v>
      </c>
      <c r="C550" s="322" t="str">
        <f t="shared" si="86"/>
        <v>BT-325</v>
      </c>
      <c r="D550" s="322" t="str">
        <f t="shared" si="81"/>
        <v>1..1</v>
      </c>
      <c r="E550" s="322">
        <v>4</v>
      </c>
      <c r="F550" s="323" t="s">
        <v>1217</v>
      </c>
      <c r="G550" s="324" t="s">
        <v>1218</v>
      </c>
      <c r="H550" s="329">
        <v>548</v>
      </c>
      <c r="I550" s="322" t="s">
        <v>5251</v>
      </c>
      <c r="J550" s="322" t="str">
        <f>IF(LEN(N550)&gt;0,INDEX(統合請求!C:C,MATCH(N550,統合請求!D:D,0),1),"")</f>
        <v>IID252</v>
      </c>
      <c r="K550" s="322" t="s">
        <v>25</v>
      </c>
      <c r="L550" s="322" t="s">
        <v>810</v>
      </c>
      <c r="M550" s="322">
        <v>5</v>
      </c>
      <c r="N550" s="323" t="s">
        <v>1217</v>
      </c>
      <c r="O550" s="324" t="s">
        <v>1218</v>
      </c>
      <c r="P550" s="322" t="s">
        <v>23</v>
      </c>
      <c r="X550" s="323" t="s">
        <v>6418</v>
      </c>
      <c r="AC550" s="322" t="str">
        <f>IF(ISTEXT(AD550),INDEX('JP PINT 1.0'!A:A,MATCH(コアインボイスモデル!AD550,'JP PINT 1.0'!B:B,0),1),"")</f>
        <v/>
      </c>
      <c r="AE550" s="322" t="str">
        <f>IF(ISTEXT(AD550),INDEX('JP PINT 1.0'!F:F,MATCH(コアインボイスモデル!AD550,'JP PINT 1.0'!B:B,0),1),"")</f>
        <v/>
      </c>
      <c r="AF550" s="322" t="str">
        <f>IF(ISTEXT(AD550),INDEX('JP PINT 1.0'!G:G,MATCH(コアインボイスモデル!AD550,'JP PINT 1.0'!B:B,0),1),"")</f>
        <v/>
      </c>
      <c r="AG550" s="324" t="str">
        <f>IF(ISTEXT(AD550),INDEX('JP PINT 1.0'!I:I,MATCH(コアインボイスモデル!AD550,'JP PINT 1.0'!B:B,0),1),"")</f>
        <v/>
      </c>
      <c r="AH550" s="324" t="str">
        <f>IF(ISTEXT(AD550),INDEX('JP PINT 1.0'!L:L,MATCH(コアインボイスモデル!AD550,'JP PINT 1.0'!B:B,0),1),"")</f>
        <v/>
      </c>
      <c r="AI550" s="322">
        <v>5</v>
      </c>
      <c r="AJ550" s="324" t="s">
        <v>811</v>
      </c>
      <c r="AK550" s="323" t="s">
        <v>5781</v>
      </c>
      <c r="AL550" s="322" t="s">
        <v>17</v>
      </c>
      <c r="AM550" s="324" t="str">
        <f>IF(LEN(AD550)&gt;1,INDEX('JP PINT 1.0'!U:U,MATCH(コアインボイスモデル!AD550,'JP PINT 1.0'!B:B,0),1),"")</f>
        <v/>
      </c>
    </row>
    <row r="551" spans="1:39" outlineLevel="1">
      <c r="A551" s="329">
        <f t="shared" si="85"/>
        <v>394</v>
      </c>
      <c r="B551" s="322" t="str">
        <f t="shared" si="80"/>
        <v>明細文書</v>
      </c>
      <c r="C551" s="322" t="str">
        <f t="shared" si="86"/>
        <v>BT-326</v>
      </c>
      <c r="D551" s="322" t="str">
        <f t="shared" si="81"/>
        <v>1..1</v>
      </c>
      <c r="E551" s="322">
        <v>4</v>
      </c>
      <c r="F551" s="323" t="s">
        <v>1219</v>
      </c>
      <c r="G551" s="324" t="s">
        <v>1220</v>
      </c>
      <c r="H551" s="329">
        <v>549</v>
      </c>
      <c r="I551" s="322" t="s">
        <v>5251</v>
      </c>
      <c r="J551" s="322" t="str">
        <f>IF(LEN(N551)&gt;0,INDEX(統合請求!C:C,MATCH(N551,統合請求!D:D,0),1),"")</f>
        <v>IID253</v>
      </c>
      <c r="K551" s="322" t="s">
        <v>25</v>
      </c>
      <c r="L551" s="322" t="s">
        <v>814</v>
      </c>
      <c r="M551" s="322">
        <v>5</v>
      </c>
      <c r="N551" s="323" t="s">
        <v>1219</v>
      </c>
      <c r="O551" s="324" t="s">
        <v>1220</v>
      </c>
      <c r="P551" s="322" t="s">
        <v>23</v>
      </c>
      <c r="X551" s="323" t="s">
        <v>6339</v>
      </c>
      <c r="AC551" s="322" t="str">
        <f>IF(ISTEXT(AD551),INDEX('JP PINT 1.0'!A:A,MATCH(コアインボイスモデル!AD551,'JP PINT 1.0'!B:B,0),1),"")</f>
        <v/>
      </c>
      <c r="AE551" s="322" t="str">
        <f>IF(ISTEXT(AD551),INDEX('JP PINT 1.0'!F:F,MATCH(コアインボイスモデル!AD551,'JP PINT 1.0'!B:B,0),1),"")</f>
        <v/>
      </c>
      <c r="AF551" s="322" t="str">
        <f>IF(ISTEXT(AD551),INDEX('JP PINT 1.0'!G:G,MATCH(コアインボイスモデル!AD551,'JP PINT 1.0'!B:B,0),1),"")</f>
        <v/>
      </c>
      <c r="AG551" s="324" t="str">
        <f>IF(ISTEXT(AD551),INDEX('JP PINT 1.0'!I:I,MATCH(コアインボイスモデル!AD551,'JP PINT 1.0'!B:B,0),1),"")</f>
        <v/>
      </c>
      <c r="AH551" s="324" t="str">
        <f>IF(ISTEXT(AD551),INDEX('JP PINT 1.0'!L:L,MATCH(コアインボイスモデル!AD551,'JP PINT 1.0'!B:B,0),1),"")</f>
        <v/>
      </c>
      <c r="AI551" s="322">
        <v>5</v>
      </c>
      <c r="AJ551" s="324" t="s">
        <v>815</v>
      </c>
      <c r="AK551" s="323" t="s">
        <v>5782</v>
      </c>
      <c r="AL551" s="322" t="s">
        <v>17</v>
      </c>
      <c r="AM551" s="324" t="str">
        <f>IF(LEN(AD551)&gt;1,INDEX('JP PINT 1.0'!U:U,MATCH(コアインボイスモデル!AD551,'JP PINT 1.0'!B:B,0),1),"")</f>
        <v/>
      </c>
    </row>
    <row r="552" spans="1:39" outlineLevel="1">
      <c r="A552" s="329">
        <f t="shared" si="85"/>
        <v>395</v>
      </c>
      <c r="B552" s="322" t="str">
        <f t="shared" si="80"/>
        <v>明細文書</v>
      </c>
      <c r="C552" s="322" t="str">
        <f t="shared" si="86"/>
        <v>BT-327</v>
      </c>
      <c r="D552" s="322" t="str">
        <f t="shared" si="81"/>
        <v>0..1</v>
      </c>
      <c r="E552" s="322">
        <v>4</v>
      </c>
      <c r="F552" s="323" t="s">
        <v>1221</v>
      </c>
      <c r="G552" s="324" t="s">
        <v>821</v>
      </c>
      <c r="H552" s="329">
        <v>550</v>
      </c>
      <c r="I552" s="322" t="s">
        <v>5251</v>
      </c>
      <c r="J552" s="322" t="str">
        <f>IF(LEN(N552)&gt;0,INDEX(統合請求!C:C,MATCH(N552,統合請求!D:D,0),1),"")</f>
        <v>IID254</v>
      </c>
      <c r="K552" s="322" t="s">
        <v>25</v>
      </c>
      <c r="L552" s="322" t="s">
        <v>818</v>
      </c>
      <c r="M552" s="322">
        <v>5</v>
      </c>
      <c r="N552" s="323" t="s">
        <v>1221</v>
      </c>
      <c r="O552" s="324" t="s">
        <v>821</v>
      </c>
      <c r="P552" s="322" t="s">
        <v>30</v>
      </c>
      <c r="X552" s="323" t="s">
        <v>6340</v>
      </c>
      <c r="AC552" s="322" t="str">
        <f>IF(ISTEXT(AD552),INDEX('JP PINT 1.0'!A:A,MATCH(コアインボイスモデル!AD552,'JP PINT 1.0'!B:B,0),1),"")</f>
        <v/>
      </c>
      <c r="AE552" s="322" t="str">
        <f>IF(ISTEXT(AD552),INDEX('JP PINT 1.0'!F:F,MATCH(コアインボイスモデル!AD552,'JP PINT 1.0'!B:B,0),1),"")</f>
        <v/>
      </c>
      <c r="AF552" s="322" t="str">
        <f>IF(ISTEXT(AD552),INDEX('JP PINT 1.0'!G:G,MATCH(コアインボイスモデル!AD552,'JP PINT 1.0'!B:B,0),1),"")</f>
        <v/>
      </c>
      <c r="AG552" s="324" t="str">
        <f>IF(ISTEXT(AD552),INDEX('JP PINT 1.0'!I:I,MATCH(コアインボイスモデル!AD552,'JP PINT 1.0'!B:B,0),1),"")</f>
        <v/>
      </c>
      <c r="AH552" s="324" t="str">
        <f>IF(ISTEXT(AD552),INDEX('JP PINT 1.0'!L:L,MATCH(コアインボイスモデル!AD552,'JP PINT 1.0'!B:B,0),1),"")</f>
        <v/>
      </c>
      <c r="AI552" s="322">
        <v>5</v>
      </c>
      <c r="AJ552" s="324" t="s">
        <v>819</v>
      </c>
      <c r="AK552" s="323" t="s">
        <v>5783</v>
      </c>
      <c r="AL552" s="322" t="s">
        <v>17</v>
      </c>
      <c r="AM552" s="324" t="str">
        <f>IF(LEN(AD552)&gt;1,INDEX('JP PINT 1.0'!U:U,MATCH(コアインボイスモデル!AD552,'JP PINT 1.0'!B:B,0),1),"")</f>
        <v/>
      </c>
    </row>
    <row r="553" spans="1:39">
      <c r="A553" s="329">
        <f t="shared" si="85"/>
        <v>396</v>
      </c>
      <c r="B553" s="322" t="str">
        <f t="shared" si="80"/>
        <v>明細文書</v>
      </c>
      <c r="C553" s="322" t="str">
        <f>"BG-"&amp;(MID(C542,4,2)+1)</f>
        <v>BG-66</v>
      </c>
      <c r="D553" s="322" t="str">
        <f t="shared" si="81"/>
        <v>0..1</v>
      </c>
      <c r="E553" s="322">
        <v>3</v>
      </c>
      <c r="F553" s="323" t="s">
        <v>6122</v>
      </c>
      <c r="G553" s="324" t="s">
        <v>1224</v>
      </c>
      <c r="H553" s="329">
        <v>551</v>
      </c>
      <c r="I553" s="322" t="s">
        <v>5251</v>
      </c>
      <c r="K553" s="322" t="s">
        <v>36</v>
      </c>
      <c r="L553" s="322" t="s">
        <v>1222</v>
      </c>
      <c r="M553" s="322">
        <v>4</v>
      </c>
      <c r="N553" s="323" t="s">
        <v>1223</v>
      </c>
      <c r="O553" s="324" t="s">
        <v>1224</v>
      </c>
      <c r="P553" s="322" t="s">
        <v>30</v>
      </c>
      <c r="V553" s="323" t="s">
        <v>6341</v>
      </c>
      <c r="AC553" s="322" t="str">
        <f>IF(ISTEXT(AD553),INDEX('JP PINT 1.0'!A:A,MATCH(コアインボイスモデル!AD553,'JP PINT 1.0'!B:B,0),1),"")</f>
        <v/>
      </c>
      <c r="AE553" s="322" t="str">
        <f>IF(ISTEXT(AD553),INDEX('JP PINT 1.0'!F:F,MATCH(コアインボイスモデル!AD553,'JP PINT 1.0'!B:B,0),1),"")</f>
        <v/>
      </c>
      <c r="AF553" s="322" t="str">
        <f>IF(ISTEXT(AD553),INDEX('JP PINT 1.0'!G:G,MATCH(コアインボイスモデル!AD553,'JP PINT 1.0'!B:B,0),1),"")</f>
        <v/>
      </c>
      <c r="AG553" s="324" t="str">
        <f>IF(ISTEXT(AD553),INDEX('JP PINT 1.0'!I:I,MATCH(コアインボイスモデル!AD553,'JP PINT 1.0'!B:B,0),1),"")</f>
        <v/>
      </c>
      <c r="AH553" s="324" t="str">
        <f>IF(ISTEXT(AD553),INDEX('JP PINT 1.0'!L:L,MATCH(コアインボイスモデル!AD553,'JP PINT 1.0'!B:B,0),1),"")</f>
        <v/>
      </c>
      <c r="AI553" s="322">
        <v>4</v>
      </c>
      <c r="AJ553" s="324" t="s">
        <v>823</v>
      </c>
      <c r="AK553" s="323" t="s">
        <v>4912</v>
      </c>
      <c r="AL553" s="322" t="s">
        <v>17</v>
      </c>
      <c r="AM553" s="324" t="str">
        <f>IF(LEN(AD553)&gt;1,INDEX('JP PINT 1.0'!U:U,MATCH(コアインボイスモデル!AD553,'JP PINT 1.0'!B:B,0),1),"")</f>
        <v/>
      </c>
    </row>
    <row r="554" spans="1:39" outlineLevel="1">
      <c r="A554" s="329"/>
      <c r="B554" s="322" t="str">
        <f t="shared" si="80"/>
        <v/>
      </c>
      <c r="D554" s="322" t="str">
        <f t="shared" si="81"/>
        <v/>
      </c>
      <c r="E554" s="322" t="s">
        <v>3791</v>
      </c>
      <c r="H554" s="329">
        <v>552</v>
      </c>
      <c r="I554" s="322" t="s">
        <v>5251</v>
      </c>
      <c r="J554" s="322" t="str">
        <f>IF(LEN(N554)&gt;0,INDEX(統合請求!C:C,MATCH(N554,統合請求!D:D,0),1),"")</f>
        <v>ICL62</v>
      </c>
      <c r="K554" s="322" t="s">
        <v>41</v>
      </c>
      <c r="L554" s="322" t="s">
        <v>826</v>
      </c>
      <c r="M554" s="322">
        <v>4</v>
      </c>
      <c r="N554" s="323" t="s">
        <v>1225</v>
      </c>
      <c r="O554" s="324" t="s">
        <v>1226</v>
      </c>
      <c r="P554" s="322" t="s">
        <v>16</v>
      </c>
      <c r="W554" s="323" t="s">
        <v>6297</v>
      </c>
      <c r="AC554" s="322" t="str">
        <f>IF(ISTEXT(AD554),INDEX('JP PINT 1.0'!A:A,MATCH(コアインボイスモデル!AD554,'JP PINT 1.0'!B:B,0),1),"")</f>
        <v/>
      </c>
      <c r="AE554" s="322" t="str">
        <f>IF(ISTEXT(AD554),INDEX('JP PINT 1.0'!F:F,MATCH(コアインボイスモデル!AD554,'JP PINT 1.0'!B:B,0),1),"")</f>
        <v/>
      </c>
      <c r="AF554" s="322" t="str">
        <f>IF(ISTEXT(AD554),INDEX('JP PINT 1.0'!G:G,MATCH(コアインボイスモデル!AD554,'JP PINT 1.0'!B:B,0),1),"")</f>
        <v/>
      </c>
      <c r="AG554" s="324" t="str">
        <f>IF(ISTEXT(AD554),INDEX('JP PINT 1.0'!I:I,MATCH(コアインボイスモデル!AD554,'JP PINT 1.0'!B:B,0),1),"")</f>
        <v/>
      </c>
      <c r="AH554" s="324" t="str">
        <f>IF(ISTEXT(AD554),INDEX('JP PINT 1.0'!L:L,MATCH(コアインボイスモデル!AD554,'JP PINT 1.0'!B:B,0),1),"")</f>
        <v/>
      </c>
      <c r="AI554" s="322">
        <v>4</v>
      </c>
      <c r="AJ554" s="324" t="s">
        <v>827</v>
      </c>
      <c r="AL554" s="322" t="s">
        <v>17</v>
      </c>
      <c r="AM554" s="324" t="str">
        <f>IF(LEN(AD554)&gt;1,INDEX('JP PINT 1.0'!U:U,MATCH(コアインボイスモデル!AD554,'JP PINT 1.0'!B:B,0),1),"")</f>
        <v/>
      </c>
    </row>
    <row r="555" spans="1:39" outlineLevel="1">
      <c r="A555" s="329">
        <f>A553+1</f>
        <v>397</v>
      </c>
      <c r="B555" s="322" t="str">
        <f t="shared" si="80"/>
        <v>明細文書</v>
      </c>
      <c r="C555" s="322" t="str">
        <f>"BT-"&amp;(MID(C552,4,3)+1)</f>
        <v>BT-328</v>
      </c>
      <c r="D555" s="322" t="str">
        <f t="shared" si="81"/>
        <v>1..1</v>
      </c>
      <c r="E555" s="322">
        <v>4</v>
      </c>
      <c r="F555" s="323" t="s">
        <v>1227</v>
      </c>
      <c r="G555" s="324" t="s">
        <v>1228</v>
      </c>
      <c r="H555" s="329">
        <v>553</v>
      </c>
      <c r="I555" s="322" t="s">
        <v>5251</v>
      </c>
      <c r="J555" s="322" t="str">
        <f>IF(LEN(N555)&gt;0,INDEX(統合請求!C:C,MATCH(N555,統合請求!D:D,0),1),"")</f>
        <v>IID265</v>
      </c>
      <c r="K555" s="322" t="s">
        <v>25</v>
      </c>
      <c r="L555" s="322" t="s">
        <v>830</v>
      </c>
      <c r="M555" s="322">
        <v>5</v>
      </c>
      <c r="N555" s="323" t="s">
        <v>1227</v>
      </c>
      <c r="O555" s="324" t="s">
        <v>1228</v>
      </c>
      <c r="P555" s="322" t="s">
        <v>23</v>
      </c>
      <c r="X555" s="323" t="s">
        <v>6298</v>
      </c>
      <c r="AC555" s="322" t="str">
        <f>IF(ISTEXT(AD555),INDEX('JP PINT 1.0'!A:A,MATCH(コアインボイスモデル!AD555,'JP PINT 1.0'!B:B,0),1),"")</f>
        <v/>
      </c>
      <c r="AE555" s="322" t="str">
        <f>IF(ISTEXT(AD555),INDEX('JP PINT 1.0'!F:F,MATCH(コアインボイスモデル!AD555,'JP PINT 1.0'!B:B,0),1),"")</f>
        <v/>
      </c>
      <c r="AF555" s="322" t="str">
        <f>IF(ISTEXT(AD555),INDEX('JP PINT 1.0'!G:G,MATCH(コアインボイスモデル!AD555,'JP PINT 1.0'!B:B,0),1),"")</f>
        <v/>
      </c>
      <c r="AG555" s="324" t="str">
        <f>IF(ISTEXT(AD555),INDEX('JP PINT 1.0'!I:I,MATCH(コアインボイスモデル!AD555,'JP PINT 1.0'!B:B,0),1),"")</f>
        <v/>
      </c>
      <c r="AH555" s="324" t="str">
        <f>IF(ISTEXT(AD555),INDEX('JP PINT 1.0'!L:L,MATCH(コアインボイスモデル!AD555,'JP PINT 1.0'!B:B,0),1),"")</f>
        <v/>
      </c>
      <c r="AI555" s="322">
        <v>5</v>
      </c>
      <c r="AJ555" s="324" t="s">
        <v>831</v>
      </c>
      <c r="AK555" s="323" t="s">
        <v>4913</v>
      </c>
      <c r="AL555" s="322" t="s">
        <v>17</v>
      </c>
      <c r="AM555" s="324" t="str">
        <f>IF(LEN(AD555)&gt;1,INDEX('JP PINT 1.0'!U:U,MATCH(コアインボイスモデル!AD555,'JP PINT 1.0'!B:B,0),1),"")</f>
        <v/>
      </c>
    </row>
    <row r="556" spans="1:39" outlineLevel="1">
      <c r="A556" s="329">
        <f t="shared" si="85"/>
        <v>398</v>
      </c>
      <c r="B556" s="322" t="str">
        <f t="shared" si="80"/>
        <v>明細文書</v>
      </c>
      <c r="C556" s="322" t="str">
        <f t="shared" ref="C556" si="87">"BT-"&amp;(MID(C555,4,3)+1)</f>
        <v>BT-329</v>
      </c>
      <c r="D556" s="322" t="str">
        <f t="shared" si="81"/>
        <v>1..1</v>
      </c>
      <c r="E556" s="322">
        <v>4</v>
      </c>
      <c r="F556" s="323" t="s">
        <v>1229</v>
      </c>
      <c r="G556" s="324" t="s">
        <v>1230</v>
      </c>
      <c r="H556" s="329">
        <v>554</v>
      </c>
      <c r="I556" s="322" t="s">
        <v>5251</v>
      </c>
      <c r="J556" s="322" t="str">
        <f>IF(LEN(N556)&gt;0,INDEX(統合請求!C:C,MATCH(N556,統合請求!D:D,0),1),"")</f>
        <v>IID266</v>
      </c>
      <c r="K556" s="322" t="s">
        <v>25</v>
      </c>
      <c r="L556" s="322" t="s">
        <v>834</v>
      </c>
      <c r="M556" s="322">
        <v>5</v>
      </c>
      <c r="N556" s="323" t="s">
        <v>1229</v>
      </c>
      <c r="O556" s="324" t="s">
        <v>1230</v>
      </c>
      <c r="P556" s="322" t="s">
        <v>23</v>
      </c>
      <c r="X556" s="323" t="s">
        <v>6299</v>
      </c>
      <c r="AC556" s="322" t="str">
        <f>IF(ISTEXT(AD556),INDEX('JP PINT 1.0'!A:A,MATCH(コアインボイスモデル!AD556,'JP PINT 1.0'!B:B,0),1),"")</f>
        <v/>
      </c>
      <c r="AE556" s="322" t="str">
        <f>IF(ISTEXT(AD556),INDEX('JP PINT 1.0'!F:F,MATCH(コアインボイスモデル!AD556,'JP PINT 1.0'!B:B,0),1),"")</f>
        <v/>
      </c>
      <c r="AF556" s="322" t="str">
        <f>IF(ISTEXT(AD556),INDEX('JP PINT 1.0'!G:G,MATCH(コアインボイスモデル!AD556,'JP PINT 1.0'!B:B,0),1),"")</f>
        <v/>
      </c>
      <c r="AG556" s="324" t="str">
        <f>IF(ISTEXT(AD556),INDEX('JP PINT 1.0'!I:I,MATCH(コアインボイスモデル!AD556,'JP PINT 1.0'!B:B,0),1),"")</f>
        <v/>
      </c>
      <c r="AH556" s="324" t="str">
        <f>IF(ISTEXT(AD556),INDEX('JP PINT 1.0'!L:L,MATCH(コアインボイスモデル!AD556,'JP PINT 1.0'!B:B,0),1),"")</f>
        <v/>
      </c>
      <c r="AI556" s="322">
        <v>5</v>
      </c>
      <c r="AJ556" s="324" t="s">
        <v>835</v>
      </c>
      <c r="AK556" s="323" t="s">
        <v>4914</v>
      </c>
      <c r="AL556" s="322" t="s">
        <v>17</v>
      </c>
      <c r="AM556" s="324" t="str">
        <f>IF(LEN(AD556)&gt;1,INDEX('JP PINT 1.0'!U:U,MATCH(コアインボイスモデル!AD556,'JP PINT 1.0'!B:B,0),1),"")</f>
        <v/>
      </c>
    </row>
    <row r="557" spans="1:39">
      <c r="A557" s="329">
        <f t="shared" si="85"/>
        <v>399</v>
      </c>
      <c r="B557" s="322" t="str">
        <f t="shared" si="80"/>
        <v>明細文書</v>
      </c>
      <c r="C557" s="322" t="str">
        <f>"BG-"&amp;(MID(C553,4,2)+1)</f>
        <v>BG-67</v>
      </c>
      <c r="D557" s="322" t="str">
        <f t="shared" si="81"/>
        <v>0..1</v>
      </c>
      <c r="E557" s="322">
        <v>3</v>
      </c>
      <c r="F557" s="323" t="s">
        <v>6123</v>
      </c>
      <c r="G557" s="324" t="s">
        <v>1234</v>
      </c>
      <c r="H557" s="329">
        <v>555</v>
      </c>
      <c r="I557" s="322" t="s">
        <v>5251</v>
      </c>
      <c r="K557" s="322" t="s">
        <v>36</v>
      </c>
      <c r="L557" s="322" t="s">
        <v>1231</v>
      </c>
      <c r="M557" s="322">
        <v>4</v>
      </c>
      <c r="N557" s="323" t="s">
        <v>1233</v>
      </c>
      <c r="O557" s="324" t="s">
        <v>1234</v>
      </c>
      <c r="P557" s="322" t="s">
        <v>30</v>
      </c>
      <c r="V557" s="323" t="s">
        <v>6342</v>
      </c>
      <c r="AE557" s="322" t="str">
        <f>IF(ISTEXT(AD557),INDEX('JP PINT 1.0'!F:F,MATCH(コアインボイスモデル!AD557,'JP PINT 1.0'!B:B,0),1),"")</f>
        <v/>
      </c>
      <c r="AF557" s="322" t="str">
        <f>IF(ISTEXT(AD557),INDEX('JP PINT 1.0'!G:G,MATCH(コアインボイスモデル!AD557,'JP PINT 1.0'!B:B,0),1),"")</f>
        <v/>
      </c>
      <c r="AG557" s="324" t="str">
        <f>IF(ISTEXT(AD557),INDEX('JP PINT 1.0'!I:I,MATCH(コアインボイスモデル!AD557,'JP PINT 1.0'!B:B,0),1),"")</f>
        <v/>
      </c>
      <c r="AH557" s="324" t="str">
        <f>IF(ISTEXT(AD557),INDEX('JP PINT 1.0'!L:L,MATCH(コアインボイスモデル!AD557,'JP PINT 1.0'!B:B,0),1),"")</f>
        <v/>
      </c>
      <c r="AI557" s="322">
        <v>4</v>
      </c>
      <c r="AJ557" s="324" t="s">
        <v>1232</v>
      </c>
      <c r="AK557" s="323" t="s">
        <v>4915</v>
      </c>
      <c r="AL557" s="322" t="s">
        <v>17</v>
      </c>
      <c r="AM557" s="324" t="str">
        <f>IF(LEN(AD557)&gt;1,INDEX('JP PINT 1.0'!U:U,MATCH(コアインボイスモデル!AD557,'JP PINT 1.0'!B:B,0),1),"")</f>
        <v/>
      </c>
    </row>
    <row r="558" spans="1:39" outlineLevel="1">
      <c r="A558" s="329"/>
      <c r="B558" s="322" t="str">
        <f t="shared" si="80"/>
        <v/>
      </c>
      <c r="D558" s="322" t="str">
        <f t="shared" si="81"/>
        <v/>
      </c>
      <c r="E558" s="322" t="s">
        <v>3791</v>
      </c>
      <c r="H558" s="329">
        <v>556</v>
      </c>
      <c r="I558" s="322" t="s">
        <v>5251</v>
      </c>
      <c r="J558" s="322" t="str">
        <f>IF(LEN(N558)&gt;0,INDEX(統合請求!C:C,MATCH(N558,統合請求!D:D,0),1),"")</f>
        <v>ICL63</v>
      </c>
      <c r="K558" s="322" t="s">
        <v>41</v>
      </c>
      <c r="L558" s="322" t="s">
        <v>1235</v>
      </c>
      <c r="M558" s="322">
        <v>4</v>
      </c>
      <c r="N558" s="323" t="s">
        <v>1237</v>
      </c>
      <c r="O558" s="324" t="s">
        <v>1238</v>
      </c>
      <c r="P558" s="322" t="s">
        <v>16</v>
      </c>
      <c r="W558" s="323" t="s">
        <v>6343</v>
      </c>
      <c r="AE558" s="322" t="str">
        <f>IF(ISTEXT(AD558),INDEX('JP PINT 1.0'!F:F,MATCH(コアインボイスモデル!AD558,'JP PINT 1.0'!B:B,0),1),"")</f>
        <v/>
      </c>
      <c r="AF558" s="322" t="str">
        <f>IF(ISTEXT(AD558),INDEX('JP PINT 1.0'!G:G,MATCH(コアインボイスモデル!AD558,'JP PINT 1.0'!B:B,0),1),"")</f>
        <v/>
      </c>
      <c r="AG558" s="324" t="str">
        <f>IF(ISTEXT(AD558),INDEX('JP PINT 1.0'!I:I,MATCH(コアインボイスモデル!AD558,'JP PINT 1.0'!B:B,0),1),"")</f>
        <v/>
      </c>
      <c r="AH558" s="324" t="str">
        <f>IF(ISTEXT(AD558),INDEX('JP PINT 1.0'!L:L,MATCH(コアインボイスモデル!AD558,'JP PINT 1.0'!B:B,0),1),"")</f>
        <v/>
      </c>
      <c r="AI558" s="322">
        <v>4</v>
      </c>
      <c r="AJ558" s="324" t="s">
        <v>1236</v>
      </c>
      <c r="AL558" s="322" t="s">
        <v>17</v>
      </c>
      <c r="AM558" s="324" t="str">
        <f>IF(LEN(AD558)&gt;1,INDEX('JP PINT 1.0'!U:U,MATCH(コアインボイスモデル!AD558,'JP PINT 1.0'!B:B,0),1),"")</f>
        <v/>
      </c>
    </row>
    <row r="559" spans="1:39" outlineLevel="1">
      <c r="A559" s="329">
        <f>A557+1</f>
        <v>400</v>
      </c>
      <c r="B559" s="322" t="str">
        <f t="shared" si="80"/>
        <v>明細文書</v>
      </c>
      <c r="C559" s="322" t="str">
        <f>"BT-"&amp;(MID(C556,4,3)+1)</f>
        <v>BT-330</v>
      </c>
      <c r="D559" s="322" t="str">
        <f t="shared" si="81"/>
        <v>0..1</v>
      </c>
      <c r="E559" s="322">
        <v>4</v>
      </c>
      <c r="F559" s="323" t="s">
        <v>1240</v>
      </c>
      <c r="G559" s="324" t="s">
        <v>1241</v>
      </c>
      <c r="H559" s="329">
        <v>557</v>
      </c>
      <c r="I559" s="322" t="s">
        <v>5251</v>
      </c>
      <c r="J559" s="322" t="str">
        <f>IF(LEN(N559)&gt;0,INDEX(統合請求!C:C,MATCH(N559,統合請求!D:D,0),1),"")</f>
        <v>IID269</v>
      </c>
      <c r="K559" s="322" t="s">
        <v>25</v>
      </c>
      <c r="L559" s="322" t="s">
        <v>1239</v>
      </c>
      <c r="M559" s="322">
        <v>5</v>
      </c>
      <c r="N559" s="323" t="s">
        <v>1240</v>
      </c>
      <c r="O559" s="324" t="s">
        <v>1241</v>
      </c>
      <c r="P559" s="322" t="s">
        <v>30</v>
      </c>
      <c r="X559" s="323" t="s">
        <v>6344</v>
      </c>
      <c r="AE559" s="322" t="str">
        <f>IF(ISTEXT(AD559),INDEX('JP PINT 1.0'!F:F,MATCH(コアインボイスモデル!AD559,'JP PINT 1.0'!B:B,0),1),"")</f>
        <v/>
      </c>
      <c r="AF559" s="322" t="str">
        <f>IF(ISTEXT(AD559),INDEX('JP PINT 1.0'!G:G,MATCH(コアインボイスモデル!AD559,'JP PINT 1.0'!B:B,0),1),"")</f>
        <v/>
      </c>
      <c r="AG559" s="324" t="str">
        <f>IF(ISTEXT(AD559),INDEX('JP PINT 1.0'!I:I,MATCH(コアインボイスモデル!AD559,'JP PINT 1.0'!B:B,0),1),"")</f>
        <v/>
      </c>
      <c r="AH559" s="324" t="str">
        <f>IF(ISTEXT(AD559),INDEX('JP PINT 1.0'!L:L,MATCH(コアインボイスモデル!AD559,'JP PINT 1.0'!B:B,0),1),"")</f>
        <v/>
      </c>
      <c r="AI559" s="322">
        <v>5</v>
      </c>
      <c r="AJ559" s="324" t="s">
        <v>877</v>
      </c>
      <c r="AK559" s="323" t="s">
        <v>4916</v>
      </c>
      <c r="AL559" s="322" t="s">
        <v>17</v>
      </c>
      <c r="AM559" s="324" t="str">
        <f>IF(LEN(AD559)&gt;1,INDEX('JP PINT 1.0'!U:U,MATCH(コアインボイスモデル!AD559,'JP PINT 1.0'!B:B,0),1),"")</f>
        <v/>
      </c>
    </row>
    <row r="560" spans="1:39" outlineLevel="1">
      <c r="A560" s="329">
        <f t="shared" si="85"/>
        <v>401</v>
      </c>
      <c r="B560" s="322" t="str">
        <f t="shared" si="80"/>
        <v>明細文書</v>
      </c>
      <c r="C560" s="322" t="str">
        <f t="shared" ref="C560:C562" si="88">"BT-"&amp;(MID(C559,4,3)+1)</f>
        <v>BT-331</v>
      </c>
      <c r="D560" s="322" t="str">
        <f t="shared" si="81"/>
        <v>1..1</v>
      </c>
      <c r="E560" s="322">
        <v>4</v>
      </c>
      <c r="F560" s="323" t="s">
        <v>1243</v>
      </c>
      <c r="G560" s="324" t="s">
        <v>1244</v>
      </c>
      <c r="H560" s="329">
        <v>558</v>
      </c>
      <c r="I560" s="322" t="s">
        <v>5251</v>
      </c>
      <c r="J560" s="322" t="str">
        <f>IF(LEN(N560)&gt;0,INDEX(統合請求!C:C,MATCH(N560,統合請求!D:D,0),1),"")</f>
        <v>IID271</v>
      </c>
      <c r="K560" s="322" t="s">
        <v>25</v>
      </c>
      <c r="L560" s="322" t="s">
        <v>1242</v>
      </c>
      <c r="M560" s="322">
        <v>5</v>
      </c>
      <c r="N560" s="323" t="s">
        <v>1243</v>
      </c>
      <c r="O560" s="324" t="s">
        <v>1244</v>
      </c>
      <c r="P560" s="322" t="s">
        <v>23</v>
      </c>
      <c r="X560" s="323" t="s">
        <v>6345</v>
      </c>
      <c r="AE560" s="322" t="str">
        <f>IF(ISTEXT(AD560),INDEX('JP PINT 1.0'!F:F,MATCH(コアインボイスモデル!AD560,'JP PINT 1.0'!B:B,0),1),"")</f>
        <v/>
      </c>
      <c r="AF560" s="322" t="str">
        <f>IF(ISTEXT(AD560),INDEX('JP PINT 1.0'!G:G,MATCH(コアインボイスモデル!AD560,'JP PINT 1.0'!B:B,0),1),"")</f>
        <v/>
      </c>
      <c r="AG560" s="324" t="str">
        <f>IF(ISTEXT(AD560),INDEX('JP PINT 1.0'!I:I,MATCH(コアインボイスモデル!AD560,'JP PINT 1.0'!B:B,0),1),"")</f>
        <v/>
      </c>
      <c r="AH560" s="324" t="str">
        <f>IF(ISTEXT(AD560),INDEX('JP PINT 1.0'!L:L,MATCH(コアインボイスモデル!AD560,'JP PINT 1.0'!B:B,0),1),"")</f>
        <v/>
      </c>
      <c r="AI560" s="322">
        <v>5</v>
      </c>
      <c r="AJ560" s="324" t="s">
        <v>892</v>
      </c>
      <c r="AK560" s="323" t="s">
        <v>4917</v>
      </c>
      <c r="AL560" s="322" t="s">
        <v>17</v>
      </c>
      <c r="AM560" s="324" t="str">
        <f>IF(LEN(AD560)&gt;1,INDEX('JP PINT 1.0'!U:U,MATCH(コアインボイスモデル!AD560,'JP PINT 1.0'!B:B,0),1),"")</f>
        <v/>
      </c>
    </row>
    <row r="561" spans="1:39" outlineLevel="1">
      <c r="A561" s="329">
        <f t="shared" si="85"/>
        <v>402</v>
      </c>
      <c r="B561" s="322" t="str">
        <f t="shared" si="80"/>
        <v>明細文書</v>
      </c>
      <c r="C561" s="322" t="str">
        <f t="shared" si="88"/>
        <v>BT-332</v>
      </c>
      <c r="D561" s="322" t="str">
        <f t="shared" si="81"/>
        <v>0..1</v>
      </c>
      <c r="E561" s="322">
        <v>4</v>
      </c>
      <c r="F561" s="323" t="s">
        <v>1247</v>
      </c>
      <c r="G561" s="324" t="s">
        <v>1248</v>
      </c>
      <c r="H561" s="329">
        <v>559</v>
      </c>
      <c r="I561" s="322" t="s">
        <v>5251</v>
      </c>
      <c r="J561" s="322" t="str">
        <f>IF(LEN(N561)&gt;0,INDEX(統合請求!C:C,MATCH(N561,統合請求!D:D,0),1),"")</f>
        <v>IID272</v>
      </c>
      <c r="K561" s="322" t="s">
        <v>25</v>
      </c>
      <c r="L561" s="322" t="s">
        <v>1245</v>
      </c>
      <c r="M561" s="322">
        <v>5</v>
      </c>
      <c r="N561" s="323" t="s">
        <v>1247</v>
      </c>
      <c r="O561" s="324" t="s">
        <v>1248</v>
      </c>
      <c r="P561" s="322" t="s">
        <v>30</v>
      </c>
      <c r="X561" s="323" t="s">
        <v>6346</v>
      </c>
      <c r="AE561" s="322" t="str">
        <f>IF(ISTEXT(AD561),INDEX('JP PINT 1.0'!F:F,MATCH(コアインボイスモデル!AD561,'JP PINT 1.0'!B:B,0),1),"")</f>
        <v/>
      </c>
      <c r="AF561" s="322" t="str">
        <f>IF(ISTEXT(AD561),INDEX('JP PINT 1.0'!G:G,MATCH(コアインボイスモデル!AD561,'JP PINT 1.0'!B:B,0),1),"")</f>
        <v/>
      </c>
      <c r="AG561" s="324" t="str">
        <f>IF(ISTEXT(AD561),INDEX('JP PINT 1.0'!I:I,MATCH(コアインボイスモデル!AD561,'JP PINT 1.0'!B:B,0),1),"")</f>
        <v/>
      </c>
      <c r="AH561" s="324" t="str">
        <f>IF(ISTEXT(AD561),INDEX('JP PINT 1.0'!L:L,MATCH(コアインボイスモデル!AD561,'JP PINT 1.0'!B:B,0),1),"")</f>
        <v/>
      </c>
      <c r="AI561" s="322">
        <v>5</v>
      </c>
      <c r="AJ561" s="324" t="s">
        <v>1246</v>
      </c>
      <c r="AK561" s="323" t="s">
        <v>4918</v>
      </c>
      <c r="AL561" s="322" t="s">
        <v>17</v>
      </c>
      <c r="AM561" s="324" t="str">
        <f>IF(LEN(AD561)&gt;1,INDEX('JP PINT 1.0'!U:U,MATCH(コアインボイスモデル!AD561,'JP PINT 1.0'!B:B,0),1),"")</f>
        <v/>
      </c>
    </row>
    <row r="562" spans="1:39" outlineLevel="1">
      <c r="A562" s="329">
        <f t="shared" si="85"/>
        <v>403</v>
      </c>
      <c r="B562" s="322" t="str">
        <f t="shared" si="80"/>
        <v>明細文書</v>
      </c>
      <c r="C562" s="322" t="str">
        <f t="shared" si="88"/>
        <v>BT-333</v>
      </c>
      <c r="D562" s="322" t="str">
        <f t="shared" si="81"/>
        <v>1..1</v>
      </c>
      <c r="E562" s="322">
        <v>4</v>
      </c>
      <c r="F562" s="323" t="s">
        <v>1250</v>
      </c>
      <c r="G562" s="324" t="s">
        <v>1251</v>
      </c>
      <c r="H562" s="329">
        <v>560</v>
      </c>
      <c r="I562" s="322" t="s">
        <v>5251</v>
      </c>
      <c r="J562" s="322" t="str">
        <f>IF(LEN(N562)&gt;0,INDEX(統合請求!C:C,MATCH(N562,統合請求!D:D,0),1),"")</f>
        <v>IID273</v>
      </c>
      <c r="K562" s="322" t="s">
        <v>25</v>
      </c>
      <c r="L562" s="322" t="s">
        <v>1249</v>
      </c>
      <c r="M562" s="322">
        <v>5</v>
      </c>
      <c r="N562" s="323" t="s">
        <v>1250</v>
      </c>
      <c r="O562" s="324" t="s">
        <v>1251</v>
      </c>
      <c r="P562" s="322" t="s">
        <v>23</v>
      </c>
      <c r="X562" s="323" t="s">
        <v>6457</v>
      </c>
      <c r="AE562" s="322" t="str">
        <f>IF(ISTEXT(AD562),INDEX('JP PINT 1.0'!F:F,MATCH(コアインボイスモデル!AD562,'JP PINT 1.0'!B:B,0),1),"")</f>
        <v/>
      </c>
      <c r="AF562" s="322" t="str">
        <f>IF(ISTEXT(AD562),INDEX('JP PINT 1.0'!G:G,MATCH(コアインボイスモデル!AD562,'JP PINT 1.0'!B:B,0),1),"")</f>
        <v/>
      </c>
      <c r="AG562" s="324" t="str">
        <f>IF(ISTEXT(AD562),INDEX('JP PINT 1.0'!I:I,MATCH(コアインボイスモデル!AD562,'JP PINT 1.0'!B:B,0),1),"")</f>
        <v/>
      </c>
      <c r="AH562" s="324" t="str">
        <f>IF(ISTEXT(AD562),INDEX('JP PINT 1.0'!L:L,MATCH(コアインボイスモデル!AD562,'JP PINT 1.0'!B:B,0),1),"")</f>
        <v/>
      </c>
      <c r="AI562" s="322">
        <v>5</v>
      </c>
      <c r="AJ562" s="324" t="s">
        <v>811</v>
      </c>
      <c r="AK562" s="323" t="s">
        <v>4919</v>
      </c>
      <c r="AL562" s="322" t="s">
        <v>17</v>
      </c>
      <c r="AM562" s="324" t="str">
        <f>IF(LEN(AD562)&gt;1,INDEX('JP PINT 1.0'!U:U,MATCH(コアインボイスモデル!AD562,'JP PINT 1.0'!B:B,0),1),"")</f>
        <v/>
      </c>
    </row>
    <row r="563" spans="1:39">
      <c r="A563" s="329">
        <f t="shared" si="85"/>
        <v>404</v>
      </c>
      <c r="B563" s="322" t="str">
        <f t="shared" si="80"/>
        <v>明細文書</v>
      </c>
      <c r="C563" s="322" t="str">
        <f>"BG-"&amp;(MID(C557,4,2)+1)</f>
        <v>BG-68</v>
      </c>
      <c r="D563" s="322" t="str">
        <f t="shared" si="81"/>
        <v>0..n</v>
      </c>
      <c r="E563" s="322">
        <v>3</v>
      </c>
      <c r="F563" s="323" t="s">
        <v>6124</v>
      </c>
      <c r="G563" s="324" t="s">
        <v>1254</v>
      </c>
      <c r="H563" s="329">
        <v>561</v>
      </c>
      <c r="I563" s="322" t="s">
        <v>5251</v>
      </c>
      <c r="K563" s="322" t="s">
        <v>36</v>
      </c>
      <c r="L563" s="322" t="s">
        <v>1252</v>
      </c>
      <c r="M563" s="322">
        <v>4</v>
      </c>
      <c r="N563" s="323" t="s">
        <v>1253</v>
      </c>
      <c r="O563" s="324" t="s">
        <v>1254</v>
      </c>
      <c r="P563" s="322" t="s">
        <v>139</v>
      </c>
      <c r="V563" s="323" t="s">
        <v>6347</v>
      </c>
      <c r="AE563" s="322" t="str">
        <f>IF(ISTEXT(AD563),INDEX('JP PINT 1.0'!F:F,MATCH(コアインボイスモデル!AD563,'JP PINT 1.0'!B:B,0),1),"")</f>
        <v/>
      </c>
      <c r="AF563" s="322" t="str">
        <f>IF(ISTEXT(AD563),INDEX('JP PINT 1.0'!G:G,MATCH(コアインボイスモデル!AD563,'JP PINT 1.0'!B:B,0),1),"")</f>
        <v/>
      </c>
      <c r="AG563" s="324" t="str">
        <f>IF(ISTEXT(AD563),INDEX('JP PINT 1.0'!I:I,MATCH(コアインボイスモデル!AD563,'JP PINT 1.0'!B:B,0),1),"")</f>
        <v/>
      </c>
      <c r="AH563" s="324" t="str">
        <f>IF(ISTEXT(AD563),INDEX('JP PINT 1.0'!L:L,MATCH(コアインボイスモデル!AD563,'JP PINT 1.0'!B:B,0),1),"")</f>
        <v/>
      </c>
      <c r="AI563" s="322">
        <v>4</v>
      </c>
      <c r="AJ563" s="324" t="s">
        <v>900</v>
      </c>
      <c r="AK563" s="323" t="s">
        <v>4920</v>
      </c>
      <c r="AL563" s="322" t="s">
        <v>17</v>
      </c>
      <c r="AM563" s="324" t="str">
        <f>IF(LEN(AD563)&gt;1,INDEX('JP PINT 1.0'!U:U,MATCH(コアインボイスモデル!AD563,'JP PINT 1.0'!B:B,0),1),"")</f>
        <v/>
      </c>
    </row>
    <row r="564" spans="1:39" outlineLevel="1">
      <c r="A564" s="329"/>
      <c r="B564" s="322" t="str">
        <f t="shared" si="80"/>
        <v/>
      </c>
      <c r="D564" s="322" t="str">
        <f t="shared" si="81"/>
        <v/>
      </c>
      <c r="E564" s="322" t="s">
        <v>3791</v>
      </c>
      <c r="H564" s="329">
        <v>562</v>
      </c>
      <c r="I564" s="322" t="s">
        <v>5251</v>
      </c>
      <c r="J564" s="322" t="str">
        <f>IF(LEN(N564)&gt;0,INDEX(統合請求!C:C,MATCH(N564,統合請求!D:D,0),1),"")</f>
        <v>ICL64</v>
      </c>
      <c r="K564" s="322" t="s">
        <v>41</v>
      </c>
      <c r="L564" s="322" t="s">
        <v>903</v>
      </c>
      <c r="M564" s="322">
        <v>4</v>
      </c>
      <c r="N564" s="323" t="s">
        <v>1255</v>
      </c>
      <c r="O564" s="324" t="s">
        <v>1256</v>
      </c>
      <c r="P564" s="322" t="s">
        <v>16</v>
      </c>
      <c r="W564" s="323" t="s">
        <v>6435</v>
      </c>
      <c r="AE564" s="322" t="str">
        <f>IF(ISTEXT(AD564),INDEX('JP PINT 1.0'!F:F,MATCH(コアインボイスモデル!AD564,'JP PINT 1.0'!B:B,0),1),"")</f>
        <v/>
      </c>
      <c r="AF564" s="322" t="str">
        <f>IF(ISTEXT(AD564),INDEX('JP PINT 1.0'!G:G,MATCH(コアインボイスモデル!AD564,'JP PINT 1.0'!B:B,0),1),"")</f>
        <v/>
      </c>
      <c r="AG564" s="324" t="str">
        <f>IF(ISTEXT(AD564),INDEX('JP PINT 1.0'!I:I,MATCH(コアインボイスモデル!AD564,'JP PINT 1.0'!B:B,0),1),"")</f>
        <v/>
      </c>
      <c r="AH564" s="324" t="str">
        <f>IF(ISTEXT(AD564),INDEX('JP PINT 1.0'!L:L,MATCH(コアインボイスモデル!AD564,'JP PINT 1.0'!B:B,0),1),"")</f>
        <v/>
      </c>
      <c r="AI564" s="322">
        <v>4</v>
      </c>
      <c r="AJ564" s="324" t="s">
        <v>904</v>
      </c>
      <c r="AL564" s="322" t="s">
        <v>17</v>
      </c>
      <c r="AM564" s="324" t="str">
        <f>IF(LEN(AD564)&gt;1,INDEX('JP PINT 1.0'!U:U,MATCH(コアインボイスモデル!AD564,'JP PINT 1.0'!B:B,0),1),"")</f>
        <v/>
      </c>
    </row>
    <row r="565" spans="1:39" outlineLevel="1">
      <c r="A565" s="329">
        <f>A563+1</f>
        <v>405</v>
      </c>
      <c r="B565" s="322" t="str">
        <f t="shared" si="80"/>
        <v>明細文書</v>
      </c>
      <c r="C565" s="322" t="str">
        <f>"BT-"&amp;(MID(C562,4,3)+1)</f>
        <v>BT-334</v>
      </c>
      <c r="D565" s="322" t="str">
        <f t="shared" si="81"/>
        <v>0..1</v>
      </c>
      <c r="E565" s="322">
        <v>4</v>
      </c>
      <c r="F565" s="323" t="s">
        <v>1257</v>
      </c>
      <c r="G565" s="324" t="s">
        <v>1258</v>
      </c>
      <c r="H565" s="329">
        <v>563</v>
      </c>
      <c r="I565" s="322" t="s">
        <v>5251</v>
      </c>
      <c r="J565" s="322" t="str">
        <f>IF(LEN(N565)&gt;0,INDEX(統合請求!C:C,MATCH(N565,統合請求!D:D,0),1),"")</f>
        <v>IID274</v>
      </c>
      <c r="K565" s="322" t="s">
        <v>25</v>
      </c>
      <c r="L565" s="322" t="s">
        <v>907</v>
      </c>
      <c r="M565" s="322">
        <v>5</v>
      </c>
      <c r="N565" s="323" t="s">
        <v>1257</v>
      </c>
      <c r="O565" s="324" t="s">
        <v>1258</v>
      </c>
      <c r="P565" s="322" t="s">
        <v>30</v>
      </c>
      <c r="X565" s="323" t="s">
        <v>6308</v>
      </c>
      <c r="AE565" s="322" t="str">
        <f>IF(ISTEXT(AD565),INDEX('JP PINT 1.0'!F:F,MATCH(コアインボイスモデル!AD565,'JP PINT 1.0'!B:B,0),1),"")</f>
        <v/>
      </c>
      <c r="AF565" s="322" t="str">
        <f>IF(ISTEXT(AD565),INDEX('JP PINT 1.0'!G:G,MATCH(コアインボイスモデル!AD565,'JP PINT 1.0'!B:B,0),1),"")</f>
        <v/>
      </c>
      <c r="AG565" s="324" t="str">
        <f>IF(ISTEXT(AD565),INDEX('JP PINT 1.0'!I:I,MATCH(コアインボイスモデル!AD565,'JP PINT 1.0'!B:B,0),1),"")</f>
        <v/>
      </c>
      <c r="AH565" s="324" t="str">
        <f>IF(ISTEXT(AD565),INDEX('JP PINT 1.0'!L:L,MATCH(コアインボイスモデル!AD565,'JP PINT 1.0'!B:B,0),1),"")</f>
        <v/>
      </c>
      <c r="AI565" s="322">
        <v>5</v>
      </c>
      <c r="AJ565" s="324" t="s">
        <v>731</v>
      </c>
      <c r="AK565" s="323" t="s">
        <v>4921</v>
      </c>
      <c r="AL565" s="322" t="s">
        <v>17</v>
      </c>
      <c r="AM565" s="324" t="str">
        <f>IF(LEN(AD565)&gt;1,INDEX('JP PINT 1.0'!U:U,MATCH(コアインボイスモデル!AD565,'JP PINT 1.0'!B:B,0),1),"")</f>
        <v/>
      </c>
    </row>
    <row r="566" spans="1:39" outlineLevel="1">
      <c r="A566" s="329">
        <f t="shared" si="85"/>
        <v>406</v>
      </c>
      <c r="B566" s="322" t="str">
        <f t="shared" si="80"/>
        <v>明細文書</v>
      </c>
      <c r="C566" s="322" t="str">
        <f t="shared" ref="C566:C568" si="89">"BT-"&amp;(MID(C565,4,3)+1)</f>
        <v>BT-335</v>
      </c>
      <c r="D566" s="322" t="str">
        <f t="shared" si="81"/>
        <v>0..1</v>
      </c>
      <c r="E566" s="322">
        <v>4</v>
      </c>
      <c r="F566" s="323" t="s">
        <v>1259</v>
      </c>
      <c r="G566" s="324" t="s">
        <v>1260</v>
      </c>
      <c r="H566" s="329">
        <v>564</v>
      </c>
      <c r="I566" s="322" t="s">
        <v>5251</v>
      </c>
      <c r="J566" s="322" t="str">
        <f>IF(LEN(N566)&gt;0,INDEX(統合請求!C:C,MATCH(N566,統合請求!D:D,0),1),"")</f>
        <v>IID275</v>
      </c>
      <c r="K566" s="322" t="s">
        <v>25</v>
      </c>
      <c r="L566" s="322" t="s">
        <v>910</v>
      </c>
      <c r="M566" s="322">
        <v>5</v>
      </c>
      <c r="N566" s="323" t="s">
        <v>1259</v>
      </c>
      <c r="O566" s="324" t="s">
        <v>1260</v>
      </c>
      <c r="P566" s="322" t="s">
        <v>30</v>
      </c>
      <c r="X566" s="323" t="s">
        <v>6437</v>
      </c>
      <c r="AE566" s="322" t="str">
        <f>IF(ISTEXT(AD566),INDEX('JP PINT 1.0'!F:F,MATCH(コアインボイスモデル!AD566,'JP PINT 1.0'!B:B,0),1),"")</f>
        <v/>
      </c>
      <c r="AF566" s="322" t="str">
        <f>IF(ISTEXT(AD566),INDEX('JP PINT 1.0'!G:G,MATCH(コアインボイスモデル!AD566,'JP PINT 1.0'!B:B,0),1),"")</f>
        <v/>
      </c>
      <c r="AG566" s="324" t="str">
        <f>IF(ISTEXT(AD566),INDEX('JP PINT 1.0'!I:I,MATCH(コアインボイスモデル!AD566,'JP PINT 1.0'!B:B,0),1),"")</f>
        <v/>
      </c>
      <c r="AH566" s="324" t="str">
        <f>IF(ISTEXT(AD566),INDEX('JP PINT 1.0'!L:L,MATCH(コアインボイスモデル!AD566,'JP PINT 1.0'!B:B,0),1),"")</f>
        <v/>
      </c>
      <c r="AI566" s="322">
        <v>5</v>
      </c>
      <c r="AJ566" s="324" t="s">
        <v>735</v>
      </c>
      <c r="AK566" s="323" t="s">
        <v>4922</v>
      </c>
      <c r="AL566" s="322" t="s">
        <v>17</v>
      </c>
      <c r="AM566" s="324" t="str">
        <f>IF(LEN(AD566)&gt;1,INDEX('JP PINT 1.0'!U:U,MATCH(コアインボイスモデル!AD566,'JP PINT 1.0'!B:B,0),1),"")</f>
        <v/>
      </c>
    </row>
    <row r="567" spans="1:39" outlineLevel="1">
      <c r="A567" s="329">
        <f t="shared" si="85"/>
        <v>407</v>
      </c>
      <c r="B567" s="322" t="str">
        <f t="shared" si="80"/>
        <v>明細文書</v>
      </c>
      <c r="C567" s="322" t="str">
        <f t="shared" si="89"/>
        <v>BT-336</v>
      </c>
      <c r="D567" s="322" t="str">
        <f t="shared" si="81"/>
        <v>1..1</v>
      </c>
      <c r="E567" s="322">
        <v>4</v>
      </c>
      <c r="F567" s="323" t="s">
        <v>1261</v>
      </c>
      <c r="G567" s="324" t="s">
        <v>1262</v>
      </c>
      <c r="H567" s="329">
        <v>565</v>
      </c>
      <c r="I567" s="322" t="s">
        <v>5251</v>
      </c>
      <c r="J567" s="322" t="str">
        <f>IF(LEN(N567)&gt;0,INDEX(統合請求!C:C,MATCH(N567,統合請求!D:D,0),1),"")</f>
        <v>IID276</v>
      </c>
      <c r="K567" s="322" t="s">
        <v>25</v>
      </c>
      <c r="L567" s="322" t="s">
        <v>913</v>
      </c>
      <c r="M567" s="322">
        <v>5</v>
      </c>
      <c r="N567" s="323" t="s">
        <v>1261</v>
      </c>
      <c r="O567" s="324" t="s">
        <v>1262</v>
      </c>
      <c r="P567" s="322" t="s">
        <v>23</v>
      </c>
      <c r="X567" s="323" t="s">
        <v>6362</v>
      </c>
      <c r="AE567" s="322" t="str">
        <f>IF(ISTEXT(AD567),INDEX('JP PINT 1.0'!F:F,MATCH(コアインボイスモデル!AD567,'JP PINT 1.0'!B:B,0),1),"")</f>
        <v/>
      </c>
      <c r="AF567" s="322" t="str">
        <f>IF(ISTEXT(AD567),INDEX('JP PINT 1.0'!G:G,MATCH(コアインボイスモデル!AD567,'JP PINT 1.0'!B:B,0),1),"")</f>
        <v/>
      </c>
      <c r="AG567" s="324" t="str">
        <f>IF(ISTEXT(AD567),INDEX('JP PINT 1.0'!I:I,MATCH(コアインボイスモデル!AD567,'JP PINT 1.0'!B:B,0),1),"")</f>
        <v/>
      </c>
      <c r="AH567" s="324" t="str">
        <f>IF(ISTEXT(AD567),INDEX('JP PINT 1.0'!L:L,MATCH(コアインボイスモデル!AD567,'JP PINT 1.0'!B:B,0),1),"")</f>
        <v/>
      </c>
      <c r="AI567" s="322">
        <v>5</v>
      </c>
      <c r="AJ567" s="324" t="s">
        <v>727</v>
      </c>
      <c r="AK567" s="323" t="s">
        <v>4923</v>
      </c>
      <c r="AL567" s="322" t="s">
        <v>17</v>
      </c>
      <c r="AM567" s="324" t="str">
        <f>IF(LEN(AD567)&gt;1,INDEX('JP PINT 1.0'!U:U,MATCH(コアインボイスモデル!AD567,'JP PINT 1.0'!B:B,0),1),"")</f>
        <v/>
      </c>
    </row>
    <row r="568" spans="1:39" outlineLevel="1">
      <c r="A568" s="329">
        <f t="shared" si="85"/>
        <v>408</v>
      </c>
      <c r="B568" s="322" t="str">
        <f t="shared" si="80"/>
        <v>明細文書</v>
      </c>
      <c r="C568" s="322" t="str">
        <f t="shared" si="89"/>
        <v>BT-337</v>
      </c>
      <c r="D568" s="322" t="str">
        <f t="shared" si="81"/>
        <v>1..1</v>
      </c>
      <c r="E568" s="322">
        <v>4</v>
      </c>
      <c r="F568" s="323" t="s">
        <v>1263</v>
      </c>
      <c r="G568" s="324" t="s">
        <v>1264</v>
      </c>
      <c r="H568" s="329">
        <v>566</v>
      </c>
      <c r="I568" s="322" t="s">
        <v>5251</v>
      </c>
      <c r="J568" s="322" t="str">
        <f>IF(LEN(N568)&gt;0,INDEX(統合請求!C:C,MATCH(N568,統合請求!D:D,0),1),"")</f>
        <v>IID277</v>
      </c>
      <c r="K568" s="322" t="s">
        <v>25</v>
      </c>
      <c r="L568" s="322" t="s">
        <v>916</v>
      </c>
      <c r="M568" s="322">
        <v>5</v>
      </c>
      <c r="N568" s="323" t="s">
        <v>1263</v>
      </c>
      <c r="O568" s="324" t="s">
        <v>1264</v>
      </c>
      <c r="P568" s="322" t="s">
        <v>23</v>
      </c>
      <c r="X568" s="323" t="s">
        <v>6438</v>
      </c>
      <c r="AE568" s="322" t="str">
        <f>IF(ISTEXT(AD568),INDEX('JP PINT 1.0'!F:F,MATCH(コアインボイスモデル!AD568,'JP PINT 1.0'!B:B,0),1),"")</f>
        <v/>
      </c>
      <c r="AF568" s="322" t="str">
        <f>IF(ISTEXT(AD568),INDEX('JP PINT 1.0'!G:G,MATCH(コアインボイスモデル!AD568,'JP PINT 1.0'!B:B,0),1),"")</f>
        <v/>
      </c>
      <c r="AG568" s="324" t="str">
        <f>IF(ISTEXT(AD568),INDEX('JP PINT 1.0'!I:I,MATCH(コアインボイスモデル!AD568,'JP PINT 1.0'!B:B,0),1),"")</f>
        <v/>
      </c>
      <c r="AH568" s="324" t="str">
        <f>IF(ISTEXT(AD568),INDEX('JP PINT 1.0'!L:L,MATCH(コアインボイスモデル!AD568,'JP PINT 1.0'!B:B,0),1),"")</f>
        <v/>
      </c>
      <c r="AI568" s="322">
        <v>5</v>
      </c>
      <c r="AJ568" s="324" t="s">
        <v>917</v>
      </c>
      <c r="AK568" s="323" t="s">
        <v>4924</v>
      </c>
      <c r="AL568" s="322" t="s">
        <v>17</v>
      </c>
      <c r="AM568" s="324" t="str">
        <f>IF(LEN(AD568)&gt;1,INDEX('JP PINT 1.0'!U:U,MATCH(コアインボイスモデル!AD568,'JP PINT 1.0'!B:B,0),1),"")</f>
        <v/>
      </c>
    </row>
    <row r="569" spans="1:39">
      <c r="A569" s="329">
        <f t="shared" si="85"/>
        <v>409</v>
      </c>
      <c r="B569" s="322" t="str">
        <f t="shared" si="80"/>
        <v>明細文書</v>
      </c>
      <c r="C569" s="322" t="str">
        <f>"BG-"&amp;(MID(C563,4,2)+1)</f>
        <v>BG-69</v>
      </c>
      <c r="D569" s="322" t="str">
        <f t="shared" si="81"/>
        <v>0..1</v>
      </c>
      <c r="E569" s="322">
        <v>4</v>
      </c>
      <c r="F569" s="323" t="s">
        <v>6101</v>
      </c>
      <c r="G569" s="324" t="s">
        <v>1266</v>
      </c>
      <c r="H569" s="329">
        <v>567</v>
      </c>
      <c r="I569" s="322" t="s">
        <v>5251</v>
      </c>
      <c r="K569" s="322" t="s">
        <v>36</v>
      </c>
      <c r="L569" s="322" t="s">
        <v>920</v>
      </c>
      <c r="M569" s="322">
        <v>5</v>
      </c>
      <c r="N569" s="323" t="s">
        <v>1265</v>
      </c>
      <c r="O569" s="324" t="s">
        <v>1266</v>
      </c>
      <c r="P569" s="322" t="s">
        <v>30</v>
      </c>
      <c r="X569" s="323" t="s">
        <v>6309</v>
      </c>
      <c r="AE569" s="322" t="str">
        <f>IF(ISTEXT(AD569),INDEX('JP PINT 1.0'!F:F,MATCH(コアインボイスモデル!AD569,'JP PINT 1.0'!B:B,0),1),"")</f>
        <v/>
      </c>
      <c r="AF569" s="322" t="str">
        <f>IF(ISTEXT(AD569),INDEX('JP PINT 1.0'!G:G,MATCH(コアインボイスモデル!AD569,'JP PINT 1.0'!B:B,0),1),"")</f>
        <v/>
      </c>
      <c r="AG569" s="324" t="str">
        <f>IF(ISTEXT(AD569),INDEX('JP PINT 1.0'!I:I,MATCH(コアインボイスモデル!AD569,'JP PINT 1.0'!B:B,0),1),"")</f>
        <v/>
      </c>
      <c r="AH569" s="324" t="str">
        <f>IF(ISTEXT(AD569),INDEX('JP PINT 1.0'!L:L,MATCH(コアインボイスモデル!AD569,'JP PINT 1.0'!B:B,0),1),"")</f>
        <v/>
      </c>
      <c r="AI569" s="322">
        <v>5</v>
      </c>
      <c r="AJ569" s="324" t="s">
        <v>921</v>
      </c>
      <c r="AK569" s="323" t="s">
        <v>4925</v>
      </c>
      <c r="AL569" s="322" t="s">
        <v>17</v>
      </c>
      <c r="AM569" s="324" t="str">
        <f>IF(LEN(AD569)&gt;1,INDEX('JP PINT 1.0'!U:U,MATCH(コアインボイスモデル!AD569,'JP PINT 1.0'!B:B,0),1),"")</f>
        <v/>
      </c>
    </row>
    <row r="570" spans="1:39" outlineLevel="1">
      <c r="A570" s="329"/>
      <c r="B570" s="322" t="str">
        <f t="shared" si="80"/>
        <v/>
      </c>
      <c r="D570" s="322" t="str">
        <f t="shared" si="81"/>
        <v/>
      </c>
      <c r="E570" s="322" t="s">
        <v>3791</v>
      </c>
      <c r="H570" s="329">
        <v>568</v>
      </c>
      <c r="I570" s="322" t="s">
        <v>5251</v>
      </c>
      <c r="K570" s="322" t="s">
        <v>41</v>
      </c>
      <c r="L570" s="322" t="s">
        <v>159</v>
      </c>
      <c r="M570" s="322">
        <v>5</v>
      </c>
      <c r="N570" s="323" t="s">
        <v>1267</v>
      </c>
      <c r="O570" s="324" t="s">
        <v>1268</v>
      </c>
      <c r="P570" s="322" t="s">
        <v>16</v>
      </c>
      <c r="Y570" s="323" t="s">
        <v>6226</v>
      </c>
      <c r="AE570" s="322" t="str">
        <f>IF(ISTEXT(AD570),INDEX('JP PINT 1.0'!F:F,MATCH(コアインボイスモデル!AD570,'JP PINT 1.0'!B:B,0),1),"")</f>
        <v/>
      </c>
      <c r="AF570" s="322" t="str">
        <f>IF(ISTEXT(AD570),INDEX('JP PINT 1.0'!G:G,MATCH(コアインボイスモデル!AD570,'JP PINT 1.0'!B:B,0),1),"")</f>
        <v/>
      </c>
      <c r="AG570" s="324" t="str">
        <f>IF(ISTEXT(AD570),INDEX('JP PINT 1.0'!I:I,MATCH(コアインボイスモデル!AD570,'JP PINT 1.0'!B:B,0),1),"")</f>
        <v/>
      </c>
      <c r="AH570" s="324" t="str">
        <f>IF(ISTEXT(AD570),INDEX('JP PINT 1.0'!L:L,MATCH(コアインボイスモデル!AD570,'JP PINT 1.0'!B:B,0),1),"")</f>
        <v/>
      </c>
      <c r="AI570" s="322">
        <v>5</v>
      </c>
      <c r="AJ570" s="324" t="s">
        <v>160</v>
      </c>
      <c r="AL570" s="322" t="s">
        <v>17</v>
      </c>
      <c r="AM570" s="324" t="str">
        <f>IF(LEN(AD570)&gt;1,INDEX('JP PINT 1.0'!U:U,MATCH(コアインボイスモデル!AD570,'JP PINT 1.0'!B:B,0),1),"")</f>
        <v/>
      </c>
    </row>
    <row r="571" spans="1:39" outlineLevel="1">
      <c r="A571" s="329">
        <f>A569+1</f>
        <v>410</v>
      </c>
      <c r="B571" s="322" t="str">
        <f t="shared" si="80"/>
        <v>明細文書</v>
      </c>
      <c r="C571" s="322" t="str">
        <f>"BT-"&amp;(MID(C568,4,3)+1)</f>
        <v>BT-338</v>
      </c>
      <c r="D571" s="322" t="str">
        <f t="shared" si="81"/>
        <v>1..1</v>
      </c>
      <c r="E571" s="322">
        <v>5</v>
      </c>
      <c r="F571" s="323" t="s">
        <v>6056</v>
      </c>
      <c r="G571" s="324" t="s">
        <v>1270</v>
      </c>
      <c r="H571" s="329">
        <v>569</v>
      </c>
      <c r="I571" s="322" t="s">
        <v>5251</v>
      </c>
      <c r="K571" s="322" t="s">
        <v>25</v>
      </c>
      <c r="L571" s="322" t="s">
        <v>163</v>
      </c>
      <c r="M571" s="322">
        <v>6</v>
      </c>
      <c r="N571" s="323" t="s">
        <v>1269</v>
      </c>
      <c r="O571" s="324" t="s">
        <v>1270</v>
      </c>
      <c r="P571" s="322" t="s">
        <v>23</v>
      </c>
      <c r="Z571" s="323" t="s">
        <v>6227</v>
      </c>
      <c r="AE571" s="322" t="str">
        <f>IF(ISTEXT(AD571),INDEX('JP PINT 1.0'!F:F,MATCH(コアインボイスモデル!AD571,'JP PINT 1.0'!B:B,0),1),"")</f>
        <v/>
      </c>
      <c r="AF571" s="322" t="str">
        <f>IF(ISTEXT(AD571),INDEX('JP PINT 1.0'!G:G,MATCH(コアインボイスモデル!AD571,'JP PINT 1.0'!B:B,0),1),"")</f>
        <v/>
      </c>
      <c r="AG571" s="324" t="str">
        <f>IF(ISTEXT(AD571),INDEX('JP PINT 1.0'!I:I,MATCH(コアインボイスモデル!AD571,'JP PINT 1.0'!B:B,0),1),"")</f>
        <v/>
      </c>
      <c r="AH571" s="324" t="str">
        <f>IF(ISTEXT(AD571),INDEX('JP PINT 1.0'!L:L,MATCH(コアインボイスモデル!AD571,'JP PINT 1.0'!B:B,0),1),"")</f>
        <v/>
      </c>
      <c r="AI571" s="322">
        <v>6</v>
      </c>
      <c r="AJ571" s="324" t="s">
        <v>164</v>
      </c>
      <c r="AK571" s="323" t="s">
        <v>4926</v>
      </c>
      <c r="AL571" s="322" t="s">
        <v>17</v>
      </c>
      <c r="AM571" s="324" t="str">
        <f>IF(LEN(AD571)&gt;1,INDEX('JP PINT 1.0'!U:U,MATCH(コアインボイスモデル!AD571,'JP PINT 1.0'!B:B,0),1),"")</f>
        <v/>
      </c>
    </row>
    <row r="572" spans="1:39" outlineLevel="1">
      <c r="A572" s="329">
        <f t="shared" si="85"/>
        <v>411</v>
      </c>
      <c r="B572" s="322" t="str">
        <f t="shared" si="80"/>
        <v>明細文書</v>
      </c>
      <c r="C572" s="322" t="str">
        <f t="shared" ref="C572:C576" si="90">"BT-"&amp;(MID(C571,4,3)+1)</f>
        <v>BT-339</v>
      </c>
      <c r="D572" s="322" t="str">
        <f t="shared" si="81"/>
        <v>0..1</v>
      </c>
      <c r="E572" s="322">
        <v>5</v>
      </c>
      <c r="F572" s="323" t="s">
        <v>6057</v>
      </c>
      <c r="G572" s="324" t="s">
        <v>1272</v>
      </c>
      <c r="H572" s="329">
        <v>570</v>
      </c>
      <c r="I572" s="322" t="s">
        <v>5251</v>
      </c>
      <c r="K572" s="322" t="s">
        <v>25</v>
      </c>
      <c r="L572" s="322" t="s">
        <v>167</v>
      </c>
      <c r="M572" s="322">
        <v>6</v>
      </c>
      <c r="N572" s="323" t="s">
        <v>1271</v>
      </c>
      <c r="O572" s="324" t="s">
        <v>1272</v>
      </c>
      <c r="P572" s="322" t="s">
        <v>30</v>
      </c>
      <c r="Z572" s="323" t="s">
        <v>6228</v>
      </c>
      <c r="AE572" s="322" t="str">
        <f>IF(ISTEXT(AD572),INDEX('JP PINT 1.0'!F:F,MATCH(コアインボイスモデル!AD572,'JP PINT 1.0'!B:B,0),1),"")</f>
        <v/>
      </c>
      <c r="AF572" s="322" t="str">
        <f>IF(ISTEXT(AD572),INDEX('JP PINT 1.0'!G:G,MATCH(コアインボイスモデル!AD572,'JP PINT 1.0'!B:B,0),1),"")</f>
        <v/>
      </c>
      <c r="AG572" s="324" t="str">
        <f>IF(ISTEXT(AD572),INDEX('JP PINT 1.0'!I:I,MATCH(コアインボイスモデル!AD572,'JP PINT 1.0'!B:B,0),1),"")</f>
        <v/>
      </c>
      <c r="AH572" s="324" t="str">
        <f>IF(ISTEXT(AD572),INDEX('JP PINT 1.0'!L:L,MATCH(コアインボイスモデル!AD572,'JP PINT 1.0'!B:B,0),1),"")</f>
        <v/>
      </c>
      <c r="AI572" s="322">
        <v>6</v>
      </c>
      <c r="AJ572" s="324" t="s">
        <v>68</v>
      </c>
      <c r="AK572" s="323" t="s">
        <v>4927</v>
      </c>
      <c r="AL572" s="322" t="s">
        <v>17</v>
      </c>
      <c r="AM572" s="324" t="str">
        <f>IF(LEN(AD572)&gt;1,INDEX('JP PINT 1.0'!U:U,MATCH(コアインボイスモデル!AD572,'JP PINT 1.0'!B:B,0),1),"")</f>
        <v/>
      </c>
    </row>
    <row r="573" spans="1:39" outlineLevel="1">
      <c r="A573" s="329">
        <f t="shared" si="85"/>
        <v>412</v>
      </c>
      <c r="B573" s="322" t="str">
        <f t="shared" si="80"/>
        <v>明細文書</v>
      </c>
      <c r="C573" s="322" t="str">
        <f t="shared" si="90"/>
        <v>BT-340</v>
      </c>
      <c r="D573" s="322" t="str">
        <f t="shared" si="81"/>
        <v>1..1</v>
      </c>
      <c r="E573" s="322">
        <v>5</v>
      </c>
      <c r="F573" s="323" t="s">
        <v>6058</v>
      </c>
      <c r="G573" s="324" t="s">
        <v>1276</v>
      </c>
      <c r="H573" s="329">
        <v>571</v>
      </c>
      <c r="I573" s="322" t="s">
        <v>5251</v>
      </c>
      <c r="K573" s="322" t="s">
        <v>25</v>
      </c>
      <c r="L573" s="322" t="s">
        <v>1273</v>
      </c>
      <c r="M573" s="322">
        <v>6</v>
      </c>
      <c r="N573" s="323" t="s">
        <v>1275</v>
      </c>
      <c r="O573" s="324" t="s">
        <v>1276</v>
      </c>
      <c r="P573" s="322" t="s">
        <v>23</v>
      </c>
      <c r="Z573" s="323" t="s">
        <v>6348</v>
      </c>
      <c r="AE573" s="322" t="str">
        <f>IF(ISTEXT(AD573),INDEX('JP PINT 1.0'!F:F,MATCH(コアインボイスモデル!AD573,'JP PINT 1.0'!B:B,0),1),"")</f>
        <v/>
      </c>
      <c r="AF573" s="322" t="str">
        <f>IF(ISTEXT(AD573),INDEX('JP PINT 1.0'!G:G,MATCH(コアインボイスモデル!AD573,'JP PINT 1.0'!B:B,0),1),"")</f>
        <v/>
      </c>
      <c r="AG573" s="324" t="str">
        <f>IF(ISTEXT(AD573),INDEX('JP PINT 1.0'!I:I,MATCH(コアインボイスモデル!AD573,'JP PINT 1.0'!B:B,0),1),"")</f>
        <v/>
      </c>
      <c r="AH573" s="324" t="str">
        <f>IF(ISTEXT(AD573),INDEX('JP PINT 1.0'!L:L,MATCH(コアインボイスモデル!AD573,'JP PINT 1.0'!B:B,0),1),"")</f>
        <v/>
      </c>
      <c r="AI573" s="322">
        <v>6</v>
      </c>
      <c r="AJ573" s="324" t="s">
        <v>1274</v>
      </c>
      <c r="AK573" s="323" t="s">
        <v>4928</v>
      </c>
      <c r="AL573" s="322" t="s">
        <v>17</v>
      </c>
      <c r="AM573" s="324" t="str">
        <f>IF(LEN(AD573)&gt;1,INDEX('JP PINT 1.0'!U:U,MATCH(コアインボイスモデル!AD573,'JP PINT 1.0'!B:B,0),1),"")</f>
        <v/>
      </c>
    </row>
    <row r="574" spans="1:39" outlineLevel="1">
      <c r="A574" s="329">
        <f t="shared" si="85"/>
        <v>413</v>
      </c>
      <c r="B574" s="322" t="str">
        <f t="shared" si="80"/>
        <v>明細文書</v>
      </c>
      <c r="C574" s="322" t="str">
        <f t="shared" si="90"/>
        <v>BT-341</v>
      </c>
      <c r="D574" s="322" t="str">
        <f t="shared" si="81"/>
        <v>0..1</v>
      </c>
      <c r="E574" s="322">
        <v>5</v>
      </c>
      <c r="F574" s="323" t="s">
        <v>6059</v>
      </c>
      <c r="G574" s="324" t="s">
        <v>1278</v>
      </c>
      <c r="H574" s="329">
        <v>572</v>
      </c>
      <c r="I574" s="322" t="s">
        <v>5251</v>
      </c>
      <c r="K574" s="322" t="s">
        <v>25</v>
      </c>
      <c r="L574" s="322" t="s">
        <v>170</v>
      </c>
      <c r="M574" s="322">
        <v>6</v>
      </c>
      <c r="N574" s="323" t="s">
        <v>1277</v>
      </c>
      <c r="O574" s="324" t="s">
        <v>1278</v>
      </c>
      <c r="P574" s="322" t="s">
        <v>30</v>
      </c>
      <c r="Z574" s="323" t="s">
        <v>6230</v>
      </c>
      <c r="AE574" s="322" t="str">
        <f>IF(ISTEXT(AD574),INDEX('JP PINT 1.0'!F:F,MATCH(コアインボイスモデル!AD574,'JP PINT 1.0'!B:B,0),1),"")</f>
        <v/>
      </c>
      <c r="AF574" s="322" t="str">
        <f>IF(ISTEXT(AD574),INDEX('JP PINT 1.0'!G:G,MATCH(コアインボイスモデル!AD574,'JP PINT 1.0'!B:B,0),1),"")</f>
        <v/>
      </c>
      <c r="AG574" s="324" t="str">
        <f>IF(ISTEXT(AD574),INDEX('JP PINT 1.0'!I:I,MATCH(コアインボイスモデル!AD574,'JP PINT 1.0'!B:B,0),1),"")</f>
        <v/>
      </c>
      <c r="AH574" s="324" t="str">
        <f>IF(ISTEXT(AD574),INDEX('JP PINT 1.0'!L:L,MATCH(コアインボイスモデル!AD574,'JP PINT 1.0'!B:B,0),1),"")</f>
        <v/>
      </c>
      <c r="AI574" s="322">
        <v>6</v>
      </c>
      <c r="AJ574" s="324" t="s">
        <v>171</v>
      </c>
      <c r="AK574" s="323" t="s">
        <v>4929</v>
      </c>
      <c r="AL574" s="322" t="s">
        <v>17</v>
      </c>
      <c r="AM574" s="324" t="str">
        <f>IF(LEN(AD574)&gt;1,INDEX('JP PINT 1.0'!U:U,MATCH(コアインボイスモデル!AD574,'JP PINT 1.0'!B:B,0),1),"")</f>
        <v/>
      </c>
    </row>
    <row r="575" spans="1:39" outlineLevel="1">
      <c r="A575" s="329">
        <f t="shared" si="85"/>
        <v>414</v>
      </c>
      <c r="B575" s="322" t="str">
        <f t="shared" ref="B575:B637" si="91">IF(ISTEXT(F575),I575,"")</f>
        <v>明細文書</v>
      </c>
      <c r="C575" s="322" t="str">
        <f t="shared" si="90"/>
        <v>BT-342</v>
      </c>
      <c r="D575" s="322" t="str">
        <f t="shared" si="81"/>
        <v>1..1</v>
      </c>
      <c r="E575" s="322">
        <v>5</v>
      </c>
      <c r="F575" s="323" t="s">
        <v>6060</v>
      </c>
      <c r="G575" s="324" t="s">
        <v>1280</v>
      </c>
      <c r="H575" s="329">
        <v>573</v>
      </c>
      <c r="I575" s="322" t="s">
        <v>5251</v>
      </c>
      <c r="K575" s="322" t="s">
        <v>25</v>
      </c>
      <c r="L575" s="322" t="s">
        <v>179</v>
      </c>
      <c r="M575" s="322">
        <v>6</v>
      </c>
      <c r="N575" s="323" t="s">
        <v>1279</v>
      </c>
      <c r="O575" s="324" t="s">
        <v>1280</v>
      </c>
      <c r="P575" s="322" t="s">
        <v>23</v>
      </c>
      <c r="Z575" s="323" t="s">
        <v>6232</v>
      </c>
      <c r="AE575" s="322" t="str">
        <f>IF(ISTEXT(AD575),INDEX('JP PINT 1.0'!F:F,MATCH(コアインボイスモデル!AD575,'JP PINT 1.0'!B:B,0),1),"")</f>
        <v/>
      </c>
      <c r="AF575" s="322" t="str">
        <f>IF(ISTEXT(AD575),INDEX('JP PINT 1.0'!G:G,MATCH(コアインボイスモデル!AD575,'JP PINT 1.0'!B:B,0),1),"")</f>
        <v/>
      </c>
      <c r="AG575" s="324" t="str">
        <f>IF(ISTEXT(AD575),INDEX('JP PINT 1.0'!I:I,MATCH(コアインボイスモデル!AD575,'JP PINT 1.0'!B:B,0),1),"")</f>
        <v/>
      </c>
      <c r="AH575" s="324" t="str">
        <f>IF(ISTEXT(AD575),INDEX('JP PINT 1.0'!L:L,MATCH(コアインボイスモデル!AD575,'JP PINT 1.0'!B:B,0),1),"")</f>
        <v/>
      </c>
      <c r="AI575" s="322">
        <v>6</v>
      </c>
      <c r="AJ575" s="324" t="s">
        <v>117</v>
      </c>
      <c r="AK575" s="323" t="s">
        <v>4930</v>
      </c>
      <c r="AL575" s="322" t="s">
        <v>17</v>
      </c>
      <c r="AM575" s="324" t="str">
        <f>IF(LEN(AD575)&gt;1,INDEX('JP PINT 1.0'!U:U,MATCH(コアインボイスモデル!AD575,'JP PINT 1.0'!B:B,0),1),"")</f>
        <v/>
      </c>
    </row>
    <row r="576" spans="1:39" outlineLevel="1">
      <c r="A576" s="329">
        <f t="shared" si="85"/>
        <v>415</v>
      </c>
      <c r="B576" s="322" t="str">
        <f t="shared" si="91"/>
        <v>明細文書</v>
      </c>
      <c r="C576" s="322" t="str">
        <f t="shared" si="90"/>
        <v>BT-343</v>
      </c>
      <c r="D576" s="322" t="str">
        <f t="shared" si="81"/>
        <v>1..1</v>
      </c>
      <c r="E576" s="322">
        <v>5</v>
      </c>
      <c r="F576" s="323" t="s">
        <v>6061</v>
      </c>
      <c r="G576" s="324" t="s">
        <v>1282</v>
      </c>
      <c r="H576" s="329">
        <v>574</v>
      </c>
      <c r="I576" s="322" t="s">
        <v>5251</v>
      </c>
      <c r="K576" s="322" t="s">
        <v>25</v>
      </c>
      <c r="L576" s="322" t="s">
        <v>186</v>
      </c>
      <c r="M576" s="322">
        <v>6</v>
      </c>
      <c r="N576" s="323" t="s">
        <v>1281</v>
      </c>
      <c r="O576" s="324" t="s">
        <v>1282</v>
      </c>
      <c r="P576" s="322" t="s">
        <v>23</v>
      </c>
      <c r="Z576" s="323" t="s">
        <v>6235</v>
      </c>
      <c r="AE576" s="322" t="str">
        <f>IF(ISTEXT(AD576),INDEX('JP PINT 1.0'!F:F,MATCH(コアインボイスモデル!AD576,'JP PINT 1.0'!B:B,0),1),"")</f>
        <v/>
      </c>
      <c r="AF576" s="322" t="str">
        <f>IF(ISTEXT(AD576),INDEX('JP PINT 1.0'!G:G,MATCH(コアインボイスモデル!AD576,'JP PINT 1.0'!B:B,0),1),"")</f>
        <v/>
      </c>
      <c r="AG576" s="324" t="str">
        <f>IF(ISTEXT(AD576),INDEX('JP PINT 1.0'!I:I,MATCH(コアインボイスモデル!AD576,'JP PINT 1.0'!B:B,0),1),"")</f>
        <v/>
      </c>
      <c r="AH576" s="324" t="str">
        <f>IF(ISTEXT(AD576),INDEX('JP PINT 1.0'!L:L,MATCH(コアインボイスモデル!AD576,'JP PINT 1.0'!B:B,0),1),"")</f>
        <v/>
      </c>
      <c r="AI576" s="322">
        <v>6</v>
      </c>
      <c r="AJ576" s="324" t="s">
        <v>132</v>
      </c>
      <c r="AK576" s="323" t="s">
        <v>4931</v>
      </c>
      <c r="AL576" s="322" t="s">
        <v>17</v>
      </c>
      <c r="AM576" s="324" t="str">
        <f>IF(LEN(AD576)&gt;1,INDEX('JP PINT 1.0'!U:U,MATCH(コアインボイスモデル!AD576,'JP PINT 1.0'!B:B,0),1),"")</f>
        <v/>
      </c>
    </row>
    <row r="577" spans="1:39">
      <c r="A577" s="329">
        <f t="shared" si="85"/>
        <v>416</v>
      </c>
      <c r="B577" s="322" t="str">
        <f t="shared" si="91"/>
        <v>明細文書</v>
      </c>
      <c r="C577" s="322" t="str">
        <f>"BG-"&amp;(MID(C569,4,2)+1)</f>
        <v>BG-70</v>
      </c>
      <c r="D577" s="322" t="str">
        <f t="shared" si="81"/>
        <v>0..n</v>
      </c>
      <c r="E577" s="322">
        <v>4</v>
      </c>
      <c r="F577" s="323" t="s">
        <v>6102</v>
      </c>
      <c r="G577" s="324" t="s">
        <v>1284</v>
      </c>
      <c r="H577" s="329">
        <v>575</v>
      </c>
      <c r="I577" s="322" t="s">
        <v>5251</v>
      </c>
      <c r="K577" s="322" t="s">
        <v>36</v>
      </c>
      <c r="L577" s="322" t="s">
        <v>936</v>
      </c>
      <c r="M577" s="322">
        <v>5</v>
      </c>
      <c r="N577" s="323" t="s">
        <v>1283</v>
      </c>
      <c r="O577" s="324" t="s">
        <v>1284</v>
      </c>
      <c r="P577" s="322" t="s">
        <v>139</v>
      </c>
      <c r="X577" s="323" t="s">
        <v>6310</v>
      </c>
      <c r="AE577" s="322" t="str">
        <f>IF(ISTEXT(AD577),INDEX('JP PINT 1.0'!F:F,MATCH(コアインボイスモデル!AD577,'JP PINT 1.0'!B:B,0),1),"")</f>
        <v/>
      </c>
      <c r="AF577" s="322" t="str">
        <f>IF(ISTEXT(AD577),INDEX('JP PINT 1.0'!G:G,MATCH(コアインボイスモデル!AD577,'JP PINT 1.0'!B:B,0),1),"")</f>
        <v/>
      </c>
      <c r="AG577" s="324" t="str">
        <f>IF(ISTEXT(AD577),INDEX('JP PINT 1.0'!I:I,MATCH(コアインボイスモデル!AD577,'JP PINT 1.0'!B:B,0),1),"")</f>
        <v/>
      </c>
      <c r="AH577" s="324" t="str">
        <f>IF(ISTEXT(AD577),INDEX('JP PINT 1.0'!L:L,MATCH(コアインボイスモデル!AD577,'JP PINT 1.0'!B:B,0),1),"")</f>
        <v/>
      </c>
      <c r="AI577" s="322">
        <v>5</v>
      </c>
      <c r="AJ577" s="324" t="s">
        <v>937</v>
      </c>
      <c r="AK577" s="323" t="s">
        <v>4932</v>
      </c>
      <c r="AL577" s="322" t="s">
        <v>17</v>
      </c>
      <c r="AM577" s="324" t="str">
        <f>IF(LEN(AD577)&gt;1,INDEX('JP PINT 1.0'!U:U,MATCH(コアインボイスモデル!AD577,'JP PINT 1.0'!B:B,0),1),"")</f>
        <v/>
      </c>
    </row>
    <row r="578" spans="1:39" outlineLevel="1">
      <c r="A578" s="329"/>
      <c r="B578" s="322" t="str">
        <f t="shared" si="91"/>
        <v/>
      </c>
      <c r="D578" s="322" t="str">
        <f t="shared" si="81"/>
        <v/>
      </c>
      <c r="E578" s="322" t="s">
        <v>3791</v>
      </c>
      <c r="H578" s="329">
        <v>576</v>
      </c>
      <c r="I578" s="322" t="s">
        <v>5251</v>
      </c>
      <c r="J578" s="322" t="str">
        <f>IF(LEN(N578)&gt;0,INDEX(統合請求!C:C,MATCH(N578,統合請求!D:D,0),1),"")</f>
        <v>ICL65</v>
      </c>
      <c r="K578" s="322" t="s">
        <v>41</v>
      </c>
      <c r="L578" s="322" t="s">
        <v>746</v>
      </c>
      <c r="M578" s="322">
        <v>5</v>
      </c>
      <c r="N578" s="323" t="s">
        <v>1285</v>
      </c>
      <c r="O578" s="324" t="s">
        <v>1286</v>
      </c>
      <c r="P578" s="322" t="s">
        <v>16</v>
      </c>
      <c r="Y578" s="323" t="s">
        <v>6288</v>
      </c>
      <c r="AE578" s="322" t="str">
        <f>IF(ISTEXT(AD578),INDEX('JP PINT 1.0'!F:F,MATCH(コアインボイスモデル!AD578,'JP PINT 1.0'!B:B,0),1),"")</f>
        <v/>
      </c>
      <c r="AF578" s="322" t="str">
        <f>IF(ISTEXT(AD578),INDEX('JP PINT 1.0'!G:G,MATCH(コアインボイスモデル!AD578,'JP PINT 1.0'!B:B,0),1),"")</f>
        <v/>
      </c>
      <c r="AG578" s="324" t="str">
        <f>IF(ISTEXT(AD578),INDEX('JP PINT 1.0'!I:I,MATCH(コアインボイスモデル!AD578,'JP PINT 1.0'!B:B,0),1),"")</f>
        <v/>
      </c>
      <c r="AH578" s="324" t="str">
        <f>IF(ISTEXT(AD578),INDEX('JP PINT 1.0'!L:L,MATCH(コアインボイスモデル!AD578,'JP PINT 1.0'!B:B,0),1),"")</f>
        <v/>
      </c>
      <c r="AI578" s="322">
        <v>5</v>
      </c>
      <c r="AJ578" s="324" t="s">
        <v>747</v>
      </c>
      <c r="AL578" s="322" t="s">
        <v>17</v>
      </c>
      <c r="AM578" s="324" t="str">
        <f>IF(LEN(AD578)&gt;1,INDEX('JP PINT 1.0'!U:U,MATCH(コアインボイスモデル!AD578,'JP PINT 1.0'!B:B,0),1),"")</f>
        <v/>
      </c>
    </row>
    <row r="579" spans="1:39" outlineLevel="1">
      <c r="A579" s="329">
        <f>A577+1</f>
        <v>417</v>
      </c>
      <c r="B579" s="322" t="str">
        <f t="shared" si="91"/>
        <v>明細文書</v>
      </c>
      <c r="C579" s="322" t="str">
        <f>"BT-"&amp;(MID(C576,4,3)+1)</f>
        <v>BT-344</v>
      </c>
      <c r="D579" s="322" t="str">
        <f t="shared" si="81"/>
        <v>1..1</v>
      </c>
      <c r="E579" s="322">
        <v>5</v>
      </c>
      <c r="F579" s="323" t="s">
        <v>1287</v>
      </c>
      <c r="G579" s="324" t="s">
        <v>1288</v>
      </c>
      <c r="H579" s="329">
        <v>577</v>
      </c>
      <c r="I579" s="322" t="s">
        <v>5251</v>
      </c>
      <c r="J579" s="322" t="str">
        <f>IF(LEN(N579)&gt;0,INDEX(統合請求!C:C,MATCH(N579,統合請求!D:D,0),1),"")</f>
        <v>IID278</v>
      </c>
      <c r="K579" s="322" t="s">
        <v>25</v>
      </c>
      <c r="L579" s="322" t="s">
        <v>786</v>
      </c>
      <c r="M579" s="322">
        <v>6</v>
      </c>
      <c r="N579" s="323" t="s">
        <v>1287</v>
      </c>
      <c r="O579" s="324" t="s">
        <v>1288</v>
      </c>
      <c r="P579" s="322" t="s">
        <v>23</v>
      </c>
      <c r="Z579" s="323" t="s">
        <v>6289</v>
      </c>
      <c r="AE579" s="322" t="str">
        <f>IF(ISTEXT(AD579),INDEX('JP PINT 1.0'!F:F,MATCH(コアインボイスモデル!AD579,'JP PINT 1.0'!B:B,0),1),"")</f>
        <v/>
      </c>
      <c r="AF579" s="322" t="str">
        <f>IF(ISTEXT(AD579),INDEX('JP PINT 1.0'!G:G,MATCH(コアインボイスモデル!AD579,'JP PINT 1.0'!B:B,0),1),"")</f>
        <v/>
      </c>
      <c r="AG579" s="324" t="str">
        <f>IF(ISTEXT(AD579),INDEX('JP PINT 1.0'!I:I,MATCH(コアインボイスモデル!AD579,'JP PINT 1.0'!B:B,0),1),"")</f>
        <v/>
      </c>
      <c r="AH579" s="324" t="str">
        <f>IF(ISTEXT(AD579),INDEX('JP PINT 1.0'!L:L,MATCH(コアインボイスモデル!AD579,'JP PINT 1.0'!B:B,0),1),"")</f>
        <v/>
      </c>
      <c r="AI579" s="322">
        <v>6</v>
      </c>
      <c r="AJ579" s="324" t="s">
        <v>787</v>
      </c>
      <c r="AK579" s="323" t="s">
        <v>4933</v>
      </c>
      <c r="AL579" s="322" t="s">
        <v>17</v>
      </c>
      <c r="AM579" s="324" t="str">
        <f>IF(LEN(AD579)&gt;1,INDEX('JP PINT 1.0'!U:U,MATCH(コアインボイスモデル!AD579,'JP PINT 1.0'!B:B,0),1),"")</f>
        <v/>
      </c>
    </row>
    <row r="580" spans="1:39" outlineLevel="1">
      <c r="A580" s="329">
        <f t="shared" si="85"/>
        <v>418</v>
      </c>
      <c r="B580" s="322" t="str">
        <f t="shared" si="91"/>
        <v>明細文書</v>
      </c>
      <c r="C580" s="322" t="str">
        <f t="shared" ref="C580:C581" si="92">"BT-"&amp;(MID(C579,4,3)+1)</f>
        <v>BT-345</v>
      </c>
      <c r="D580" s="322" t="str">
        <f t="shared" ref="D580:D643" si="93">IF(LEN(C580)&gt;1,P580,"")</f>
        <v>1..1</v>
      </c>
      <c r="E580" s="322">
        <v>5</v>
      </c>
      <c r="F580" s="323" t="s">
        <v>1289</v>
      </c>
      <c r="G580" s="324" t="s">
        <v>1290</v>
      </c>
      <c r="H580" s="329">
        <v>578</v>
      </c>
      <c r="I580" s="322" t="s">
        <v>5251</v>
      </c>
      <c r="J580" s="322" t="str">
        <f>IF(LEN(N580)&gt;0,INDEX(統合請求!C:C,MATCH(N580,統合請求!D:D,0),1),"")</f>
        <v>IID279</v>
      </c>
      <c r="K580" s="322" t="s">
        <v>25</v>
      </c>
      <c r="L580" s="322" t="s">
        <v>750</v>
      </c>
      <c r="M580" s="322">
        <v>6</v>
      </c>
      <c r="N580" s="323" t="s">
        <v>1289</v>
      </c>
      <c r="O580" s="324" t="s">
        <v>1290</v>
      </c>
      <c r="P580" s="322" t="s">
        <v>23</v>
      </c>
      <c r="Z580" s="323" t="s">
        <v>6290</v>
      </c>
      <c r="AE580" s="322" t="str">
        <f>IF(ISTEXT(AD580),INDEX('JP PINT 1.0'!F:F,MATCH(コアインボイスモデル!AD580,'JP PINT 1.0'!B:B,0),1),"")</f>
        <v/>
      </c>
      <c r="AF580" s="322" t="str">
        <f>IF(ISTEXT(AD580),INDEX('JP PINT 1.0'!G:G,MATCH(コアインボイスモデル!AD580,'JP PINT 1.0'!B:B,0),1),"")</f>
        <v/>
      </c>
      <c r="AG580" s="324" t="str">
        <f>IF(ISTEXT(AD580),INDEX('JP PINT 1.0'!I:I,MATCH(コアインボイスモデル!AD580,'JP PINT 1.0'!B:B,0),1),"")</f>
        <v/>
      </c>
      <c r="AH580" s="324" t="str">
        <f>IF(ISTEXT(AD580),INDEX('JP PINT 1.0'!L:L,MATCH(コアインボイスモデル!AD580,'JP PINT 1.0'!B:B,0),1),"")</f>
        <v/>
      </c>
      <c r="AI580" s="322">
        <v>6</v>
      </c>
      <c r="AJ580" s="324" t="s">
        <v>751</v>
      </c>
      <c r="AK580" s="323" t="s">
        <v>4934</v>
      </c>
      <c r="AL580" s="322" t="s">
        <v>17</v>
      </c>
      <c r="AM580" s="324" t="str">
        <f>IF(LEN(AD580)&gt;1,INDEX('JP PINT 1.0'!U:U,MATCH(コアインボイスモデル!AD580,'JP PINT 1.0'!B:B,0),1),"")</f>
        <v/>
      </c>
    </row>
    <row r="581" spans="1:39" outlineLevel="1">
      <c r="A581" s="329">
        <f t="shared" si="85"/>
        <v>419</v>
      </c>
      <c r="B581" s="322" t="str">
        <f t="shared" si="91"/>
        <v>明細文書</v>
      </c>
      <c r="C581" s="322" t="str">
        <f t="shared" si="92"/>
        <v>BT-346</v>
      </c>
      <c r="D581" s="322" t="str">
        <f t="shared" si="93"/>
        <v>1..1</v>
      </c>
      <c r="E581" s="322">
        <v>5</v>
      </c>
      <c r="F581" s="323" t="s">
        <v>1291</v>
      </c>
      <c r="G581" s="324" t="s">
        <v>1292</v>
      </c>
      <c r="H581" s="329">
        <v>579</v>
      </c>
      <c r="I581" s="322" t="s">
        <v>5251</v>
      </c>
      <c r="J581" s="322" t="str">
        <f>IF(LEN(N581)&gt;0,INDEX(統合請求!C:C,MATCH(N581,統合請求!D:D,0),1),"")</f>
        <v>IID280</v>
      </c>
      <c r="K581" s="322" t="s">
        <v>25</v>
      </c>
      <c r="L581" s="322" t="s">
        <v>754</v>
      </c>
      <c r="M581" s="322">
        <v>6</v>
      </c>
      <c r="N581" s="323" t="s">
        <v>1291</v>
      </c>
      <c r="O581" s="324" t="s">
        <v>1292</v>
      </c>
      <c r="P581" s="322" t="s">
        <v>23</v>
      </c>
      <c r="Z581" s="323" t="s">
        <v>6292</v>
      </c>
      <c r="AE581" s="322" t="str">
        <f>IF(ISTEXT(AD581),INDEX('JP PINT 1.0'!F:F,MATCH(コアインボイスモデル!AD581,'JP PINT 1.0'!B:B,0),1),"")</f>
        <v/>
      </c>
      <c r="AF581" s="322" t="str">
        <f>IF(ISTEXT(AD581),INDEX('JP PINT 1.0'!G:G,MATCH(コアインボイスモデル!AD581,'JP PINT 1.0'!B:B,0),1),"")</f>
        <v/>
      </c>
      <c r="AG581" s="324" t="str">
        <f>IF(ISTEXT(AD581),INDEX('JP PINT 1.0'!I:I,MATCH(コアインボイスモデル!AD581,'JP PINT 1.0'!B:B,0),1),"")</f>
        <v/>
      </c>
      <c r="AH581" s="324" t="str">
        <f>IF(ISTEXT(AD581),INDEX('JP PINT 1.0'!L:L,MATCH(コアインボイスモデル!AD581,'JP PINT 1.0'!B:B,0),1),"")</f>
        <v/>
      </c>
      <c r="AI581" s="322">
        <v>6</v>
      </c>
      <c r="AJ581" s="324" t="s">
        <v>128</v>
      </c>
      <c r="AK581" s="323" t="s">
        <v>4935</v>
      </c>
      <c r="AL581" s="322" t="s">
        <v>17</v>
      </c>
      <c r="AM581" s="324" t="str">
        <f>IF(LEN(AD581)&gt;1,INDEX('JP PINT 1.0'!U:U,MATCH(コアインボイスモデル!AD581,'JP PINT 1.0'!B:B,0),1),"")</f>
        <v/>
      </c>
    </row>
    <row r="582" spans="1:39">
      <c r="A582" s="329">
        <f t="shared" si="85"/>
        <v>420</v>
      </c>
      <c r="B582" s="322" t="str">
        <f t="shared" si="91"/>
        <v>明細文書</v>
      </c>
      <c r="C582" s="322" t="str">
        <f>"BG-"&amp;(MID(C577,4,2)+1)</f>
        <v>BG-71</v>
      </c>
      <c r="D582" s="322" t="str">
        <f t="shared" si="93"/>
        <v>0..n</v>
      </c>
      <c r="E582" s="322">
        <v>3</v>
      </c>
      <c r="F582" s="323" t="s">
        <v>6125</v>
      </c>
      <c r="G582" s="324" t="s">
        <v>1296</v>
      </c>
      <c r="H582" s="329">
        <v>580</v>
      </c>
      <c r="I582" s="322" t="s">
        <v>5251</v>
      </c>
      <c r="K582" s="322" t="s">
        <v>36</v>
      </c>
      <c r="L582" s="322" t="s">
        <v>1293</v>
      </c>
      <c r="M582" s="322">
        <v>4</v>
      </c>
      <c r="N582" s="323" t="s">
        <v>1295</v>
      </c>
      <c r="O582" s="324" t="s">
        <v>1296</v>
      </c>
      <c r="P582" s="322" t="s">
        <v>139</v>
      </c>
      <c r="V582" s="323" t="s">
        <v>6349</v>
      </c>
      <c r="AE582" s="322" t="str">
        <f>IF(ISTEXT(AD582),INDEX('JP PINT 1.0'!F:F,MATCH(コアインボイスモデル!AD582,'JP PINT 1.0'!B:B,0),1),"")</f>
        <v/>
      </c>
      <c r="AF582" s="322" t="str">
        <f>IF(ISTEXT(AD582),INDEX('JP PINT 1.0'!G:G,MATCH(コアインボイスモデル!AD582,'JP PINT 1.0'!B:B,0),1),"")</f>
        <v/>
      </c>
      <c r="AG582" s="324" t="str">
        <f>IF(ISTEXT(AD582),INDEX('JP PINT 1.0'!I:I,MATCH(コアインボイスモデル!AD582,'JP PINT 1.0'!B:B,0),1),"")</f>
        <v/>
      </c>
      <c r="AH582" s="324" t="str">
        <f>IF(ISTEXT(AD582),INDEX('JP PINT 1.0'!L:L,MATCH(コアインボイスモデル!AD582,'JP PINT 1.0'!B:B,0),1),"")</f>
        <v/>
      </c>
      <c r="AI582" s="322">
        <v>4</v>
      </c>
      <c r="AJ582" s="324" t="s">
        <v>1294</v>
      </c>
      <c r="AK582" s="323" t="s">
        <v>4936</v>
      </c>
      <c r="AL582" s="322" t="s">
        <v>17</v>
      </c>
      <c r="AM582" s="324" t="str">
        <f>IF(LEN(AD582)&gt;1,INDEX('JP PINT 1.0'!U:U,MATCH(コアインボイスモデル!AD582,'JP PINT 1.0'!B:B,0),1),"")</f>
        <v/>
      </c>
    </row>
    <row r="583" spans="1:39" outlineLevel="1">
      <c r="A583" s="329"/>
      <c r="B583" s="322" t="str">
        <f t="shared" si="91"/>
        <v/>
      </c>
      <c r="D583" s="322" t="str">
        <f t="shared" si="93"/>
        <v/>
      </c>
      <c r="E583" s="322" t="s">
        <v>3791</v>
      </c>
      <c r="H583" s="329">
        <v>581</v>
      </c>
      <c r="I583" s="322" t="s">
        <v>5251</v>
      </c>
      <c r="K583" s="322" t="s">
        <v>41</v>
      </c>
      <c r="L583" s="322" t="s">
        <v>159</v>
      </c>
      <c r="M583" s="322">
        <v>4</v>
      </c>
      <c r="N583" s="323" t="s">
        <v>1297</v>
      </c>
      <c r="O583" s="324" t="s">
        <v>1298</v>
      </c>
      <c r="P583" s="322" t="s">
        <v>16</v>
      </c>
      <c r="W583" s="323" t="s">
        <v>6226</v>
      </c>
      <c r="AE583" s="322" t="str">
        <f>IF(ISTEXT(AD583),INDEX('JP PINT 1.0'!F:F,MATCH(コアインボイスモデル!AD583,'JP PINT 1.0'!B:B,0),1),"")</f>
        <v/>
      </c>
      <c r="AF583" s="322" t="str">
        <f>IF(ISTEXT(AD583),INDEX('JP PINT 1.0'!G:G,MATCH(コアインボイスモデル!AD583,'JP PINT 1.0'!B:B,0),1),"")</f>
        <v/>
      </c>
      <c r="AG583" s="324" t="str">
        <f>IF(ISTEXT(AD583),INDEX('JP PINT 1.0'!I:I,MATCH(コアインボイスモデル!AD583,'JP PINT 1.0'!B:B,0),1),"")</f>
        <v/>
      </c>
      <c r="AH583" s="324" t="str">
        <f>IF(ISTEXT(AD583),INDEX('JP PINT 1.0'!L:L,MATCH(コアインボイスモデル!AD583,'JP PINT 1.0'!B:B,0),1),"")</f>
        <v/>
      </c>
      <c r="AI583" s="322">
        <v>4</v>
      </c>
      <c r="AJ583" s="324" t="s">
        <v>160</v>
      </c>
      <c r="AL583" s="322" t="s">
        <v>17</v>
      </c>
      <c r="AM583" s="324" t="str">
        <f>IF(LEN(AD583)&gt;1,INDEX('JP PINT 1.0'!U:U,MATCH(コアインボイスモデル!AD583,'JP PINT 1.0'!B:B,0),1),"")</f>
        <v/>
      </c>
    </row>
    <row r="584" spans="1:39" outlineLevel="1">
      <c r="A584" s="329">
        <f>A582+1</f>
        <v>421</v>
      </c>
      <c r="B584" s="322" t="str">
        <f t="shared" si="91"/>
        <v>明細文書</v>
      </c>
      <c r="C584" s="322" t="str">
        <f>"BT-"&amp;(MID(C581,4,3)+1)</f>
        <v>BT-347</v>
      </c>
      <c r="D584" s="322" t="str">
        <f t="shared" si="93"/>
        <v>0..1</v>
      </c>
      <c r="E584" s="322">
        <v>4</v>
      </c>
      <c r="F584" s="323" t="s">
        <v>1299</v>
      </c>
      <c r="G584" s="324" t="s">
        <v>1300</v>
      </c>
      <c r="H584" s="329">
        <v>582</v>
      </c>
      <c r="I584" s="322" t="s">
        <v>5251</v>
      </c>
      <c r="J584" s="322" t="str">
        <f>IF(LEN(N584)&gt;0,INDEX(統合請求!C:C,MATCH(N584,統合請求!D:D,0),1),"")</f>
        <v>IID281</v>
      </c>
      <c r="K584" s="322" t="s">
        <v>25</v>
      </c>
      <c r="L584" s="322" t="s">
        <v>163</v>
      </c>
      <c r="M584" s="322">
        <v>5</v>
      </c>
      <c r="N584" s="323" t="s">
        <v>1299</v>
      </c>
      <c r="O584" s="324" t="s">
        <v>1300</v>
      </c>
      <c r="P584" s="322" t="s">
        <v>30</v>
      </c>
      <c r="X584" s="323" t="s">
        <v>6227</v>
      </c>
      <c r="AE584" s="322" t="str">
        <f>IF(ISTEXT(AD584),INDEX('JP PINT 1.0'!F:F,MATCH(コアインボイスモデル!AD584,'JP PINT 1.0'!B:B,0),1),"")</f>
        <v/>
      </c>
      <c r="AF584" s="322" t="str">
        <f>IF(ISTEXT(AD584),INDEX('JP PINT 1.0'!G:G,MATCH(コアインボイスモデル!AD584,'JP PINT 1.0'!B:B,0),1),"")</f>
        <v/>
      </c>
      <c r="AG584" s="324" t="str">
        <f>IF(ISTEXT(AD584),INDEX('JP PINT 1.0'!I:I,MATCH(コアインボイスモデル!AD584,'JP PINT 1.0'!B:B,0),1),"")</f>
        <v/>
      </c>
      <c r="AH584" s="324" t="str">
        <f>IF(ISTEXT(AD584),INDEX('JP PINT 1.0'!L:L,MATCH(コアインボイスモデル!AD584,'JP PINT 1.0'!B:B,0),1),"")</f>
        <v/>
      </c>
      <c r="AI584" s="322">
        <v>5</v>
      </c>
      <c r="AJ584" s="324" t="s">
        <v>164</v>
      </c>
      <c r="AK584" s="323" t="s">
        <v>4937</v>
      </c>
      <c r="AL584" s="322" t="s">
        <v>17</v>
      </c>
      <c r="AM584" s="324" t="str">
        <f>IF(LEN(AD584)&gt;1,INDEX('JP PINT 1.0'!U:U,MATCH(コアインボイスモデル!AD584,'JP PINT 1.0'!B:B,0),1),"")</f>
        <v/>
      </c>
    </row>
    <row r="585" spans="1:39" outlineLevel="1">
      <c r="A585" s="329">
        <f t="shared" si="85"/>
        <v>422</v>
      </c>
      <c r="B585" s="322" t="str">
        <f t="shared" si="91"/>
        <v>明細文書</v>
      </c>
      <c r="C585" s="322" t="str">
        <f t="shared" ref="C585:C588" si="94">"BT-"&amp;(MID(C584,4,3)+1)</f>
        <v>BT-348</v>
      </c>
      <c r="D585" s="322" t="str">
        <f t="shared" si="93"/>
        <v>0..1</v>
      </c>
      <c r="E585" s="322">
        <v>4</v>
      </c>
      <c r="F585" s="323" t="s">
        <v>1301</v>
      </c>
      <c r="G585" s="324" t="s">
        <v>1302</v>
      </c>
      <c r="H585" s="329">
        <v>583</v>
      </c>
      <c r="I585" s="322" t="s">
        <v>5251</v>
      </c>
      <c r="J585" s="322" t="str">
        <f>IF(LEN(N585)&gt;0,INDEX(統合請求!C:C,MATCH(N585,統合請求!D:D,0),1),"")</f>
        <v>IID282</v>
      </c>
      <c r="K585" s="322" t="s">
        <v>25</v>
      </c>
      <c r="L585" s="322" t="s">
        <v>167</v>
      </c>
      <c r="M585" s="322">
        <v>5</v>
      </c>
      <c r="N585" s="323" t="s">
        <v>1301</v>
      </c>
      <c r="O585" s="324" t="s">
        <v>1302</v>
      </c>
      <c r="P585" s="322" t="s">
        <v>30</v>
      </c>
      <c r="X585" s="323" t="s">
        <v>6228</v>
      </c>
      <c r="AE585" s="322" t="str">
        <f>IF(ISTEXT(AD585),INDEX('JP PINT 1.0'!F:F,MATCH(コアインボイスモデル!AD585,'JP PINT 1.0'!B:B,0),1),"")</f>
        <v/>
      </c>
      <c r="AF585" s="322" t="str">
        <f>IF(ISTEXT(AD585),INDEX('JP PINT 1.0'!G:G,MATCH(コアインボイスモデル!AD585,'JP PINT 1.0'!B:B,0),1),"")</f>
        <v/>
      </c>
      <c r="AG585" s="324" t="str">
        <f>IF(ISTEXT(AD585),INDEX('JP PINT 1.0'!I:I,MATCH(コアインボイスモデル!AD585,'JP PINT 1.0'!B:B,0),1),"")</f>
        <v/>
      </c>
      <c r="AH585" s="324" t="str">
        <f>IF(ISTEXT(AD585),INDEX('JP PINT 1.0'!L:L,MATCH(コアインボイスモデル!AD585,'JP PINT 1.0'!B:B,0),1),"")</f>
        <v/>
      </c>
      <c r="AI585" s="322">
        <v>5</v>
      </c>
      <c r="AJ585" s="324" t="s">
        <v>68</v>
      </c>
      <c r="AK585" s="323" t="s">
        <v>4938</v>
      </c>
      <c r="AL585" s="322" t="s">
        <v>17</v>
      </c>
      <c r="AM585" s="324" t="str">
        <f>IF(LEN(AD585)&gt;1,INDEX('JP PINT 1.0'!U:U,MATCH(コアインボイスモデル!AD585,'JP PINT 1.0'!B:B,0),1),"")</f>
        <v/>
      </c>
    </row>
    <row r="586" spans="1:39" outlineLevel="1">
      <c r="A586" s="329">
        <f t="shared" si="85"/>
        <v>423</v>
      </c>
      <c r="B586" s="322" t="str">
        <f t="shared" si="91"/>
        <v>明細文書</v>
      </c>
      <c r="C586" s="322" t="str">
        <f t="shared" si="94"/>
        <v>BT-349</v>
      </c>
      <c r="D586" s="322" t="str">
        <f t="shared" si="93"/>
        <v>0..1</v>
      </c>
      <c r="E586" s="322">
        <v>4</v>
      </c>
      <c r="F586" s="323" t="s">
        <v>1303</v>
      </c>
      <c r="G586" s="324" t="s">
        <v>1304</v>
      </c>
      <c r="H586" s="329">
        <v>584</v>
      </c>
      <c r="I586" s="322" t="s">
        <v>5251</v>
      </c>
      <c r="J586" s="322" t="str">
        <f>IF(LEN(N586)&gt;0,INDEX(統合請求!C:C,MATCH(N586,統合請求!D:D,0),1),"")</f>
        <v>IID284</v>
      </c>
      <c r="K586" s="322" t="s">
        <v>25</v>
      </c>
      <c r="L586" s="322" t="s">
        <v>170</v>
      </c>
      <c r="M586" s="322">
        <v>5</v>
      </c>
      <c r="N586" s="323" t="s">
        <v>1303</v>
      </c>
      <c r="O586" s="324" t="s">
        <v>1304</v>
      </c>
      <c r="P586" s="322" t="s">
        <v>30</v>
      </c>
      <c r="X586" s="323" t="s">
        <v>6230</v>
      </c>
      <c r="AE586" s="322" t="str">
        <f>IF(ISTEXT(AD586),INDEX('JP PINT 1.0'!F:F,MATCH(コアインボイスモデル!AD586,'JP PINT 1.0'!B:B,0),1),"")</f>
        <v/>
      </c>
      <c r="AF586" s="322" t="str">
        <f>IF(ISTEXT(AD586),INDEX('JP PINT 1.0'!G:G,MATCH(コアインボイスモデル!AD586,'JP PINT 1.0'!B:B,0),1),"")</f>
        <v/>
      </c>
      <c r="AG586" s="324" t="str">
        <f>IF(ISTEXT(AD586),INDEX('JP PINT 1.0'!I:I,MATCH(コアインボイスモデル!AD586,'JP PINT 1.0'!B:B,0),1),"")</f>
        <v/>
      </c>
      <c r="AH586" s="324" t="str">
        <f>IF(ISTEXT(AD586),INDEX('JP PINT 1.0'!L:L,MATCH(コアインボイスモデル!AD586,'JP PINT 1.0'!B:B,0),1),"")</f>
        <v/>
      </c>
      <c r="AI586" s="322">
        <v>5</v>
      </c>
      <c r="AJ586" s="324" t="s">
        <v>171</v>
      </c>
      <c r="AK586" s="323" t="s">
        <v>4939</v>
      </c>
      <c r="AL586" s="322" t="s">
        <v>17</v>
      </c>
      <c r="AM586" s="324" t="str">
        <f>IF(LEN(AD586)&gt;1,INDEX('JP PINT 1.0'!U:U,MATCH(コアインボイスモデル!AD586,'JP PINT 1.0'!B:B,0),1),"")</f>
        <v/>
      </c>
    </row>
    <row r="587" spans="1:39" outlineLevel="1">
      <c r="A587" s="329">
        <f t="shared" si="85"/>
        <v>424</v>
      </c>
      <c r="B587" s="322" t="str">
        <f t="shared" si="91"/>
        <v>明細文書</v>
      </c>
      <c r="C587" s="322" t="str">
        <f t="shared" si="94"/>
        <v>BT-350</v>
      </c>
      <c r="D587" s="322" t="str">
        <f t="shared" si="93"/>
        <v>0..1</v>
      </c>
      <c r="E587" s="322">
        <v>4</v>
      </c>
      <c r="F587" s="323" t="s">
        <v>1305</v>
      </c>
      <c r="G587" s="324" t="s">
        <v>1306</v>
      </c>
      <c r="H587" s="329">
        <v>585</v>
      </c>
      <c r="I587" s="322" t="s">
        <v>5251</v>
      </c>
      <c r="J587" s="322" t="str">
        <f>IF(LEN(N587)&gt;0,INDEX(統合請求!C:C,MATCH(N587,統合請求!D:D,0),1),"")</f>
        <v>IID285</v>
      </c>
      <c r="K587" s="322" t="s">
        <v>25</v>
      </c>
      <c r="L587" s="322" t="s">
        <v>179</v>
      </c>
      <c r="M587" s="322">
        <v>5</v>
      </c>
      <c r="N587" s="323" t="s">
        <v>1305</v>
      </c>
      <c r="O587" s="324" t="s">
        <v>1306</v>
      </c>
      <c r="P587" s="322" t="s">
        <v>30</v>
      </c>
      <c r="X587" s="323" t="s">
        <v>6232</v>
      </c>
      <c r="AE587" s="322" t="str">
        <f>IF(ISTEXT(AD587),INDEX('JP PINT 1.0'!F:F,MATCH(コアインボイスモデル!AD587,'JP PINT 1.0'!B:B,0),1),"")</f>
        <v/>
      </c>
      <c r="AF587" s="322" t="str">
        <f>IF(ISTEXT(AD587),INDEX('JP PINT 1.0'!G:G,MATCH(コアインボイスモデル!AD587,'JP PINT 1.0'!B:B,0),1),"")</f>
        <v/>
      </c>
      <c r="AG587" s="324" t="str">
        <f>IF(ISTEXT(AD587),INDEX('JP PINT 1.0'!I:I,MATCH(コアインボイスモデル!AD587,'JP PINT 1.0'!B:B,0),1),"")</f>
        <v/>
      </c>
      <c r="AH587" s="324" t="str">
        <f>IF(ISTEXT(AD587),INDEX('JP PINT 1.0'!L:L,MATCH(コアインボイスモデル!AD587,'JP PINT 1.0'!B:B,0),1),"")</f>
        <v/>
      </c>
      <c r="AI587" s="322">
        <v>5</v>
      </c>
      <c r="AJ587" s="324" t="s">
        <v>117</v>
      </c>
      <c r="AK587" s="323" t="s">
        <v>4940</v>
      </c>
      <c r="AL587" s="322" t="s">
        <v>17</v>
      </c>
      <c r="AM587" s="324" t="str">
        <f>IF(LEN(AD587)&gt;1,INDEX('JP PINT 1.0'!U:U,MATCH(コアインボイスモデル!AD587,'JP PINT 1.0'!B:B,0),1),"")</f>
        <v/>
      </c>
    </row>
    <row r="588" spans="1:39" outlineLevel="1">
      <c r="A588" s="329">
        <f t="shared" si="85"/>
        <v>425</v>
      </c>
      <c r="B588" s="322" t="str">
        <f t="shared" si="91"/>
        <v>明細文書</v>
      </c>
      <c r="C588" s="322" t="str">
        <f t="shared" si="94"/>
        <v>BT-351</v>
      </c>
      <c r="D588" s="322" t="str">
        <f t="shared" si="93"/>
        <v>1..1</v>
      </c>
      <c r="E588" s="322">
        <v>4</v>
      </c>
      <c r="F588" s="323" t="s">
        <v>1307</v>
      </c>
      <c r="G588" s="324" t="s">
        <v>1308</v>
      </c>
      <c r="H588" s="329">
        <v>586</v>
      </c>
      <c r="I588" s="322" t="s">
        <v>5251</v>
      </c>
      <c r="J588" s="322" t="str">
        <f>IF(LEN(N588)&gt;0,INDEX(統合請求!C:C,MATCH(N588,統合請求!D:D,0),1),"")</f>
        <v>IID286</v>
      </c>
      <c r="K588" s="322" t="s">
        <v>25</v>
      </c>
      <c r="L588" s="322" t="s">
        <v>186</v>
      </c>
      <c r="M588" s="322">
        <v>5</v>
      </c>
      <c r="N588" s="323" t="s">
        <v>1307</v>
      </c>
      <c r="O588" s="324" t="s">
        <v>1308</v>
      </c>
      <c r="P588" s="322" t="s">
        <v>23</v>
      </c>
      <c r="X588" s="323" t="s">
        <v>6235</v>
      </c>
      <c r="AE588" s="322" t="str">
        <f>IF(ISTEXT(AD588),INDEX('JP PINT 1.0'!F:F,MATCH(コアインボイスモデル!AD588,'JP PINT 1.0'!B:B,0),1),"")</f>
        <v/>
      </c>
      <c r="AF588" s="322" t="str">
        <f>IF(ISTEXT(AD588),INDEX('JP PINT 1.0'!G:G,MATCH(コアインボイスモデル!AD588,'JP PINT 1.0'!B:B,0),1),"")</f>
        <v/>
      </c>
      <c r="AG588" s="324" t="str">
        <f>IF(ISTEXT(AD588),INDEX('JP PINT 1.0'!I:I,MATCH(コアインボイスモデル!AD588,'JP PINT 1.0'!B:B,0),1),"")</f>
        <v/>
      </c>
      <c r="AH588" s="324" t="str">
        <f>IF(ISTEXT(AD588),INDEX('JP PINT 1.0'!L:L,MATCH(コアインボイスモデル!AD588,'JP PINT 1.0'!B:B,0),1),"")</f>
        <v/>
      </c>
      <c r="AI588" s="322">
        <v>5</v>
      </c>
      <c r="AJ588" s="324" t="s">
        <v>132</v>
      </c>
      <c r="AK588" s="323" t="s">
        <v>4941</v>
      </c>
      <c r="AL588" s="322" t="s">
        <v>17</v>
      </c>
      <c r="AM588" s="324" t="str">
        <f>IF(LEN(AD588)&gt;1,INDEX('JP PINT 1.0'!U:U,MATCH(コアインボイスモデル!AD588,'JP PINT 1.0'!B:B,0),1),"")</f>
        <v/>
      </c>
    </row>
    <row r="589" spans="1:39">
      <c r="A589" s="329">
        <f t="shared" si="85"/>
        <v>426</v>
      </c>
      <c r="B589" s="322" t="str">
        <f t="shared" si="91"/>
        <v>明細文書</v>
      </c>
      <c r="C589" s="322" t="str">
        <f>"BG-"&amp;(MID(C582,4,2)+1)</f>
        <v>BG-72</v>
      </c>
      <c r="D589" s="322" t="str">
        <f t="shared" si="93"/>
        <v>0..n</v>
      </c>
      <c r="E589" s="322">
        <v>3</v>
      </c>
      <c r="F589" s="323" t="s">
        <v>6126</v>
      </c>
      <c r="G589" s="324" t="s">
        <v>1312</v>
      </c>
      <c r="H589" s="329">
        <v>587</v>
      </c>
      <c r="I589" s="322" t="s">
        <v>5251</v>
      </c>
      <c r="K589" s="322" t="s">
        <v>36</v>
      </c>
      <c r="L589" s="322" t="s">
        <v>1309</v>
      </c>
      <c r="M589" s="322">
        <v>4</v>
      </c>
      <c r="N589" s="323" t="s">
        <v>1311</v>
      </c>
      <c r="O589" s="324" t="s">
        <v>1312</v>
      </c>
      <c r="P589" s="322" t="s">
        <v>139</v>
      </c>
      <c r="V589" s="323" t="s">
        <v>6350</v>
      </c>
      <c r="AE589" s="322" t="str">
        <f>IF(ISTEXT(AD589),INDEX('JP PINT 1.0'!F:F,MATCH(コアインボイスモデル!AD589,'JP PINT 1.0'!B:B,0),1),"")</f>
        <v/>
      </c>
      <c r="AF589" s="322" t="str">
        <f>IF(ISTEXT(AD589),INDEX('JP PINT 1.0'!G:G,MATCH(コアインボイスモデル!AD589,'JP PINT 1.0'!B:B,0),1),"")</f>
        <v/>
      </c>
      <c r="AG589" s="324" t="str">
        <f>IF(ISTEXT(AD589),INDEX('JP PINT 1.0'!I:I,MATCH(コアインボイスモデル!AD589,'JP PINT 1.0'!B:B,0),1),"")</f>
        <v/>
      </c>
      <c r="AH589" s="324" t="str">
        <f>IF(ISTEXT(AD589),INDEX('JP PINT 1.0'!L:L,MATCH(コアインボイスモデル!AD589,'JP PINT 1.0'!B:B,0),1),"")</f>
        <v/>
      </c>
      <c r="AI589" s="322">
        <v>4</v>
      </c>
      <c r="AJ589" s="324" t="s">
        <v>1310</v>
      </c>
      <c r="AK589" s="323" t="s">
        <v>4942</v>
      </c>
      <c r="AL589" s="322" t="s">
        <v>17</v>
      </c>
      <c r="AM589" s="324" t="str">
        <f>IF(LEN(AD589)&gt;1,INDEX('JP PINT 1.0'!U:U,MATCH(コアインボイスモデル!AD589,'JP PINT 1.0'!B:B,0),1),"")</f>
        <v/>
      </c>
    </row>
    <row r="590" spans="1:39" outlineLevel="1">
      <c r="A590" s="329"/>
      <c r="B590" s="322" t="str">
        <f t="shared" si="91"/>
        <v/>
      </c>
      <c r="D590" s="322" t="str">
        <f t="shared" si="93"/>
        <v/>
      </c>
      <c r="E590" s="322" t="s">
        <v>3791</v>
      </c>
      <c r="H590" s="329">
        <v>588</v>
      </c>
      <c r="I590" s="322" t="s">
        <v>5251</v>
      </c>
      <c r="J590" s="322" t="str">
        <f>IF(LEN(N590)&gt;0,INDEX(統合請求!C:C,MATCH(N590,統合請求!D:D,0),1),"")</f>
        <v>ICL68</v>
      </c>
      <c r="K590" s="322" t="s">
        <v>41</v>
      </c>
      <c r="L590" s="322" t="s">
        <v>159</v>
      </c>
      <c r="M590" s="322">
        <v>4</v>
      </c>
      <c r="N590" s="323" t="s">
        <v>1313</v>
      </c>
      <c r="O590" s="324" t="s">
        <v>1314</v>
      </c>
      <c r="P590" s="322" t="s">
        <v>16</v>
      </c>
      <c r="W590" s="323" t="s">
        <v>6226</v>
      </c>
      <c r="AE590" s="322" t="str">
        <f>IF(ISTEXT(AD590),INDEX('JP PINT 1.0'!F:F,MATCH(コアインボイスモデル!AD590,'JP PINT 1.0'!B:B,0),1),"")</f>
        <v/>
      </c>
      <c r="AF590" s="322" t="str">
        <f>IF(ISTEXT(AD590),INDEX('JP PINT 1.0'!G:G,MATCH(コアインボイスモデル!AD590,'JP PINT 1.0'!B:B,0),1),"")</f>
        <v/>
      </c>
      <c r="AG590" s="324" t="str">
        <f>IF(ISTEXT(AD590),INDEX('JP PINT 1.0'!I:I,MATCH(コアインボイスモデル!AD590,'JP PINT 1.0'!B:B,0),1),"")</f>
        <v/>
      </c>
      <c r="AH590" s="324" t="str">
        <f>IF(ISTEXT(AD590),INDEX('JP PINT 1.0'!L:L,MATCH(コアインボイスモデル!AD590,'JP PINT 1.0'!B:B,0),1),"")</f>
        <v/>
      </c>
      <c r="AI590" s="322">
        <v>4</v>
      </c>
      <c r="AJ590" s="324" t="s">
        <v>160</v>
      </c>
      <c r="AL590" s="322" t="s">
        <v>17</v>
      </c>
      <c r="AM590" s="324" t="str">
        <f>IF(LEN(AD590)&gt;1,INDEX('JP PINT 1.0'!U:U,MATCH(コアインボイスモデル!AD590,'JP PINT 1.0'!B:B,0),1),"")</f>
        <v/>
      </c>
    </row>
    <row r="591" spans="1:39" outlineLevel="1">
      <c r="A591" s="329">
        <f>A589+1</f>
        <v>427</v>
      </c>
      <c r="B591" s="322" t="str">
        <f t="shared" si="91"/>
        <v>明細文書</v>
      </c>
      <c r="C591" s="322" t="str">
        <f>"BT-"&amp;(MID(C588,4,3)+1)</f>
        <v>BT-352</v>
      </c>
      <c r="D591" s="322" t="str">
        <f t="shared" si="93"/>
        <v>1..1</v>
      </c>
      <c r="E591" s="322">
        <v>4</v>
      </c>
      <c r="F591" s="323" t="s">
        <v>1315</v>
      </c>
      <c r="G591" s="324" t="s">
        <v>1316</v>
      </c>
      <c r="H591" s="329">
        <v>589</v>
      </c>
      <c r="I591" s="322" t="s">
        <v>5251</v>
      </c>
      <c r="J591" s="322" t="str">
        <f>IF(LEN(N591)&gt;0,INDEX(統合請求!C:C,MATCH(N591,統合請求!D:D,0),1),"")</f>
        <v>IID293</v>
      </c>
      <c r="K591" s="322" t="s">
        <v>25</v>
      </c>
      <c r="L591" s="322" t="s">
        <v>163</v>
      </c>
      <c r="M591" s="322">
        <v>5</v>
      </c>
      <c r="N591" s="323" t="s">
        <v>1315</v>
      </c>
      <c r="O591" s="324" t="s">
        <v>1316</v>
      </c>
      <c r="P591" s="322" t="s">
        <v>23</v>
      </c>
      <c r="X591" s="323" t="s">
        <v>6227</v>
      </c>
      <c r="AE591" s="322" t="str">
        <f>IF(ISTEXT(AD591),INDEX('JP PINT 1.0'!F:F,MATCH(コアインボイスモデル!AD591,'JP PINT 1.0'!B:B,0),1),"")</f>
        <v/>
      </c>
      <c r="AF591" s="322" t="str">
        <f>IF(ISTEXT(AD591),INDEX('JP PINT 1.0'!G:G,MATCH(コアインボイスモデル!AD591,'JP PINT 1.0'!B:B,0),1),"")</f>
        <v/>
      </c>
      <c r="AG591" s="324" t="str">
        <f>IF(ISTEXT(AD591),INDEX('JP PINT 1.0'!I:I,MATCH(コアインボイスモデル!AD591,'JP PINT 1.0'!B:B,0),1),"")</f>
        <v/>
      </c>
      <c r="AH591" s="324" t="str">
        <f>IF(ISTEXT(AD591),INDEX('JP PINT 1.0'!L:L,MATCH(コアインボイスモデル!AD591,'JP PINT 1.0'!B:B,0),1),"")</f>
        <v/>
      </c>
      <c r="AI591" s="322">
        <v>5</v>
      </c>
      <c r="AJ591" s="324" t="s">
        <v>164</v>
      </c>
      <c r="AK591" s="323" t="s">
        <v>4943</v>
      </c>
      <c r="AL591" s="322" t="s">
        <v>17</v>
      </c>
      <c r="AM591" s="324" t="str">
        <f>IF(LEN(AD591)&gt;1,INDEX('JP PINT 1.0'!U:U,MATCH(コアインボイスモデル!AD591,'JP PINT 1.0'!B:B,0),1),"")</f>
        <v/>
      </c>
    </row>
    <row r="592" spans="1:39" outlineLevel="1">
      <c r="A592" s="329">
        <f t="shared" si="85"/>
        <v>428</v>
      </c>
      <c r="B592" s="322" t="str">
        <f t="shared" si="91"/>
        <v>明細文書</v>
      </c>
      <c r="C592" s="322" t="str">
        <f t="shared" ref="C592:C597" si="95">"BT-"&amp;(MID(C591,4,3)+1)</f>
        <v>BT-353</v>
      </c>
      <c r="D592" s="322" t="str">
        <f t="shared" si="93"/>
        <v>0..1</v>
      </c>
      <c r="E592" s="322">
        <v>4</v>
      </c>
      <c r="F592" s="323" t="s">
        <v>1317</v>
      </c>
      <c r="G592" s="324" t="s">
        <v>1318</v>
      </c>
      <c r="H592" s="329">
        <v>590</v>
      </c>
      <c r="I592" s="322" t="s">
        <v>5251</v>
      </c>
      <c r="J592" s="322" t="str">
        <f>IF(LEN(N592)&gt;0,INDEX(統合請求!C:C,MATCH(N592,統合請求!D:D,0),1),"")</f>
        <v>IID294</v>
      </c>
      <c r="K592" s="322" t="s">
        <v>25</v>
      </c>
      <c r="L592" s="322" t="s">
        <v>167</v>
      </c>
      <c r="M592" s="322">
        <v>5</v>
      </c>
      <c r="N592" s="323" t="s">
        <v>1317</v>
      </c>
      <c r="O592" s="324" t="s">
        <v>1318</v>
      </c>
      <c r="P592" s="322" t="s">
        <v>30</v>
      </c>
      <c r="X592" s="323" t="s">
        <v>6228</v>
      </c>
      <c r="AE592" s="322" t="str">
        <f>IF(ISTEXT(AD592),INDEX('JP PINT 1.0'!F:F,MATCH(コアインボイスモデル!AD592,'JP PINT 1.0'!B:B,0),1),"")</f>
        <v/>
      </c>
      <c r="AF592" s="322" t="str">
        <f>IF(ISTEXT(AD592),INDEX('JP PINT 1.0'!G:G,MATCH(コアインボイスモデル!AD592,'JP PINT 1.0'!B:B,0),1),"")</f>
        <v/>
      </c>
      <c r="AG592" s="324" t="str">
        <f>IF(ISTEXT(AD592),INDEX('JP PINT 1.0'!I:I,MATCH(コアインボイスモデル!AD592,'JP PINT 1.0'!B:B,0),1),"")</f>
        <v/>
      </c>
      <c r="AH592" s="324" t="str">
        <f>IF(ISTEXT(AD592),INDEX('JP PINT 1.0'!L:L,MATCH(コアインボイスモデル!AD592,'JP PINT 1.0'!B:B,0),1),"")</f>
        <v/>
      </c>
      <c r="AI592" s="322">
        <v>5</v>
      </c>
      <c r="AJ592" s="324" t="s">
        <v>68</v>
      </c>
      <c r="AK592" s="323" t="s">
        <v>4944</v>
      </c>
      <c r="AL592" s="322" t="s">
        <v>17</v>
      </c>
      <c r="AM592" s="324" t="str">
        <f>IF(LEN(AD592)&gt;1,INDEX('JP PINT 1.0'!U:U,MATCH(コアインボイスモデル!AD592,'JP PINT 1.0'!B:B,0),1),"")</f>
        <v/>
      </c>
    </row>
    <row r="593" spans="1:39" outlineLevel="1">
      <c r="A593" s="329">
        <f t="shared" si="85"/>
        <v>429</v>
      </c>
      <c r="B593" s="322" t="str">
        <f t="shared" si="91"/>
        <v>明細文書</v>
      </c>
      <c r="C593" s="322" t="str">
        <f t="shared" si="95"/>
        <v>BT-354</v>
      </c>
      <c r="D593" s="322" t="str">
        <f t="shared" si="93"/>
        <v>0..1</v>
      </c>
      <c r="E593" s="322">
        <v>4</v>
      </c>
      <c r="F593" s="323" t="s">
        <v>1319</v>
      </c>
      <c r="G593" s="324" t="s">
        <v>1320</v>
      </c>
      <c r="H593" s="329">
        <v>591</v>
      </c>
      <c r="I593" s="322" t="s">
        <v>5251</v>
      </c>
      <c r="J593" s="322" t="str">
        <f>IF(LEN(N593)&gt;0,INDEX(統合請求!C:C,MATCH(N593,統合請求!D:D,0),1),"")</f>
        <v>IID295</v>
      </c>
      <c r="K593" s="322" t="s">
        <v>25</v>
      </c>
      <c r="L593" s="322" t="s">
        <v>170</v>
      </c>
      <c r="M593" s="322">
        <v>5</v>
      </c>
      <c r="N593" s="323" t="s">
        <v>1319</v>
      </c>
      <c r="O593" s="324" t="s">
        <v>1320</v>
      </c>
      <c r="P593" s="322" t="s">
        <v>30</v>
      </c>
      <c r="X593" s="323" t="s">
        <v>6230</v>
      </c>
      <c r="AE593" s="322" t="str">
        <f>IF(ISTEXT(AD593),INDEX('JP PINT 1.0'!F:F,MATCH(コアインボイスモデル!AD593,'JP PINT 1.0'!B:B,0),1),"")</f>
        <v/>
      </c>
      <c r="AF593" s="322" t="str">
        <f>IF(ISTEXT(AD593),INDEX('JP PINT 1.0'!G:G,MATCH(コアインボイスモデル!AD593,'JP PINT 1.0'!B:B,0),1),"")</f>
        <v/>
      </c>
      <c r="AG593" s="324" t="str">
        <f>IF(ISTEXT(AD593),INDEX('JP PINT 1.0'!I:I,MATCH(コアインボイスモデル!AD593,'JP PINT 1.0'!B:B,0),1),"")</f>
        <v/>
      </c>
      <c r="AH593" s="324" t="str">
        <f>IF(ISTEXT(AD593),INDEX('JP PINT 1.0'!L:L,MATCH(コアインボイスモデル!AD593,'JP PINT 1.0'!B:B,0),1),"")</f>
        <v/>
      </c>
      <c r="AI593" s="322">
        <v>5</v>
      </c>
      <c r="AJ593" s="324" t="s">
        <v>171</v>
      </c>
      <c r="AK593" s="323" t="s">
        <v>4945</v>
      </c>
      <c r="AL593" s="322" t="s">
        <v>17</v>
      </c>
      <c r="AM593" s="324" t="str">
        <f>IF(LEN(AD593)&gt;1,INDEX('JP PINT 1.0'!U:U,MATCH(コアインボイスモデル!AD593,'JP PINT 1.0'!B:B,0),1),"")</f>
        <v/>
      </c>
    </row>
    <row r="594" spans="1:39" outlineLevel="1">
      <c r="A594" s="329">
        <f t="shared" si="85"/>
        <v>430</v>
      </c>
      <c r="B594" s="322" t="str">
        <f t="shared" si="91"/>
        <v>明細文書</v>
      </c>
      <c r="C594" s="322" t="str">
        <f t="shared" si="95"/>
        <v>BT-355</v>
      </c>
      <c r="D594" s="322" t="str">
        <f t="shared" si="93"/>
        <v>0..1</v>
      </c>
      <c r="E594" s="322">
        <v>4</v>
      </c>
      <c r="F594" s="323" t="s">
        <v>1321</v>
      </c>
      <c r="G594" s="324" t="s">
        <v>1322</v>
      </c>
      <c r="H594" s="329">
        <v>592</v>
      </c>
      <c r="I594" s="322" t="s">
        <v>5251</v>
      </c>
      <c r="J594" s="322" t="str">
        <f>IF(LEN(N594)&gt;0,INDEX(統合請求!C:C,MATCH(N594,統合請求!D:D,0),1),"")</f>
        <v>IID296</v>
      </c>
      <c r="K594" s="322" t="s">
        <v>25</v>
      </c>
      <c r="L594" s="322" t="s">
        <v>175</v>
      </c>
      <c r="M594" s="322">
        <v>5</v>
      </c>
      <c r="N594" s="323" t="s">
        <v>1321</v>
      </c>
      <c r="O594" s="324" t="s">
        <v>1322</v>
      </c>
      <c r="P594" s="322" t="s">
        <v>30</v>
      </c>
      <c r="X594" s="323" t="s">
        <v>6231</v>
      </c>
      <c r="AE594" s="322" t="str">
        <f>IF(ISTEXT(AD594),INDEX('JP PINT 1.0'!F:F,MATCH(コアインボイスモデル!AD594,'JP PINT 1.0'!B:B,0),1),"")</f>
        <v/>
      </c>
      <c r="AF594" s="322" t="str">
        <f>IF(ISTEXT(AD594),INDEX('JP PINT 1.0'!G:G,MATCH(コアインボイスモデル!AD594,'JP PINT 1.0'!B:B,0),1),"")</f>
        <v/>
      </c>
      <c r="AG594" s="324" t="str">
        <f>IF(ISTEXT(AD594),INDEX('JP PINT 1.0'!I:I,MATCH(コアインボイスモデル!AD594,'JP PINT 1.0'!B:B,0),1),"")</f>
        <v/>
      </c>
      <c r="AH594" s="324" t="str">
        <f>IF(ISTEXT(AD594),INDEX('JP PINT 1.0'!L:L,MATCH(コアインボイスモデル!AD594,'JP PINT 1.0'!B:B,0),1),"")</f>
        <v/>
      </c>
      <c r="AI594" s="322">
        <v>5</v>
      </c>
      <c r="AJ594" s="324" t="s">
        <v>176</v>
      </c>
      <c r="AK594" s="323" t="s">
        <v>4946</v>
      </c>
      <c r="AL594" s="322" t="s">
        <v>17</v>
      </c>
      <c r="AM594" s="324" t="str">
        <f>IF(LEN(AD594)&gt;1,INDEX('JP PINT 1.0'!U:U,MATCH(コアインボイスモデル!AD594,'JP PINT 1.0'!B:B,0),1),"")</f>
        <v/>
      </c>
    </row>
    <row r="595" spans="1:39" outlineLevel="1">
      <c r="A595" s="329">
        <f t="shared" si="85"/>
        <v>431</v>
      </c>
      <c r="B595" s="322" t="str">
        <f t="shared" si="91"/>
        <v>明細文書</v>
      </c>
      <c r="C595" s="322" t="str">
        <f t="shared" si="95"/>
        <v>BT-356</v>
      </c>
      <c r="D595" s="322" t="str">
        <f t="shared" si="93"/>
        <v>1..1</v>
      </c>
      <c r="E595" s="322">
        <v>4</v>
      </c>
      <c r="F595" s="323" t="s">
        <v>1323</v>
      </c>
      <c r="G595" s="324" t="s">
        <v>1324</v>
      </c>
      <c r="H595" s="329">
        <v>593</v>
      </c>
      <c r="I595" s="322" t="s">
        <v>5251</v>
      </c>
      <c r="J595" s="322" t="str">
        <f>IF(LEN(N595)&gt;0,INDEX(統合請求!C:C,MATCH(N595,統合請求!D:D,0),1),"")</f>
        <v>IID297</v>
      </c>
      <c r="K595" s="322" t="s">
        <v>25</v>
      </c>
      <c r="L595" s="322" t="s">
        <v>179</v>
      </c>
      <c r="M595" s="322">
        <v>5</v>
      </c>
      <c r="N595" s="323" t="s">
        <v>1323</v>
      </c>
      <c r="O595" s="324" t="s">
        <v>1324</v>
      </c>
      <c r="P595" s="322" t="s">
        <v>23</v>
      </c>
      <c r="X595" s="323" t="s">
        <v>6232</v>
      </c>
      <c r="AE595" s="322" t="str">
        <f>IF(ISTEXT(AD595),INDEX('JP PINT 1.0'!F:F,MATCH(コアインボイスモデル!AD595,'JP PINT 1.0'!B:B,0),1),"")</f>
        <v/>
      </c>
      <c r="AF595" s="322" t="str">
        <f>IF(ISTEXT(AD595),INDEX('JP PINT 1.0'!G:G,MATCH(コアインボイスモデル!AD595,'JP PINT 1.0'!B:B,0),1),"")</f>
        <v/>
      </c>
      <c r="AG595" s="324" t="str">
        <f>IF(ISTEXT(AD595),INDEX('JP PINT 1.0'!I:I,MATCH(コアインボイスモデル!AD595,'JP PINT 1.0'!B:B,0),1),"")</f>
        <v/>
      </c>
      <c r="AH595" s="324" t="str">
        <f>IF(ISTEXT(AD595),INDEX('JP PINT 1.0'!L:L,MATCH(コアインボイスモデル!AD595,'JP PINT 1.0'!B:B,0),1),"")</f>
        <v/>
      </c>
      <c r="AI595" s="322">
        <v>5</v>
      </c>
      <c r="AJ595" s="324" t="s">
        <v>117</v>
      </c>
      <c r="AK595" s="323" t="s">
        <v>4947</v>
      </c>
      <c r="AL595" s="322" t="s">
        <v>17</v>
      </c>
      <c r="AM595" s="324" t="str">
        <f>IF(LEN(AD595)&gt;1,INDEX('JP PINT 1.0'!U:U,MATCH(コアインボイスモデル!AD595,'JP PINT 1.0'!B:B,0),1),"")</f>
        <v/>
      </c>
    </row>
    <row r="596" spans="1:39" outlineLevel="1">
      <c r="A596" s="329">
        <f t="shared" si="85"/>
        <v>432</v>
      </c>
      <c r="B596" s="322" t="str">
        <f t="shared" si="91"/>
        <v>明細文書</v>
      </c>
      <c r="C596" s="322" t="str">
        <f t="shared" si="95"/>
        <v>BT-357</v>
      </c>
      <c r="D596" s="322" t="str">
        <f t="shared" si="93"/>
        <v>0..1</v>
      </c>
      <c r="E596" s="322">
        <v>4</v>
      </c>
      <c r="F596" s="323" t="s">
        <v>1325</v>
      </c>
      <c r="G596" s="324" t="s">
        <v>1326</v>
      </c>
      <c r="H596" s="329">
        <v>594</v>
      </c>
      <c r="I596" s="322" t="s">
        <v>5251</v>
      </c>
      <c r="J596" s="322" t="str">
        <f>IF(LEN(N596)&gt;0,INDEX(統合請求!C:C,MATCH(N596,統合請求!D:D,0),1),"")</f>
        <v>IID298</v>
      </c>
      <c r="K596" s="322" t="s">
        <v>25</v>
      </c>
      <c r="L596" s="322" t="s">
        <v>182</v>
      </c>
      <c r="M596" s="322">
        <v>5</v>
      </c>
      <c r="N596" s="323" t="s">
        <v>1325</v>
      </c>
      <c r="O596" s="324" t="s">
        <v>1326</v>
      </c>
      <c r="P596" s="322" t="s">
        <v>30</v>
      </c>
      <c r="X596" s="323" t="s">
        <v>6234</v>
      </c>
      <c r="AE596" s="322" t="str">
        <f>IF(ISTEXT(AD596),INDEX('JP PINT 1.0'!F:F,MATCH(コアインボイスモデル!AD596,'JP PINT 1.0'!B:B,0),1),"")</f>
        <v/>
      </c>
      <c r="AF596" s="322" t="str">
        <f>IF(ISTEXT(AD596),INDEX('JP PINT 1.0'!G:G,MATCH(コアインボイスモデル!AD596,'JP PINT 1.0'!B:B,0),1),"")</f>
        <v/>
      </c>
      <c r="AG596" s="324" t="str">
        <f>IF(ISTEXT(AD596),INDEX('JP PINT 1.0'!I:I,MATCH(コアインボイスモデル!AD596,'JP PINT 1.0'!B:B,0),1),"")</f>
        <v/>
      </c>
      <c r="AH596" s="324" t="str">
        <f>IF(ISTEXT(AD596),INDEX('JP PINT 1.0'!L:L,MATCH(コアインボイスモデル!AD596,'JP PINT 1.0'!B:B,0),1),"")</f>
        <v/>
      </c>
      <c r="AI596" s="322">
        <v>5</v>
      </c>
      <c r="AJ596" s="324" t="s">
        <v>183</v>
      </c>
      <c r="AK596" s="323" t="s">
        <v>4948</v>
      </c>
      <c r="AL596" s="322" t="s">
        <v>17</v>
      </c>
      <c r="AM596" s="324" t="str">
        <f>IF(LEN(AD596)&gt;1,INDEX('JP PINT 1.0'!U:U,MATCH(コアインボイスモデル!AD596,'JP PINT 1.0'!B:B,0),1),"")</f>
        <v/>
      </c>
    </row>
    <row r="597" spans="1:39" outlineLevel="1">
      <c r="A597" s="329">
        <f t="shared" si="85"/>
        <v>433</v>
      </c>
      <c r="B597" s="322" t="str">
        <f t="shared" si="91"/>
        <v>明細文書</v>
      </c>
      <c r="C597" s="322" t="str">
        <f t="shared" si="95"/>
        <v>BT-358</v>
      </c>
      <c r="D597" s="322" t="str">
        <f t="shared" si="93"/>
        <v>1..1</v>
      </c>
      <c r="E597" s="322">
        <v>4</v>
      </c>
      <c r="F597" s="323" t="s">
        <v>1327</v>
      </c>
      <c r="G597" s="324" t="s">
        <v>1328</v>
      </c>
      <c r="H597" s="329">
        <v>595</v>
      </c>
      <c r="I597" s="322" t="s">
        <v>5251</v>
      </c>
      <c r="J597" s="322" t="str">
        <f>IF(LEN(N597)&gt;0,INDEX(統合請求!C:C,MATCH(N597,統合請求!D:D,0),1),"")</f>
        <v>IID299</v>
      </c>
      <c r="K597" s="322" t="s">
        <v>25</v>
      </c>
      <c r="L597" s="322" t="s">
        <v>186</v>
      </c>
      <c r="M597" s="322">
        <v>5</v>
      </c>
      <c r="N597" s="323" t="s">
        <v>1327</v>
      </c>
      <c r="O597" s="324" t="s">
        <v>1328</v>
      </c>
      <c r="P597" s="322" t="s">
        <v>23</v>
      </c>
      <c r="X597" s="323" t="s">
        <v>6235</v>
      </c>
      <c r="AE597" s="322" t="str">
        <f>IF(ISTEXT(AD597),INDEX('JP PINT 1.0'!F:F,MATCH(コアインボイスモデル!AD597,'JP PINT 1.0'!B:B,0),1),"")</f>
        <v/>
      </c>
      <c r="AF597" s="322" t="str">
        <f>IF(ISTEXT(AD597),INDEX('JP PINT 1.0'!G:G,MATCH(コアインボイスモデル!AD597,'JP PINT 1.0'!B:B,0),1),"")</f>
        <v/>
      </c>
      <c r="AG597" s="324" t="str">
        <f>IF(ISTEXT(AD597),INDEX('JP PINT 1.0'!I:I,MATCH(コアインボイスモデル!AD597,'JP PINT 1.0'!B:B,0),1),"")</f>
        <v/>
      </c>
      <c r="AH597" s="324" t="str">
        <f>IF(ISTEXT(AD597),INDEX('JP PINT 1.0'!L:L,MATCH(コアインボイスモデル!AD597,'JP PINT 1.0'!B:B,0),1),"")</f>
        <v/>
      </c>
      <c r="AI597" s="322">
        <v>5</v>
      </c>
      <c r="AJ597" s="324" t="s">
        <v>132</v>
      </c>
      <c r="AK597" s="323" t="s">
        <v>4949</v>
      </c>
      <c r="AL597" s="322" t="s">
        <v>17</v>
      </c>
      <c r="AM597" s="324" t="str">
        <f>IF(LEN(AD597)&gt;1,INDEX('JP PINT 1.0'!U:U,MATCH(コアインボイスモデル!AD597,'JP PINT 1.0'!B:B,0),1),"")</f>
        <v/>
      </c>
    </row>
    <row r="598" spans="1:39">
      <c r="A598" s="329">
        <f t="shared" si="85"/>
        <v>434</v>
      </c>
      <c r="B598" s="322" t="str">
        <f t="shared" si="91"/>
        <v>明細行</v>
      </c>
      <c r="C598" s="322" t="str">
        <f>"BG-"&amp;(MID(C589,4,2)+1)</f>
        <v>BG-73</v>
      </c>
      <c r="D598" s="322" t="str">
        <f t="shared" si="93"/>
        <v>1..n</v>
      </c>
      <c r="E598" s="322">
        <v>3</v>
      </c>
      <c r="F598" s="323" t="s">
        <v>4121</v>
      </c>
      <c r="G598" s="324" t="s">
        <v>1333</v>
      </c>
      <c r="H598" s="329">
        <v>596</v>
      </c>
      <c r="I598" s="322" t="s">
        <v>4121</v>
      </c>
      <c r="K598" s="322" t="s">
        <v>36</v>
      </c>
      <c r="L598" s="322" t="s">
        <v>1330</v>
      </c>
      <c r="M598" s="322">
        <v>3</v>
      </c>
      <c r="N598" s="323" t="s">
        <v>1332</v>
      </c>
      <c r="O598" s="324" t="s">
        <v>1333</v>
      </c>
      <c r="P598" s="322" t="s">
        <v>988</v>
      </c>
      <c r="T598" s="323" t="s">
        <v>6462</v>
      </c>
      <c r="AC598" s="322">
        <f>IF(ISTEXT(AD598),INDEX('JP PINT 1.0'!A:A,MATCH(コアインボイスモデル!AD598,'JP PINT 1.0'!B:B,0),1),"")</f>
        <v>2940</v>
      </c>
      <c r="AD598" s="324" t="s">
        <v>1932</v>
      </c>
      <c r="AE598" s="322" t="str">
        <f>IF(ISTEXT(AD598),INDEX('JP PINT 1.0'!F:F,MATCH(コアインボイスモデル!AD598,'JP PINT 1.0'!B:B,0),1),"")</f>
        <v>1..n</v>
      </c>
      <c r="AF598" s="322">
        <f>IF(ISTEXT(AD598),INDEX('JP PINT 1.0'!G:G,MATCH(コアインボイスモデル!AD598,'JP PINT 1.0'!B:B,0),1),"")</f>
        <v>1</v>
      </c>
      <c r="AG598" s="324" t="str">
        <f>IF(ISTEXT(AD598),INDEX('JP PINT 1.0'!I:I,MATCH(コアインボイスモデル!AD598,'JP PINT 1.0'!B:B,0),1),"")</f>
        <v>請求書明細行</v>
      </c>
      <c r="AH598" s="324" t="str">
        <f>IF(ISTEXT(AD598),INDEX('JP PINT 1.0'!L:L,MATCH(コアインボイスモデル!AD598,'JP PINT 1.0'!B:B,0),1),"")</f>
        <v>請求書明細行に関する情報を提供するビジネス用語のグループ。</v>
      </c>
      <c r="AI598" s="322">
        <v>3</v>
      </c>
      <c r="AJ598" s="324" t="s">
        <v>1331</v>
      </c>
      <c r="AK598" s="323" t="s">
        <v>4950</v>
      </c>
      <c r="AL598" s="322" t="s">
        <v>17</v>
      </c>
      <c r="AM598" s="324" t="str">
        <f>IF(LEN(AD598)&gt;1,INDEX('JP PINT 1.0'!U:U,MATCH(コアインボイスモデル!AD598,'JP PINT 1.0'!B:B,0),1),"")</f>
        <v>/ubl:Invoice/cac:InvoiceLine</v>
      </c>
    </row>
    <row r="599" spans="1:39">
      <c r="A599" s="329"/>
      <c r="B599" s="322" t="str">
        <f t="shared" si="91"/>
        <v/>
      </c>
      <c r="D599" s="322" t="str">
        <f t="shared" si="93"/>
        <v/>
      </c>
      <c r="H599" s="329">
        <v>597</v>
      </c>
      <c r="I599" s="322" t="s">
        <v>4121</v>
      </c>
      <c r="J599" s="322" t="str">
        <f>IF(LEN(N599)&gt;0,INDEX(統合請求!C:C,MATCH(N599,統合請求!D:D,0),1),"")</f>
        <v>ICL69</v>
      </c>
      <c r="K599" s="322" t="s">
        <v>41</v>
      </c>
      <c r="L599" s="322" t="s">
        <v>1334</v>
      </c>
      <c r="M599" s="322">
        <v>3</v>
      </c>
      <c r="N599" s="323" t="s">
        <v>1336</v>
      </c>
      <c r="O599" s="324" t="s">
        <v>1337</v>
      </c>
      <c r="P599" s="322" t="s">
        <v>46</v>
      </c>
      <c r="U599" s="323" t="s">
        <v>6463</v>
      </c>
      <c r="AC599" s="322" t="str">
        <f>IF(ISTEXT(AD599),INDEX('JP PINT 1.0'!A:A,MATCH(コアインボイスモデル!AD599,'JP PINT 1.0'!B:B,0),1),"")</f>
        <v/>
      </c>
      <c r="AE599" s="322" t="str">
        <f>IF(ISTEXT(AD599),INDEX('JP PINT 1.0'!F:F,MATCH(コアインボイスモデル!AD599,'JP PINT 1.0'!B:B,0),1),"")</f>
        <v/>
      </c>
      <c r="AF599" s="322" t="str">
        <f>IF(ISTEXT(AD599),INDEX('JP PINT 1.0'!G:G,MATCH(コアインボイスモデル!AD599,'JP PINT 1.0'!B:B,0),1),"")</f>
        <v/>
      </c>
      <c r="AG599" s="324" t="str">
        <f>IF(ISTEXT(AD599),INDEX('JP PINT 1.0'!I:I,MATCH(コアインボイスモデル!AD599,'JP PINT 1.0'!B:B,0),1),"")</f>
        <v/>
      </c>
      <c r="AH599" s="324" t="str">
        <f>IF(ISTEXT(AD599),INDEX('JP PINT 1.0'!L:L,MATCH(コアインボイスモデル!AD599,'JP PINT 1.0'!B:B,0),1),"")</f>
        <v/>
      </c>
      <c r="AI599" s="322">
        <v>3</v>
      </c>
      <c r="AJ599" s="324" t="s">
        <v>1335</v>
      </c>
      <c r="AL599" s="322" t="s">
        <v>17</v>
      </c>
      <c r="AM599" s="324" t="str">
        <f>IF(LEN(AD599)&gt;1,INDEX('JP PINT 1.0'!U:U,MATCH(コアインボイスモデル!AD599,'JP PINT 1.0'!B:B,0),1),"")</f>
        <v/>
      </c>
    </row>
    <row r="600" spans="1:39">
      <c r="A600" s="329">
        <f>A598+1</f>
        <v>435</v>
      </c>
      <c r="B600" s="322" t="str">
        <f t="shared" si="91"/>
        <v>明細行</v>
      </c>
      <c r="C600" s="322" t="str">
        <f>"BT-"&amp;(MID(C597,4,3)+1)</f>
        <v>BT-359</v>
      </c>
      <c r="D600" s="322" t="str">
        <f t="shared" si="93"/>
        <v>1..1</v>
      </c>
      <c r="E600" s="322">
        <v>4</v>
      </c>
      <c r="F600" s="323" t="s">
        <v>1339</v>
      </c>
      <c r="G600" s="324" t="s">
        <v>1340</v>
      </c>
      <c r="H600" s="329">
        <v>598</v>
      </c>
      <c r="I600" s="322" t="s">
        <v>4121</v>
      </c>
      <c r="J600" s="322" t="str">
        <f>IF(LEN(N600)&gt;0,INDEX(統合請求!C:C,MATCH(N600,統合請求!D:D,0),1),"")</f>
        <v>IID300</v>
      </c>
      <c r="K600" s="322" t="s">
        <v>25</v>
      </c>
      <c r="L600" s="322" t="s">
        <v>1338</v>
      </c>
      <c r="M600" s="322">
        <v>4</v>
      </c>
      <c r="N600" s="323" t="s">
        <v>1339</v>
      </c>
      <c r="O600" s="324" t="s">
        <v>1340</v>
      </c>
      <c r="P600" s="322" t="s">
        <v>23</v>
      </c>
      <c r="V600" s="323" t="s">
        <v>6464</v>
      </c>
      <c r="AC600" s="322">
        <f>IF(ISTEXT(AD600),INDEX('JP PINT 1.0'!A:A,MATCH(コアインボイスモデル!AD600,'JP PINT 1.0'!B:B,0),1),"")</f>
        <v>2950</v>
      </c>
      <c r="AD600" s="324" t="s">
        <v>1935</v>
      </c>
      <c r="AE600" s="322" t="str">
        <f>IF(ISTEXT(AD600),INDEX('JP PINT 1.0'!F:F,MATCH(コアインボイスモデル!AD600,'JP PINT 1.0'!B:B,0),1),"")</f>
        <v>1..1</v>
      </c>
      <c r="AF600" s="322">
        <f>IF(ISTEXT(AD600),INDEX('JP PINT 1.0'!G:G,MATCH(コアインボイスモデル!AD600,'JP PINT 1.0'!B:B,0),1),"")</f>
        <v>2</v>
      </c>
      <c r="AG600" s="324" t="str">
        <f>IF(ISTEXT(AD600),INDEX('JP PINT 1.0'!I:I,MATCH(コアインボイスモデル!AD600,'JP PINT 1.0'!B:B,0),1),"")</f>
        <v>請求書明細行ID</v>
      </c>
      <c r="AH600" s="324" t="str">
        <f>IF(ISTEXT(AD600),INDEX('JP PINT 1.0'!L:L,MATCH(コアインボイスモデル!AD600,'JP PINT 1.0'!B:B,0),1),"")</f>
        <v>この請求書内で個々の明細行を一意に識別するためのID。</v>
      </c>
      <c r="AI600" s="322">
        <v>4</v>
      </c>
      <c r="AJ600" s="324" t="s">
        <v>48</v>
      </c>
      <c r="AK600" s="323" t="s">
        <v>4951</v>
      </c>
      <c r="AL600" s="322" t="s">
        <v>17</v>
      </c>
      <c r="AM600" s="324" t="str">
        <f>IF(LEN(AD600)&gt;1,INDEX('JP PINT 1.0'!U:U,MATCH(コアインボイスモデル!AD600,'JP PINT 1.0'!B:B,0),1),"")</f>
        <v>/ubl:Invoice/cac:InvoiceLine/cbc:ID</v>
      </c>
    </row>
    <row r="601" spans="1:39">
      <c r="A601" s="329">
        <f t="shared" si="85"/>
        <v>436</v>
      </c>
      <c r="B601" s="322" t="str">
        <f t="shared" si="91"/>
        <v>明細行</v>
      </c>
      <c r="C601" s="322" t="str">
        <f t="shared" ref="C601:C603" si="96">"BT-"&amp;(MID(C600,4,3)+1)</f>
        <v>BT-360</v>
      </c>
      <c r="D601" s="322" t="str">
        <f t="shared" si="93"/>
        <v>0..1</v>
      </c>
      <c r="E601" s="322">
        <v>4</v>
      </c>
      <c r="F601" s="323" t="s">
        <v>1342</v>
      </c>
      <c r="G601" s="324" t="s">
        <v>1343</v>
      </c>
      <c r="H601" s="329">
        <v>599</v>
      </c>
      <c r="I601" s="322" t="s">
        <v>4121</v>
      </c>
      <c r="J601" s="322" t="str">
        <f>IF(LEN(N601)&gt;0,INDEX(統合請求!C:C,MATCH(N601,統合請求!D:D,0),1),"")</f>
        <v>IID301</v>
      </c>
      <c r="K601" s="322" t="s">
        <v>25</v>
      </c>
      <c r="L601" s="322" t="s">
        <v>1341</v>
      </c>
      <c r="M601" s="322">
        <v>4</v>
      </c>
      <c r="N601" s="323" t="s">
        <v>1342</v>
      </c>
      <c r="O601" s="324" t="s">
        <v>1343</v>
      </c>
      <c r="P601" s="322" t="s">
        <v>30</v>
      </c>
      <c r="V601" s="323" t="s">
        <v>6465</v>
      </c>
      <c r="AC601" s="322" t="str">
        <f>IF(ISTEXT(AD601),INDEX('JP PINT 1.0'!A:A,MATCH(コアインボイスモデル!AD601,'JP PINT 1.0'!B:B,0),1),"")</f>
        <v/>
      </c>
      <c r="AE601" s="322" t="str">
        <f>IF(ISTEXT(AD601),INDEX('JP PINT 1.0'!F:F,MATCH(コアインボイスモデル!AD601,'JP PINT 1.0'!B:B,0),1),"")</f>
        <v/>
      </c>
      <c r="AF601" s="322" t="str">
        <f>IF(ISTEXT(AD601),INDEX('JP PINT 1.0'!G:G,MATCH(コアインボイスモデル!AD601,'JP PINT 1.0'!B:B,0),1),"")</f>
        <v/>
      </c>
      <c r="AG601" s="324" t="str">
        <f>IF(ISTEXT(AD601),INDEX('JP PINT 1.0'!I:I,MATCH(コアインボイスモデル!AD601,'JP PINT 1.0'!B:B,0),1),"")</f>
        <v/>
      </c>
      <c r="AH601" s="324" t="str">
        <f>IF(ISTEXT(AD601),INDEX('JP PINT 1.0'!L:L,MATCH(コアインボイスモデル!AD601,'JP PINT 1.0'!B:B,0),1),"")</f>
        <v/>
      </c>
      <c r="AI601" s="322">
        <v>4</v>
      </c>
      <c r="AJ601" s="324" t="s">
        <v>128</v>
      </c>
      <c r="AK601" s="323" t="s">
        <v>4952</v>
      </c>
      <c r="AL601" s="322" t="s">
        <v>17</v>
      </c>
      <c r="AM601" s="324" t="str">
        <f>IF(LEN(AD601)&gt;1,INDEX('JP PINT 1.0'!U:U,MATCH(コアインボイスモデル!AD601,'JP PINT 1.0'!B:B,0),1),"")</f>
        <v/>
      </c>
    </row>
    <row r="602" spans="1:39">
      <c r="A602" s="329">
        <f t="shared" ref="A602:A667" si="97">A601+1</f>
        <v>437</v>
      </c>
      <c r="B602" s="322" t="str">
        <f t="shared" si="91"/>
        <v>明細行</v>
      </c>
      <c r="C602" s="322" t="str">
        <f t="shared" si="96"/>
        <v>BT-361</v>
      </c>
      <c r="D602" s="322">
        <f t="shared" si="93"/>
        <v>0</v>
      </c>
      <c r="E602" s="322">
        <v>4</v>
      </c>
      <c r="F602" s="324" t="s">
        <v>3226</v>
      </c>
      <c r="H602" s="329">
        <v>600</v>
      </c>
      <c r="I602" s="326" t="s">
        <v>4121</v>
      </c>
      <c r="J602" s="326" t="str">
        <f>IF(LEN(N602)&gt;0,INDEX(統合請求!C:C,MATCH(N602,統合請求!D:D,0),1),"")</f>
        <v/>
      </c>
      <c r="K602" s="326"/>
      <c r="L602" s="326"/>
      <c r="M602" s="326">
        <v>4</v>
      </c>
      <c r="N602" s="327"/>
      <c r="O602" s="328"/>
      <c r="P602" s="326"/>
      <c r="Q602" s="326"/>
      <c r="R602" s="326"/>
      <c r="S602" s="326"/>
      <c r="T602" s="326"/>
      <c r="U602" s="326"/>
      <c r="V602" s="326"/>
      <c r="W602" s="326"/>
      <c r="X602" s="326"/>
      <c r="Y602" s="326"/>
      <c r="Z602" s="326"/>
      <c r="AA602" s="326"/>
      <c r="AB602" s="326"/>
      <c r="AC602" s="322">
        <f>IF(ISTEXT(AD602),INDEX('JP PINT 1.0'!A:A,MATCH(コアインボイスモデル!AD602,'JP PINT 1.0'!B:B,0),1),"")</f>
        <v>2960</v>
      </c>
      <c r="AD602" s="324" t="s">
        <v>1938</v>
      </c>
      <c r="AE602" s="322" t="str">
        <f>IF(ISTEXT(AD602),INDEX('JP PINT 1.0'!F:F,MATCH(コアインボイスモデル!AD602,'JP PINT 1.0'!B:B,0),1),"")</f>
        <v>0..1</v>
      </c>
      <c r="AF602" s="322">
        <f>IF(ISTEXT(AD602),INDEX('JP PINT 1.0'!G:G,MATCH(コアインボイスモデル!AD602,'JP PINT 1.0'!B:B,0),1),"")</f>
        <v>2</v>
      </c>
      <c r="AG602" s="324" t="str">
        <f>IF(ISTEXT(AD602),INDEX('JP PINT 1.0'!I:I,MATCH(コアインボイスモデル!AD602,'JP PINT 1.0'!B:B,0),1),"")</f>
        <v>請求書明細行注釈</v>
      </c>
      <c r="AH602" s="324" t="str">
        <f>IF(ISTEXT(AD602),INDEX('JP PINT 1.0'!L:L,MATCH(コアインボイスモデル!AD602,'JP PINT 1.0'!B:B,0),1),"")</f>
        <v>請求書明細行に関連する構造化されていない情報を提供するためのテキスト、注釈。</v>
      </c>
      <c r="AI602" s="322">
        <v>4</v>
      </c>
      <c r="AM602" s="324" t="str">
        <f>IF(LEN(AD602)&gt;1,INDEX('JP PINT 1.0'!U:U,MATCH(コアインボイスモデル!AD602,'JP PINT 1.0'!B:B,0),1),"")</f>
        <v>/ubl:Invoice/cac:InvoiceLine/cbc:Note</v>
      </c>
    </row>
    <row r="603" spans="1:39">
      <c r="A603" s="329">
        <f t="shared" si="97"/>
        <v>438</v>
      </c>
      <c r="B603" s="322" t="str">
        <f t="shared" si="91"/>
        <v>明細行</v>
      </c>
      <c r="C603" s="322" t="str">
        <f t="shared" si="96"/>
        <v>BT-362</v>
      </c>
      <c r="D603" s="322">
        <f t="shared" si="93"/>
        <v>0</v>
      </c>
      <c r="E603" s="322">
        <v>4</v>
      </c>
      <c r="F603" s="324" t="s">
        <v>6162</v>
      </c>
      <c r="H603" s="329">
        <v>601</v>
      </c>
      <c r="I603" s="322" t="s">
        <v>4121</v>
      </c>
      <c r="J603" s="322" t="str">
        <f>IF(LEN(N603)&gt;0,INDEX(統合請求!C:C,MATCH(N603,統合請求!D:D,0),1),"")</f>
        <v/>
      </c>
      <c r="M603" s="322">
        <v>5</v>
      </c>
      <c r="AC603" s="322">
        <f>IF(ISTEXT(AD603),INDEX('JP PINT 1.0'!A:A,MATCH(コアインボイスモデル!AD603,'JP PINT 1.0'!B:B,0),1),"")</f>
        <v>3080</v>
      </c>
      <c r="AD603" s="324" t="s">
        <v>2005</v>
      </c>
      <c r="AE603" s="322" t="str">
        <f>IF(ISTEXT(AD603),INDEX('JP PINT 1.0'!F:F,MATCH(コアインボイスモデル!AD603,'JP PINT 1.0'!B:B,0),1),"")</f>
        <v>0..1</v>
      </c>
      <c r="AF603" s="322">
        <f>IF(ISTEXT(AD603),INDEX('JP PINT 1.0'!G:G,MATCH(コアインボイスモデル!AD603,'JP PINT 1.0'!B:B,0),1),"")</f>
        <v>2</v>
      </c>
      <c r="AG603" s="324" t="str">
        <f>IF(ISTEXT(AD603),INDEX('JP PINT 1.0'!I:I,MATCH(コアインボイスモデル!AD603,'JP PINT 1.0'!B:B,0),1),"")</f>
        <v>請求書明細行買い手会計参照</v>
      </c>
      <c r="AH603" s="324" t="str">
        <f>IF(ISTEXT(AD603),INDEX('JP PINT 1.0'!L:L,MATCH(コアインボイスモデル!AD603,'JP PINT 1.0'!B:B,0),1),"")</f>
        <v>請求書明細行に関連したデータを買い手のどの勘定科目で記帳するかを指定するテキスト。</v>
      </c>
      <c r="AI603" s="322">
        <v>5</v>
      </c>
      <c r="AM603" s="324" t="str">
        <f>IF(LEN(AD603)&gt;1,INDEX('JP PINT 1.0'!U:U,MATCH(コアインボイスモデル!AD603,'JP PINT 1.0'!B:B,0),1),"")</f>
        <v>/ubl:Invoice/cac:InvoiceLine/cbc:AccountingCost</v>
      </c>
    </row>
    <row r="604" spans="1:39">
      <c r="A604" s="329"/>
      <c r="B604" s="322" t="str">
        <f t="shared" si="91"/>
        <v/>
      </c>
      <c r="D604" s="322" t="str">
        <f t="shared" si="93"/>
        <v/>
      </c>
      <c r="H604" s="329">
        <v>602</v>
      </c>
      <c r="I604" s="322" t="s">
        <v>4121</v>
      </c>
      <c r="K604" s="322" t="s">
        <v>36</v>
      </c>
      <c r="L604" s="322" t="s">
        <v>1344</v>
      </c>
      <c r="M604" s="322">
        <v>4</v>
      </c>
      <c r="N604" s="323" t="s">
        <v>1346</v>
      </c>
      <c r="O604" s="324" t="s">
        <v>1347</v>
      </c>
      <c r="P604" s="322" t="s">
        <v>23</v>
      </c>
      <c r="V604" s="323" t="s">
        <v>6466</v>
      </c>
      <c r="AE604" s="322" t="str">
        <f>IF(ISTEXT(AD604),INDEX('JP PINT 1.0'!F:F,MATCH(コアインボイスモデル!AD604,'JP PINT 1.0'!B:B,0),1),"")</f>
        <v/>
      </c>
      <c r="AF604" s="322" t="str">
        <f>IF(ISTEXT(AD604),INDEX('JP PINT 1.0'!G:G,MATCH(コアインボイスモデル!AD604,'JP PINT 1.0'!B:B,0),1),"")</f>
        <v/>
      </c>
      <c r="AG604" s="324" t="str">
        <f>IF(ISTEXT(AD604),INDEX('JP PINT 1.0'!I:I,MATCH(コアインボイスモデル!AD604,'JP PINT 1.0'!B:B,0),1),"")</f>
        <v/>
      </c>
      <c r="AH604" s="324" t="str">
        <f>IF(ISTEXT(AD604),INDEX('JP PINT 1.0'!L:L,MATCH(コアインボイスモデル!AD604,'JP PINT 1.0'!B:B,0),1),"")</f>
        <v/>
      </c>
      <c r="AI604" s="322">
        <v>4</v>
      </c>
      <c r="AJ604" s="324" t="s">
        <v>1345</v>
      </c>
      <c r="AK604" s="323" t="s">
        <v>4953</v>
      </c>
      <c r="AL604" s="322" t="s">
        <v>24</v>
      </c>
      <c r="AM604" s="324" t="str">
        <f>IF(LEN(AD604)&gt;1,INDEX('JP PINT 1.0'!U:U,MATCH(コアインボイスモデル!AD604,'JP PINT 1.0'!B:B,0),1),"")</f>
        <v/>
      </c>
    </row>
    <row r="605" spans="1:39">
      <c r="A605" s="329"/>
      <c r="B605" s="322" t="str">
        <f t="shared" si="91"/>
        <v/>
      </c>
      <c r="D605" s="322" t="str">
        <f t="shared" si="93"/>
        <v/>
      </c>
      <c r="E605" s="322" t="s">
        <v>3791</v>
      </c>
      <c r="H605" s="329">
        <v>603</v>
      </c>
      <c r="I605" s="322" t="s">
        <v>4121</v>
      </c>
      <c r="K605" s="322" t="s">
        <v>41</v>
      </c>
      <c r="L605" s="322" t="s">
        <v>1348</v>
      </c>
      <c r="M605" s="322">
        <v>4</v>
      </c>
      <c r="N605" s="323" t="s">
        <v>1350</v>
      </c>
      <c r="O605" s="324" t="s">
        <v>1351</v>
      </c>
      <c r="P605" s="322" t="s">
        <v>16</v>
      </c>
      <c r="W605" s="323" t="s">
        <v>6351</v>
      </c>
      <c r="AE605" s="322" t="str">
        <f>IF(ISTEXT(AD605),INDEX('JP PINT 1.0'!F:F,MATCH(コアインボイスモデル!AD605,'JP PINT 1.0'!B:B,0),1),"")</f>
        <v/>
      </c>
      <c r="AF605" s="322" t="str">
        <f>IF(ISTEXT(AD605),INDEX('JP PINT 1.0'!G:G,MATCH(コアインボイスモデル!AD605,'JP PINT 1.0'!B:B,0),1),"")</f>
        <v/>
      </c>
      <c r="AG605" s="324" t="str">
        <f>IF(ISTEXT(AD605),INDEX('JP PINT 1.0'!I:I,MATCH(コアインボイスモデル!AD605,'JP PINT 1.0'!B:B,0),1),"")</f>
        <v/>
      </c>
      <c r="AH605" s="324" t="str">
        <f>IF(ISTEXT(AD605),INDEX('JP PINT 1.0'!L:L,MATCH(コアインボイスモデル!AD605,'JP PINT 1.0'!B:B,0),1),"")</f>
        <v/>
      </c>
      <c r="AI605" s="322">
        <v>4</v>
      </c>
      <c r="AJ605" s="324" t="s">
        <v>1349</v>
      </c>
      <c r="AL605" s="322" t="s">
        <v>24</v>
      </c>
      <c r="AM605" s="324" t="str">
        <f>IF(LEN(AD605)&gt;1,INDEX('JP PINT 1.0'!U:U,MATCH(コアインボイスモデル!AD605,'JP PINT 1.0'!B:B,0),1),"")</f>
        <v/>
      </c>
    </row>
    <row r="606" spans="1:39">
      <c r="A606" s="329">
        <f>A603+1</f>
        <v>439</v>
      </c>
      <c r="B606" s="322" t="str">
        <f t="shared" si="91"/>
        <v>明細行</v>
      </c>
      <c r="C606" s="322" t="str">
        <f>"BG-"&amp;(MID(C598,4,2)+1)</f>
        <v>BG-74</v>
      </c>
      <c r="D606" s="322" t="str">
        <f t="shared" si="93"/>
        <v>0..1</v>
      </c>
      <c r="E606" s="322">
        <v>4</v>
      </c>
      <c r="F606" s="323" t="s">
        <v>6169</v>
      </c>
      <c r="G606" s="324" t="s">
        <v>1354</v>
      </c>
      <c r="H606" s="329">
        <v>604</v>
      </c>
      <c r="I606" s="322" t="s">
        <v>4121</v>
      </c>
      <c r="K606" s="322" t="s">
        <v>36</v>
      </c>
      <c r="L606" s="322" t="s">
        <v>1352</v>
      </c>
      <c r="M606" s="322">
        <v>5</v>
      </c>
      <c r="N606" s="323" t="s">
        <v>1353</v>
      </c>
      <c r="O606" s="324" t="s">
        <v>1354</v>
      </c>
      <c r="P606" s="322" t="s">
        <v>30</v>
      </c>
      <c r="X606" s="323" t="s">
        <v>6467</v>
      </c>
      <c r="AE606" s="322" t="str">
        <f>IF(ISTEXT(AD606),INDEX('JP PINT 1.0'!F:F,MATCH(コアインボイスモデル!AD606,'JP PINT 1.0'!B:B,0),1),"")</f>
        <v/>
      </c>
      <c r="AF606" s="322" t="str">
        <f>IF(ISTEXT(AD606),INDEX('JP PINT 1.0'!G:G,MATCH(コアインボイスモデル!AD606,'JP PINT 1.0'!B:B,0),1),"")</f>
        <v/>
      </c>
      <c r="AG606" s="324" t="str">
        <f>IF(ISTEXT(AD606),INDEX('JP PINT 1.0'!I:I,MATCH(コアインボイスモデル!AD606,'JP PINT 1.0'!B:B,0),1),"")</f>
        <v/>
      </c>
      <c r="AH606" s="324" t="str">
        <f>IF(ISTEXT(AD606),INDEX('JP PINT 1.0'!L:L,MATCH(コアインボイスモデル!AD606,'JP PINT 1.0'!B:B,0),1),"")</f>
        <v/>
      </c>
      <c r="AI606" s="322">
        <v>5</v>
      </c>
      <c r="AJ606" s="324" t="s">
        <v>1043</v>
      </c>
      <c r="AK606" s="323" t="s">
        <v>4954</v>
      </c>
      <c r="AL606" s="322" t="s">
        <v>24</v>
      </c>
      <c r="AM606" s="324" t="str">
        <f>IF(LEN(AD606)&gt;1,INDEX('JP PINT 1.0'!U:U,MATCH(コアインボイスモデル!AD606,'JP PINT 1.0'!B:B,0),1),"")</f>
        <v/>
      </c>
    </row>
    <row r="607" spans="1:39" outlineLevel="1">
      <c r="A607" s="329"/>
      <c r="B607" s="322" t="str">
        <f t="shared" si="91"/>
        <v/>
      </c>
      <c r="D607" s="322" t="str">
        <f t="shared" si="93"/>
        <v/>
      </c>
      <c r="E607" s="322" t="s">
        <v>3791</v>
      </c>
      <c r="H607" s="329">
        <v>605</v>
      </c>
      <c r="I607" s="322" t="s">
        <v>4121</v>
      </c>
      <c r="J607" s="322" t="str">
        <f>IF(LEN(N607)&gt;0,INDEX(統合請求!C:C,MATCH(N607,統合請求!D:D,0),1),"")</f>
        <v>ICL70</v>
      </c>
      <c r="K607" s="322" t="s">
        <v>41</v>
      </c>
      <c r="L607" s="322" t="s">
        <v>159</v>
      </c>
      <c r="M607" s="322">
        <v>5</v>
      </c>
      <c r="N607" s="323" t="s">
        <v>1355</v>
      </c>
      <c r="O607" s="324" t="s">
        <v>1356</v>
      </c>
      <c r="P607" s="322" t="s">
        <v>16</v>
      </c>
      <c r="Y607" s="323" t="s">
        <v>6226</v>
      </c>
      <c r="AE607" s="322" t="str">
        <f>IF(ISTEXT(AD607),INDEX('JP PINT 1.0'!F:F,MATCH(コアインボイスモデル!AD607,'JP PINT 1.0'!B:B,0),1),"")</f>
        <v/>
      </c>
      <c r="AF607" s="322" t="str">
        <f>IF(ISTEXT(AD607),INDEX('JP PINT 1.0'!G:G,MATCH(コアインボイスモデル!AD607,'JP PINT 1.0'!B:B,0),1),"")</f>
        <v/>
      </c>
      <c r="AG607" s="324" t="str">
        <f>IF(ISTEXT(AD607),INDEX('JP PINT 1.0'!I:I,MATCH(コアインボイスモデル!AD607,'JP PINT 1.0'!B:B,0),1),"")</f>
        <v/>
      </c>
      <c r="AH607" s="324" t="str">
        <f>IF(ISTEXT(AD607),INDEX('JP PINT 1.0'!L:L,MATCH(コアインボイスモデル!AD607,'JP PINT 1.0'!B:B,0),1),"")</f>
        <v/>
      </c>
      <c r="AI607" s="322">
        <v>5</v>
      </c>
      <c r="AJ607" s="324" t="s">
        <v>160</v>
      </c>
      <c r="AL607" s="322" t="s">
        <v>24</v>
      </c>
      <c r="AM607" s="324" t="str">
        <f>IF(LEN(AD607)&gt;1,INDEX('JP PINT 1.0'!U:U,MATCH(コアインボイスモデル!AD607,'JP PINT 1.0'!B:B,0),1),"")</f>
        <v/>
      </c>
    </row>
    <row r="608" spans="1:39" outlineLevel="1">
      <c r="A608" s="329">
        <f>A606+1</f>
        <v>440</v>
      </c>
      <c r="B608" s="322" t="str">
        <f t="shared" si="91"/>
        <v>明細行</v>
      </c>
      <c r="C608" s="322" t="str">
        <f>"BT-"&amp;(MID(C603,4,3)+1)</f>
        <v>BT-363</v>
      </c>
      <c r="D608" s="322" t="str">
        <f t="shared" si="93"/>
        <v>0..1</v>
      </c>
      <c r="E608" s="322">
        <v>5</v>
      </c>
      <c r="F608" s="323" t="s">
        <v>6062</v>
      </c>
      <c r="G608" s="324" t="s">
        <v>1358</v>
      </c>
      <c r="H608" s="329">
        <v>606</v>
      </c>
      <c r="I608" s="322" t="s">
        <v>4121</v>
      </c>
      <c r="J608" s="322" t="str">
        <f>IF(LEN(N608)&gt;0,INDEX(統合請求!C:C,MATCH(N608,統合請求!D:D,0),1),"")</f>
        <v>IID302</v>
      </c>
      <c r="K608" s="322" t="s">
        <v>25</v>
      </c>
      <c r="L608" s="322" t="s">
        <v>163</v>
      </c>
      <c r="M608" s="322">
        <v>6</v>
      </c>
      <c r="N608" s="323" t="s">
        <v>1357</v>
      </c>
      <c r="O608" s="324" t="s">
        <v>1358</v>
      </c>
      <c r="P608" s="322" t="s">
        <v>30</v>
      </c>
      <c r="Z608" s="323" t="s">
        <v>6227</v>
      </c>
      <c r="AE608" s="322" t="str">
        <f>IF(ISTEXT(AD608),INDEX('JP PINT 1.0'!F:F,MATCH(コアインボイスモデル!AD608,'JP PINT 1.0'!B:B,0),1),"")</f>
        <v/>
      </c>
      <c r="AF608" s="322" t="str">
        <f>IF(ISTEXT(AD608),INDEX('JP PINT 1.0'!G:G,MATCH(コアインボイスモデル!AD608,'JP PINT 1.0'!B:B,0),1),"")</f>
        <v/>
      </c>
      <c r="AG608" s="324" t="str">
        <f>IF(ISTEXT(AD608),INDEX('JP PINT 1.0'!I:I,MATCH(コアインボイスモデル!AD608,'JP PINT 1.0'!B:B,0),1),"")</f>
        <v/>
      </c>
      <c r="AH608" s="324" t="str">
        <f>IF(ISTEXT(AD608),INDEX('JP PINT 1.0'!L:L,MATCH(コアインボイスモデル!AD608,'JP PINT 1.0'!B:B,0),1),"")</f>
        <v/>
      </c>
      <c r="AI608" s="322">
        <v>6</v>
      </c>
      <c r="AJ608" s="324" t="s">
        <v>164</v>
      </c>
      <c r="AK608" s="323" t="s">
        <v>4955</v>
      </c>
      <c r="AL608" s="322" t="s">
        <v>24</v>
      </c>
      <c r="AM608" s="324" t="str">
        <f>IF(LEN(AD608)&gt;1,INDEX('JP PINT 1.0'!U:U,MATCH(コアインボイスモデル!AD608,'JP PINT 1.0'!B:B,0),1),"")</f>
        <v/>
      </c>
    </row>
    <row r="609" spans="1:39" outlineLevel="1">
      <c r="A609" s="329">
        <f t="shared" si="97"/>
        <v>441</v>
      </c>
      <c r="B609" s="322" t="str">
        <f t="shared" si="91"/>
        <v>明細行</v>
      </c>
      <c r="C609" s="322" t="str">
        <f t="shared" ref="C609:C610" si="98">"BT-"&amp;(MID(C608,4,3)+1)</f>
        <v>BT-364</v>
      </c>
      <c r="D609" s="322" t="str">
        <f t="shared" si="93"/>
        <v>0..1</v>
      </c>
      <c r="E609" s="322">
        <v>5</v>
      </c>
      <c r="F609" s="323" t="s">
        <v>6063</v>
      </c>
      <c r="G609" s="324" t="s">
        <v>1361</v>
      </c>
      <c r="H609" s="329">
        <v>607</v>
      </c>
      <c r="I609" s="322" t="s">
        <v>4121</v>
      </c>
      <c r="J609" s="322" t="str">
        <f>IF(LEN(N609)&gt;0,INDEX(統合請求!C:C,MATCH(N609,統合請求!D:D,0),1),"")</f>
        <v>IID303</v>
      </c>
      <c r="K609" s="322" t="s">
        <v>25</v>
      </c>
      <c r="L609" s="322" t="s">
        <v>1359</v>
      </c>
      <c r="M609" s="322">
        <v>6</v>
      </c>
      <c r="N609" s="323" t="s">
        <v>1360</v>
      </c>
      <c r="O609" s="324" t="s">
        <v>1361</v>
      </c>
      <c r="P609" s="322" t="s">
        <v>30</v>
      </c>
      <c r="Z609" s="323" t="s">
        <v>6352</v>
      </c>
      <c r="AE609" s="322" t="str">
        <f>IF(ISTEXT(AD609),INDEX('JP PINT 1.0'!F:F,MATCH(コアインボイスモデル!AD609,'JP PINT 1.0'!B:B,0),1),"")</f>
        <v/>
      </c>
      <c r="AF609" s="322" t="str">
        <f>IF(ISTEXT(AD609),INDEX('JP PINT 1.0'!G:G,MATCH(コアインボイスモデル!AD609,'JP PINT 1.0'!B:B,0),1),"")</f>
        <v/>
      </c>
      <c r="AG609" s="324" t="str">
        <f>IF(ISTEXT(AD609),INDEX('JP PINT 1.0'!I:I,MATCH(コアインボイスモデル!AD609,'JP PINT 1.0'!B:B,0),1),"")</f>
        <v/>
      </c>
      <c r="AH609" s="324" t="str">
        <f>IF(ISTEXT(AD609),INDEX('JP PINT 1.0'!L:L,MATCH(コアインボイスモデル!AD609,'JP PINT 1.0'!B:B,0),1),"")</f>
        <v/>
      </c>
      <c r="AI609" s="322">
        <v>6</v>
      </c>
      <c r="AJ609" s="324" t="s">
        <v>1002</v>
      </c>
      <c r="AK609" s="323" t="s">
        <v>4956</v>
      </c>
      <c r="AL609" s="322" t="s">
        <v>24</v>
      </c>
      <c r="AM609" s="324" t="str">
        <f>IF(LEN(AD609)&gt;1,INDEX('JP PINT 1.0'!U:U,MATCH(コアインボイスモデル!AD609,'JP PINT 1.0'!B:B,0),1),"")</f>
        <v/>
      </c>
    </row>
    <row r="610" spans="1:39" outlineLevel="1">
      <c r="A610" s="329">
        <f t="shared" si="97"/>
        <v>442</v>
      </c>
      <c r="B610" s="322" t="str">
        <f t="shared" si="91"/>
        <v>明細行</v>
      </c>
      <c r="C610" s="322" t="str">
        <f t="shared" si="98"/>
        <v>BT-365</v>
      </c>
      <c r="D610" s="322" t="str">
        <f t="shared" si="93"/>
        <v>0..1</v>
      </c>
      <c r="E610" s="322">
        <v>5</v>
      </c>
      <c r="F610" s="323" t="s">
        <v>6064</v>
      </c>
      <c r="G610" s="324" t="s">
        <v>1363</v>
      </c>
      <c r="H610" s="329">
        <v>608</v>
      </c>
      <c r="I610" s="322" t="s">
        <v>4121</v>
      </c>
      <c r="J610" s="322" t="str">
        <f>IF(LEN(N610)&gt;0,INDEX(統合請求!C:C,MATCH(N610,統合請求!D:D,0),1),"")</f>
        <v>IID304</v>
      </c>
      <c r="K610" s="322" t="s">
        <v>25</v>
      </c>
      <c r="L610" s="322" t="s">
        <v>170</v>
      </c>
      <c r="M610" s="322">
        <v>6</v>
      </c>
      <c r="N610" s="323" t="s">
        <v>1362</v>
      </c>
      <c r="O610" s="324" t="s">
        <v>1363</v>
      </c>
      <c r="P610" s="322" t="s">
        <v>30</v>
      </c>
      <c r="Z610" s="323" t="s">
        <v>6230</v>
      </c>
      <c r="AE610" s="322" t="str">
        <f>IF(ISTEXT(AD610),INDEX('JP PINT 1.0'!F:F,MATCH(コアインボイスモデル!AD610,'JP PINT 1.0'!B:B,0),1),"")</f>
        <v/>
      </c>
      <c r="AF610" s="322" t="str">
        <f>IF(ISTEXT(AD610),INDEX('JP PINT 1.0'!G:G,MATCH(コアインボイスモデル!AD610,'JP PINT 1.0'!B:B,0),1),"")</f>
        <v/>
      </c>
      <c r="AG610" s="324" t="str">
        <f>IF(ISTEXT(AD610),INDEX('JP PINT 1.0'!I:I,MATCH(コアインボイスモデル!AD610,'JP PINT 1.0'!B:B,0),1),"")</f>
        <v/>
      </c>
      <c r="AH610" s="324" t="str">
        <f>IF(ISTEXT(AD610),INDEX('JP PINT 1.0'!L:L,MATCH(コアインボイスモデル!AD610,'JP PINT 1.0'!B:B,0),1),"")</f>
        <v/>
      </c>
      <c r="AI610" s="322">
        <v>6</v>
      </c>
      <c r="AJ610" s="324" t="s">
        <v>171</v>
      </c>
      <c r="AK610" s="323" t="s">
        <v>4957</v>
      </c>
      <c r="AL610" s="322" t="s">
        <v>17</v>
      </c>
      <c r="AM610" s="324" t="str">
        <f>IF(LEN(AD610)&gt;1,INDEX('JP PINT 1.0'!U:U,MATCH(コアインボイスモデル!AD610,'JP PINT 1.0'!B:B,0),1),"")</f>
        <v/>
      </c>
    </row>
    <row r="611" spans="1:39">
      <c r="A611" s="329">
        <f t="shared" si="97"/>
        <v>443</v>
      </c>
      <c r="B611" s="322" t="str">
        <f t="shared" si="91"/>
        <v>明細行</v>
      </c>
      <c r="C611" s="322" t="str">
        <f>"BG-"&amp;(MID(C606,4,2)+1)</f>
        <v>BG-75</v>
      </c>
      <c r="D611" s="322" t="str">
        <f t="shared" si="93"/>
        <v>0..1</v>
      </c>
      <c r="E611" s="322">
        <v>4</v>
      </c>
      <c r="F611" s="323" t="s">
        <v>6171</v>
      </c>
      <c r="G611" s="324" t="s">
        <v>1366</v>
      </c>
      <c r="H611" s="329">
        <v>609</v>
      </c>
      <c r="I611" s="322" t="s">
        <v>4121</v>
      </c>
      <c r="K611" s="322" t="s">
        <v>36</v>
      </c>
      <c r="L611" s="322" t="s">
        <v>1364</v>
      </c>
      <c r="M611" s="322">
        <v>5</v>
      </c>
      <c r="N611" s="323" t="s">
        <v>1365</v>
      </c>
      <c r="O611" s="324" t="s">
        <v>1366</v>
      </c>
      <c r="P611" s="322" t="s">
        <v>30</v>
      </c>
      <c r="X611" s="323" t="s">
        <v>6353</v>
      </c>
      <c r="AE611" s="322" t="str">
        <f>IF(ISTEXT(AD611),INDEX('JP PINT 1.0'!F:F,MATCH(コアインボイスモデル!AD611,'JP PINT 1.0'!B:B,0),1),"")</f>
        <v/>
      </c>
      <c r="AF611" s="322" t="str">
        <f>IF(ISTEXT(AD611),INDEX('JP PINT 1.0'!G:G,MATCH(コアインボイスモデル!AD611,'JP PINT 1.0'!B:B,0),1),"")</f>
        <v/>
      </c>
      <c r="AG611" s="324" t="str">
        <f>IF(ISTEXT(AD611),INDEX('JP PINT 1.0'!I:I,MATCH(コアインボイスモデル!AD611,'JP PINT 1.0'!B:B,0),1),"")</f>
        <v/>
      </c>
      <c r="AH611" s="324" t="str">
        <f>IF(ISTEXT(AD611),INDEX('JP PINT 1.0'!L:L,MATCH(コアインボイスモデル!AD611,'JP PINT 1.0'!B:B,0),1),"")</f>
        <v/>
      </c>
      <c r="AI611" s="322">
        <v>5</v>
      </c>
      <c r="AJ611" s="324" t="s">
        <v>1053</v>
      </c>
      <c r="AK611" s="323" t="s">
        <v>4958</v>
      </c>
      <c r="AL611" s="322" t="s">
        <v>24</v>
      </c>
      <c r="AM611" s="324" t="str">
        <f>IF(LEN(AD611)&gt;1,INDEX('JP PINT 1.0'!U:U,MATCH(コアインボイスモデル!AD611,'JP PINT 1.0'!B:B,0),1),"")</f>
        <v/>
      </c>
    </row>
    <row r="612" spans="1:39" outlineLevel="1">
      <c r="A612" s="329"/>
      <c r="B612" s="322" t="str">
        <f t="shared" si="91"/>
        <v/>
      </c>
      <c r="D612" s="322" t="str">
        <f t="shared" si="93"/>
        <v/>
      </c>
      <c r="E612" s="322" t="s">
        <v>3791</v>
      </c>
      <c r="H612" s="329">
        <v>610</v>
      </c>
      <c r="I612" s="322" t="s">
        <v>4121</v>
      </c>
      <c r="J612" s="322" t="str">
        <f>IF(LEN(N612)&gt;0,INDEX(統合請求!C:C,MATCH(N612,統合請求!D:D,0),1),"")</f>
        <v>ICL71</v>
      </c>
      <c r="K612" s="322" t="s">
        <v>41</v>
      </c>
      <c r="L612" s="322" t="s">
        <v>159</v>
      </c>
      <c r="M612" s="322">
        <v>5</v>
      </c>
      <c r="N612" s="323" t="s">
        <v>1367</v>
      </c>
      <c r="O612" s="324" t="s">
        <v>1368</v>
      </c>
      <c r="P612" s="322" t="s">
        <v>16</v>
      </c>
      <c r="Y612" s="323" t="s">
        <v>6226</v>
      </c>
      <c r="AE612" s="322" t="str">
        <f>IF(ISTEXT(AD612),INDEX('JP PINT 1.0'!F:F,MATCH(コアインボイスモデル!AD612,'JP PINT 1.0'!B:B,0),1),"")</f>
        <v/>
      </c>
      <c r="AF612" s="322" t="str">
        <f>IF(ISTEXT(AD612),INDEX('JP PINT 1.0'!G:G,MATCH(コアインボイスモデル!AD612,'JP PINT 1.0'!B:B,0),1),"")</f>
        <v/>
      </c>
      <c r="AG612" s="324" t="str">
        <f>IF(ISTEXT(AD612),INDEX('JP PINT 1.0'!I:I,MATCH(コアインボイスモデル!AD612,'JP PINT 1.0'!B:B,0),1),"")</f>
        <v/>
      </c>
      <c r="AH612" s="324" t="str">
        <f>IF(ISTEXT(AD612),INDEX('JP PINT 1.0'!L:L,MATCH(コアインボイスモデル!AD612,'JP PINT 1.0'!B:B,0),1),"")</f>
        <v/>
      </c>
      <c r="AI612" s="322">
        <v>5</v>
      </c>
      <c r="AJ612" s="324" t="s">
        <v>160</v>
      </c>
      <c r="AL612" s="322" t="s">
        <v>24</v>
      </c>
      <c r="AM612" s="324" t="str">
        <f>IF(LEN(AD612)&gt;1,INDEX('JP PINT 1.0'!U:U,MATCH(コアインボイスモデル!AD612,'JP PINT 1.0'!B:B,0),1),"")</f>
        <v/>
      </c>
    </row>
    <row r="613" spans="1:39" outlineLevel="1">
      <c r="A613" s="329">
        <f>A611+1</f>
        <v>444</v>
      </c>
      <c r="B613" s="322" t="str">
        <f t="shared" si="91"/>
        <v>明細行</v>
      </c>
      <c r="C613" s="322" t="str">
        <f>"BT-"&amp;(MID(C610,4,3)+1)</f>
        <v>BT-366</v>
      </c>
      <c r="D613" s="322" t="str">
        <f t="shared" si="93"/>
        <v>0..1</v>
      </c>
      <c r="E613" s="322">
        <v>5</v>
      </c>
      <c r="F613" s="323" t="s">
        <v>6065</v>
      </c>
      <c r="G613" s="324" t="s">
        <v>1370</v>
      </c>
      <c r="H613" s="329">
        <v>611</v>
      </c>
      <c r="I613" s="322" t="s">
        <v>4121</v>
      </c>
      <c r="J613" s="322" t="str">
        <f>IF(LEN(N613)&gt;0,INDEX(統合請求!C:C,MATCH(N613,統合請求!D:D,0),1),"")</f>
        <v>IID305</v>
      </c>
      <c r="K613" s="322" t="s">
        <v>25</v>
      </c>
      <c r="L613" s="322" t="s">
        <v>163</v>
      </c>
      <c r="M613" s="322">
        <v>6</v>
      </c>
      <c r="N613" s="323" t="s">
        <v>1369</v>
      </c>
      <c r="O613" s="324" t="s">
        <v>1370</v>
      </c>
      <c r="P613" s="322" t="s">
        <v>30</v>
      </c>
      <c r="Z613" s="323" t="s">
        <v>6227</v>
      </c>
      <c r="AC613" s="322">
        <f>IF(ISTEXT(AD613),INDEX('JP PINT 1.0'!A:A,MATCH(コアインボイスモデル!AD613,'JP PINT 1.0'!B:B,0),1),"")</f>
        <v>3050</v>
      </c>
      <c r="AD613" s="324" t="s">
        <v>3293</v>
      </c>
      <c r="AE613" s="322" t="str">
        <f>IF(ISTEXT(AD613),INDEX('JP PINT 1.0'!F:F,MATCH(コアインボイスモデル!AD613,'JP PINT 1.0'!B:B,0),1),"")</f>
        <v>0..1</v>
      </c>
      <c r="AF613" s="322">
        <f>IF(ISTEXT(AD613),INDEX('JP PINT 1.0'!G:G,MATCH(コアインボイスモデル!AD613,'JP PINT 1.0'!B:B,0),1),"")</f>
        <v>2</v>
      </c>
      <c r="AG613" s="324" t="str">
        <f>IF(ISTEXT(AD613),INDEX('JP PINT 1.0'!I:I,MATCH(コアインボイスモデル!AD613,'JP PINT 1.0'!B:B,0),1),"")</f>
        <v>購買発注書参照</v>
      </c>
      <c r="AH613" s="324" t="str">
        <f>IF(ISTEXT(AD613),INDEX('JP PINT 1.0'!L:L,MATCH(コアインボイスモデル!AD613,'JP PINT 1.0'!B:B,0),1),"")</f>
        <v>買い手が付番した発注番号を参照するためのID。</v>
      </c>
      <c r="AI613" s="322">
        <v>6</v>
      </c>
      <c r="AJ613" s="324" t="s">
        <v>164</v>
      </c>
      <c r="AK613" s="323" t="s">
        <v>4959</v>
      </c>
      <c r="AL613" s="322" t="s">
        <v>24</v>
      </c>
      <c r="AM613" s="324" t="str">
        <f>IF(LEN(AD613)&gt;1,INDEX('JP PINT 1.0'!U:U,MATCH(コアインボイスモデル!AD613,'JP PINT 1.0'!B:B,0),1),"")</f>
        <v>/ubl:Invoice/cac:InvoiceLine/cac:OrderLineReference/cac:OrderReference/cbc:ID</v>
      </c>
    </row>
    <row r="614" spans="1:39" outlineLevel="1">
      <c r="A614" s="329">
        <f t="shared" si="97"/>
        <v>445</v>
      </c>
      <c r="B614" s="322" t="str">
        <f t="shared" si="91"/>
        <v>明細行</v>
      </c>
      <c r="C614" s="322" t="str">
        <f t="shared" ref="C614:C615" si="99">"BT-"&amp;(MID(C613,4,3)+1)</f>
        <v>BT-367</v>
      </c>
      <c r="D614" s="322" t="str">
        <f t="shared" si="93"/>
        <v>0..1</v>
      </c>
      <c r="E614" s="322">
        <v>5</v>
      </c>
      <c r="F614" s="323" t="s">
        <v>6066</v>
      </c>
      <c r="G614" s="324" t="s">
        <v>1372</v>
      </c>
      <c r="H614" s="329">
        <v>612</v>
      </c>
      <c r="I614" s="322" t="s">
        <v>4121</v>
      </c>
      <c r="J614" s="322" t="str">
        <f>IF(LEN(N614)&gt;0,INDEX(統合請求!C:C,MATCH(N614,統合請求!D:D,0),1),"")</f>
        <v>IID306</v>
      </c>
      <c r="K614" s="322" t="s">
        <v>25</v>
      </c>
      <c r="L614" s="322" t="s">
        <v>1359</v>
      </c>
      <c r="M614" s="322">
        <v>6</v>
      </c>
      <c r="N614" s="323" t="s">
        <v>1371</v>
      </c>
      <c r="O614" s="324" t="s">
        <v>1372</v>
      </c>
      <c r="P614" s="322" t="s">
        <v>30</v>
      </c>
      <c r="Z614" s="323" t="s">
        <v>6352</v>
      </c>
      <c r="AC614" s="322">
        <f>IF(ISTEXT(AD614),INDEX('JP PINT 1.0'!A:A,MATCH(コアインボイスモデル!AD614,'JP PINT 1.0'!B:B,0),1),"")</f>
        <v>3060</v>
      </c>
      <c r="AD614" s="324" t="s">
        <v>1944</v>
      </c>
      <c r="AE614" s="322" t="str">
        <f>IF(ISTEXT(AD614),INDEX('JP PINT 1.0'!F:F,MATCH(コアインボイスモデル!AD614,'JP PINT 1.0'!B:B,0),1),"")</f>
        <v>0..1</v>
      </c>
      <c r="AF614" s="322">
        <f>IF(ISTEXT(AD614),INDEX('JP PINT 1.0'!G:G,MATCH(コアインボイスモデル!AD614,'JP PINT 1.0'!B:B,0),1),"")</f>
        <v>2</v>
      </c>
      <c r="AG614" s="324" t="str">
        <f>IF(ISTEXT(AD614),INDEX('JP PINT 1.0'!I:I,MATCH(コアインボイスモデル!AD614,'JP PINT 1.0'!B:B,0),1),"")</f>
        <v>購買発注明細行参照</v>
      </c>
      <c r="AH614" s="324" t="str">
        <f>IF(ISTEXT(AD614),INDEX('JP PINT 1.0'!L:L,MATCH(コアインボイスモデル!AD614,'JP PINT 1.0'!B:B,0),1),"")</f>
        <v>買い手が付番した発注書内の明細行を参照するためのID。</v>
      </c>
      <c r="AI614" s="322">
        <v>6</v>
      </c>
      <c r="AJ614" s="324" t="s">
        <v>1002</v>
      </c>
      <c r="AK614" s="323" t="s">
        <v>4960</v>
      </c>
      <c r="AL614" s="322" t="s">
        <v>24</v>
      </c>
      <c r="AM614" s="324" t="str">
        <f>IF(LEN(AD614)&gt;1,INDEX('JP PINT 1.0'!U:U,MATCH(コアインボイスモデル!AD614,'JP PINT 1.0'!B:B,0),1),"")</f>
        <v>/ubl:Invoice/cac:InvoiceLine/cac:OrderLineReference/cbc:LineID</v>
      </c>
    </row>
    <row r="615" spans="1:39" outlineLevel="1">
      <c r="A615" s="329">
        <f t="shared" si="97"/>
        <v>446</v>
      </c>
      <c r="B615" s="322" t="str">
        <f t="shared" si="91"/>
        <v>明細行</v>
      </c>
      <c r="C615" s="322" t="str">
        <f t="shared" si="99"/>
        <v>BT-368</v>
      </c>
      <c r="D615" s="322" t="str">
        <f t="shared" si="93"/>
        <v>0..1</v>
      </c>
      <c r="E615" s="322">
        <v>5</v>
      </c>
      <c r="F615" s="323" t="s">
        <v>6067</v>
      </c>
      <c r="G615" s="324" t="s">
        <v>1374</v>
      </c>
      <c r="H615" s="329">
        <v>613</v>
      </c>
      <c r="I615" s="322" t="s">
        <v>4121</v>
      </c>
      <c r="J615" s="322" t="str">
        <f>IF(LEN(N615)&gt;0,INDEX(統合請求!C:C,MATCH(N615,統合請求!D:D,0),1),"")</f>
        <v>IID307</v>
      </c>
      <c r="K615" s="322" t="s">
        <v>25</v>
      </c>
      <c r="L615" s="322" t="s">
        <v>170</v>
      </c>
      <c r="M615" s="322">
        <v>6</v>
      </c>
      <c r="N615" s="323" t="s">
        <v>1373</v>
      </c>
      <c r="O615" s="324" t="s">
        <v>1374</v>
      </c>
      <c r="P615" s="322" t="s">
        <v>30</v>
      </c>
      <c r="Z615" s="323" t="s">
        <v>6230</v>
      </c>
      <c r="AC615" s="322" t="str">
        <f>IF(ISTEXT(AD615),INDEX('JP PINT 1.0'!A:A,MATCH(コアインボイスモデル!AD615,'JP PINT 1.0'!B:B,0),1),"")</f>
        <v/>
      </c>
      <c r="AE615" s="322" t="str">
        <f>IF(ISTEXT(AD615),INDEX('JP PINT 1.0'!F:F,MATCH(コアインボイスモデル!AD615,'JP PINT 1.0'!B:B,0),1),"")</f>
        <v/>
      </c>
      <c r="AF615" s="322" t="str">
        <f>IF(ISTEXT(AD615),INDEX('JP PINT 1.0'!G:G,MATCH(コアインボイスモデル!AD615,'JP PINT 1.0'!B:B,0),1),"")</f>
        <v/>
      </c>
      <c r="AG615" s="324" t="str">
        <f>IF(ISTEXT(AD615),INDEX('JP PINT 1.0'!I:I,MATCH(コアインボイスモデル!AD615,'JP PINT 1.0'!B:B,0),1),"")</f>
        <v/>
      </c>
      <c r="AH615" s="324" t="str">
        <f>IF(ISTEXT(AD615),INDEX('JP PINT 1.0'!L:L,MATCH(コアインボイスモデル!AD615,'JP PINT 1.0'!B:B,0),1),"")</f>
        <v/>
      </c>
      <c r="AI615" s="322">
        <v>6</v>
      </c>
      <c r="AJ615" s="324" t="s">
        <v>171</v>
      </c>
      <c r="AK615" s="323" t="s">
        <v>4961</v>
      </c>
      <c r="AL615" s="322" t="s">
        <v>17</v>
      </c>
      <c r="AM615" s="324" t="str">
        <f>IF(LEN(AD615)&gt;1,INDEX('JP PINT 1.0'!U:U,MATCH(コアインボイスモデル!AD615,'JP PINT 1.0'!B:B,0),1),"")</f>
        <v/>
      </c>
    </row>
    <row r="616" spans="1:39">
      <c r="A616" s="329">
        <f t="shared" si="97"/>
        <v>447</v>
      </c>
      <c r="B616" s="322" t="str">
        <f t="shared" si="91"/>
        <v>明細行</v>
      </c>
      <c r="C616" s="322" t="str">
        <f>"BG-"&amp;(MID(C611,4,2)+1)</f>
        <v>BG-76</v>
      </c>
      <c r="D616" s="322" t="str">
        <f t="shared" si="93"/>
        <v>0..n</v>
      </c>
      <c r="E616" s="322">
        <v>4</v>
      </c>
      <c r="F616" s="323" t="s">
        <v>6172</v>
      </c>
      <c r="H616" s="329">
        <v>614</v>
      </c>
      <c r="I616" s="322" t="s">
        <v>4121</v>
      </c>
      <c r="J616" s="322" t="str">
        <f>IF(LEN(N616)&gt;0,INDEX(統合請求!C:C,MATCH(N616,統合請求!D:D,0),1),"")</f>
        <v/>
      </c>
      <c r="K616" s="322" t="s">
        <v>36</v>
      </c>
      <c r="L616" s="322" t="s">
        <v>5105</v>
      </c>
      <c r="M616" s="322">
        <v>5</v>
      </c>
      <c r="P616" s="322" t="s">
        <v>139</v>
      </c>
      <c r="X616" s="323" t="s">
        <v>6468</v>
      </c>
      <c r="AC616" s="322">
        <f>IF(ISTEXT(AD616),INDEX('JP PINT 1.0'!A:A,MATCH(コアインボイスモデル!AD616,'JP PINT 1.0'!B:B,0),1),"")</f>
        <v>2970</v>
      </c>
      <c r="AD616" s="324" t="s">
        <v>3230</v>
      </c>
      <c r="AE616" s="322" t="str">
        <f>IF(ISTEXT(AD616),INDEX('JP PINT 1.0'!F:F,MATCH(コアインボイスモデル!AD616,'JP PINT 1.0'!B:B,0),1),"")</f>
        <v>0..1</v>
      </c>
      <c r="AF616" s="322">
        <f>IF(ISTEXT(AD616),INDEX('JP PINT 1.0'!G:G,MATCH(コアインボイスモデル!AD616,'JP PINT 1.0'!B:B,0),1),"")</f>
        <v>2</v>
      </c>
      <c r="AG616" s="324" t="str">
        <f>IF(ISTEXT(AD616),INDEX('JP PINT 1.0'!I:I,MATCH(コアインボイスモデル!AD616,'JP PINT 1.0'!B:B,0),1),"")</f>
        <v>明細行文書参照</v>
      </c>
      <c r="AH616" s="324" t="str">
        <f>IF(ISTEXT(AD616),INDEX('JP PINT 1.0'!L:L,MATCH(コアインボイスモデル!AD616,'JP PINT 1.0'!B:B,0),1),"")</f>
        <v>売り手によって指定された、請求書の明細行の請求の根拠となっているオブジェクトの識別子。</v>
      </c>
      <c r="AI616" s="322">
        <v>5</v>
      </c>
      <c r="AJ616" s="324" t="s">
        <v>5121</v>
      </c>
      <c r="AK616" s="323" t="s">
        <v>5122</v>
      </c>
      <c r="AL616" s="322" t="s">
        <v>17</v>
      </c>
      <c r="AM616" s="324" t="str">
        <f>IF(LEN(AD616)&gt;1,INDEX('JP PINT 1.0'!U:U,MATCH(コアインボイスモデル!AD616,'JP PINT 1.0'!B:B,0),1),"")</f>
        <v>/ubl:Invoice/cac:InvoiceLine/cac:DocumentReference[not(cbc:DocumentTypeCode='130')]</v>
      </c>
    </row>
    <row r="617" spans="1:39" outlineLevel="1">
      <c r="A617" s="329"/>
      <c r="B617" s="322" t="str">
        <f t="shared" si="91"/>
        <v/>
      </c>
      <c r="D617" s="322" t="str">
        <f t="shared" si="93"/>
        <v/>
      </c>
      <c r="E617" s="322" t="s">
        <v>3791</v>
      </c>
      <c r="H617" s="329">
        <v>615</v>
      </c>
      <c r="I617" s="322" t="s">
        <v>4121</v>
      </c>
      <c r="K617" s="322" t="s">
        <v>41</v>
      </c>
      <c r="L617" s="322" t="s">
        <v>159</v>
      </c>
      <c r="M617" s="322">
        <v>5</v>
      </c>
      <c r="N617" s="323" t="s">
        <v>1375</v>
      </c>
      <c r="O617" s="324" t="s">
        <v>1376</v>
      </c>
      <c r="P617" s="322" t="s">
        <v>16</v>
      </c>
      <c r="Y617" s="323" t="s">
        <v>6226</v>
      </c>
      <c r="AC617" s="322" t="str">
        <f>IF(ISTEXT(AD617),INDEX('JP PINT 1.0'!A:A,MATCH(コアインボイスモデル!AD617,'JP PINT 1.0'!B:B,0),1),"")</f>
        <v/>
      </c>
      <c r="AE617" s="322" t="str">
        <f>IF(ISTEXT(AD617),INDEX('JP PINT 1.0'!F:F,MATCH(コアインボイスモデル!AD617,'JP PINT 1.0'!B:B,0),1),"")</f>
        <v/>
      </c>
      <c r="AF617" s="322" t="str">
        <f>IF(ISTEXT(AD617),INDEX('JP PINT 1.0'!G:G,MATCH(コアインボイスモデル!AD617,'JP PINT 1.0'!B:B,0),1),"")</f>
        <v/>
      </c>
      <c r="AG617" s="324" t="str">
        <f>IF(ISTEXT(AD617),INDEX('JP PINT 1.0'!I:I,MATCH(コアインボイスモデル!AD617,'JP PINT 1.0'!B:B,0),1),"")</f>
        <v/>
      </c>
      <c r="AH617" s="324" t="str">
        <f>IF(ISTEXT(AD617),INDEX('JP PINT 1.0'!L:L,MATCH(コアインボイスモデル!AD617,'JP PINT 1.0'!B:B,0),1),"")</f>
        <v/>
      </c>
      <c r="AI617" s="322">
        <v>5</v>
      </c>
      <c r="AJ617" s="324" t="s">
        <v>160</v>
      </c>
      <c r="AL617" s="322" t="s">
        <v>17</v>
      </c>
      <c r="AM617" s="324" t="str">
        <f>IF(LEN(AD617)&gt;1,INDEX('JP PINT 1.0'!U:U,MATCH(コアインボイスモデル!AD617,'JP PINT 1.0'!B:B,0),1),"")</f>
        <v/>
      </c>
    </row>
    <row r="618" spans="1:39" outlineLevel="1">
      <c r="A618" s="329">
        <f>A616+1</f>
        <v>448</v>
      </c>
      <c r="B618" s="322" t="str">
        <f t="shared" si="91"/>
        <v>明細行</v>
      </c>
      <c r="C618" s="322" t="str">
        <f>"BT-"&amp;(MID(C615,4,3)+1)</f>
        <v>BT-369</v>
      </c>
      <c r="D618" s="322" t="str">
        <f t="shared" si="93"/>
        <v>1..1</v>
      </c>
      <c r="E618" s="322">
        <v>5</v>
      </c>
      <c r="F618" s="323" t="s">
        <v>6068</v>
      </c>
      <c r="G618" s="324" t="s">
        <v>1378</v>
      </c>
      <c r="H618" s="329">
        <v>616</v>
      </c>
      <c r="I618" s="322" t="s">
        <v>4121</v>
      </c>
      <c r="K618" s="322" t="s">
        <v>25</v>
      </c>
      <c r="L618" s="322" t="s">
        <v>163</v>
      </c>
      <c r="M618" s="322">
        <v>6</v>
      </c>
      <c r="N618" s="323" t="s">
        <v>1377</v>
      </c>
      <c r="O618" s="324" t="s">
        <v>1378</v>
      </c>
      <c r="P618" s="322" t="s">
        <v>23</v>
      </c>
      <c r="Z618" s="323" t="s">
        <v>6227</v>
      </c>
      <c r="AC618" s="322">
        <f>IF(ISTEXT(AD618),INDEX('JP PINT 1.0'!A:A,MATCH(コアインボイスモデル!AD618,'JP PINT 1.0'!B:B,0),1),"")</f>
        <v>2980</v>
      </c>
      <c r="AD618" s="324" t="s">
        <v>3238</v>
      </c>
      <c r="AE618" s="322" t="str">
        <f>IF(ISTEXT(AD618),INDEX('JP PINT 1.0'!F:F,MATCH(コアインボイスモデル!AD618,'JP PINT 1.0'!B:B,0),1),"")</f>
        <v>1..1</v>
      </c>
      <c r="AF618" s="322">
        <f>IF(ISTEXT(AD618),INDEX('JP PINT 1.0'!G:G,MATCH(コアインボイスモデル!AD618,'JP PINT 1.0'!B:B,0),1),"")</f>
        <v>3</v>
      </c>
      <c r="AG618" s="324" t="str">
        <f>IF(ISTEXT(AD618),INDEX('JP PINT 1.0'!I:I,MATCH(コアインボイスモデル!AD618,'JP PINT 1.0'!B:B,0),1),"")</f>
        <v>明細行文書ID</v>
      </c>
      <c r="AH618" s="324" t="str">
        <f>IF(ISTEXT(AD618),INDEX('JP PINT 1.0'!L:L,MATCH(コアインボイスモデル!AD618,'JP PINT 1.0'!B:B,0),1),"")</f>
        <v>請求書明細行が参照する文書のID</v>
      </c>
      <c r="AI618" s="322">
        <v>6</v>
      </c>
      <c r="AJ618" s="324" t="s">
        <v>164</v>
      </c>
      <c r="AK618" s="323" t="s">
        <v>4963</v>
      </c>
      <c r="AL618" s="322" t="s">
        <v>17</v>
      </c>
      <c r="AM618" s="324" t="str">
        <f>IF(LEN(AD618)&gt;1,INDEX('JP PINT 1.0'!U:U,MATCH(コアインボイスモデル!AD618,'JP PINT 1.0'!B:B,0),1),"")</f>
        <v>/ubl:Invoice/cac:InvoiceLine/cac:DocumentReference[not(cbc:DocumentTypeCode='130')]/cbc:ID</v>
      </c>
    </row>
    <row r="619" spans="1:39" outlineLevel="1">
      <c r="A619" s="329">
        <f t="shared" si="97"/>
        <v>449</v>
      </c>
      <c r="B619" s="322" t="str">
        <f t="shared" si="91"/>
        <v>明細行</v>
      </c>
      <c r="C619" s="322" t="str">
        <f t="shared" ref="C619:C624" si="100">"BT-"&amp;(MID(C618,4,3)+1)</f>
        <v>BT-370</v>
      </c>
      <c r="D619" s="322" t="str">
        <f t="shared" si="93"/>
        <v>0..1</v>
      </c>
      <c r="E619" s="322">
        <v>5</v>
      </c>
      <c r="F619" s="323" t="s">
        <v>6069</v>
      </c>
      <c r="G619" s="324" t="s">
        <v>1380</v>
      </c>
      <c r="H619" s="329">
        <v>617</v>
      </c>
      <c r="I619" s="322" t="s">
        <v>4121</v>
      </c>
      <c r="K619" s="322" t="s">
        <v>25</v>
      </c>
      <c r="L619" s="322" t="s">
        <v>1359</v>
      </c>
      <c r="M619" s="322">
        <v>6</v>
      </c>
      <c r="N619" s="323" t="s">
        <v>1379</v>
      </c>
      <c r="O619" s="324" t="s">
        <v>1380</v>
      </c>
      <c r="P619" s="322" t="s">
        <v>30</v>
      </c>
      <c r="Z619" s="323" t="s">
        <v>6352</v>
      </c>
      <c r="AC619" s="322" t="str">
        <f>IF(ISTEXT(AD619),INDEX('JP PINT 1.0'!A:A,MATCH(コアインボイスモデル!AD619,'JP PINT 1.0'!B:B,0),1),"")</f>
        <v/>
      </c>
      <c r="AE619" s="322" t="str">
        <f>IF(ISTEXT(AD619),INDEX('JP PINT 1.0'!F:F,MATCH(コアインボイスモデル!AD619,'JP PINT 1.0'!B:B,0),1),"")</f>
        <v/>
      </c>
      <c r="AF619" s="322" t="str">
        <f>IF(ISTEXT(AD619),INDEX('JP PINT 1.0'!G:G,MATCH(コアインボイスモデル!AD619,'JP PINT 1.0'!B:B,0),1),"")</f>
        <v/>
      </c>
      <c r="AG619" s="324" t="str">
        <f>IF(ISTEXT(AD619),INDEX('JP PINT 1.0'!I:I,MATCH(コアインボイスモデル!AD619,'JP PINT 1.0'!B:B,0),1),"")</f>
        <v/>
      </c>
      <c r="AH619" s="324" t="str">
        <f>IF(ISTEXT(AD619),INDEX('JP PINT 1.0'!L:L,MATCH(コアインボイスモデル!AD619,'JP PINT 1.0'!B:B,0),1),"")</f>
        <v/>
      </c>
      <c r="AI619" s="322">
        <v>6</v>
      </c>
      <c r="AJ619" s="324" t="s">
        <v>1002</v>
      </c>
      <c r="AK619" s="323" t="s">
        <v>4964</v>
      </c>
      <c r="AL619" s="322" t="s">
        <v>17</v>
      </c>
      <c r="AM619" s="324" t="str">
        <f>IF(LEN(AD619)&gt;1,INDEX('JP PINT 1.0'!U:U,MATCH(コアインボイスモデル!AD619,'JP PINT 1.0'!B:B,0),1),"")</f>
        <v/>
      </c>
    </row>
    <row r="620" spans="1:39" outlineLevel="1">
      <c r="A620" s="329">
        <f t="shared" si="97"/>
        <v>450</v>
      </c>
      <c r="B620" s="322" t="str">
        <f t="shared" si="91"/>
        <v>明細行</v>
      </c>
      <c r="C620" s="322" t="str">
        <f t="shared" si="100"/>
        <v>BT-371</v>
      </c>
      <c r="D620" s="322" t="str">
        <f t="shared" si="93"/>
        <v>0..1</v>
      </c>
      <c r="E620" s="322">
        <v>5</v>
      </c>
      <c r="F620" s="323" t="s">
        <v>6070</v>
      </c>
      <c r="G620" s="324" t="s">
        <v>1382</v>
      </c>
      <c r="H620" s="329">
        <v>618</v>
      </c>
      <c r="I620" s="322" t="s">
        <v>4121</v>
      </c>
      <c r="K620" s="322" t="s">
        <v>25</v>
      </c>
      <c r="L620" s="322" t="s">
        <v>170</v>
      </c>
      <c r="M620" s="322">
        <v>6</v>
      </c>
      <c r="N620" s="323" t="s">
        <v>1381</v>
      </c>
      <c r="O620" s="324" t="s">
        <v>1382</v>
      </c>
      <c r="P620" s="322" t="s">
        <v>30</v>
      </c>
      <c r="Z620" s="323" t="s">
        <v>6230</v>
      </c>
      <c r="AC620" s="322" t="str">
        <f>IF(ISTEXT(AD620),INDEX('JP PINT 1.0'!A:A,MATCH(コアインボイスモデル!AD620,'JP PINT 1.0'!B:B,0),1),"")</f>
        <v/>
      </c>
      <c r="AE620" s="322" t="str">
        <f>IF(ISTEXT(AD620),INDEX('JP PINT 1.0'!F:F,MATCH(コアインボイスモデル!AD620,'JP PINT 1.0'!B:B,0),1),"")</f>
        <v/>
      </c>
      <c r="AF620" s="322" t="str">
        <f>IF(ISTEXT(AD620),INDEX('JP PINT 1.0'!G:G,MATCH(コアインボイスモデル!AD620,'JP PINT 1.0'!B:B,0),1),"")</f>
        <v/>
      </c>
      <c r="AG620" s="324" t="str">
        <f>IF(ISTEXT(AD620),INDEX('JP PINT 1.0'!I:I,MATCH(コアインボイスモデル!AD620,'JP PINT 1.0'!B:B,0),1),"")</f>
        <v/>
      </c>
      <c r="AH620" s="324" t="str">
        <f>IF(ISTEXT(AD620),INDEX('JP PINT 1.0'!L:L,MATCH(コアインボイスモデル!AD620,'JP PINT 1.0'!B:B,0),1),"")</f>
        <v/>
      </c>
      <c r="AI620" s="322">
        <v>6</v>
      </c>
      <c r="AJ620" s="324" t="s">
        <v>171</v>
      </c>
      <c r="AK620" s="323" t="s">
        <v>4965</v>
      </c>
      <c r="AL620" s="322" t="s">
        <v>17</v>
      </c>
      <c r="AM620" s="324" t="str">
        <f>IF(LEN(AD620)&gt;1,INDEX('JP PINT 1.0'!U:U,MATCH(コアインボイスモデル!AD620,'JP PINT 1.0'!B:B,0),1),"")</f>
        <v/>
      </c>
    </row>
    <row r="621" spans="1:39" outlineLevel="1">
      <c r="A621" s="329">
        <f t="shared" si="97"/>
        <v>451</v>
      </c>
      <c r="B621" s="322" t="str">
        <f t="shared" si="91"/>
        <v>明細行</v>
      </c>
      <c r="C621" s="322" t="str">
        <f t="shared" si="100"/>
        <v>BT-372</v>
      </c>
      <c r="D621" s="322" t="str">
        <f t="shared" si="93"/>
        <v>1..1</v>
      </c>
      <c r="E621" s="322">
        <v>5</v>
      </c>
      <c r="F621" s="323" t="s">
        <v>6071</v>
      </c>
      <c r="G621" s="324" t="s">
        <v>1384</v>
      </c>
      <c r="H621" s="329">
        <v>619</v>
      </c>
      <c r="I621" s="322" t="s">
        <v>4121</v>
      </c>
      <c r="J621" s="322" t="str">
        <f>IF(LEN(N621)&gt;0,INDEX(統合請求!C:C,MATCH(N621,統合請求!D:D,0),1),"")</f>
        <v>IID330</v>
      </c>
      <c r="K621" s="322" t="s">
        <v>25</v>
      </c>
      <c r="L621" s="322" t="s">
        <v>179</v>
      </c>
      <c r="M621" s="322">
        <v>6</v>
      </c>
      <c r="N621" s="323" t="s">
        <v>1383</v>
      </c>
      <c r="O621" s="324" t="s">
        <v>1384</v>
      </c>
      <c r="P621" s="322" t="s">
        <v>23</v>
      </c>
      <c r="Z621" s="323" t="s">
        <v>6232</v>
      </c>
      <c r="AC621" s="322">
        <f>IF(ISTEXT(AD621),INDEX('JP PINT 1.0'!A:A,MATCH(コアインボイスモデル!AD621,'JP PINT 1.0'!B:B,0),1),"")</f>
        <v>2990</v>
      </c>
      <c r="AD621" s="324" t="s">
        <v>3245</v>
      </c>
      <c r="AE621" s="322" t="str">
        <f>IF(ISTEXT(AD621),INDEX('JP PINT 1.0'!F:F,MATCH(コアインボイスモデル!AD621,'JP PINT 1.0'!B:B,0),1),"")</f>
        <v>0..1</v>
      </c>
      <c r="AF621" s="322">
        <f>IF(ISTEXT(AD621),INDEX('JP PINT 1.0'!G:G,MATCH(コアインボイスモデル!AD621,'JP PINT 1.0'!B:B,0),1),"")</f>
        <v>3</v>
      </c>
      <c r="AG621" s="324" t="str">
        <f>IF(ISTEXT(AD621),INDEX('JP PINT 1.0'!I:I,MATCH(コアインボイスモデル!AD621,'JP PINT 1.0'!B:B,0),1),"")</f>
        <v>文書タイプコード</v>
      </c>
      <c r="AH621" s="324" t="str">
        <f>IF(ISTEXT(AD621),INDEX('JP PINT 1.0'!L:L,MATCH(コアインボイスモデル!AD621,'JP PINT 1.0'!B:B,0),1),"")</f>
        <v>参照する文書の種類を規定するコード</v>
      </c>
      <c r="AI621" s="322">
        <v>6</v>
      </c>
      <c r="AJ621" s="324" t="s">
        <v>117</v>
      </c>
      <c r="AK621" s="323" t="s">
        <v>4966</v>
      </c>
      <c r="AL621" s="322" t="s">
        <v>17</v>
      </c>
      <c r="AM621" s="324" t="str">
        <f>IF(LEN(AD621)&gt;1,INDEX('JP PINT 1.0'!U:U,MATCH(コアインボイスモデル!AD621,'JP PINT 1.0'!B:B,0),1),"")</f>
        <v>/ubl:Invoice/cac:InvoiceLine/cac:DocumentReference[not(cbc:DocumentTypeCode='130')]/cbc:DocumentTypeCode</v>
      </c>
    </row>
    <row r="622" spans="1:39" outlineLevel="1">
      <c r="A622" s="329">
        <f t="shared" si="97"/>
        <v>452</v>
      </c>
      <c r="B622" s="322" t="str">
        <f t="shared" si="91"/>
        <v>明細行</v>
      </c>
      <c r="C622" s="322" t="str">
        <f t="shared" si="100"/>
        <v>BT-373</v>
      </c>
      <c r="D622" s="322" t="str">
        <f t="shared" si="93"/>
        <v>0..1</v>
      </c>
      <c r="E622" s="322">
        <v>5</v>
      </c>
      <c r="F622" s="323" t="s">
        <v>6072</v>
      </c>
      <c r="G622" s="324" t="s">
        <v>1386</v>
      </c>
      <c r="H622" s="329">
        <v>620</v>
      </c>
      <c r="I622" s="322" t="s">
        <v>4121</v>
      </c>
      <c r="K622" s="322" t="s">
        <v>25</v>
      </c>
      <c r="L622" s="322" t="s">
        <v>182</v>
      </c>
      <c r="M622" s="322">
        <v>6</v>
      </c>
      <c r="N622" s="323" t="s">
        <v>1385</v>
      </c>
      <c r="O622" s="324" t="s">
        <v>1386</v>
      </c>
      <c r="P622" s="322" t="s">
        <v>30</v>
      </c>
      <c r="Z622" s="323" t="s">
        <v>6234</v>
      </c>
      <c r="AE622" s="322" t="str">
        <f>IF(ISTEXT(AD622),INDEX('JP PINT 1.0'!F:F,MATCH(コアインボイスモデル!AD622,'JP PINT 1.0'!B:B,0),1),"")</f>
        <v/>
      </c>
      <c r="AF622" s="322" t="str">
        <f>IF(ISTEXT(AD622),INDEX('JP PINT 1.0'!G:G,MATCH(コアインボイスモデル!AD622,'JP PINT 1.0'!B:B,0),1),"")</f>
        <v/>
      </c>
      <c r="AG622" s="324" t="str">
        <f>IF(ISTEXT(AD622),INDEX('JP PINT 1.0'!I:I,MATCH(コアインボイスモデル!AD622,'JP PINT 1.0'!B:B,0),1),"")</f>
        <v/>
      </c>
      <c r="AH622" s="324" t="str">
        <f>IF(ISTEXT(AD622),INDEX('JP PINT 1.0'!L:L,MATCH(コアインボイスモデル!AD622,'JP PINT 1.0'!B:B,0),1),"")</f>
        <v/>
      </c>
      <c r="AI622" s="322">
        <v>6</v>
      </c>
      <c r="AJ622" s="324" t="s">
        <v>183</v>
      </c>
      <c r="AK622" s="323" t="s">
        <v>4967</v>
      </c>
      <c r="AL622" s="322" t="s">
        <v>17</v>
      </c>
      <c r="AM622" s="324" t="str">
        <f>IF(LEN(AD622)&gt;1,INDEX('JP PINT 1.0'!U:U,MATCH(コアインボイスモデル!AD622,'JP PINT 1.0'!B:B,0),1),"")</f>
        <v/>
      </c>
    </row>
    <row r="623" spans="1:39" outlineLevel="1">
      <c r="A623" s="329">
        <f t="shared" si="97"/>
        <v>453</v>
      </c>
      <c r="B623" s="322" t="str">
        <f t="shared" si="91"/>
        <v>明細行</v>
      </c>
      <c r="C623" s="322" t="str">
        <f t="shared" si="100"/>
        <v>BT-374</v>
      </c>
      <c r="D623" s="322" t="str">
        <f t="shared" si="93"/>
        <v>1..1</v>
      </c>
      <c r="E623" s="322">
        <v>5</v>
      </c>
      <c r="F623" s="323" t="s">
        <v>6073</v>
      </c>
      <c r="G623" s="324" t="s">
        <v>1388</v>
      </c>
      <c r="H623" s="329">
        <v>621</v>
      </c>
      <c r="I623" s="322" t="s">
        <v>4121</v>
      </c>
      <c r="K623" s="322" t="s">
        <v>25</v>
      </c>
      <c r="L623" s="322" t="s">
        <v>1130</v>
      </c>
      <c r="M623" s="322">
        <v>6</v>
      </c>
      <c r="N623" s="323" t="s">
        <v>1387</v>
      </c>
      <c r="O623" s="324" t="s">
        <v>1388</v>
      </c>
      <c r="P623" s="322" t="s">
        <v>23</v>
      </c>
      <c r="Z623" s="323" t="s">
        <v>6334</v>
      </c>
      <c r="AE623" s="322" t="str">
        <f>IF(ISTEXT(AD623),INDEX('JP PINT 1.0'!F:F,MATCH(コアインボイスモデル!AD623,'JP PINT 1.0'!B:B,0),1),"")</f>
        <v/>
      </c>
      <c r="AF623" s="322" t="str">
        <f>IF(ISTEXT(AD623),INDEX('JP PINT 1.0'!G:G,MATCH(コアインボイスモデル!AD623,'JP PINT 1.0'!B:B,0),1),"")</f>
        <v/>
      </c>
      <c r="AG623" s="324" t="str">
        <f>IF(ISTEXT(AD623),INDEX('JP PINT 1.0'!I:I,MATCH(コアインボイスモデル!AD623,'JP PINT 1.0'!B:B,0),1),"")</f>
        <v/>
      </c>
      <c r="AH623" s="324" t="str">
        <f>IF(ISTEXT(AD623),INDEX('JP PINT 1.0'!L:L,MATCH(コアインボイスモデル!AD623,'JP PINT 1.0'!B:B,0),1),"")</f>
        <v/>
      </c>
      <c r="AI623" s="322">
        <v>6</v>
      </c>
      <c r="AJ623" s="324" t="s">
        <v>128</v>
      </c>
      <c r="AK623" s="323" t="s">
        <v>4968</v>
      </c>
      <c r="AL623" s="322" t="s">
        <v>17</v>
      </c>
      <c r="AM623" s="324" t="str">
        <f>IF(LEN(AD623)&gt;1,INDEX('JP PINT 1.0'!U:U,MATCH(コアインボイスモデル!AD623,'JP PINT 1.0'!B:B,0),1),"")</f>
        <v/>
      </c>
    </row>
    <row r="624" spans="1:39" outlineLevel="1">
      <c r="A624" s="329">
        <f t="shared" si="97"/>
        <v>454</v>
      </c>
      <c r="B624" s="322" t="str">
        <f t="shared" si="91"/>
        <v>明細行</v>
      </c>
      <c r="C624" s="322" t="str">
        <f t="shared" si="100"/>
        <v>BT-375</v>
      </c>
      <c r="D624" s="322" t="str">
        <f t="shared" si="93"/>
        <v>1..1</v>
      </c>
      <c r="E624" s="322">
        <v>5</v>
      </c>
      <c r="F624" s="323" t="s">
        <v>6074</v>
      </c>
      <c r="G624" s="324" t="s">
        <v>1384</v>
      </c>
      <c r="H624" s="329">
        <v>622</v>
      </c>
      <c r="I624" s="322" t="s">
        <v>4121</v>
      </c>
      <c r="J624" s="322" t="str">
        <f>IF(LEN(N624)&gt;0,INDEX(統合請求!C:C,MATCH(N624,統合請求!D:D,0),1),"")</f>
        <v>IID332</v>
      </c>
      <c r="K624" s="322" t="s">
        <v>25</v>
      </c>
      <c r="L624" s="322" t="s">
        <v>186</v>
      </c>
      <c r="M624" s="322">
        <v>6</v>
      </c>
      <c r="N624" s="323" t="s">
        <v>1389</v>
      </c>
      <c r="O624" s="324" t="s">
        <v>1384</v>
      </c>
      <c r="P624" s="322" t="s">
        <v>23</v>
      </c>
      <c r="Z624" s="323" t="s">
        <v>6235</v>
      </c>
      <c r="AE624" s="322" t="str">
        <f>IF(ISTEXT(AD624),INDEX('JP PINT 1.0'!F:F,MATCH(コアインボイスモデル!AD624,'JP PINT 1.0'!B:B,0),1),"")</f>
        <v/>
      </c>
      <c r="AF624" s="322" t="str">
        <f>IF(ISTEXT(AD624),INDEX('JP PINT 1.0'!G:G,MATCH(コアインボイスモデル!AD624,'JP PINT 1.0'!B:B,0),1),"")</f>
        <v/>
      </c>
      <c r="AG624" s="324" t="str">
        <f>IF(ISTEXT(AD624),INDEX('JP PINT 1.0'!I:I,MATCH(コアインボイスモデル!AD624,'JP PINT 1.0'!B:B,0),1),"")</f>
        <v/>
      </c>
      <c r="AH624" s="324" t="str">
        <f>IF(ISTEXT(AD624),INDEX('JP PINT 1.0'!L:L,MATCH(コアインボイスモデル!AD624,'JP PINT 1.0'!B:B,0),1),"")</f>
        <v/>
      </c>
      <c r="AI624" s="322">
        <v>6</v>
      </c>
      <c r="AJ624" s="324" t="s">
        <v>132</v>
      </c>
      <c r="AK624" s="323" t="s">
        <v>4969</v>
      </c>
      <c r="AL624" s="322" t="s">
        <v>17</v>
      </c>
      <c r="AM624" s="324" t="str">
        <f>IF(LEN(AD624)&gt;1,INDEX('JP PINT 1.0'!U:U,MATCH(コアインボイスモデル!AD624,'JP PINT 1.0'!B:B,0),1),"")</f>
        <v/>
      </c>
    </row>
    <row r="625" spans="1:39">
      <c r="A625" s="329">
        <f t="shared" si="97"/>
        <v>455</v>
      </c>
      <c r="B625" s="322" t="str">
        <f t="shared" si="91"/>
        <v>明細行</v>
      </c>
      <c r="C625" s="322" t="str">
        <f>"BG-"&amp;(MID(C616,4,2)+1)</f>
        <v>BG-77</v>
      </c>
      <c r="D625" s="322">
        <f t="shared" si="93"/>
        <v>0</v>
      </c>
      <c r="E625" s="322">
        <v>4</v>
      </c>
      <c r="F625" s="323" t="s">
        <v>6173</v>
      </c>
      <c r="H625" s="329">
        <v>623</v>
      </c>
      <c r="I625" s="322" t="s">
        <v>4121</v>
      </c>
      <c r="J625" s="322" t="str">
        <f>IF(LEN(N625)&gt;0,INDEX(統合請求!C:C,MATCH(N625,統合請求!D:D,0),1),"")</f>
        <v/>
      </c>
      <c r="K625" s="322" t="s">
        <v>36</v>
      </c>
      <c r="L625" s="322" t="s">
        <v>5105</v>
      </c>
      <c r="M625" s="322">
        <v>5</v>
      </c>
      <c r="X625" s="323" t="s">
        <v>6468</v>
      </c>
      <c r="AE625" s="322" t="str">
        <f>IF(ISTEXT(AD625),INDEX('JP PINT 1.0'!F:F,MATCH(コアインボイスモデル!AD625,'JP PINT 1.0'!B:B,0),1),"")</f>
        <v/>
      </c>
      <c r="AF625" s="322" t="str">
        <f>IF(ISTEXT(AD625),INDEX('JP PINT 1.0'!G:G,MATCH(コアインボイスモデル!AD625,'JP PINT 1.0'!B:B,0),1),"")</f>
        <v/>
      </c>
      <c r="AG625" s="324" t="str">
        <f>IF(ISTEXT(AD625),INDEX('JP PINT 1.0'!I:I,MATCH(コアインボイスモデル!AD625,'JP PINT 1.0'!B:B,0),1),"")</f>
        <v/>
      </c>
      <c r="AH625" s="324" t="str">
        <f>IF(ISTEXT(AD625),INDEX('JP PINT 1.0'!L:L,MATCH(コアインボイスモデル!AD625,'JP PINT 1.0'!B:B,0),1),"")</f>
        <v/>
      </c>
      <c r="AJ625" s="324" t="s">
        <v>5107</v>
      </c>
      <c r="AK625" s="323" t="s">
        <v>5109</v>
      </c>
      <c r="AM625" s="324" t="str">
        <f>IF(LEN(AD625)&gt;1,INDEX('JP PINT 1.0'!U:U,MATCH(コアインボイスモデル!AD625,'JP PINT 1.0'!B:B,0),1),"")</f>
        <v/>
      </c>
    </row>
    <row r="626" spans="1:39" outlineLevel="1">
      <c r="A626" s="329"/>
      <c r="B626" s="322" t="str">
        <f t="shared" si="91"/>
        <v/>
      </c>
      <c r="D626" s="322" t="str">
        <f t="shared" si="93"/>
        <v/>
      </c>
      <c r="E626" s="322" t="s">
        <v>3791</v>
      </c>
      <c r="H626" s="329">
        <v>624</v>
      </c>
      <c r="I626" s="322" t="s">
        <v>4121</v>
      </c>
      <c r="J626" s="322" t="str">
        <f>IF(LEN(N626)&gt;0,INDEX(統合請求!C:C,MATCH(N626,統合請求!D:D,0),1),"")</f>
        <v/>
      </c>
      <c r="K626" s="322" t="s">
        <v>41</v>
      </c>
      <c r="L626" s="322" t="s">
        <v>159</v>
      </c>
      <c r="M626" s="322">
        <v>5</v>
      </c>
      <c r="Y626" s="323" t="s">
        <v>6226</v>
      </c>
      <c r="AE626" s="322" t="str">
        <f>IF(ISTEXT(AD626),INDEX('JP PINT 1.0'!F:F,MATCH(コアインボイスモデル!AD626,'JP PINT 1.0'!B:B,0),1),"")</f>
        <v/>
      </c>
      <c r="AF626" s="322" t="str">
        <f>IF(ISTEXT(AD626),INDEX('JP PINT 1.0'!G:G,MATCH(コアインボイスモデル!AD626,'JP PINT 1.0'!B:B,0),1),"")</f>
        <v/>
      </c>
      <c r="AG626" s="324" t="str">
        <f>IF(ISTEXT(AD626),INDEX('JP PINT 1.0'!I:I,MATCH(コアインボイスモデル!AD626,'JP PINT 1.0'!B:B,0),1),"")</f>
        <v/>
      </c>
      <c r="AH626" s="324" t="str">
        <f>IF(ISTEXT(AD626),INDEX('JP PINT 1.0'!L:L,MATCH(コアインボイスモデル!AD626,'JP PINT 1.0'!B:B,0),1),"")</f>
        <v/>
      </c>
      <c r="AJ626" s="324" t="s">
        <v>160</v>
      </c>
      <c r="AM626" s="324" t="str">
        <f>IF(LEN(AD626)&gt;1,INDEX('JP PINT 1.0'!U:U,MATCH(コアインボイスモデル!AD626,'JP PINT 1.0'!B:B,0),1),"")</f>
        <v/>
      </c>
    </row>
    <row r="627" spans="1:39" outlineLevel="1">
      <c r="A627" s="329">
        <f>A625+1</f>
        <v>456</v>
      </c>
      <c r="B627" s="322" t="str">
        <f t="shared" si="91"/>
        <v>明細行</v>
      </c>
      <c r="C627" s="322" t="str">
        <f>"BT-"&amp;(MID(C624,4,3)+1)</f>
        <v>BT-376</v>
      </c>
      <c r="D627" s="322">
        <f t="shared" si="93"/>
        <v>0</v>
      </c>
      <c r="E627" s="322">
        <v>5</v>
      </c>
      <c r="F627" s="324" t="s">
        <v>6159</v>
      </c>
      <c r="H627" s="329">
        <v>625</v>
      </c>
      <c r="I627" s="322" t="s">
        <v>4121</v>
      </c>
      <c r="J627" s="322" t="str">
        <f>IF(LEN(N627)&gt;0,INDEX(統合請求!C:C,MATCH(N627,統合請求!D:D,0),1),"")</f>
        <v/>
      </c>
      <c r="K627" s="322" t="s">
        <v>25</v>
      </c>
      <c r="L627" s="322" t="s">
        <v>163</v>
      </c>
      <c r="M627" s="322">
        <v>6</v>
      </c>
      <c r="Z627" s="323" t="s">
        <v>6227</v>
      </c>
      <c r="AC627" s="322">
        <f>IF(ISTEXT(AD627),INDEX('JP PINT 1.0'!A:A,MATCH(コアインボイスモデル!AD627,'JP PINT 1.0'!B:B,0),1),"")</f>
        <v>3000</v>
      </c>
      <c r="AD627" s="324" t="s">
        <v>2003</v>
      </c>
      <c r="AE627" s="322" t="str">
        <f>IF(ISTEXT(AD627),INDEX('JP PINT 1.0'!F:F,MATCH(コアインボイスモデル!AD627,'JP PINT 1.0'!B:B,0),1),"")</f>
        <v>0..1</v>
      </c>
      <c r="AF627" s="322">
        <f>IF(ISTEXT(AD627),INDEX('JP PINT 1.0'!G:G,MATCH(コアインボイスモデル!AD627,'JP PINT 1.0'!B:B,0),1),"")</f>
        <v>2</v>
      </c>
      <c r="AG627" s="324" t="str">
        <f>IF(ISTEXT(AD627),INDEX('JP PINT 1.0'!I:I,MATCH(コアインボイスモデル!AD627,'JP PINT 1.0'!B:B,0),1),"")</f>
        <v>請求書明細行オブジェクトID</v>
      </c>
      <c r="AH627" s="324" t="str">
        <f>IF(ISTEXT(AD627),INDEX('JP PINT 1.0'!L:L,MATCH(コアインボイスモデル!AD627,'JP PINT 1.0'!B:B,0),1),"")</f>
        <v>売り手によって提供された、請求書明細行の根拠となるオブジェクトのID。(注：必要に応じて、予約番号、電話番号、メーターポイントなどを指定できる。）</v>
      </c>
      <c r="AI627" s="322">
        <v>5</v>
      </c>
      <c r="AJ627" s="324" t="s">
        <v>164</v>
      </c>
      <c r="AK627" s="323" t="s">
        <v>5106</v>
      </c>
      <c r="AM627" s="324" t="str">
        <f>IF(LEN(AD627)&gt;1,INDEX('JP PINT 1.0'!U:U,MATCH(コアインボイスモデル!AD627,'JP PINT 1.0'!B:B,0),1),"")</f>
        <v>/ubl:Invoice/cac:InvoiceLine/cac:DocumentReference[cbc:DocumentTypeCode='130']/cbc:ID</v>
      </c>
    </row>
    <row r="628" spans="1:39" outlineLevel="1">
      <c r="A628" s="329"/>
      <c r="B628" s="322" t="str">
        <f t="shared" si="91"/>
        <v/>
      </c>
      <c r="D628" s="322" t="str">
        <f t="shared" si="93"/>
        <v/>
      </c>
      <c r="E628" s="322" t="s">
        <v>3791</v>
      </c>
      <c r="F628" s="324"/>
      <c r="H628" s="329">
        <v>626</v>
      </c>
      <c r="I628" s="322" t="s">
        <v>4121</v>
      </c>
      <c r="J628" s="322" t="str">
        <f>IF(LEN(N628)&gt;0,INDEX(統合請求!C:C,MATCH(N628,統合請求!D:D,0),1),"")</f>
        <v/>
      </c>
      <c r="M628" s="322">
        <v>7</v>
      </c>
      <c r="AC628" s="322">
        <f>IF(ISTEXT(AD628),INDEX('JP PINT 1.0'!A:A,MATCH(コアインボイスモデル!AD628,'JP PINT 1.0'!B:B,0),1),"")</f>
        <v>3010</v>
      </c>
      <c r="AD628" s="324" t="s">
        <v>3256</v>
      </c>
      <c r="AE628" s="322" t="str">
        <f>IF(ISTEXT(AD628),INDEX('JP PINT 1.0'!F:F,MATCH(コアインボイスモデル!AD628,'JP PINT 1.0'!B:B,0),1),"")</f>
        <v>0..1</v>
      </c>
      <c r="AF628" s="322">
        <f>IF(ISTEXT(AD628),INDEX('JP PINT 1.0'!G:G,MATCH(コアインボイスモデル!AD628,'JP PINT 1.0'!B:B,0),1),"")</f>
        <v>3</v>
      </c>
      <c r="AG628" s="324" t="str">
        <f>IF(ISTEXT(AD628),INDEX('JP PINT 1.0'!I:I,MATCH(コアインボイスモデル!AD628,'JP PINT 1.0'!B:B,0),1),"")</f>
        <v>スキーマID</v>
      </c>
      <c r="AH628" s="324" t="str">
        <f>IF(ISTEXT(AD628),INDEX('JP PINT 1.0'!L:L,MATCH(コアインボイスモデル!AD628,'JP PINT 1.0'!B:B,0),1),"")</f>
        <v>請求書が参照する文書を識別するためのスキーマID。注：受信者にどのスキーマを使用したか明らかにしていない場合は、UNTDID 1153 code list  から選択した、スキーマIDを使用しなければならない。</v>
      </c>
      <c r="AI628" s="322">
        <v>5</v>
      </c>
      <c r="AJ628" s="325" t="s">
        <v>2198</v>
      </c>
      <c r="AK628" s="323" t="s">
        <v>5108</v>
      </c>
      <c r="AM628" s="324" t="str">
        <f>IF(LEN(AD628)&gt;1,INDEX('JP PINT 1.0'!U:U,MATCH(コアインボイスモデル!AD628,'JP PINT 1.0'!B:B,0),1),"")</f>
        <v>/ubl:Invoice/cac:InvoiceLine/cac:DocumentReference[cbc:DocumentTypeCode='130']/cbc:ID/@schemeID</v>
      </c>
    </row>
    <row r="629" spans="1:39">
      <c r="A629" s="329">
        <f>A627+1</f>
        <v>457</v>
      </c>
      <c r="B629" s="322" t="str">
        <f t="shared" si="91"/>
        <v>明細行</v>
      </c>
      <c r="C629" s="322" t="str">
        <f>"BG-"&amp;(MID(C625,4,2)+1)</f>
        <v>BG-78</v>
      </c>
      <c r="D629" s="322">
        <f t="shared" si="93"/>
        <v>0</v>
      </c>
      <c r="E629" s="322">
        <v>4</v>
      </c>
      <c r="F629" s="323" t="s">
        <v>6160</v>
      </c>
      <c r="H629" s="329">
        <v>627</v>
      </c>
      <c r="I629" s="322" t="s">
        <v>4121</v>
      </c>
      <c r="J629" s="322" t="str">
        <f>IF(LEN(N629)&gt;0,INDEX(統合請求!C:C,MATCH(N629,統合請求!D:D,0),1),"")</f>
        <v/>
      </c>
      <c r="K629" s="322" t="s">
        <v>36</v>
      </c>
      <c r="L629" s="322" t="s">
        <v>5105</v>
      </c>
      <c r="M629" s="322">
        <v>5</v>
      </c>
      <c r="X629" s="323" t="s">
        <v>6468</v>
      </c>
      <c r="AE629" s="322" t="str">
        <f>IF(ISTEXT(AD629),INDEX('JP PINT 1.0'!F:F,MATCH(コアインボイスモデル!AD629,'JP PINT 1.0'!B:B,0),1),"")</f>
        <v/>
      </c>
      <c r="AF629" s="322" t="str">
        <f>IF(ISTEXT(AD629),INDEX('JP PINT 1.0'!G:G,MATCH(コアインボイスモデル!AD629,'JP PINT 1.0'!B:B,0),1),"")</f>
        <v/>
      </c>
      <c r="AG629" s="324" t="str">
        <f>IF(ISTEXT(AD629),INDEX('JP PINT 1.0'!I:I,MATCH(コアインボイスモデル!AD629,'JP PINT 1.0'!B:B,0),1),"")</f>
        <v/>
      </c>
      <c r="AH629" s="324" t="str">
        <f>IF(ISTEXT(AD629),INDEX('JP PINT 1.0'!L:L,MATCH(コアインボイスモデル!AD629,'JP PINT 1.0'!B:B,0),1),"")</f>
        <v/>
      </c>
      <c r="AI629" s="322">
        <v>5</v>
      </c>
      <c r="AJ629" s="324" t="s">
        <v>1310</v>
      </c>
      <c r="AK629" s="323" t="s">
        <v>4962</v>
      </c>
      <c r="AM629" s="324" t="str">
        <f>IF(LEN(AD629)&gt;1,INDEX('JP PINT 1.0'!U:U,MATCH(コアインボイスモデル!AD629,'JP PINT 1.0'!B:B,0),1),"")</f>
        <v/>
      </c>
    </row>
    <row r="630" spans="1:39" outlineLevel="1">
      <c r="A630" s="329">
        <f t="shared" si="97"/>
        <v>458</v>
      </c>
      <c r="B630" s="322" t="str">
        <f t="shared" si="91"/>
        <v>明細行</v>
      </c>
      <c r="D630" s="322" t="str">
        <f t="shared" si="93"/>
        <v/>
      </c>
      <c r="E630" s="322" t="s">
        <v>3791</v>
      </c>
      <c r="F630" s="324" t="s">
        <v>3791</v>
      </c>
      <c r="H630" s="329">
        <v>628</v>
      </c>
      <c r="I630" s="322" t="s">
        <v>4121</v>
      </c>
      <c r="J630" s="322" t="str">
        <f>IF(LEN(N630)&gt;0,INDEX(統合請求!C:C,MATCH(N630,統合請求!D:D,0),1),"")</f>
        <v/>
      </c>
      <c r="K630" s="322" t="s">
        <v>41</v>
      </c>
      <c r="L630" s="322" t="s">
        <v>159</v>
      </c>
      <c r="M630" s="322">
        <v>5</v>
      </c>
      <c r="Y630" s="323" t="s">
        <v>6226</v>
      </c>
      <c r="AC630" s="322" t="str">
        <f>IF(ISTEXT(AD630),INDEX('JP PINT 1.0'!A:A,MATCH(コアインボイスモデル!AD630,'JP PINT 1.0'!B:B,0),1),"")</f>
        <v/>
      </c>
      <c r="AE630" s="322" t="str">
        <f>IF(ISTEXT(AD630),INDEX('JP PINT 1.0'!F:F,MATCH(コアインボイスモデル!AD630,'JP PINT 1.0'!B:B,0),1),"")</f>
        <v/>
      </c>
      <c r="AF630" s="322" t="str">
        <f>IF(ISTEXT(AD630),INDEX('JP PINT 1.0'!G:G,MATCH(コアインボイスモデル!AD630,'JP PINT 1.0'!B:B,0),1),"")</f>
        <v/>
      </c>
      <c r="AG630" s="324" t="str">
        <f>IF(ISTEXT(AD630),INDEX('JP PINT 1.0'!I:I,MATCH(コアインボイスモデル!AD630,'JP PINT 1.0'!B:B,0),1),"")</f>
        <v/>
      </c>
      <c r="AH630" s="324" t="str">
        <f>IF(ISTEXT(AD630),INDEX('JP PINT 1.0'!L:L,MATCH(コアインボイスモデル!AD630,'JP PINT 1.0'!B:B,0),1),"")</f>
        <v/>
      </c>
      <c r="AI630" s="322">
        <v>5</v>
      </c>
      <c r="AJ630" s="324" t="s">
        <v>160</v>
      </c>
      <c r="AM630" s="324" t="str">
        <f>IF(LEN(AD630)&gt;1,INDEX('JP PINT 1.0'!U:U,MATCH(コアインボイスモデル!AD630,'JP PINT 1.0'!B:B,0),1),"")</f>
        <v/>
      </c>
    </row>
    <row r="631" spans="1:39" outlineLevel="1">
      <c r="A631" s="329">
        <f t="shared" si="97"/>
        <v>459</v>
      </c>
      <c r="B631" s="322" t="str">
        <f t="shared" si="91"/>
        <v>明細行</v>
      </c>
      <c r="C631" s="322" t="str">
        <f>"BT-"&amp;(MID(C627,4,3)+1)</f>
        <v>BT-377</v>
      </c>
      <c r="D631" s="322">
        <f t="shared" si="93"/>
        <v>0</v>
      </c>
      <c r="E631" s="322">
        <v>5</v>
      </c>
      <c r="F631" s="324" t="s">
        <v>6161</v>
      </c>
      <c r="H631" s="329">
        <v>629</v>
      </c>
      <c r="I631" s="322" t="s">
        <v>4121</v>
      </c>
      <c r="J631" s="322" t="str">
        <f>IF(LEN(N631)&gt;0,INDEX(統合請求!C:C,MATCH(N631,統合請求!D:D,0),1),"")</f>
        <v/>
      </c>
      <c r="K631" s="322" t="s">
        <v>25</v>
      </c>
      <c r="L631" s="322" t="s">
        <v>163</v>
      </c>
      <c r="M631" s="322">
        <v>6</v>
      </c>
      <c r="Z631" s="323" t="s">
        <v>6227</v>
      </c>
      <c r="AC631" s="322">
        <f>IF(ISTEXT(AD631),INDEX('JP PINT 1.0'!A:A,MATCH(コアインボイスモデル!AD631,'JP PINT 1.0'!B:B,0),1),"")</f>
        <v>3070</v>
      </c>
      <c r="AD631" s="324" t="s">
        <v>3307</v>
      </c>
      <c r="AE631" s="322" t="str">
        <f>IF(ISTEXT(AD631),INDEX('JP PINT 1.0'!F:F,MATCH(コアインボイスモデル!AD631,'JP PINT 1.0'!B:B,0),1),"")</f>
        <v>0..1</v>
      </c>
      <c r="AF631" s="322">
        <f>IF(ISTEXT(AD631),INDEX('JP PINT 1.0'!G:G,MATCH(コアインボイスモデル!AD631,'JP PINT 1.0'!B:B,0),1),"")</f>
        <v>2</v>
      </c>
      <c r="AG631" s="324" t="str">
        <f>IF(ISTEXT(AD631),INDEX('JP PINT 1.0'!I:I,MATCH(コアインボイスモデル!AD631,'JP PINT 1.0'!B:B,0),1),"")</f>
        <v>出荷案内書参照</v>
      </c>
      <c r="AH631" s="324" t="str">
        <f>IF(ISTEXT(AD631),INDEX('JP PINT 1.0'!L:L,MATCH(コアインボイスモデル!AD631,'JP PINT 1.0'!B:B,0),1),"")</f>
        <v>この請求書が参照する出荷案内書を参照するためのID。</v>
      </c>
      <c r="AI631" s="322">
        <v>6</v>
      </c>
      <c r="AJ631" s="324" t="s">
        <v>164</v>
      </c>
      <c r="AK631" s="323" t="s">
        <v>4963</v>
      </c>
      <c r="AM631" s="324" t="str">
        <f>IF(LEN(AD631)&gt;1,INDEX('JP PINT 1.0'!U:U,MATCH(コアインボイスモデル!AD631,'JP PINT 1.0'!B:B,0),1),"")</f>
        <v>/ubl:Invoice/cac:InvoiceLine/cac:DespatchLineReference/cac:DocumentReference/cbc:ID</v>
      </c>
    </row>
    <row r="632" spans="1:39">
      <c r="A632" s="329">
        <f t="shared" si="97"/>
        <v>460</v>
      </c>
      <c r="B632" s="322" t="str">
        <f t="shared" si="91"/>
        <v>明細行</v>
      </c>
      <c r="C632" s="322" t="str">
        <f>"BG-"&amp;(MID(C629,4,2)+1)</f>
        <v>BG-79</v>
      </c>
      <c r="D632" s="322" t="str">
        <f t="shared" si="93"/>
        <v>1..1</v>
      </c>
      <c r="E632" s="322">
        <v>4</v>
      </c>
      <c r="F632" s="324" t="s">
        <v>3380</v>
      </c>
      <c r="G632" s="324" t="s">
        <v>1393</v>
      </c>
      <c r="H632" s="329">
        <v>630</v>
      </c>
      <c r="I632" s="322" t="s">
        <v>4121</v>
      </c>
      <c r="K632" s="322" t="s">
        <v>36</v>
      </c>
      <c r="L632" s="322" t="s">
        <v>1390</v>
      </c>
      <c r="M632" s="322">
        <v>5</v>
      </c>
      <c r="N632" s="323" t="s">
        <v>1392</v>
      </c>
      <c r="O632" s="324" t="s">
        <v>1393</v>
      </c>
      <c r="P632" s="322" t="s">
        <v>23</v>
      </c>
      <c r="X632" s="323" t="s">
        <v>6474</v>
      </c>
      <c r="AC632" s="322">
        <f>IF(ISTEXT(AD632),INDEX('JP PINT 1.0'!A:A,MATCH(コアインボイスモデル!AD632,'JP PINT 1.0'!B:B,0),1),"")</f>
        <v>3240</v>
      </c>
      <c r="AD632" s="324" t="s">
        <v>1941</v>
      </c>
      <c r="AE632" s="322" t="str">
        <f>IF(ISTEXT(AD632),INDEX('JP PINT 1.0'!F:F,MATCH(コアインボイスモデル!AD632,'JP PINT 1.0'!B:B,0),1),"")</f>
        <v>1..1</v>
      </c>
      <c r="AF632" s="322">
        <f>IF(ISTEXT(AD632),INDEX('JP PINT 1.0'!G:G,MATCH(コアインボイスモデル!AD632,'JP PINT 1.0'!B:B,0),1),"")</f>
        <v>2</v>
      </c>
      <c r="AG632" s="324" t="str">
        <f>IF(ISTEXT(AD632),INDEX('JP PINT 1.0'!I:I,MATCH(コアインボイスモデル!AD632,'JP PINT 1.0'!B:B,0),1),"")</f>
        <v>取引価格詳細</v>
      </c>
      <c r="AH632" s="324" t="str">
        <f>IF(ISTEXT(AD632),INDEX('JP PINT 1.0'!L:L,MATCH(コアインボイスモデル!AD632,'JP PINT 1.0'!B:B,0),1),"")</f>
        <v>請求書明細行で請求する財又はサービスに適用される価格に係る情報を提供するビジネス用語のグループ。</v>
      </c>
      <c r="AI632" s="322">
        <v>5</v>
      </c>
      <c r="AJ632" s="324" t="s">
        <v>1391</v>
      </c>
      <c r="AK632" s="323" t="s">
        <v>4970</v>
      </c>
      <c r="AL632" s="322" t="s">
        <v>17</v>
      </c>
      <c r="AM632" s="324" t="str">
        <f>IF(LEN(AD632)&gt;1,INDEX('JP PINT 1.0'!U:U,MATCH(コアインボイスモデル!AD632,'JP PINT 1.0'!B:B,0),1),"")</f>
        <v>/ubl:Invoice/cac:InvoiceLine/cac:Price</v>
      </c>
    </row>
    <row r="633" spans="1:39">
      <c r="A633" s="329"/>
      <c r="B633" s="322" t="str">
        <f>IF(ISTEXT(F633),I633,"")</f>
        <v/>
      </c>
      <c r="D633" s="322" t="str">
        <f t="shared" si="93"/>
        <v/>
      </c>
      <c r="E633" s="322" t="s">
        <v>3791</v>
      </c>
      <c r="F633" s="324"/>
      <c r="H633" s="329">
        <v>631</v>
      </c>
      <c r="I633" s="322" t="s">
        <v>4121</v>
      </c>
      <c r="J633" s="322" t="str">
        <f>IF(LEN(N633)&gt;0,INDEX(統合請求!C:C,MATCH(N633,統合請求!D:D,0),1),"")</f>
        <v>ICL72</v>
      </c>
      <c r="K633" s="322" t="s">
        <v>41</v>
      </c>
      <c r="L633" s="322" t="s">
        <v>1394</v>
      </c>
      <c r="M633" s="322">
        <v>5</v>
      </c>
      <c r="N633" s="323" t="s">
        <v>1396</v>
      </c>
      <c r="O633" s="324" t="s">
        <v>1397</v>
      </c>
      <c r="P633" s="322" t="s">
        <v>16</v>
      </c>
      <c r="Y633" s="323" t="s">
        <v>6354</v>
      </c>
      <c r="AC633" s="322" t="str">
        <f>IF(ISTEXT(AD633),INDEX('JP PINT 1.0'!A:A,MATCH(コアインボイスモデル!AD633,'JP PINT 1.0'!B:B,0),1),"")</f>
        <v/>
      </c>
      <c r="AE633" s="322" t="str">
        <f>IF(ISTEXT(AD633),INDEX('JP PINT 1.0'!F:F,MATCH(コアインボイスモデル!AD633,'JP PINT 1.0'!B:B,0),1),"")</f>
        <v/>
      </c>
      <c r="AF633" s="322" t="str">
        <f>IF(ISTEXT(AD633),INDEX('JP PINT 1.0'!G:G,MATCH(コアインボイスモデル!AD633,'JP PINT 1.0'!B:B,0),1),"")</f>
        <v/>
      </c>
      <c r="AG633" s="324" t="str">
        <f>IF(ISTEXT(AD633),INDEX('JP PINT 1.0'!I:I,MATCH(コアインボイスモデル!AD633,'JP PINT 1.0'!B:B,0),1),"")</f>
        <v/>
      </c>
      <c r="AH633" s="324" t="str">
        <f>IF(ISTEXT(AD633),INDEX('JP PINT 1.0'!L:L,MATCH(コアインボイスモデル!AD633,'JP PINT 1.0'!B:B,0),1),"")</f>
        <v/>
      </c>
      <c r="AI633" s="322">
        <v>5</v>
      </c>
      <c r="AJ633" s="324" t="s">
        <v>1395</v>
      </c>
      <c r="AL633" s="322" t="s">
        <v>17</v>
      </c>
      <c r="AM633" s="324" t="str">
        <f>IF(LEN(AD633)&gt;1,INDEX('JP PINT 1.0'!U:U,MATCH(コアインボイスモデル!AD633,'JP PINT 1.0'!B:B,0),1),"")</f>
        <v/>
      </c>
    </row>
    <row r="634" spans="1:39">
      <c r="A634" s="329">
        <f>A632+1</f>
        <v>461</v>
      </c>
      <c r="B634" s="322" t="str">
        <f t="shared" si="91"/>
        <v>明細行</v>
      </c>
      <c r="C634" s="322" t="str">
        <f>"BT-"&amp;(MID(C631,4,3)+1)</f>
        <v>BT-378</v>
      </c>
      <c r="D634" s="322" t="str">
        <f t="shared" si="93"/>
        <v>0..1</v>
      </c>
      <c r="E634" s="322">
        <v>5</v>
      </c>
      <c r="F634" s="323" t="s">
        <v>6163</v>
      </c>
      <c r="G634" s="324" t="s">
        <v>1400</v>
      </c>
      <c r="H634" s="329">
        <v>632</v>
      </c>
      <c r="I634" s="322" t="s">
        <v>4121</v>
      </c>
      <c r="J634" s="322" t="str">
        <f>IF(LEN(N634)&gt;0,INDEX(統合請求!C:C,MATCH(N634,統合請求!D:D,0),1),"")</f>
        <v>IID308</v>
      </c>
      <c r="K634" s="322" t="s">
        <v>25</v>
      </c>
      <c r="L634" s="322" t="s">
        <v>1398</v>
      </c>
      <c r="M634" s="322">
        <v>6</v>
      </c>
      <c r="N634" s="323" t="s">
        <v>1399</v>
      </c>
      <c r="O634" s="324" t="s">
        <v>1400</v>
      </c>
      <c r="P634" s="322" t="s">
        <v>30</v>
      </c>
      <c r="Z634" s="323" t="s">
        <v>6355</v>
      </c>
      <c r="AC634" s="322" t="str">
        <f>IF(ISTEXT(AD634),INDEX('JP PINT 1.0'!A:A,MATCH(コアインボイスモデル!AD634,'JP PINT 1.0'!B:B,0),1),"")</f>
        <v/>
      </c>
      <c r="AE634" s="322" t="str">
        <f>IF(ISTEXT(AD634),INDEX('JP PINT 1.0'!F:F,MATCH(コアインボイスモデル!AD634,'JP PINT 1.0'!B:B,0),1),"")</f>
        <v/>
      </c>
      <c r="AF634" s="322" t="str">
        <f>IF(ISTEXT(AD634),INDEX('JP PINT 1.0'!G:G,MATCH(コアインボイスモデル!AD634,'JP PINT 1.0'!B:B,0),1),"")</f>
        <v/>
      </c>
      <c r="AG634" s="324" t="str">
        <f>IF(ISTEXT(AD634),INDEX('JP PINT 1.0'!I:I,MATCH(コアインボイスモデル!AD634,'JP PINT 1.0'!B:B,0),1),"")</f>
        <v/>
      </c>
      <c r="AH634" s="324" t="str">
        <f>IF(ISTEXT(AD634),INDEX('JP PINT 1.0'!L:L,MATCH(コアインボイスモデル!AD634,'JP PINT 1.0'!B:B,0),1),"")</f>
        <v/>
      </c>
      <c r="AI634" s="322">
        <v>6</v>
      </c>
      <c r="AJ634" s="324" t="s">
        <v>117</v>
      </c>
      <c r="AK634" s="323" t="s">
        <v>4971</v>
      </c>
      <c r="AL634" s="322" t="s">
        <v>17</v>
      </c>
      <c r="AM634" s="324" t="str">
        <f>IF(LEN(AD634)&gt;1,INDEX('JP PINT 1.0'!U:U,MATCH(コアインボイスモデル!AD634,'JP PINT 1.0'!B:B,0),1),"")</f>
        <v/>
      </c>
    </row>
    <row r="635" spans="1:39">
      <c r="A635" s="329">
        <f>A641+1</f>
        <v>463</v>
      </c>
      <c r="B635" s="322" t="str">
        <f t="shared" si="91"/>
        <v>明細行</v>
      </c>
      <c r="C635" s="322" t="str">
        <f>"BT-"&amp;(MID(C641,4,3)+1)</f>
        <v>BT-380</v>
      </c>
      <c r="D635" s="322">
        <f t="shared" si="93"/>
        <v>0</v>
      </c>
      <c r="E635" s="322">
        <v>5</v>
      </c>
      <c r="F635" s="324" t="s">
        <v>3394</v>
      </c>
      <c r="H635" s="329">
        <v>633</v>
      </c>
      <c r="I635" s="322" t="s">
        <v>4121</v>
      </c>
      <c r="J635" s="322" t="str">
        <f>IF(LEN(N635)&gt;0,INDEX(統合請求!C:C,MATCH(N635,統合請求!D:D,0),1),"")</f>
        <v/>
      </c>
      <c r="M635" s="322">
        <v>6</v>
      </c>
      <c r="AC635" s="322">
        <f>IF(ISTEXT(AD635),INDEX('JP PINT 1.0'!A:A,MATCH(コアインボイスモデル!AD635,'JP PINT 1.0'!B:B,0),1),"")</f>
        <v>3260</v>
      </c>
      <c r="AD635" s="324" t="s">
        <v>1954</v>
      </c>
      <c r="AE635" s="322" t="str">
        <f>IF(ISTEXT(AD635),INDEX('JP PINT 1.0'!F:F,MATCH(コアインボイスモデル!AD635,'JP PINT 1.0'!B:B,0),1),"")</f>
        <v>0..1</v>
      </c>
      <c r="AF635" s="322">
        <f>IF(ISTEXT(AD635),INDEX('JP PINT 1.0'!G:G,MATCH(コアインボイスモデル!AD635,'JP PINT 1.0'!B:B,0),1),"")</f>
        <v>3</v>
      </c>
      <c r="AG635" s="324" t="str">
        <f>IF(ISTEXT(AD635),INDEX('JP PINT 1.0'!I:I,MATCH(コアインボイスモデル!AD635,'JP PINT 1.0'!B:B,0),1),"")</f>
        <v>品目単価値引(税抜き)</v>
      </c>
      <c r="AH635" s="324" t="str">
        <f>IF(ISTEXT(AD635),INDEX('JP PINT 1.0'!L:L,MATCH(コアインボイスモデル!AD635,'JP PINT 1.0'!B:B,0),1),"")</f>
        <v>品目単価(値引後)(税抜き)を計算するために、品目単価(値引前)(税抜き)から差し引かれる値引。</v>
      </c>
      <c r="AI635" s="322">
        <v>6</v>
      </c>
      <c r="AM635" s="324" t="str">
        <f>IF(LEN(AD635)&gt;1,INDEX('JP PINT 1.0'!U:U,MATCH(コアインボイスモデル!AD635,'JP PINT 1.0'!B:B,0),1),"")</f>
        <v>/ubl:Invoice/cac:InvoiceLine/cac:Price/cac:AllowanceCharge[cbc:ChargeIndicator=false()]/cbc:Amount</v>
      </c>
    </row>
    <row r="636" spans="1:39">
      <c r="A636" s="329">
        <f t="shared" si="97"/>
        <v>464</v>
      </c>
      <c r="B636" s="322" t="str">
        <f t="shared" si="91"/>
        <v>明細行</v>
      </c>
      <c r="C636" s="322" t="str">
        <f t="shared" ref="C636:C638" si="101">"BT-"&amp;(MID(C635,4,3)+1)</f>
        <v>BT-381</v>
      </c>
      <c r="D636" s="322" t="str">
        <f t="shared" si="93"/>
        <v>1..1</v>
      </c>
      <c r="E636" s="322">
        <v>5</v>
      </c>
      <c r="F636" s="324" t="s">
        <v>3386</v>
      </c>
      <c r="G636" s="324" t="s">
        <v>1404</v>
      </c>
      <c r="H636" s="329">
        <v>634</v>
      </c>
      <c r="I636" s="322" t="s">
        <v>4121</v>
      </c>
      <c r="J636" s="322" t="str">
        <f>IF(LEN(N636)&gt;0,INDEX(統合請求!C:C,MATCH(N636,統合請求!D:D,0),1),"")</f>
        <v>IID309</v>
      </c>
      <c r="K636" s="322" t="s">
        <v>25</v>
      </c>
      <c r="L636" s="322" t="s">
        <v>1401</v>
      </c>
      <c r="M636" s="322">
        <v>6</v>
      </c>
      <c r="N636" s="323" t="s">
        <v>1403</v>
      </c>
      <c r="O636" s="324" t="s">
        <v>1404</v>
      </c>
      <c r="P636" s="322" t="s">
        <v>23</v>
      </c>
      <c r="Z636" s="323" t="s">
        <v>6476</v>
      </c>
      <c r="AC636" s="322">
        <f>IF(ISTEXT(AD636),INDEX('JP PINT 1.0'!A:A,MATCH(コアインボイスモデル!AD636,'JP PINT 1.0'!B:B,0),1),"")</f>
        <v>3250</v>
      </c>
      <c r="AD636" s="324" t="s">
        <v>1957</v>
      </c>
      <c r="AE636" s="322" t="str">
        <f>IF(ISTEXT(AD636),INDEX('JP PINT 1.0'!F:F,MATCH(コアインボイスモデル!AD636,'JP PINT 1.0'!B:B,0),1),"")</f>
        <v>1..1</v>
      </c>
      <c r="AF636" s="322">
        <f>IF(ISTEXT(AD636),INDEX('JP PINT 1.0'!G:G,MATCH(コアインボイスモデル!AD636,'JP PINT 1.0'!B:B,0),1),"")</f>
        <v>3</v>
      </c>
      <c r="AG636" s="324" t="str">
        <f>IF(ISTEXT(AD636),INDEX('JP PINT 1.0'!I:I,MATCH(コアインボイスモデル!AD636,'JP PINT 1.0'!B:B,0),1),"")</f>
        <v>品目単価(値引後)(税抜き)</v>
      </c>
      <c r="AH636" s="324" t="str">
        <f>IF(ISTEXT(AD636),INDEX('JP PINT 1.0'!L:L,MATCH(コアインボイスモデル!AD636,'JP PINT 1.0'!B:B,0),1),"")</f>
        <v>値引金額を差し引いた後の、消費税を除く品目単価。</v>
      </c>
      <c r="AI636" s="322">
        <v>6</v>
      </c>
      <c r="AJ636" s="324" t="s">
        <v>1402</v>
      </c>
      <c r="AK636" s="323" t="s">
        <v>4972</v>
      </c>
      <c r="AL636" s="322" t="s">
        <v>17</v>
      </c>
      <c r="AM636" s="324" t="str">
        <f>IF(LEN(AD636)&gt;1,INDEX('JP PINT 1.0'!U:U,MATCH(コアインボイスモデル!AD636,'JP PINT 1.0'!B:B,0),1),"")</f>
        <v>/ubl:Invoice/cac:InvoiceLine/cac:Price/cbc:PriceAmount</v>
      </c>
    </row>
    <row r="637" spans="1:39">
      <c r="A637" s="329">
        <f t="shared" si="97"/>
        <v>465</v>
      </c>
      <c r="B637" s="322" t="str">
        <f t="shared" si="91"/>
        <v>明細行</v>
      </c>
      <c r="C637" s="322" t="str">
        <f t="shared" si="101"/>
        <v>BT-382</v>
      </c>
      <c r="D637" s="322" t="str">
        <f t="shared" si="93"/>
        <v>0..1</v>
      </c>
      <c r="E637" s="322">
        <v>5</v>
      </c>
      <c r="F637" s="324" t="s">
        <v>3403</v>
      </c>
      <c r="G637" s="324" t="s">
        <v>1408</v>
      </c>
      <c r="H637" s="329">
        <v>635</v>
      </c>
      <c r="I637" s="322" t="s">
        <v>4121</v>
      </c>
      <c r="J637" s="322" t="str">
        <f>IF(LEN(N637)&gt;0,INDEX(統合請求!C:C,MATCH(N637,統合請求!D:D,0),1),"")</f>
        <v>IID310</v>
      </c>
      <c r="K637" s="322" t="s">
        <v>25</v>
      </c>
      <c r="L637" s="322" t="s">
        <v>1405</v>
      </c>
      <c r="M637" s="322">
        <v>6</v>
      </c>
      <c r="N637" s="323" t="s">
        <v>1407</v>
      </c>
      <c r="O637" s="324" t="s">
        <v>1408</v>
      </c>
      <c r="P637" s="322" t="s">
        <v>30</v>
      </c>
      <c r="Z637" s="323" t="s">
        <v>6477</v>
      </c>
      <c r="AC637" s="322">
        <f>IF(ISTEXT(AD637),INDEX('JP PINT 1.0'!A:A,MATCH(コアインボイスモデル!AD637,'JP PINT 1.0'!B:B,0),1),"")</f>
        <v>3280</v>
      </c>
      <c r="AD637" s="324" t="s">
        <v>1948</v>
      </c>
      <c r="AE637" s="322" t="str">
        <f>IF(ISTEXT(AD637),INDEX('JP PINT 1.0'!F:F,MATCH(コアインボイスモデル!AD637,'JP PINT 1.0'!B:B,0),1),"")</f>
        <v>0..1</v>
      </c>
      <c r="AF637" s="322">
        <f>IF(ISTEXT(AD637),INDEX('JP PINT 1.0'!G:G,MATCH(コアインボイスモデル!AD637,'JP PINT 1.0'!B:B,0),1),"")</f>
        <v>3</v>
      </c>
      <c r="AG637" s="324" t="str">
        <f>IF(ISTEXT(AD637),INDEX('JP PINT 1.0'!I:I,MATCH(コアインボイスモデル!AD637,'JP PINT 1.0'!B:B,0),1),"")</f>
        <v>品目単価基準数量</v>
      </c>
      <c r="AH637" s="324" t="str">
        <f>IF(ISTEXT(AD637),INDEX('JP PINT 1.0'!L:L,MATCH(コアインボイスモデル!AD637,'JP PINT 1.0'!B:B,0),1),"")</f>
        <v>単価が適用される品目の数量単位での基準数。</v>
      </c>
      <c r="AI637" s="322">
        <v>6</v>
      </c>
      <c r="AJ637" s="324" t="s">
        <v>1406</v>
      </c>
      <c r="AK637" s="323" t="s">
        <v>4973</v>
      </c>
      <c r="AL637" s="322" t="s">
        <v>17</v>
      </c>
      <c r="AM637" s="324" t="str">
        <f>IF(LEN(AD637)&gt;1,INDEX('JP PINT 1.0'!U:U,MATCH(コアインボイスモデル!AD637,'JP PINT 1.0'!B:B,0),1),"")</f>
        <v>/ubl:Invoice/cac:InvoiceLine/cac:Price/cbc:BaseQuantity</v>
      </c>
    </row>
    <row r="638" spans="1:39">
      <c r="A638" s="329">
        <f t="shared" si="97"/>
        <v>466</v>
      </c>
      <c r="B638" s="322" t="str">
        <f t="shared" ref="B638:B704" si="102">IF(ISTEXT(F638),I638,"")</f>
        <v>明細行</v>
      </c>
      <c r="C638" s="322" t="str">
        <f t="shared" si="101"/>
        <v>BT-383</v>
      </c>
      <c r="D638" s="322">
        <f t="shared" si="93"/>
        <v>0</v>
      </c>
      <c r="E638" s="322">
        <v>5</v>
      </c>
      <c r="F638" s="324" t="s">
        <v>3409</v>
      </c>
      <c r="H638" s="329">
        <v>636</v>
      </c>
      <c r="I638" s="322" t="s">
        <v>4121</v>
      </c>
      <c r="J638" s="322" t="str">
        <f>IF(LEN(N638)&gt;0,INDEX(統合請求!C:C,MATCH(N638,統合請求!D:D,0),1),"")</f>
        <v/>
      </c>
      <c r="M638" s="322">
        <v>6</v>
      </c>
      <c r="AC638" s="322">
        <f>IF(ISTEXT(AD638),INDEX('JP PINT 1.0'!A:A,MATCH(コアインボイスモデル!AD638,'JP PINT 1.0'!B:B,0),1),"")</f>
        <v>3290</v>
      </c>
      <c r="AD638" s="324" t="s">
        <v>1951</v>
      </c>
      <c r="AE638" s="322" t="str">
        <f>IF(ISTEXT(AD638),INDEX('JP PINT 1.0'!F:F,MATCH(コアインボイスモデル!AD638,'JP PINT 1.0'!B:B,0),1),"")</f>
        <v>0..1</v>
      </c>
      <c r="AF638" s="322">
        <f>IF(ISTEXT(AD638),INDEX('JP PINT 1.0'!G:G,MATCH(コアインボイスモデル!AD638,'JP PINT 1.0'!B:B,0),1),"")</f>
        <v>3</v>
      </c>
      <c r="AG638" s="324" t="str">
        <f>IF(ISTEXT(AD638),INDEX('JP PINT 1.0'!I:I,MATCH(コアインボイスモデル!AD638,'JP PINT 1.0'!B:B,0),1),"")</f>
        <v>品目単価基準数量の数量単位コード</v>
      </c>
      <c r="AH638" s="324" t="str">
        <f>IF(ISTEXT(AD638),INDEX('JP PINT 1.0'!L:L,MATCH(コアインボイスモデル!AD638,'JP PINT 1.0'!B:B,0),1),"")</f>
        <v>品目単価基準数量に適用される数量単位。</v>
      </c>
      <c r="AI638" s="322">
        <v>6</v>
      </c>
      <c r="AJ638" s="324" t="s">
        <v>3275</v>
      </c>
      <c r="AK638" s="323" t="s">
        <v>5089</v>
      </c>
      <c r="AM638" s="324" t="str">
        <f>IF(LEN(AD638)&gt;1,INDEX('JP PINT 1.0'!U:U,MATCH(コアインボイスモデル!AD638,'JP PINT 1.0'!B:B,0),1),"")</f>
        <v>/ubl:Invoice/cac:InvoiceLine/cac:Price/cbc:BaseQuantity/@unitCode</v>
      </c>
    </row>
    <row r="639" spans="1:39">
      <c r="A639" s="329"/>
      <c r="D639" s="322" t="str">
        <f t="shared" si="93"/>
        <v/>
      </c>
      <c r="H639" s="329">
        <v>637</v>
      </c>
      <c r="I639" s="322" t="s">
        <v>4121</v>
      </c>
      <c r="K639" s="322" t="s">
        <v>36</v>
      </c>
      <c r="L639" s="322" t="s">
        <v>5086</v>
      </c>
      <c r="X639" s="323" t="s">
        <v>6537</v>
      </c>
      <c r="AE639" s="322" t="str">
        <f>IF(ISTEXT(AD639),INDEX('JP PINT 1.0'!F:F,MATCH(コアインボイスモデル!AD639,'JP PINT 1.0'!B:B,0),1),"")</f>
        <v/>
      </c>
      <c r="AF639" s="322" t="str">
        <f>IF(ISTEXT(AD639),INDEX('JP PINT 1.0'!G:G,MATCH(コアインボイスモデル!AD639,'JP PINT 1.0'!B:B,0),1),"")</f>
        <v/>
      </c>
      <c r="AG639" s="324" t="str">
        <f>IF(ISTEXT(AD639),INDEX('JP PINT 1.0'!I:I,MATCH(コアインボイスモデル!AD639,'JP PINT 1.0'!B:B,0),1),"")</f>
        <v/>
      </c>
      <c r="AH639" s="324" t="str">
        <f>IF(ISTEXT(AD639),INDEX('JP PINT 1.0'!L:L,MATCH(コアインボイスモデル!AD639,'JP PINT 1.0'!B:B,0),1),"")</f>
        <v/>
      </c>
      <c r="AM639" s="324" t="str">
        <f>IF(LEN(AD639)&gt;1,INDEX('JP PINT 1.0'!U:U,MATCH(コアインボイスモデル!AD639,'JP PINT 1.0'!B:B,0),1),"")</f>
        <v/>
      </c>
    </row>
    <row r="640" spans="1:39">
      <c r="A640" s="329"/>
      <c r="D640" s="322" t="str">
        <f t="shared" si="93"/>
        <v/>
      </c>
      <c r="H640" s="329">
        <v>638</v>
      </c>
      <c r="I640" s="322" t="s">
        <v>4121</v>
      </c>
      <c r="K640" s="322" t="s">
        <v>41</v>
      </c>
      <c r="L640" s="322" t="s">
        <v>1398</v>
      </c>
      <c r="Y640" s="323" t="s">
        <v>6354</v>
      </c>
      <c r="AC640" s="322" t="str">
        <f>IF(ISTEXT(AD640),INDEX('JP PINT 1.0'!A:A,MATCH(コアインボイスモデル!AD640,'JP PINT 1.0'!B:B,0),1),"")</f>
        <v/>
      </c>
      <c r="AE640" s="322" t="str">
        <f>IF(ISTEXT(AD640),INDEX('JP PINT 1.0'!F:F,MATCH(コアインボイスモデル!AD640,'JP PINT 1.0'!B:B,0),1),"")</f>
        <v/>
      </c>
      <c r="AF640" s="322" t="str">
        <f>IF(ISTEXT(AD640),INDEX('JP PINT 1.0'!G:G,MATCH(コアインボイスモデル!AD640,'JP PINT 1.0'!B:B,0),1),"")</f>
        <v/>
      </c>
      <c r="AG640" s="324" t="str">
        <f>IF(ISTEXT(AD640),INDEX('JP PINT 1.0'!I:I,MATCH(コアインボイスモデル!AD640,'JP PINT 1.0'!B:B,0),1),"")</f>
        <v/>
      </c>
      <c r="AH640" s="324" t="str">
        <f>IF(ISTEXT(AD640),INDEX('JP PINT 1.0'!L:L,MATCH(コアインボイスモデル!AD640,'JP PINT 1.0'!B:B,0),1),"")</f>
        <v/>
      </c>
      <c r="AM640" s="324" t="str">
        <f>IF(LEN(AD640)&gt;1,INDEX('JP PINT 1.0'!U:U,MATCH(コアインボイスモデル!AD640,'JP PINT 1.0'!B:B,0),1),"")</f>
        <v/>
      </c>
    </row>
    <row r="641" spans="1:39">
      <c r="A641" s="329">
        <f>A634+1</f>
        <v>462</v>
      </c>
      <c r="B641" s="322" t="str">
        <f>IF(ISTEXT(F641),I641,"")</f>
        <v>明細行</v>
      </c>
      <c r="C641" s="322" t="str">
        <f>"BT-"&amp;(MID(C634,4,3)+1)</f>
        <v>BT-379</v>
      </c>
      <c r="D641" s="322">
        <f t="shared" si="93"/>
        <v>0</v>
      </c>
      <c r="E641" s="322">
        <v>5</v>
      </c>
      <c r="F641" s="324" t="s">
        <v>3398</v>
      </c>
      <c r="H641" s="329">
        <v>639</v>
      </c>
      <c r="I641" s="322" t="s">
        <v>4121</v>
      </c>
      <c r="J641" s="322" t="str">
        <f>IF(LEN(N641)&gt;0,INDEX(統合請求!C:C,MATCH(N641,統合請求!D:D,0),1),"")</f>
        <v/>
      </c>
      <c r="K641" s="322" t="s">
        <v>25</v>
      </c>
      <c r="L641" s="322" t="s">
        <v>1401</v>
      </c>
      <c r="M641" s="322">
        <v>6</v>
      </c>
      <c r="Z641" s="323" t="s">
        <v>6476</v>
      </c>
      <c r="AC641" s="322">
        <f>IF(ISTEXT(AD641),INDEX('JP PINT 1.0'!A:A,MATCH(コアインボイスモデル!AD641,'JP PINT 1.0'!B:B,0),1),"")</f>
        <v>3270</v>
      </c>
      <c r="AD641" s="324" t="s">
        <v>1946</v>
      </c>
      <c r="AE641" s="322" t="str">
        <f>IF(ISTEXT(AD641),INDEX('JP PINT 1.0'!F:F,MATCH(コアインボイスモデル!AD641,'JP PINT 1.0'!B:B,0),1),"")</f>
        <v>0..1</v>
      </c>
      <c r="AF641" s="322">
        <f>IF(ISTEXT(AD641),INDEX('JP PINT 1.0'!G:G,MATCH(コアインボイスモデル!AD641,'JP PINT 1.0'!B:B,0),1),"")</f>
        <v>3</v>
      </c>
      <c r="AG641" s="324" t="str">
        <f>IF(ISTEXT(AD641),INDEX('JP PINT 1.0'!I:I,MATCH(コアインボイスモデル!AD641,'JP PINT 1.0'!B:B,0),1),"")</f>
        <v>品目単価(値引前)(税抜き)</v>
      </c>
      <c r="AH641" s="324" t="str">
        <f>IF(ISTEXT(AD641),INDEX('JP PINT 1.0'!L:L,MATCH(コアインボイスモデル!AD641,'JP PINT 1.0'!B:B,0),1),"")</f>
        <v>値引(税抜き)を差し引く前の、品目単価(税抜き)。</v>
      </c>
      <c r="AI641" s="322">
        <v>6</v>
      </c>
      <c r="AK641" s="323" t="s">
        <v>5085</v>
      </c>
      <c r="AM641" s="324" t="str">
        <f>IF(LEN(AD641)&gt;1,INDEX('JP PINT 1.0'!U:U,MATCH(コアインボイスモデル!AD641,'JP PINT 1.0'!B:B,0),1),"")</f>
        <v>/ubl:Invoice/cac:InvoiceLine/cac:Price/cac:AllowanceCharge[cbc:ChargeIndicator=false()]/cbc:BaseAmount</v>
      </c>
    </row>
    <row r="642" spans="1:39">
      <c r="A642" s="329">
        <f>A638+1</f>
        <v>467</v>
      </c>
      <c r="B642" s="322" t="str">
        <f t="shared" si="102"/>
        <v>明細行</v>
      </c>
      <c r="C642" s="322" t="str">
        <f>"BG-"&amp;(MID(C632,4,2)+1)</f>
        <v>BG-80</v>
      </c>
      <c r="D642" s="322" t="str">
        <f t="shared" si="93"/>
        <v>1..1</v>
      </c>
      <c r="E642" s="322">
        <v>4</v>
      </c>
      <c r="F642" s="323" t="s">
        <v>6103</v>
      </c>
      <c r="G642" s="324" t="s">
        <v>1412</v>
      </c>
      <c r="H642" s="329">
        <v>640</v>
      </c>
      <c r="I642" s="322" t="s">
        <v>4121</v>
      </c>
      <c r="K642" s="322" t="s">
        <v>36</v>
      </c>
      <c r="L642" s="322" t="s">
        <v>1409</v>
      </c>
      <c r="M642" s="322">
        <v>4</v>
      </c>
      <c r="N642" s="323" t="s">
        <v>1411</v>
      </c>
      <c r="O642" s="324" t="s">
        <v>1412</v>
      </c>
      <c r="P642" s="322" t="s">
        <v>23</v>
      </c>
      <c r="V642" s="323" t="s">
        <v>6478</v>
      </c>
      <c r="AE642" s="322" t="str">
        <f>IF(ISTEXT(AD642),INDEX('JP PINT 1.0'!F:F,MATCH(コアインボイスモデル!AD642,'JP PINT 1.0'!B:B,0),1),"")</f>
        <v/>
      </c>
      <c r="AF642" s="322" t="str">
        <f>IF(ISTEXT(AD642),INDEX('JP PINT 1.0'!G:G,MATCH(コアインボイスモデル!AD642,'JP PINT 1.0'!B:B,0),1),"")</f>
        <v/>
      </c>
      <c r="AG642" s="324" t="str">
        <f>IF(ISTEXT(AD642),INDEX('JP PINT 1.0'!I:I,MATCH(コアインボイスモデル!AD642,'JP PINT 1.0'!B:B,0),1),"")</f>
        <v/>
      </c>
      <c r="AH642" s="324" t="str">
        <f>IF(ISTEXT(AD642),INDEX('JP PINT 1.0'!L:L,MATCH(コアインボイスモデル!AD642,'JP PINT 1.0'!B:B,0),1),"")</f>
        <v/>
      </c>
      <c r="AI642" s="322">
        <v>4</v>
      </c>
      <c r="AJ642" s="324" t="s">
        <v>1410</v>
      </c>
      <c r="AK642" s="323" t="s">
        <v>4974</v>
      </c>
      <c r="AL642" s="322" t="s">
        <v>17</v>
      </c>
      <c r="AM642" s="324" t="str">
        <f>IF(LEN(AD642)&gt;1,INDEX('JP PINT 1.0'!U:U,MATCH(コアインボイスモデル!AD642,'JP PINT 1.0'!B:B,0),1),"")</f>
        <v/>
      </c>
    </row>
    <row r="643" spans="1:39" outlineLevel="1">
      <c r="A643" s="329"/>
      <c r="B643" s="322" t="str">
        <f t="shared" si="102"/>
        <v/>
      </c>
      <c r="D643" s="322" t="str">
        <f t="shared" si="93"/>
        <v/>
      </c>
      <c r="H643" s="329">
        <v>641</v>
      </c>
      <c r="I643" s="322" t="s">
        <v>4121</v>
      </c>
      <c r="J643" s="322" t="str">
        <f>IF(LEN(N643)&gt;0,INDEX(統合請求!C:C,MATCH(N643,統合請求!D:D,0),1),"")</f>
        <v>ICL73</v>
      </c>
      <c r="K643" s="322" t="s">
        <v>41</v>
      </c>
      <c r="L643" s="322" t="s">
        <v>1413</v>
      </c>
      <c r="M643" s="322">
        <v>4</v>
      </c>
      <c r="N643" s="323" t="s">
        <v>1415</v>
      </c>
      <c r="O643" s="324" t="s">
        <v>1416</v>
      </c>
      <c r="P643" s="322" t="s">
        <v>1417</v>
      </c>
      <c r="W643" s="323" t="s">
        <v>6479</v>
      </c>
      <c r="AC643" s="322" t="str">
        <f>IF(ISTEXT(AD643),INDEX('JP PINT 1.0'!A:A,MATCH(コアインボイスモデル!AD643,'JP PINT 1.0'!B:B,0),1),"")</f>
        <v/>
      </c>
      <c r="AE643" s="322" t="str">
        <f>IF(ISTEXT(AD643),INDEX('JP PINT 1.0'!F:F,MATCH(コアインボイスモデル!AD643,'JP PINT 1.0'!B:B,0),1),"")</f>
        <v/>
      </c>
      <c r="AF643" s="322" t="str">
        <f>IF(ISTEXT(AD643),INDEX('JP PINT 1.0'!G:G,MATCH(コアインボイスモデル!AD643,'JP PINT 1.0'!B:B,0),1),"")</f>
        <v/>
      </c>
      <c r="AG643" s="324" t="str">
        <f>IF(ISTEXT(AD643),INDEX('JP PINT 1.0'!I:I,MATCH(コアインボイスモデル!AD643,'JP PINT 1.0'!B:B,0),1),"")</f>
        <v/>
      </c>
      <c r="AH643" s="324" t="str">
        <f>IF(ISTEXT(AD643),INDEX('JP PINT 1.0'!L:L,MATCH(コアインボイスモデル!AD643,'JP PINT 1.0'!B:B,0),1),"")</f>
        <v/>
      </c>
      <c r="AI643" s="322">
        <v>4</v>
      </c>
      <c r="AJ643" s="324" t="s">
        <v>1414</v>
      </c>
      <c r="AL643" s="322" t="s">
        <v>17</v>
      </c>
      <c r="AM643" s="324" t="str">
        <f>IF(LEN(AD643)&gt;1,INDEX('JP PINT 1.0'!U:U,MATCH(コアインボイスモデル!AD643,'JP PINT 1.0'!B:B,0),1),"")</f>
        <v/>
      </c>
    </row>
    <row r="644" spans="1:39" outlineLevel="1">
      <c r="A644" s="329">
        <f>A642+1</f>
        <v>468</v>
      </c>
      <c r="B644" s="322" t="str">
        <f t="shared" si="102"/>
        <v>明細行</v>
      </c>
      <c r="C644" s="322" t="str">
        <f>"BT-"&amp;(MID(C638,4,3)+1)</f>
        <v>BT-384</v>
      </c>
      <c r="D644" s="322" t="str">
        <f t="shared" ref="D644:D707" si="103">IF(LEN(C644)&gt;1,P644,"")</f>
        <v>0..1</v>
      </c>
      <c r="E644" s="322">
        <v>5</v>
      </c>
      <c r="F644" s="323" t="s">
        <v>1420</v>
      </c>
      <c r="G644" s="324" t="s">
        <v>1421</v>
      </c>
      <c r="H644" s="329">
        <v>642</v>
      </c>
      <c r="I644" s="322" t="s">
        <v>4121</v>
      </c>
      <c r="J644" s="322" t="str">
        <f>IF(LEN(N644)&gt;0,INDEX(統合請求!C:C,MATCH(N644,統合請求!D:D,0),1),"")</f>
        <v>IID312</v>
      </c>
      <c r="K644" s="322" t="s">
        <v>25</v>
      </c>
      <c r="L644" s="322" t="s">
        <v>1418</v>
      </c>
      <c r="M644" s="322">
        <v>5</v>
      </c>
      <c r="N644" s="323" t="s">
        <v>1420</v>
      </c>
      <c r="O644" s="324" t="s">
        <v>1421</v>
      </c>
      <c r="P644" s="322" t="s">
        <v>30</v>
      </c>
      <c r="X644" s="323" t="s">
        <v>6480</v>
      </c>
      <c r="AC644" s="322" t="str">
        <f>IF(ISTEXT(AD644),INDEX('JP PINT 1.0'!A:A,MATCH(コアインボイスモデル!AD644,'JP PINT 1.0'!B:B,0),1),"")</f>
        <v/>
      </c>
      <c r="AE644" s="322" t="str">
        <f>IF(ISTEXT(AD644),INDEX('JP PINT 1.0'!F:F,MATCH(コアインボイスモデル!AD644,'JP PINT 1.0'!B:B,0),1),"")</f>
        <v/>
      </c>
      <c r="AF644" s="322" t="str">
        <f>IF(ISTEXT(AD644),INDEX('JP PINT 1.0'!G:G,MATCH(コアインボイスモデル!AD644,'JP PINT 1.0'!B:B,0),1),"")</f>
        <v/>
      </c>
      <c r="AG644" s="324" t="str">
        <f>IF(ISTEXT(AD644),INDEX('JP PINT 1.0'!I:I,MATCH(コアインボイスモデル!AD644,'JP PINT 1.0'!B:B,0),1),"")</f>
        <v/>
      </c>
      <c r="AH644" s="324" t="str">
        <f>IF(ISTEXT(AD644),INDEX('JP PINT 1.0'!L:L,MATCH(コアインボイスモデル!AD644,'JP PINT 1.0'!B:B,0),1),"")</f>
        <v/>
      </c>
      <c r="AI644" s="322">
        <v>5</v>
      </c>
      <c r="AJ644" s="324" t="s">
        <v>1419</v>
      </c>
      <c r="AK644" s="323" t="s">
        <v>4975</v>
      </c>
      <c r="AL644" s="322" t="s">
        <v>174</v>
      </c>
      <c r="AM644" s="324" t="str">
        <f>IF(LEN(AD644)&gt;1,INDEX('JP PINT 1.0'!U:U,MATCH(コアインボイスモデル!AD644,'JP PINT 1.0'!B:B,0),1),"")</f>
        <v/>
      </c>
    </row>
    <row r="645" spans="1:39" outlineLevel="1">
      <c r="A645" s="329">
        <f t="shared" si="97"/>
        <v>469</v>
      </c>
      <c r="B645" s="322" t="str">
        <f t="shared" si="102"/>
        <v>明細行</v>
      </c>
      <c r="C645" s="322" t="str">
        <f t="shared" ref="C645:C648" si="104">"BT-"&amp;(MID(C644,4,3)+1)</f>
        <v>BT-385</v>
      </c>
      <c r="D645" s="322" t="str">
        <f t="shared" si="103"/>
        <v>0..1</v>
      </c>
      <c r="E645" s="322">
        <v>5</v>
      </c>
      <c r="F645" s="323" t="s">
        <v>1424</v>
      </c>
      <c r="G645" s="324" t="s">
        <v>1425</v>
      </c>
      <c r="H645" s="329">
        <v>643</v>
      </c>
      <c r="I645" s="322" t="s">
        <v>4121</v>
      </c>
      <c r="J645" s="322" t="str">
        <f>IF(LEN(N645)&gt;0,INDEX(統合請求!C:C,MATCH(N645,統合請求!D:D,0),1),"")</f>
        <v>IID313</v>
      </c>
      <c r="K645" s="322" t="s">
        <v>25</v>
      </c>
      <c r="L645" s="322" t="s">
        <v>1422</v>
      </c>
      <c r="M645" s="322">
        <v>5</v>
      </c>
      <c r="N645" s="323" t="s">
        <v>1424</v>
      </c>
      <c r="O645" s="324" t="s">
        <v>1425</v>
      </c>
      <c r="P645" s="322" t="s">
        <v>30</v>
      </c>
      <c r="X645" s="323" t="s">
        <v>6482</v>
      </c>
      <c r="AC645" s="322" t="str">
        <f>IF(ISTEXT(AD645),INDEX('JP PINT 1.0'!A:A,MATCH(コアインボイスモデル!AD645,'JP PINT 1.0'!B:B,0),1),"")</f>
        <v/>
      </c>
      <c r="AE645" s="322" t="str">
        <f>IF(ISTEXT(AD645),INDEX('JP PINT 1.0'!F:F,MATCH(コアインボイスモデル!AD645,'JP PINT 1.0'!B:B,0),1),"")</f>
        <v/>
      </c>
      <c r="AF645" s="322" t="str">
        <f>IF(ISTEXT(AD645),INDEX('JP PINT 1.0'!G:G,MATCH(コアインボイスモデル!AD645,'JP PINT 1.0'!B:B,0),1),"")</f>
        <v/>
      </c>
      <c r="AG645" s="324" t="str">
        <f>IF(ISTEXT(AD645),INDEX('JP PINT 1.0'!I:I,MATCH(コアインボイスモデル!AD645,'JP PINT 1.0'!B:B,0),1),"")</f>
        <v/>
      </c>
      <c r="AH645" s="324" t="str">
        <f>IF(ISTEXT(AD645),INDEX('JP PINT 1.0'!L:L,MATCH(コアインボイスモデル!AD645,'JP PINT 1.0'!B:B,0),1),"")</f>
        <v/>
      </c>
      <c r="AI645" s="322">
        <v>5</v>
      </c>
      <c r="AJ645" s="324" t="s">
        <v>1423</v>
      </c>
      <c r="AK645" s="323" t="s">
        <v>4976</v>
      </c>
      <c r="AL645" s="322" t="s">
        <v>174</v>
      </c>
      <c r="AM645" s="324" t="str">
        <f>IF(LEN(AD645)&gt;1,INDEX('JP PINT 1.0'!U:U,MATCH(コアインボイスモデル!AD645,'JP PINT 1.0'!B:B,0),1),"")</f>
        <v/>
      </c>
    </row>
    <row r="646" spans="1:39" outlineLevel="1">
      <c r="A646" s="329">
        <f t="shared" si="97"/>
        <v>470</v>
      </c>
      <c r="B646" s="322" t="str">
        <f t="shared" si="102"/>
        <v>明細行</v>
      </c>
      <c r="C646" s="322" t="str">
        <f t="shared" si="104"/>
        <v>BT-386</v>
      </c>
      <c r="D646" s="322" t="str">
        <f t="shared" si="103"/>
        <v>0..1</v>
      </c>
      <c r="E646" s="322">
        <v>5</v>
      </c>
      <c r="F646" s="323" t="s">
        <v>6075</v>
      </c>
      <c r="G646" s="324" t="s">
        <v>1429</v>
      </c>
      <c r="H646" s="329">
        <v>644</v>
      </c>
      <c r="I646" s="322" t="s">
        <v>4121</v>
      </c>
      <c r="J646" s="322" t="str">
        <f>IF(LEN(N646)&gt;0,INDEX(統合請求!C:C,MATCH(N646,統合請求!D:D,0),1),"")</f>
        <v>IID314</v>
      </c>
      <c r="K646" s="322" t="s">
        <v>25</v>
      </c>
      <c r="L646" s="322" t="s">
        <v>1426</v>
      </c>
      <c r="M646" s="322">
        <v>5</v>
      </c>
      <c r="N646" s="323" t="s">
        <v>1428</v>
      </c>
      <c r="O646" s="324" t="s">
        <v>1429</v>
      </c>
      <c r="P646" s="322" t="s">
        <v>30</v>
      </c>
      <c r="X646" s="323" t="s">
        <v>6483</v>
      </c>
      <c r="AC646" s="322" t="str">
        <f>IF(ISTEXT(AD646),INDEX('JP PINT 1.0'!A:A,MATCH(コアインボイスモデル!AD646,'JP PINT 1.0'!B:B,0),1),"")</f>
        <v/>
      </c>
      <c r="AE646" s="322" t="str">
        <f>IF(ISTEXT(AD646),INDEX('JP PINT 1.0'!F:F,MATCH(コアインボイスモデル!AD646,'JP PINT 1.0'!B:B,0),1),"")</f>
        <v/>
      </c>
      <c r="AF646" s="322" t="str">
        <f>IF(ISTEXT(AD646),INDEX('JP PINT 1.0'!G:G,MATCH(コアインボイスモデル!AD646,'JP PINT 1.0'!B:B,0),1),"")</f>
        <v/>
      </c>
      <c r="AG646" s="324" t="str">
        <f>IF(ISTEXT(AD646),INDEX('JP PINT 1.0'!I:I,MATCH(コアインボイスモデル!AD646,'JP PINT 1.0'!B:B,0),1),"")</f>
        <v/>
      </c>
      <c r="AH646" s="324" t="str">
        <f>IF(ISTEXT(AD646),INDEX('JP PINT 1.0'!L:L,MATCH(コアインボイスモデル!AD646,'JP PINT 1.0'!B:B,0),1),"")</f>
        <v/>
      </c>
      <c r="AI646" s="322">
        <v>5</v>
      </c>
      <c r="AJ646" s="324" t="s">
        <v>1427</v>
      </c>
      <c r="AK646" s="323" t="s">
        <v>4977</v>
      </c>
      <c r="AL646" s="322" t="s">
        <v>17</v>
      </c>
      <c r="AM646" s="324" t="str">
        <f>IF(LEN(AD646)&gt;1,INDEX('JP PINT 1.0'!U:U,MATCH(コアインボイスモデル!AD646,'JP PINT 1.0'!B:B,0),1),"")</f>
        <v/>
      </c>
    </row>
    <row r="647" spans="1:39" outlineLevel="1">
      <c r="A647" s="329">
        <f t="shared" si="97"/>
        <v>471</v>
      </c>
      <c r="B647" s="322" t="str">
        <f t="shared" si="102"/>
        <v>明細行</v>
      </c>
      <c r="C647" s="322" t="str">
        <f t="shared" si="104"/>
        <v>BT-387</v>
      </c>
      <c r="D647" s="322" t="str">
        <f t="shared" si="103"/>
        <v>1..1</v>
      </c>
      <c r="E647" s="322">
        <v>5</v>
      </c>
      <c r="F647" s="323" t="s">
        <v>1432</v>
      </c>
      <c r="G647" s="324" t="s">
        <v>1433</v>
      </c>
      <c r="H647" s="329">
        <v>645</v>
      </c>
      <c r="I647" s="322" t="s">
        <v>4121</v>
      </c>
      <c r="J647" s="322" t="str">
        <f>IF(LEN(N647)&gt;0,INDEX(統合請求!C:C,MATCH(N647,統合請求!D:D,0),1),"")</f>
        <v>IID315</v>
      </c>
      <c r="K647" s="322" t="s">
        <v>25</v>
      </c>
      <c r="L647" s="322" t="s">
        <v>1430</v>
      </c>
      <c r="M647" s="322">
        <v>5</v>
      </c>
      <c r="N647" s="323" t="s">
        <v>1432</v>
      </c>
      <c r="O647" s="324" t="s">
        <v>1433</v>
      </c>
      <c r="P647" s="322" t="s">
        <v>23</v>
      </c>
      <c r="X647" s="323" t="s">
        <v>6484</v>
      </c>
      <c r="AC647" s="322">
        <f>IF(ISTEXT(AD647),INDEX('JP PINT 1.0'!A:A,MATCH(コアインボイスモデル!AD647,'JP PINT 1.0'!B:B,0),1),"")</f>
        <v>3020</v>
      </c>
      <c r="AD647" s="324" t="s">
        <v>1959</v>
      </c>
      <c r="AE647" s="322" t="str">
        <f>IF(ISTEXT(AD647),INDEX('JP PINT 1.0'!F:F,MATCH(コアインボイスモデル!AD647,'JP PINT 1.0'!B:B,0),1),"")</f>
        <v>1..1</v>
      </c>
      <c r="AF647" s="322">
        <f>IF(ISTEXT(AD647),INDEX('JP PINT 1.0'!G:G,MATCH(コアインボイスモデル!AD647,'JP PINT 1.0'!B:B,0),1),"")</f>
        <v>2</v>
      </c>
      <c r="AG647" s="324" t="str">
        <f>IF(ISTEXT(AD647),INDEX('JP PINT 1.0'!I:I,MATCH(コアインボイスモデル!AD647,'JP PINT 1.0'!B:B,0),1),"")</f>
        <v>請求する数量</v>
      </c>
      <c r="AH647" s="324" t="str">
        <f>IF(ISTEXT(AD647),INDEX('JP PINT 1.0'!L:L,MATCH(コアインボイスモデル!AD647,'JP PINT 1.0'!B:B,0),1),"")</f>
        <v>請求書明細行で請求する品目(財又はサービス)の数量。</v>
      </c>
      <c r="AI647" s="322">
        <v>5</v>
      </c>
      <c r="AJ647" s="324" t="s">
        <v>1431</v>
      </c>
      <c r="AK647" s="323" t="s">
        <v>4978</v>
      </c>
      <c r="AL647" s="322" t="s">
        <v>24</v>
      </c>
      <c r="AM647" s="324" t="str">
        <f>IF(LEN(AD647)&gt;1,INDEX('JP PINT 1.0'!U:U,MATCH(コアインボイスモデル!AD647,'JP PINT 1.0'!B:B,0),1),"")</f>
        <v>/ubl:Invoice/cac:InvoiceLine/cbc:InvoicedQuantity</v>
      </c>
    </row>
    <row r="648" spans="1:39" outlineLevel="1">
      <c r="A648" s="329">
        <f t="shared" si="97"/>
        <v>472</v>
      </c>
      <c r="B648" s="322" t="str">
        <f t="shared" si="102"/>
        <v>明細行</v>
      </c>
      <c r="C648" s="322" t="str">
        <f t="shared" si="104"/>
        <v>BT-388</v>
      </c>
      <c r="D648" s="322">
        <f t="shared" si="103"/>
        <v>0</v>
      </c>
      <c r="E648" s="322">
        <v>5</v>
      </c>
      <c r="F648" s="323" t="s">
        <v>3271</v>
      </c>
      <c r="H648" s="329">
        <v>646</v>
      </c>
      <c r="I648" s="322" t="s">
        <v>4121</v>
      </c>
      <c r="J648" s="322" t="str">
        <f>IF(LEN(N648)&gt;0,INDEX(統合請求!C:C,MATCH(N648,統合請求!D:D,0),1),"")</f>
        <v/>
      </c>
      <c r="M648" s="322">
        <v>5</v>
      </c>
      <c r="AC648" s="322">
        <f>IF(ISTEXT(AD648),INDEX('JP PINT 1.0'!A:A,MATCH(コアインボイスモデル!AD648,'JP PINT 1.0'!B:B,0),1),"")</f>
        <v>3030</v>
      </c>
      <c r="AD648" s="324" t="s">
        <v>1962</v>
      </c>
      <c r="AE648" s="322" t="str">
        <f>IF(ISTEXT(AD648),INDEX('JP PINT 1.0'!F:F,MATCH(コアインボイスモデル!AD648,'JP PINT 1.0'!B:B,0),1),"")</f>
        <v>1..1</v>
      </c>
      <c r="AF648" s="322">
        <f>IF(ISTEXT(AD648),INDEX('JP PINT 1.0'!G:G,MATCH(コアインボイスモデル!AD648,'JP PINT 1.0'!B:B,0),1),"")</f>
        <v>2</v>
      </c>
      <c r="AG648" s="324" t="str">
        <f>IF(ISTEXT(AD648),INDEX('JP PINT 1.0'!I:I,MATCH(コアインボイスモデル!AD648,'JP PINT 1.0'!B:B,0),1),"")</f>
        <v>請求する数量の数量単位コード</v>
      </c>
      <c r="AH648" s="324" t="str">
        <f>IF(ISTEXT(AD648),INDEX('JP PINT 1.0'!L:L,MATCH(コアインボイスモデル!AD648,'JP PINT 1.0'!B:B,0),1),"")</f>
        <v>請求数量に適用する数量単位コード。</v>
      </c>
      <c r="AI648" s="322">
        <v>5</v>
      </c>
      <c r="AJ648" s="325" t="s">
        <v>3275</v>
      </c>
      <c r="AK648" s="323" t="s">
        <v>5088</v>
      </c>
      <c r="AM648" s="324" t="str">
        <f>IF(LEN(AD648)&gt;1,INDEX('JP PINT 1.0'!U:U,MATCH(コアインボイスモデル!AD648,'JP PINT 1.0'!B:B,0),1),"")</f>
        <v>/ubl:Invoice/cac:InvoiceLine/cbc:InvoicedQuantity/@unitCode</v>
      </c>
    </row>
    <row r="649" spans="1:39">
      <c r="A649" s="329">
        <f t="shared" si="97"/>
        <v>473</v>
      </c>
      <c r="B649" s="322" t="str">
        <f t="shared" si="102"/>
        <v>明細行</v>
      </c>
      <c r="C649" s="322" t="str">
        <f>"BG-"&amp;(MID(C642,4,2)+1)</f>
        <v>BG-81</v>
      </c>
      <c r="D649" s="322" t="str">
        <f t="shared" si="103"/>
        <v>1..1</v>
      </c>
      <c r="E649" s="322">
        <v>4</v>
      </c>
      <c r="F649" s="323" t="s">
        <v>6104</v>
      </c>
      <c r="G649" s="324" t="s">
        <v>1437</v>
      </c>
      <c r="H649" s="329">
        <v>647</v>
      </c>
      <c r="I649" s="322" t="s">
        <v>4121</v>
      </c>
      <c r="K649" s="322" t="s">
        <v>36</v>
      </c>
      <c r="L649" s="322" t="s">
        <v>1434</v>
      </c>
      <c r="M649" s="322">
        <v>4</v>
      </c>
      <c r="N649" s="323" t="s">
        <v>1436</v>
      </c>
      <c r="O649" s="324" t="s">
        <v>1437</v>
      </c>
      <c r="P649" s="322" t="s">
        <v>23</v>
      </c>
      <c r="V649" s="323" t="s">
        <v>6485</v>
      </c>
      <c r="AE649" s="322" t="str">
        <f>IF(ISTEXT(AD649),INDEX('JP PINT 1.0'!F:F,MATCH(コアインボイスモデル!AD649,'JP PINT 1.0'!B:B,0),1),"")</f>
        <v/>
      </c>
      <c r="AF649" s="322" t="str">
        <f>IF(ISTEXT(AD649),INDEX('JP PINT 1.0'!G:G,MATCH(コアインボイスモデル!AD649,'JP PINT 1.0'!B:B,0),1),"")</f>
        <v/>
      </c>
      <c r="AG649" s="324" t="str">
        <f>IF(ISTEXT(AD649),INDEX('JP PINT 1.0'!I:I,MATCH(コアインボイスモデル!AD649,'JP PINT 1.0'!B:B,0),1),"")</f>
        <v/>
      </c>
      <c r="AH649" s="324" t="str">
        <f>IF(ISTEXT(AD649),INDEX('JP PINT 1.0'!L:L,MATCH(コアインボイスモデル!AD649,'JP PINT 1.0'!B:B,0),1),"")</f>
        <v/>
      </c>
      <c r="AI649" s="322">
        <v>4</v>
      </c>
      <c r="AJ649" s="324" t="s">
        <v>1435</v>
      </c>
      <c r="AK649" s="323" t="s">
        <v>4979</v>
      </c>
      <c r="AL649" s="322" t="s">
        <v>17</v>
      </c>
      <c r="AM649" s="324" t="str">
        <f>IF(LEN(AD649)&gt;1,INDEX('JP PINT 1.0'!U:U,MATCH(コアインボイスモデル!AD649,'JP PINT 1.0'!B:B,0),1),"")</f>
        <v/>
      </c>
    </row>
    <row r="650" spans="1:39" outlineLevel="1">
      <c r="A650" s="329"/>
      <c r="B650" s="322" t="str">
        <f t="shared" si="102"/>
        <v/>
      </c>
      <c r="D650" s="322" t="str">
        <f t="shared" si="103"/>
        <v/>
      </c>
      <c r="H650" s="329">
        <v>648</v>
      </c>
      <c r="I650" s="322" t="s">
        <v>4121</v>
      </c>
      <c r="J650" s="322" t="str">
        <f>IF(LEN(N650)&gt;0,INDEX(統合請求!C:C,MATCH(N650,統合請求!D:D,0),1),"")</f>
        <v>ICL74</v>
      </c>
      <c r="K650" s="322" t="s">
        <v>41</v>
      </c>
      <c r="L650" s="322" t="s">
        <v>1438</v>
      </c>
      <c r="M650" s="322">
        <v>4</v>
      </c>
      <c r="N650" s="323" t="s">
        <v>1440</v>
      </c>
      <c r="O650" s="324" t="s">
        <v>1441</v>
      </c>
      <c r="P650" s="322" t="s">
        <v>1417</v>
      </c>
      <c r="W650" s="323" t="s">
        <v>6356</v>
      </c>
      <c r="AC650" s="322" t="str">
        <f>IF(ISTEXT(AD650),INDEX('JP PINT 1.0'!A:A,MATCH(コアインボイスモデル!AD650,'JP PINT 1.0'!B:B,0),1),"")</f>
        <v/>
      </c>
      <c r="AE650" s="322" t="str">
        <f>IF(ISTEXT(AD650),INDEX('JP PINT 1.0'!F:F,MATCH(コアインボイスモデル!AD650,'JP PINT 1.0'!B:B,0),1),"")</f>
        <v/>
      </c>
      <c r="AF650" s="322" t="str">
        <f>IF(ISTEXT(AD650),INDEX('JP PINT 1.0'!G:G,MATCH(コアインボイスモデル!AD650,'JP PINT 1.0'!B:B,0),1),"")</f>
        <v/>
      </c>
      <c r="AG650" s="324" t="str">
        <f>IF(ISTEXT(AD650),INDEX('JP PINT 1.0'!I:I,MATCH(コアインボイスモデル!AD650,'JP PINT 1.0'!B:B,0),1),"")</f>
        <v/>
      </c>
      <c r="AH650" s="324" t="str">
        <f>IF(ISTEXT(AD650),INDEX('JP PINT 1.0'!L:L,MATCH(コアインボイスモデル!AD650,'JP PINT 1.0'!B:B,0),1),"")</f>
        <v/>
      </c>
      <c r="AI650" s="322">
        <v>4</v>
      </c>
      <c r="AJ650" s="324" t="s">
        <v>1439</v>
      </c>
      <c r="AL650" s="322" t="s">
        <v>174</v>
      </c>
      <c r="AM650" s="324" t="str">
        <f>IF(LEN(AD650)&gt;1,INDEX('JP PINT 1.0'!U:U,MATCH(コアインボイスモデル!AD650,'JP PINT 1.0'!B:B,0),1),"")</f>
        <v/>
      </c>
    </row>
    <row r="651" spans="1:39" outlineLevel="1">
      <c r="A651" s="329">
        <f>A649+1</f>
        <v>474</v>
      </c>
      <c r="B651" s="322" t="str">
        <f t="shared" si="102"/>
        <v>明細行</v>
      </c>
      <c r="C651" s="322" t="str">
        <f>"BT-"&amp;(MID(C648,4,3)+1)</f>
        <v>BT-389</v>
      </c>
      <c r="D651" s="322" t="str">
        <f t="shared" si="103"/>
        <v>1..1</v>
      </c>
      <c r="E651" s="322">
        <v>5</v>
      </c>
      <c r="F651" s="323" t="s">
        <v>1443</v>
      </c>
      <c r="G651" s="324" t="s">
        <v>1444</v>
      </c>
      <c r="H651" s="329">
        <v>649</v>
      </c>
      <c r="I651" s="322" t="s">
        <v>4121</v>
      </c>
      <c r="J651" s="322" t="str">
        <f>IF(LEN(N651)&gt;0,INDEX(統合請求!C:C,MATCH(N651,統合請求!D:D,0),1),"")</f>
        <v>IID317</v>
      </c>
      <c r="K651" s="322" t="s">
        <v>25</v>
      </c>
      <c r="L651" s="322" t="s">
        <v>1442</v>
      </c>
      <c r="M651" s="322">
        <v>5</v>
      </c>
      <c r="N651" s="323" t="s">
        <v>1443</v>
      </c>
      <c r="O651" s="324" t="s">
        <v>1444</v>
      </c>
      <c r="P651" s="322" t="s">
        <v>23</v>
      </c>
      <c r="X651" s="323" t="s">
        <v>6486</v>
      </c>
      <c r="AC651" s="322" t="str">
        <f>IF(ISTEXT(AD651),INDEX('JP PINT 1.0'!A:A,MATCH(コアインボイスモデル!AD651,'JP PINT 1.0'!B:B,0),1),"")</f>
        <v/>
      </c>
      <c r="AE651" s="322" t="str">
        <f>IF(ISTEXT(AD651),INDEX('JP PINT 1.0'!F:F,MATCH(コアインボイスモデル!AD651,'JP PINT 1.0'!B:B,0),1),"")</f>
        <v/>
      </c>
      <c r="AF651" s="322" t="str">
        <f>IF(ISTEXT(AD651),INDEX('JP PINT 1.0'!G:G,MATCH(コアインボイスモデル!AD651,'JP PINT 1.0'!B:B,0),1),"")</f>
        <v/>
      </c>
      <c r="AG651" s="324" t="str">
        <f>IF(ISTEXT(AD651),INDEX('JP PINT 1.0'!I:I,MATCH(コアインボイスモデル!AD651,'JP PINT 1.0'!B:B,0),1),"")</f>
        <v/>
      </c>
      <c r="AH651" s="324" t="str">
        <f>IF(ISTEXT(AD651),INDEX('JP PINT 1.0'!L:L,MATCH(コアインボイスモデル!AD651,'JP PINT 1.0'!B:B,0),1),"")</f>
        <v/>
      </c>
      <c r="AI651" s="322">
        <v>5</v>
      </c>
      <c r="AJ651" s="324" t="s">
        <v>917</v>
      </c>
      <c r="AK651" s="323" t="s">
        <v>4980</v>
      </c>
      <c r="AL651" s="322" t="s">
        <v>17</v>
      </c>
      <c r="AM651" s="324" t="str">
        <f>IF(LEN(AD651)&gt;1,INDEX('JP PINT 1.0'!U:U,MATCH(コアインボイスモデル!AD651,'JP PINT 1.0'!B:B,0),1),"")</f>
        <v/>
      </c>
    </row>
    <row r="652" spans="1:39">
      <c r="A652" s="329">
        <f t="shared" si="97"/>
        <v>475</v>
      </c>
      <c r="B652" s="322" t="str">
        <f t="shared" si="102"/>
        <v>明細行</v>
      </c>
      <c r="C652" s="322" t="str">
        <f>"BG-"&amp;(MID(C649,4,2)+1)</f>
        <v>BG-82</v>
      </c>
      <c r="D652" s="322" t="str">
        <f t="shared" si="103"/>
        <v>1..1</v>
      </c>
      <c r="E652" s="322">
        <v>4</v>
      </c>
      <c r="F652" s="323" t="s">
        <v>6170</v>
      </c>
      <c r="G652" s="324" t="s">
        <v>1447</v>
      </c>
      <c r="H652" s="329">
        <v>650</v>
      </c>
      <c r="I652" s="322" t="s">
        <v>4121</v>
      </c>
      <c r="K652" s="322" t="s">
        <v>36</v>
      </c>
      <c r="L652" s="322" t="s">
        <v>1445</v>
      </c>
      <c r="M652" s="322">
        <v>5</v>
      </c>
      <c r="N652" s="323" t="s">
        <v>1446</v>
      </c>
      <c r="O652" s="324" t="s">
        <v>1447</v>
      </c>
      <c r="P652" s="322" t="s">
        <v>23</v>
      </c>
      <c r="X652" s="323" t="s">
        <v>6357</v>
      </c>
      <c r="AC652" s="322" t="str">
        <f>IF(ISTEXT(AD652),INDEX('JP PINT 1.0'!A:A,MATCH(コアインボイスモデル!AD652,'JP PINT 1.0'!B:B,0),1),"")</f>
        <v/>
      </c>
      <c r="AE652" s="322" t="str">
        <f>IF(ISTEXT(AD652),INDEX('JP PINT 1.0'!F:F,MATCH(コアインボイスモデル!AD652,'JP PINT 1.0'!B:B,0),1),"")</f>
        <v/>
      </c>
      <c r="AF652" s="322" t="str">
        <f>IF(ISTEXT(AD652),INDEX('JP PINT 1.0'!G:G,MATCH(コアインボイスモデル!AD652,'JP PINT 1.0'!B:B,0),1),"")</f>
        <v/>
      </c>
      <c r="AG652" s="324" t="str">
        <f>IF(ISTEXT(AD652),INDEX('JP PINT 1.0'!I:I,MATCH(コアインボイスモデル!AD652,'JP PINT 1.0'!B:B,0),1),"")</f>
        <v/>
      </c>
      <c r="AH652" s="324" t="str">
        <f>IF(ISTEXT(AD652),INDEX('JP PINT 1.0'!L:L,MATCH(コアインボイスモデル!AD652,'JP PINT 1.0'!B:B,0),1),"")</f>
        <v/>
      </c>
      <c r="AI652" s="322">
        <v>5</v>
      </c>
      <c r="AJ652" s="324" t="s">
        <v>781</v>
      </c>
      <c r="AK652" s="323" t="s">
        <v>4981</v>
      </c>
      <c r="AL652" s="322" t="s">
        <v>17</v>
      </c>
      <c r="AM652" s="324" t="str">
        <f>IF(LEN(AD652)&gt;1,INDEX('JP PINT 1.0'!U:U,MATCH(コアインボイスモデル!AD652,'JP PINT 1.0'!B:B,0),1),"")</f>
        <v/>
      </c>
    </row>
    <row r="653" spans="1:39" outlineLevel="1">
      <c r="A653" s="329"/>
      <c r="B653" s="322" t="str">
        <f t="shared" si="102"/>
        <v/>
      </c>
      <c r="D653" s="322" t="str">
        <f t="shared" si="103"/>
        <v/>
      </c>
      <c r="E653" s="322" t="s">
        <v>3791</v>
      </c>
      <c r="H653" s="329">
        <v>651</v>
      </c>
      <c r="I653" s="322" t="s">
        <v>4121</v>
      </c>
      <c r="J653" s="322" t="str">
        <f>IF(LEN(N653)&gt;0,INDEX(統合請求!C:C,MATCH(N653,統合請求!D:D,0),1),"")</f>
        <v>ICL75</v>
      </c>
      <c r="K653" s="322" t="s">
        <v>41</v>
      </c>
      <c r="L653" s="322" t="s">
        <v>746</v>
      </c>
      <c r="M653" s="322">
        <v>5</v>
      </c>
      <c r="N653" s="323" t="s">
        <v>1448</v>
      </c>
      <c r="O653" s="324" t="s">
        <v>1449</v>
      </c>
      <c r="P653" s="322" t="s">
        <v>1417</v>
      </c>
      <c r="Y653" s="323" t="s">
        <v>6288</v>
      </c>
      <c r="AC653" s="322">
        <f>IF(ISTEXT(AD653),INDEX('JP PINT 1.0'!A:A,MATCH(コアインボイスモデル!AD653,'JP PINT 1.0'!B:B,0),1),"")</f>
        <v>3300</v>
      </c>
      <c r="AD653" s="324" t="s">
        <v>1964</v>
      </c>
      <c r="AE653" s="322" t="str">
        <f>IF(ISTEXT(AD653),INDEX('JP PINT 1.0'!F:F,MATCH(コアインボイスモデル!AD653,'JP PINT 1.0'!B:B,0),1),"")</f>
        <v>1..n</v>
      </c>
      <c r="AF653" s="322">
        <f>IF(ISTEXT(AD653),INDEX('JP PINT 1.0'!G:G,MATCH(コアインボイスモデル!AD653,'JP PINT 1.0'!B:B,0),1),"")</f>
        <v>2</v>
      </c>
      <c r="AG653" s="324" t="str">
        <f>IF(ISTEXT(AD653),INDEX('JP PINT 1.0'!I:I,MATCH(コアインボイスモデル!AD653,'JP PINT 1.0'!B:B,0),1),"")</f>
        <v>請求書明細行税情報</v>
      </c>
      <c r="AH653" s="324" t="str">
        <f>IF(ISTEXT(AD653),INDEX('JP PINT 1.0'!L:L,MATCH(コアインボイスモデル!AD653,'JP PINT 1.0'!B:B,0),1),"")</f>
        <v>請求書明細行で請求する財又はサービスに適用される消費税に係る情報を提供するビジネス用語のグループ。</v>
      </c>
      <c r="AI653" s="322">
        <v>5</v>
      </c>
      <c r="AJ653" s="324" t="s">
        <v>747</v>
      </c>
      <c r="AL653" s="322" t="s">
        <v>17</v>
      </c>
      <c r="AM653" s="324" t="str">
        <f>IF(LEN(AD653)&gt;1,INDEX('JP PINT 1.0'!U:U,MATCH(コアインボイスモデル!AD653,'JP PINT 1.0'!B:B,0),1),"")</f>
        <v>/ubl:Invoice/cac:InvoiceLine/cac:Item/cac:ClassifiedTaxCategory</v>
      </c>
    </row>
    <row r="654" spans="1:39" outlineLevel="1">
      <c r="A654" s="329">
        <f>A652+1</f>
        <v>476</v>
      </c>
      <c r="B654" s="322" t="str">
        <f t="shared" si="102"/>
        <v>明細行</v>
      </c>
      <c r="C654" s="322" t="str">
        <f>"BT-"&amp;(MID(C651,4,3)+1)</f>
        <v>BT-390</v>
      </c>
      <c r="D654" s="322" t="str">
        <f t="shared" si="103"/>
        <v>0..1</v>
      </c>
      <c r="E654" s="322">
        <v>5</v>
      </c>
      <c r="F654" s="323" t="s">
        <v>1450</v>
      </c>
      <c r="G654" s="324" t="s">
        <v>792</v>
      </c>
      <c r="H654" s="329">
        <v>652</v>
      </c>
      <c r="I654" s="322" t="s">
        <v>4121</v>
      </c>
      <c r="J654" s="322" t="str">
        <f>IF(LEN(N654)&gt;0,INDEX(統合請求!C:C,MATCH(N654,統合請求!D:D,0),1),"")</f>
        <v>IID318</v>
      </c>
      <c r="K654" s="322" t="s">
        <v>25</v>
      </c>
      <c r="L654" s="322" t="s">
        <v>790</v>
      </c>
      <c r="M654" s="322">
        <v>6</v>
      </c>
      <c r="N654" s="323" t="s">
        <v>1450</v>
      </c>
      <c r="O654" s="324" t="s">
        <v>792</v>
      </c>
      <c r="P654" s="322" t="s">
        <v>30</v>
      </c>
      <c r="Z654" s="323" t="s">
        <v>6337</v>
      </c>
      <c r="AC654" s="322" t="str">
        <f>IF(ISTEXT(AD654),INDEX('JP PINT 1.0'!A:A,MATCH(コアインボイスモデル!AD654,'JP PINT 1.0'!B:B,0),1),"")</f>
        <v/>
      </c>
      <c r="AE654" s="322" t="str">
        <f>IF(ISTEXT(AD654),INDEX('JP PINT 1.0'!F:F,MATCH(コアインボイスモデル!AD654,'JP PINT 1.0'!B:B,0),1),"")</f>
        <v/>
      </c>
      <c r="AF654" s="322" t="str">
        <f>IF(ISTEXT(AD654),INDEX('JP PINT 1.0'!G:G,MATCH(コアインボイスモデル!AD654,'JP PINT 1.0'!B:B,0),1),"")</f>
        <v/>
      </c>
      <c r="AG654" s="324" t="str">
        <f>IF(ISTEXT(AD654),INDEX('JP PINT 1.0'!I:I,MATCH(コアインボイスモデル!AD654,'JP PINT 1.0'!B:B,0),1),"")</f>
        <v/>
      </c>
      <c r="AH654" s="324" t="str">
        <f>IF(ISTEXT(AD654),INDEX('JP PINT 1.0'!L:L,MATCH(コアインボイスモデル!AD654,'JP PINT 1.0'!B:B,0),1),"")</f>
        <v/>
      </c>
      <c r="AI654" s="322">
        <v>6</v>
      </c>
      <c r="AJ654" s="324" t="s">
        <v>117</v>
      </c>
      <c r="AK654" s="323" t="s">
        <v>4982</v>
      </c>
      <c r="AL654" s="322" t="s">
        <v>17</v>
      </c>
      <c r="AM654" s="324" t="str">
        <f>IF(LEN(AD654)&gt;1,INDEX('JP PINT 1.0'!U:U,MATCH(コアインボイスモデル!AD654,'JP PINT 1.0'!B:B,0),1),"")</f>
        <v/>
      </c>
    </row>
    <row r="655" spans="1:39" outlineLevel="1">
      <c r="A655" s="329">
        <f t="shared" si="97"/>
        <v>477</v>
      </c>
      <c r="B655" s="322" t="str">
        <f t="shared" si="102"/>
        <v>明細行</v>
      </c>
      <c r="C655" s="322" t="str">
        <f t="shared" ref="C655:C660" si="105">"BT-"&amp;(MID(C654,4,3)+1)</f>
        <v>BT-391</v>
      </c>
      <c r="D655" s="322" t="str">
        <f t="shared" si="103"/>
        <v>1..1</v>
      </c>
      <c r="E655" s="322">
        <v>5</v>
      </c>
      <c r="F655" s="323" t="s">
        <v>6076</v>
      </c>
      <c r="G655" s="324" t="s">
        <v>1452</v>
      </c>
      <c r="H655" s="329">
        <v>653</v>
      </c>
      <c r="I655" s="322" t="s">
        <v>4121</v>
      </c>
      <c r="J655" s="322" t="str">
        <f>IF(LEN(N655)&gt;0,INDEX(統合請求!C:C,MATCH(N655,統合請求!D:D,0),1),"")</f>
        <v>IID319</v>
      </c>
      <c r="K655" s="322" t="s">
        <v>25</v>
      </c>
      <c r="L655" s="322" t="s">
        <v>793</v>
      </c>
      <c r="M655" s="322">
        <v>6</v>
      </c>
      <c r="N655" s="323" t="s">
        <v>1451</v>
      </c>
      <c r="O655" s="324" t="s">
        <v>1452</v>
      </c>
      <c r="P655" s="322" t="s">
        <v>23</v>
      </c>
      <c r="Z655" s="323" t="s">
        <v>6291</v>
      </c>
      <c r="AC655" s="322">
        <f>IF(ISTEXT(AD655),INDEX('JP PINT 1.0'!A:A,MATCH(コアインボイスモデル!AD655,'JP PINT 1.0'!B:B,0),1),"")</f>
        <v>3040</v>
      </c>
      <c r="AD655" s="324" t="s">
        <v>2001</v>
      </c>
      <c r="AE655" s="322" t="str">
        <f>IF(ISTEXT(AD655),INDEX('JP PINT 1.0'!F:F,MATCH(コアインボイスモデル!AD655,'JP PINT 1.0'!B:B,0),1),"")</f>
        <v>1..1</v>
      </c>
      <c r="AF655" s="322">
        <f>IF(ISTEXT(AD655),INDEX('JP PINT 1.0'!G:G,MATCH(コアインボイスモデル!AD655,'JP PINT 1.0'!B:B,0),1),"")</f>
        <v>2</v>
      </c>
      <c r="AG655" s="324" t="str">
        <f>IF(ISTEXT(AD655),INDEX('JP PINT 1.0'!I:I,MATCH(コアインボイスモデル!AD655,'JP PINT 1.0'!B:B,0),1),"")</f>
        <v>値引後請求書明細行金額(税抜き)</v>
      </c>
      <c r="AH655" s="324" t="str">
        <f>IF(ISTEXT(AD655),INDEX('JP PINT 1.0'!L:L,MATCH(コアインボイスモデル!AD655,'JP PINT 1.0'!B:B,0),1),"")</f>
        <v>値引後の請求書明細行の合計金額(税抜き)。</v>
      </c>
      <c r="AI655" s="322">
        <v>6</v>
      </c>
      <c r="AJ655" s="324" t="s">
        <v>739</v>
      </c>
      <c r="AK655" s="323" t="s">
        <v>4983</v>
      </c>
      <c r="AL655" s="322" t="s">
        <v>17</v>
      </c>
      <c r="AM655" s="324" t="str">
        <f>IF(LEN(AD655)&gt;1,INDEX('JP PINT 1.0'!U:U,MATCH(コアインボイスモデル!AD655,'JP PINT 1.0'!B:B,0),1),"")</f>
        <v>/ubl:Invoice/cac:InvoiceLine/cbc:LineExtensionAmount</v>
      </c>
    </row>
    <row r="656" spans="1:39" outlineLevel="1">
      <c r="A656" s="329">
        <f t="shared" si="97"/>
        <v>478</v>
      </c>
      <c r="B656" s="322" t="str">
        <f t="shared" si="102"/>
        <v>明細行</v>
      </c>
      <c r="C656" s="322" t="str">
        <f t="shared" si="105"/>
        <v>BT-392</v>
      </c>
      <c r="D656" s="322" t="str">
        <f t="shared" si="103"/>
        <v>1..1</v>
      </c>
      <c r="E656" s="322">
        <v>5</v>
      </c>
      <c r="F656" s="323" t="s">
        <v>1453</v>
      </c>
      <c r="G656" s="324" t="s">
        <v>1454</v>
      </c>
      <c r="H656" s="329">
        <v>654</v>
      </c>
      <c r="I656" s="322" t="s">
        <v>4121</v>
      </c>
      <c r="J656" s="322" t="str">
        <f>IF(LEN(N656)&gt;0,INDEX(統合請求!C:C,MATCH(N656,統合請求!D:D,0),1),"")</f>
        <v>IID320</v>
      </c>
      <c r="K656" s="322" t="s">
        <v>25</v>
      </c>
      <c r="L656" s="322" t="s">
        <v>754</v>
      </c>
      <c r="M656" s="322">
        <v>6</v>
      </c>
      <c r="N656" s="323" t="s">
        <v>1453</v>
      </c>
      <c r="O656" s="324" t="s">
        <v>1454</v>
      </c>
      <c r="P656" s="322" t="s">
        <v>23</v>
      </c>
      <c r="Z656" s="323" t="s">
        <v>6292</v>
      </c>
      <c r="AC656" s="322">
        <f>IF(ISTEXT(AD656),INDEX('JP PINT 1.0'!A:A,MATCH(コアインボイスモデル!AD656,'JP PINT 1.0'!B:B,0),1),"")</f>
        <v>3310</v>
      </c>
      <c r="AD656" s="324" t="s">
        <v>1965</v>
      </c>
      <c r="AE656" s="322" t="str">
        <f>IF(ISTEXT(AD656),INDEX('JP PINT 1.0'!F:F,MATCH(コアインボイスモデル!AD656,'JP PINT 1.0'!B:B,0),1),"")</f>
        <v>1..1</v>
      </c>
      <c r="AF656" s="322">
        <f>IF(ISTEXT(AD656),INDEX('JP PINT 1.0'!G:G,MATCH(コアインボイスモデル!AD656,'JP PINT 1.0'!B:B,0),1),"")</f>
        <v>3</v>
      </c>
      <c r="AG656" s="324" t="str">
        <f>IF(ISTEXT(AD656),INDEX('JP PINT 1.0'!I:I,MATCH(コアインボイスモデル!AD656,'JP PINT 1.0'!B:B,0),1),"")</f>
        <v>請求する品目に対する課税分類コード</v>
      </c>
      <c r="AH656" s="324" t="str">
        <f>IF(ISTEXT(AD656),INDEX('JP PINT 1.0'!L:L,MATCH(コアインボイスモデル!AD656,'JP PINT 1.0'!B:B,0),1),"")</f>
        <v>請求する品目に対して適用される課税分類コード。</v>
      </c>
      <c r="AI656" s="322">
        <v>6</v>
      </c>
      <c r="AJ656" s="324" t="s">
        <v>128</v>
      </c>
      <c r="AK656" s="323" t="s">
        <v>4984</v>
      </c>
      <c r="AL656" s="322" t="s">
        <v>17</v>
      </c>
      <c r="AM656" s="324" t="str">
        <f>IF(LEN(AD656)&gt;1,INDEX('JP PINT 1.0'!U:U,MATCH(コアインボイスモデル!AD656,'JP PINT 1.0'!B:B,0),1),"")</f>
        <v>/ubl:Invoice/cac:InvoiceLine/cac:Item/cac:ClassifiedTaxCategory/cbc:ID</v>
      </c>
    </row>
    <row r="657" spans="1:39" outlineLevel="1">
      <c r="A657" s="329">
        <f t="shared" si="97"/>
        <v>479</v>
      </c>
      <c r="B657" s="322" t="str">
        <f t="shared" si="102"/>
        <v>明細行</v>
      </c>
      <c r="C657" s="322" t="str">
        <f t="shared" si="105"/>
        <v>BT-393</v>
      </c>
      <c r="D657" s="322" t="str">
        <f t="shared" si="103"/>
        <v>0..1</v>
      </c>
      <c r="E657" s="322">
        <v>5</v>
      </c>
      <c r="F657" s="323" t="s">
        <v>1455</v>
      </c>
      <c r="G657" s="324" t="s">
        <v>1456</v>
      </c>
      <c r="H657" s="329">
        <v>655</v>
      </c>
      <c r="I657" s="322" t="s">
        <v>4121</v>
      </c>
      <c r="J657" s="322" t="str">
        <f>IF(LEN(N657)&gt;0,INDEX(統合請求!C:C,MATCH(N657,統合請求!D:D,0),1),"")</f>
        <v>IID321</v>
      </c>
      <c r="K657" s="322" t="s">
        <v>25</v>
      </c>
      <c r="L657" s="322" t="s">
        <v>802</v>
      </c>
      <c r="M657" s="322">
        <v>6</v>
      </c>
      <c r="N657" s="323" t="s">
        <v>1455</v>
      </c>
      <c r="O657" s="324" t="s">
        <v>1456</v>
      </c>
      <c r="P657" s="322" t="s">
        <v>30</v>
      </c>
      <c r="Z657" s="323" t="s">
        <v>6295</v>
      </c>
      <c r="AC657" s="322" t="str">
        <f>IF(ISTEXT(AD657),INDEX('JP PINT 1.0'!A:A,MATCH(コアインボイスモデル!AD657,'JP PINT 1.0'!B:B,0),1),"")</f>
        <v/>
      </c>
      <c r="AE657" s="322" t="str">
        <f>IF(ISTEXT(AD657),INDEX('JP PINT 1.0'!F:F,MATCH(コアインボイスモデル!AD657,'JP PINT 1.0'!B:B,0),1),"")</f>
        <v/>
      </c>
      <c r="AF657" s="322" t="str">
        <f>IF(ISTEXT(AD657),INDEX('JP PINT 1.0'!G:G,MATCH(コアインボイスモデル!AD657,'JP PINT 1.0'!B:B,0),1),"")</f>
        <v/>
      </c>
      <c r="AG657" s="324" t="str">
        <f>IF(ISTEXT(AD657),INDEX('JP PINT 1.0'!I:I,MATCH(コアインボイスモデル!AD657,'JP PINT 1.0'!B:B,0),1),"")</f>
        <v/>
      </c>
      <c r="AH657" s="324" t="str">
        <f>IF(ISTEXT(AD657),INDEX('JP PINT 1.0'!L:L,MATCH(コアインボイスモデル!AD657,'JP PINT 1.0'!B:B,0),1),"")</f>
        <v/>
      </c>
      <c r="AI657" s="322">
        <v>6</v>
      </c>
      <c r="AJ657" s="324" t="s">
        <v>803</v>
      </c>
      <c r="AK657" s="323" t="s">
        <v>4985</v>
      </c>
      <c r="AL657" s="322" t="s">
        <v>17</v>
      </c>
      <c r="AM657" s="324" t="str">
        <f>IF(LEN(AD657)&gt;1,INDEX('JP PINT 1.0'!U:U,MATCH(コアインボイスモデル!AD657,'JP PINT 1.0'!B:B,0),1),"")</f>
        <v/>
      </c>
    </row>
    <row r="658" spans="1:39" outlineLevel="1">
      <c r="A658" s="329">
        <f t="shared" si="97"/>
        <v>480</v>
      </c>
      <c r="B658" s="322" t="str">
        <f t="shared" si="102"/>
        <v>明細行</v>
      </c>
      <c r="C658" s="322" t="str">
        <f t="shared" si="105"/>
        <v>BT-394</v>
      </c>
      <c r="D658" s="322" t="str">
        <f t="shared" si="103"/>
        <v>1..1</v>
      </c>
      <c r="E658" s="322">
        <v>5</v>
      </c>
      <c r="F658" s="323" t="s">
        <v>1457</v>
      </c>
      <c r="G658" s="324" t="s">
        <v>1458</v>
      </c>
      <c r="H658" s="329">
        <v>656</v>
      </c>
      <c r="I658" s="322" t="s">
        <v>4121</v>
      </c>
      <c r="J658" s="322" t="str">
        <f>IF(LEN(N658)&gt;0,INDEX(統合請求!C:C,MATCH(N658,統合請求!D:D,0),1),"")</f>
        <v>IID322</v>
      </c>
      <c r="K658" s="322" t="s">
        <v>25</v>
      </c>
      <c r="L658" s="322" t="s">
        <v>806</v>
      </c>
      <c r="M658" s="322">
        <v>6</v>
      </c>
      <c r="N658" s="323" t="s">
        <v>1457</v>
      </c>
      <c r="O658" s="324" t="s">
        <v>1458</v>
      </c>
      <c r="P658" s="322" t="s">
        <v>23</v>
      </c>
      <c r="Z658" s="323" t="s">
        <v>6416</v>
      </c>
      <c r="AC658" s="322">
        <f>IF(ISTEXT(AD658),INDEX('JP PINT 1.0'!A:A,MATCH(コアインボイスモデル!AD658,'JP PINT 1.0'!B:B,0),1),"")</f>
        <v>3320</v>
      </c>
      <c r="AD658" s="324" t="s">
        <v>1966</v>
      </c>
      <c r="AE658" s="322" t="str">
        <f>IF(ISTEXT(AD658),INDEX('JP PINT 1.0'!F:F,MATCH(コアインボイスモデル!AD658,'JP PINT 1.0'!B:B,0),1),"")</f>
        <v>0..1</v>
      </c>
      <c r="AF658" s="322">
        <f>IF(ISTEXT(AD658),INDEX('JP PINT 1.0'!G:G,MATCH(コアインボイスモデル!AD658,'JP PINT 1.0'!B:B,0),1),"")</f>
        <v>3</v>
      </c>
      <c r="AG658" s="324" t="str">
        <f>IF(ISTEXT(AD658),INDEX('JP PINT 1.0'!I:I,MATCH(コアインボイスモデル!AD658,'JP PINT 1.0'!B:B,0),1),"")</f>
        <v>請求する品目に対する税率</v>
      </c>
      <c r="AH658" s="324" t="str">
        <f>IF(ISTEXT(AD658),INDEX('JP PINT 1.0'!L:L,MATCH(コアインボイスモデル!AD658,'JP PINT 1.0'!B:B,0),1),"")</f>
        <v>請求する品目に対して適用される税率で、パーセントで表現。</v>
      </c>
      <c r="AI658" s="322">
        <v>6</v>
      </c>
      <c r="AJ658" s="324" t="s">
        <v>807</v>
      </c>
      <c r="AK658" s="323" t="s">
        <v>4986</v>
      </c>
      <c r="AL658" s="322" t="s">
        <v>17</v>
      </c>
      <c r="AM658" s="324" t="str">
        <f>IF(LEN(AD658)&gt;1,INDEX('JP PINT 1.0'!U:U,MATCH(コアインボイスモデル!AD658,'JP PINT 1.0'!B:B,0),1),"")</f>
        <v>/ubl:Invoice/cac:InvoiceLine/cac:Item/cac:ClassifiedTaxCategory/cbc:Percent</v>
      </c>
    </row>
    <row r="659" spans="1:39" outlineLevel="1">
      <c r="A659" s="329">
        <f t="shared" si="97"/>
        <v>481</v>
      </c>
      <c r="B659" s="322" t="str">
        <f t="shared" si="102"/>
        <v>明細行</v>
      </c>
      <c r="C659" s="322" t="str">
        <f t="shared" si="105"/>
        <v>BT-395</v>
      </c>
      <c r="D659" s="322" t="str">
        <f t="shared" si="103"/>
        <v>0..1</v>
      </c>
      <c r="E659" s="322">
        <v>5</v>
      </c>
      <c r="F659" s="323" t="s">
        <v>1459</v>
      </c>
      <c r="G659" s="324" t="s">
        <v>1460</v>
      </c>
      <c r="H659" s="329">
        <v>657</v>
      </c>
      <c r="I659" s="322" t="s">
        <v>4121</v>
      </c>
      <c r="J659" s="322" t="str">
        <f>IF(LEN(N659)&gt;0,INDEX(統合請求!C:C,MATCH(N659,統合請求!D:D,0),1),"")</f>
        <v>IID323</v>
      </c>
      <c r="K659" s="322" t="s">
        <v>25</v>
      </c>
      <c r="L659" s="322" t="s">
        <v>810</v>
      </c>
      <c r="M659" s="322">
        <v>6</v>
      </c>
      <c r="N659" s="323" t="s">
        <v>1459</v>
      </c>
      <c r="O659" s="324" t="s">
        <v>1460</v>
      </c>
      <c r="P659" s="322" t="s">
        <v>30</v>
      </c>
      <c r="Z659" s="323" t="s">
        <v>6418</v>
      </c>
      <c r="AE659" s="322" t="str">
        <f>IF(ISTEXT(AD659),INDEX('JP PINT 1.0'!F:F,MATCH(コアインボイスモデル!AD659,'JP PINT 1.0'!B:B,0),1),"")</f>
        <v/>
      </c>
      <c r="AF659" s="322" t="str">
        <f>IF(ISTEXT(AD659),INDEX('JP PINT 1.0'!G:G,MATCH(コアインボイスモデル!AD659,'JP PINT 1.0'!B:B,0),1),"")</f>
        <v/>
      </c>
      <c r="AG659" s="324" t="str">
        <f>IF(ISTEXT(AD659),INDEX('JP PINT 1.0'!I:I,MATCH(コアインボイスモデル!AD659,'JP PINT 1.0'!B:B,0),1),"")</f>
        <v/>
      </c>
      <c r="AH659" s="324" t="str">
        <f>IF(ISTEXT(AD659),INDEX('JP PINT 1.0'!L:L,MATCH(コアインボイスモデル!AD659,'JP PINT 1.0'!B:B,0),1),"")</f>
        <v/>
      </c>
      <c r="AI659" s="322">
        <v>6</v>
      </c>
      <c r="AJ659" s="324" t="s">
        <v>811</v>
      </c>
      <c r="AK659" s="323" t="s">
        <v>4987</v>
      </c>
      <c r="AL659" s="322" t="s">
        <v>17</v>
      </c>
      <c r="AM659" s="324" t="str">
        <f>IF(LEN(AD659)&gt;1,INDEX('JP PINT 1.0'!U:U,MATCH(コアインボイスモデル!AD659,'JP PINT 1.0'!B:B,0),1),"")</f>
        <v/>
      </c>
    </row>
    <row r="660" spans="1:39" outlineLevel="1">
      <c r="A660" s="329">
        <f t="shared" si="97"/>
        <v>482</v>
      </c>
      <c r="B660" s="322" t="str">
        <f t="shared" si="102"/>
        <v>明細行</v>
      </c>
      <c r="C660" s="322" t="str">
        <f t="shared" si="105"/>
        <v>BT-396</v>
      </c>
      <c r="D660" s="322" t="str">
        <f t="shared" si="103"/>
        <v>0..1</v>
      </c>
      <c r="E660" s="322">
        <v>5</v>
      </c>
      <c r="F660" s="323" t="s">
        <v>1461</v>
      </c>
      <c r="G660" s="324" t="s">
        <v>1462</v>
      </c>
      <c r="H660" s="329">
        <v>658</v>
      </c>
      <c r="I660" s="322" t="s">
        <v>4121</v>
      </c>
      <c r="J660" s="322" t="str">
        <f>IF(LEN(N660)&gt;0,INDEX(統合請求!C:C,MATCH(N660,統合請求!D:D,0),1),"")</f>
        <v>IID324</v>
      </c>
      <c r="K660" s="322" t="s">
        <v>25</v>
      </c>
      <c r="L660" s="322" t="s">
        <v>818</v>
      </c>
      <c r="M660" s="322">
        <v>6</v>
      </c>
      <c r="N660" s="323" t="s">
        <v>1461</v>
      </c>
      <c r="O660" s="324" t="s">
        <v>1462</v>
      </c>
      <c r="P660" s="322" t="s">
        <v>30</v>
      </c>
      <c r="Z660" s="323" t="s">
        <v>6340</v>
      </c>
      <c r="AE660" s="322" t="str">
        <f>IF(ISTEXT(AD660),INDEX('JP PINT 1.0'!F:F,MATCH(コアインボイスモデル!AD660,'JP PINT 1.0'!B:B,0),1),"")</f>
        <v/>
      </c>
      <c r="AF660" s="322" t="str">
        <f>IF(ISTEXT(AD660),INDEX('JP PINT 1.0'!G:G,MATCH(コアインボイスモデル!AD660,'JP PINT 1.0'!B:B,0),1),"")</f>
        <v/>
      </c>
      <c r="AG660" s="324" t="str">
        <f>IF(ISTEXT(AD660),INDEX('JP PINT 1.0'!I:I,MATCH(コアインボイスモデル!AD660,'JP PINT 1.0'!B:B,0),1),"")</f>
        <v/>
      </c>
      <c r="AH660" s="324" t="str">
        <f>IF(ISTEXT(AD660),INDEX('JP PINT 1.0'!L:L,MATCH(コアインボイスモデル!AD660,'JP PINT 1.0'!B:B,0),1),"")</f>
        <v/>
      </c>
      <c r="AI660" s="322">
        <v>6</v>
      </c>
      <c r="AJ660" s="324" t="s">
        <v>819</v>
      </c>
      <c r="AK660" s="323" t="s">
        <v>4988</v>
      </c>
      <c r="AL660" s="322" t="s">
        <v>17</v>
      </c>
      <c r="AM660" s="324" t="str">
        <f>IF(LEN(AD660)&gt;1,INDEX('JP PINT 1.0'!U:U,MATCH(コアインボイスモデル!AD660,'JP PINT 1.0'!B:B,0),1),"")</f>
        <v/>
      </c>
    </row>
    <row r="661" spans="1:39">
      <c r="A661" s="329">
        <f t="shared" si="97"/>
        <v>483</v>
      </c>
      <c r="B661" s="322" t="str">
        <f t="shared" si="102"/>
        <v>明細行</v>
      </c>
      <c r="C661" s="322" t="str">
        <f>"BG-"&amp;(MID(C652,4,2)+1)</f>
        <v>BG-83</v>
      </c>
      <c r="D661" s="322" t="str">
        <f t="shared" si="103"/>
        <v>0..n</v>
      </c>
      <c r="E661" s="322">
        <v>4</v>
      </c>
      <c r="F661" s="323" t="s">
        <v>6127</v>
      </c>
      <c r="G661" s="324" t="s">
        <v>1465</v>
      </c>
      <c r="H661" s="329">
        <v>659</v>
      </c>
      <c r="I661" s="322" t="s">
        <v>4121</v>
      </c>
      <c r="K661" s="322" t="s">
        <v>36</v>
      </c>
      <c r="L661" s="322" t="s">
        <v>1463</v>
      </c>
      <c r="M661" s="322">
        <v>5</v>
      </c>
      <c r="N661" s="323" t="s">
        <v>1464</v>
      </c>
      <c r="O661" s="324" t="s">
        <v>1465</v>
      </c>
      <c r="P661" s="322" t="s">
        <v>139</v>
      </c>
      <c r="X661" s="323" t="s">
        <v>6488</v>
      </c>
      <c r="AE661" s="322" t="str">
        <f>IF(ISTEXT(AD661),INDEX('JP PINT 1.0'!F:F,MATCH(コアインボイスモデル!AD661,'JP PINT 1.0'!B:B,0),1),"")</f>
        <v/>
      </c>
      <c r="AF661" s="322" t="str">
        <f>IF(ISTEXT(AD661),INDEX('JP PINT 1.0'!G:G,MATCH(コアインボイスモデル!AD661,'JP PINT 1.0'!B:B,0),1),"")</f>
        <v/>
      </c>
      <c r="AG661" s="324" t="str">
        <f>IF(ISTEXT(AD661),INDEX('JP PINT 1.0'!I:I,MATCH(コアインボイスモデル!AD661,'JP PINT 1.0'!B:B,0),1),"")</f>
        <v/>
      </c>
      <c r="AH661" s="324" t="str">
        <f>IF(ISTEXT(AD661),INDEX('JP PINT 1.0'!L:L,MATCH(コアインボイスモデル!AD661,'JP PINT 1.0'!B:B,0),1),"")</f>
        <v/>
      </c>
      <c r="AI661" s="322">
        <v>5</v>
      </c>
      <c r="AJ661" s="324" t="s">
        <v>1294</v>
      </c>
      <c r="AK661" s="323" t="s">
        <v>4989</v>
      </c>
      <c r="AL661" s="322" t="s">
        <v>17</v>
      </c>
      <c r="AM661" s="324" t="str">
        <f>IF(LEN(AD661)&gt;1,INDEX('JP PINT 1.0'!U:U,MATCH(コアインボイスモデル!AD661,'JP PINT 1.0'!B:B,0),1),"")</f>
        <v/>
      </c>
    </row>
    <row r="662" spans="1:39" outlineLevel="1">
      <c r="A662" s="329"/>
      <c r="B662" s="322" t="str">
        <f t="shared" si="102"/>
        <v/>
      </c>
      <c r="D662" s="322" t="str">
        <f t="shared" si="103"/>
        <v/>
      </c>
      <c r="E662" s="322" t="s">
        <v>3791</v>
      </c>
      <c r="H662" s="329">
        <v>660</v>
      </c>
      <c r="I662" s="322" t="s">
        <v>4121</v>
      </c>
      <c r="J662" s="322" t="str">
        <f>IF(LEN(N662)&gt;0,INDEX(統合請求!C:C,MATCH(N662,統合請求!D:D,0),1),"")</f>
        <v>ICL76</v>
      </c>
      <c r="K662" s="322" t="s">
        <v>41</v>
      </c>
      <c r="L662" s="322" t="s">
        <v>159</v>
      </c>
      <c r="M662" s="322">
        <v>5</v>
      </c>
      <c r="N662" s="323" t="s">
        <v>1466</v>
      </c>
      <c r="O662" s="324" t="s">
        <v>1467</v>
      </c>
      <c r="P662" s="322" t="s">
        <v>16</v>
      </c>
      <c r="Y662" s="323" t="s">
        <v>6226</v>
      </c>
      <c r="AE662" s="322" t="str">
        <f>IF(ISTEXT(AD662),INDEX('JP PINT 1.0'!F:F,MATCH(コアインボイスモデル!AD662,'JP PINT 1.0'!B:B,0),1),"")</f>
        <v/>
      </c>
      <c r="AF662" s="322" t="str">
        <f>IF(ISTEXT(AD662),INDEX('JP PINT 1.0'!G:G,MATCH(コアインボイスモデル!AD662,'JP PINT 1.0'!B:B,0),1),"")</f>
        <v/>
      </c>
      <c r="AG662" s="324" t="str">
        <f>IF(ISTEXT(AD662),INDEX('JP PINT 1.0'!I:I,MATCH(コアインボイスモデル!AD662,'JP PINT 1.0'!B:B,0),1),"")</f>
        <v/>
      </c>
      <c r="AH662" s="324" t="str">
        <f>IF(ISTEXT(AD662),INDEX('JP PINT 1.0'!L:L,MATCH(コアインボイスモデル!AD662,'JP PINT 1.0'!B:B,0),1),"")</f>
        <v/>
      </c>
      <c r="AI662" s="322">
        <v>5</v>
      </c>
      <c r="AJ662" s="324" t="s">
        <v>160</v>
      </c>
      <c r="AL662" s="322" t="s">
        <v>17</v>
      </c>
      <c r="AM662" s="324" t="str">
        <f>IF(LEN(AD662)&gt;1,INDEX('JP PINT 1.0'!U:U,MATCH(コアインボイスモデル!AD662,'JP PINT 1.0'!B:B,0),1),"")</f>
        <v/>
      </c>
    </row>
    <row r="663" spans="1:39" outlineLevel="1">
      <c r="A663" s="329">
        <f>A661+1</f>
        <v>484</v>
      </c>
      <c r="B663" s="322" t="str">
        <f t="shared" si="102"/>
        <v>明細行</v>
      </c>
      <c r="C663" s="322" t="str">
        <f>"BT-"&amp;(MID(C660,4,3)+1)</f>
        <v>BT-397</v>
      </c>
      <c r="D663" s="322" t="str">
        <f t="shared" si="103"/>
        <v>1..1</v>
      </c>
      <c r="E663" s="322">
        <v>5</v>
      </c>
      <c r="F663" s="323" t="s">
        <v>6077</v>
      </c>
      <c r="G663" s="324" t="s">
        <v>1469</v>
      </c>
      <c r="H663" s="329">
        <v>661</v>
      </c>
      <c r="I663" s="322" t="s">
        <v>4121</v>
      </c>
      <c r="J663" s="322" t="str">
        <f>IF(LEN(N663)&gt;0,INDEX(統合請求!C:C,MATCH(N663,統合請求!D:D,0),1),"")</f>
        <v>IID325</v>
      </c>
      <c r="K663" s="322" t="s">
        <v>25</v>
      </c>
      <c r="L663" s="322" t="s">
        <v>163</v>
      </c>
      <c r="M663" s="322">
        <v>6</v>
      </c>
      <c r="N663" s="323" t="s">
        <v>1468</v>
      </c>
      <c r="O663" s="324" t="s">
        <v>1469</v>
      </c>
      <c r="P663" s="322" t="s">
        <v>23</v>
      </c>
      <c r="Z663" s="323" t="s">
        <v>6227</v>
      </c>
      <c r="AE663" s="322" t="str">
        <f>IF(ISTEXT(AD663),INDEX('JP PINT 1.0'!F:F,MATCH(コアインボイスモデル!AD663,'JP PINT 1.0'!B:B,0),1),"")</f>
        <v/>
      </c>
      <c r="AF663" s="322" t="str">
        <f>IF(ISTEXT(AD663),INDEX('JP PINT 1.0'!G:G,MATCH(コアインボイスモデル!AD663,'JP PINT 1.0'!B:B,0),1),"")</f>
        <v/>
      </c>
      <c r="AG663" s="324" t="str">
        <f>IF(ISTEXT(AD663),INDEX('JP PINT 1.0'!I:I,MATCH(コアインボイスモデル!AD663,'JP PINT 1.0'!B:B,0),1),"")</f>
        <v/>
      </c>
      <c r="AH663" s="324" t="str">
        <f>IF(ISTEXT(AD663),INDEX('JP PINT 1.0'!L:L,MATCH(コアインボイスモデル!AD663,'JP PINT 1.0'!B:B,0),1),"")</f>
        <v/>
      </c>
      <c r="AI663" s="322">
        <v>6</v>
      </c>
      <c r="AJ663" s="324" t="s">
        <v>164</v>
      </c>
      <c r="AK663" s="323" t="s">
        <v>4990</v>
      </c>
      <c r="AL663" s="322" t="s">
        <v>17</v>
      </c>
      <c r="AM663" s="324" t="str">
        <f>IF(LEN(AD663)&gt;1,INDEX('JP PINT 1.0'!U:U,MATCH(コアインボイスモデル!AD663,'JP PINT 1.0'!B:B,0),1),"")</f>
        <v/>
      </c>
    </row>
    <row r="664" spans="1:39" outlineLevel="1">
      <c r="A664" s="329">
        <f t="shared" si="97"/>
        <v>485</v>
      </c>
      <c r="B664" s="322" t="str">
        <f t="shared" si="102"/>
        <v>明細行</v>
      </c>
      <c r="C664" s="322" t="str">
        <f t="shared" ref="C664:C669" si="106">"BT-"&amp;(MID(C663,4,3)+1)</f>
        <v>BT-398</v>
      </c>
      <c r="D664" s="322" t="str">
        <f t="shared" si="103"/>
        <v>0..1</v>
      </c>
      <c r="E664" s="322">
        <v>5</v>
      </c>
      <c r="F664" s="323" t="s">
        <v>6078</v>
      </c>
      <c r="G664" s="324" t="s">
        <v>1471</v>
      </c>
      <c r="H664" s="329">
        <v>662</v>
      </c>
      <c r="I664" s="322" t="s">
        <v>4121</v>
      </c>
      <c r="J664" s="322" t="str">
        <f>IF(LEN(N664)&gt;0,INDEX(統合請求!C:C,MATCH(N664,統合請求!D:D,0),1),"")</f>
        <v>IID326</v>
      </c>
      <c r="K664" s="322" t="s">
        <v>25</v>
      </c>
      <c r="L664" s="322" t="s">
        <v>167</v>
      </c>
      <c r="M664" s="322">
        <v>6</v>
      </c>
      <c r="N664" s="323" t="s">
        <v>1470</v>
      </c>
      <c r="O664" s="324" t="s">
        <v>1471</v>
      </c>
      <c r="P664" s="322" t="s">
        <v>30</v>
      </c>
      <c r="Z664" s="323" t="s">
        <v>6228</v>
      </c>
      <c r="AE664" s="322" t="str">
        <f>IF(ISTEXT(AD664),INDEX('JP PINT 1.0'!F:F,MATCH(コアインボイスモデル!AD664,'JP PINT 1.0'!B:B,0),1),"")</f>
        <v/>
      </c>
      <c r="AF664" s="322" t="str">
        <f>IF(ISTEXT(AD664),INDEX('JP PINT 1.0'!G:G,MATCH(コアインボイスモデル!AD664,'JP PINT 1.0'!B:B,0),1),"")</f>
        <v/>
      </c>
      <c r="AG664" s="324" t="str">
        <f>IF(ISTEXT(AD664),INDEX('JP PINT 1.0'!I:I,MATCH(コアインボイスモデル!AD664,'JP PINT 1.0'!B:B,0),1),"")</f>
        <v/>
      </c>
      <c r="AH664" s="324" t="str">
        <f>IF(ISTEXT(AD664),INDEX('JP PINT 1.0'!L:L,MATCH(コアインボイスモデル!AD664,'JP PINT 1.0'!B:B,0),1),"")</f>
        <v/>
      </c>
      <c r="AI664" s="322">
        <v>6</v>
      </c>
      <c r="AJ664" s="324" t="s">
        <v>68</v>
      </c>
      <c r="AK664" s="323" t="s">
        <v>4991</v>
      </c>
      <c r="AL664" s="322" t="s">
        <v>17</v>
      </c>
      <c r="AM664" s="324" t="str">
        <f>IF(LEN(AD664)&gt;1,INDEX('JP PINT 1.0'!U:U,MATCH(コアインボイスモデル!AD664,'JP PINT 1.0'!B:B,0),1),"")</f>
        <v/>
      </c>
    </row>
    <row r="665" spans="1:39" outlineLevel="1">
      <c r="A665" s="329">
        <f t="shared" si="97"/>
        <v>486</v>
      </c>
      <c r="B665" s="322" t="str">
        <f t="shared" si="102"/>
        <v>明細行</v>
      </c>
      <c r="C665" s="322" t="str">
        <f t="shared" si="106"/>
        <v>BT-399</v>
      </c>
      <c r="D665" s="322" t="str">
        <f t="shared" si="103"/>
        <v>1..1</v>
      </c>
      <c r="E665" s="322">
        <v>5</v>
      </c>
      <c r="F665" s="323" t="s">
        <v>6079</v>
      </c>
      <c r="G665" s="324" t="s">
        <v>1473</v>
      </c>
      <c r="H665" s="329">
        <v>663</v>
      </c>
      <c r="I665" s="322" t="s">
        <v>4121</v>
      </c>
      <c r="J665" s="322" t="str">
        <f>IF(LEN(N665)&gt;0,INDEX(統合請求!C:C,MATCH(N665,統合請求!D:D,0),1),"")</f>
        <v>IID327</v>
      </c>
      <c r="K665" s="322" t="s">
        <v>25</v>
      </c>
      <c r="L665" s="322" t="s">
        <v>1359</v>
      </c>
      <c r="M665" s="322">
        <v>6</v>
      </c>
      <c r="N665" s="323" t="s">
        <v>1472</v>
      </c>
      <c r="O665" s="324" t="s">
        <v>1473</v>
      </c>
      <c r="P665" s="322" t="s">
        <v>23</v>
      </c>
      <c r="Z665" s="323" t="s">
        <v>6352</v>
      </c>
      <c r="AE665" s="322" t="str">
        <f>IF(ISTEXT(AD665),INDEX('JP PINT 1.0'!F:F,MATCH(コアインボイスモデル!AD665,'JP PINT 1.0'!B:B,0),1),"")</f>
        <v/>
      </c>
      <c r="AF665" s="322" t="str">
        <f>IF(ISTEXT(AD665),INDEX('JP PINT 1.0'!G:G,MATCH(コアインボイスモデル!AD665,'JP PINT 1.0'!B:B,0),1),"")</f>
        <v/>
      </c>
      <c r="AG665" s="324" t="str">
        <f>IF(ISTEXT(AD665),INDEX('JP PINT 1.0'!I:I,MATCH(コアインボイスモデル!AD665,'JP PINT 1.0'!B:B,0),1),"")</f>
        <v/>
      </c>
      <c r="AH665" s="324" t="str">
        <f>IF(ISTEXT(AD665),INDEX('JP PINT 1.0'!L:L,MATCH(コアインボイスモデル!AD665,'JP PINT 1.0'!B:B,0),1),"")</f>
        <v/>
      </c>
      <c r="AI665" s="322">
        <v>6</v>
      </c>
      <c r="AJ665" s="324" t="s">
        <v>1002</v>
      </c>
      <c r="AK665" s="323" t="s">
        <v>4992</v>
      </c>
      <c r="AL665" s="322" t="s">
        <v>17</v>
      </c>
      <c r="AM665" s="324" t="str">
        <f>IF(LEN(AD665)&gt;1,INDEX('JP PINT 1.0'!U:U,MATCH(コアインボイスモデル!AD665,'JP PINT 1.0'!B:B,0),1),"")</f>
        <v/>
      </c>
    </row>
    <row r="666" spans="1:39" outlineLevel="1">
      <c r="A666" s="329">
        <f t="shared" si="97"/>
        <v>487</v>
      </c>
      <c r="B666" s="322" t="str">
        <f t="shared" si="102"/>
        <v>明細行</v>
      </c>
      <c r="C666" s="322" t="str">
        <f t="shared" si="106"/>
        <v>BT-400</v>
      </c>
      <c r="D666" s="322" t="str">
        <f t="shared" si="103"/>
        <v>0..1</v>
      </c>
      <c r="E666" s="322">
        <v>5</v>
      </c>
      <c r="F666" s="323" t="s">
        <v>6080</v>
      </c>
      <c r="G666" s="324" t="s">
        <v>1475</v>
      </c>
      <c r="H666" s="329">
        <v>664</v>
      </c>
      <c r="I666" s="322" t="s">
        <v>4121</v>
      </c>
      <c r="J666" s="322" t="str">
        <f>IF(LEN(N666)&gt;0,INDEX(統合請求!C:C,MATCH(N666,統合請求!D:D,0),1),"")</f>
        <v>IID328</v>
      </c>
      <c r="K666" s="322" t="s">
        <v>25</v>
      </c>
      <c r="L666" s="322" t="s">
        <v>170</v>
      </c>
      <c r="M666" s="322">
        <v>6</v>
      </c>
      <c r="N666" s="323" t="s">
        <v>1474</v>
      </c>
      <c r="O666" s="324" t="s">
        <v>1475</v>
      </c>
      <c r="P666" s="322" t="s">
        <v>30</v>
      </c>
      <c r="Z666" s="323" t="s">
        <v>6230</v>
      </c>
      <c r="AC666" s="322" t="str">
        <f>IF(ISTEXT(AD666),INDEX('JP PINT 1.0'!A:A,MATCH(コアインボイスモデル!AD666,'JP PINT 1.0'!B:B,0),1),"")</f>
        <v/>
      </c>
      <c r="AE666" s="322" t="str">
        <f>IF(ISTEXT(AD666),INDEX('JP PINT 1.0'!F:F,MATCH(コアインボイスモデル!AD666,'JP PINT 1.0'!B:B,0),1),"")</f>
        <v/>
      </c>
      <c r="AF666" s="322" t="str">
        <f>IF(ISTEXT(AD666),INDEX('JP PINT 1.0'!G:G,MATCH(コアインボイスモデル!AD666,'JP PINT 1.0'!B:B,0),1),"")</f>
        <v/>
      </c>
      <c r="AG666" s="324" t="str">
        <f>IF(ISTEXT(AD666),INDEX('JP PINT 1.0'!I:I,MATCH(コアインボイスモデル!AD666,'JP PINT 1.0'!B:B,0),1),"")</f>
        <v/>
      </c>
      <c r="AH666" s="324" t="str">
        <f>IF(ISTEXT(AD666),INDEX('JP PINT 1.0'!L:L,MATCH(コアインボイスモデル!AD666,'JP PINT 1.0'!B:B,0),1),"")</f>
        <v/>
      </c>
      <c r="AI666" s="322">
        <v>6</v>
      </c>
      <c r="AJ666" s="324" t="s">
        <v>171</v>
      </c>
      <c r="AK666" s="323" t="s">
        <v>4993</v>
      </c>
      <c r="AL666" s="322" t="s">
        <v>17</v>
      </c>
      <c r="AM666" s="324" t="str">
        <f>IF(LEN(AD666)&gt;1,INDEX('JP PINT 1.0'!U:U,MATCH(コアインボイスモデル!AD666,'JP PINT 1.0'!B:B,0),1),"")</f>
        <v/>
      </c>
    </row>
    <row r="667" spans="1:39" outlineLevel="1">
      <c r="A667" s="329">
        <f t="shared" si="97"/>
        <v>488</v>
      </c>
      <c r="B667" s="322" t="str">
        <f t="shared" si="102"/>
        <v>明細行</v>
      </c>
      <c r="C667" s="322" t="str">
        <f t="shared" si="106"/>
        <v>BT-401</v>
      </c>
      <c r="D667" s="322" t="str">
        <f t="shared" si="103"/>
        <v>0..1</v>
      </c>
      <c r="E667" s="322">
        <v>5</v>
      </c>
      <c r="F667" s="323" t="s">
        <v>6081</v>
      </c>
      <c r="G667" s="324" t="s">
        <v>1477</v>
      </c>
      <c r="H667" s="329">
        <v>665</v>
      </c>
      <c r="I667" s="322" t="s">
        <v>4121</v>
      </c>
      <c r="J667" s="322" t="str">
        <f>IF(LEN(N667)&gt;0,INDEX(統合請求!C:C,MATCH(N667,統合請求!D:D,0),1),"")</f>
        <v>IID329</v>
      </c>
      <c r="K667" s="322" t="s">
        <v>25</v>
      </c>
      <c r="L667" s="322" t="s">
        <v>175</v>
      </c>
      <c r="M667" s="322">
        <v>6</v>
      </c>
      <c r="N667" s="323" t="s">
        <v>1476</v>
      </c>
      <c r="O667" s="324" t="s">
        <v>1477</v>
      </c>
      <c r="P667" s="322" t="s">
        <v>30</v>
      </c>
      <c r="Z667" s="323" t="s">
        <v>6231</v>
      </c>
      <c r="AC667" s="322" t="str">
        <f>IF(ISTEXT(AD667),INDEX('JP PINT 1.0'!A:A,MATCH(コアインボイスモデル!AD667,'JP PINT 1.0'!B:B,0),1),"")</f>
        <v/>
      </c>
      <c r="AE667" s="322" t="str">
        <f>IF(ISTEXT(AD667),INDEX('JP PINT 1.0'!F:F,MATCH(コアインボイスモデル!AD667,'JP PINT 1.0'!B:B,0),1),"")</f>
        <v/>
      </c>
      <c r="AF667" s="322" t="str">
        <f>IF(ISTEXT(AD667),INDEX('JP PINT 1.0'!G:G,MATCH(コアインボイスモデル!AD667,'JP PINT 1.0'!B:B,0),1),"")</f>
        <v/>
      </c>
      <c r="AG667" s="324" t="str">
        <f>IF(ISTEXT(AD667),INDEX('JP PINT 1.0'!I:I,MATCH(コアインボイスモデル!AD667,'JP PINT 1.0'!B:B,0),1),"")</f>
        <v/>
      </c>
      <c r="AH667" s="324" t="str">
        <f>IF(ISTEXT(AD667),INDEX('JP PINT 1.0'!L:L,MATCH(コアインボイスモデル!AD667,'JP PINT 1.0'!B:B,0),1),"")</f>
        <v/>
      </c>
      <c r="AI667" s="322">
        <v>6</v>
      </c>
      <c r="AJ667" s="324" t="s">
        <v>176</v>
      </c>
      <c r="AK667" s="323" t="s">
        <v>4994</v>
      </c>
      <c r="AL667" s="322" t="s">
        <v>17</v>
      </c>
      <c r="AM667" s="324" t="str">
        <f>IF(LEN(AD667)&gt;1,INDEX('JP PINT 1.0'!U:U,MATCH(コアインボイスモデル!AD667,'JP PINT 1.0'!B:B,0),1),"")</f>
        <v/>
      </c>
    </row>
    <row r="668" spans="1:39" outlineLevel="1">
      <c r="A668" s="329">
        <f t="shared" ref="A668:A713" si="107">A667+1</f>
        <v>489</v>
      </c>
      <c r="B668" s="322" t="str">
        <f t="shared" si="102"/>
        <v>明細行</v>
      </c>
      <c r="C668" s="322" t="str">
        <f t="shared" si="106"/>
        <v>BT-402</v>
      </c>
      <c r="D668" s="322" t="str">
        <f t="shared" si="103"/>
        <v>1..1</v>
      </c>
      <c r="E668" s="322">
        <v>5</v>
      </c>
      <c r="F668" s="323" t="s">
        <v>6082</v>
      </c>
      <c r="G668" s="324" t="s">
        <v>1481</v>
      </c>
      <c r="H668" s="329">
        <v>666</v>
      </c>
      <c r="I668" s="322" t="s">
        <v>4121</v>
      </c>
      <c r="J668" s="322" t="str">
        <f>IF(LEN(N668)&gt;0,INDEX(統合請求!C:C,MATCH(N668,統合請求!D:D,0),1),"")</f>
        <v>IID331</v>
      </c>
      <c r="K668" s="322" t="s">
        <v>25</v>
      </c>
      <c r="L668" s="322" t="s">
        <v>1478</v>
      </c>
      <c r="M668" s="322">
        <v>6</v>
      </c>
      <c r="N668" s="323" t="s">
        <v>1480</v>
      </c>
      <c r="O668" s="324" t="s">
        <v>1481</v>
      </c>
      <c r="P668" s="322" t="s">
        <v>23</v>
      </c>
      <c r="Z668" s="323" t="s">
        <v>6358</v>
      </c>
      <c r="AC668" s="322" t="str">
        <f>IF(ISTEXT(AD668),INDEX('JP PINT 1.0'!A:A,MATCH(コアインボイスモデル!AD668,'JP PINT 1.0'!B:B,0),1),"")</f>
        <v/>
      </c>
      <c r="AE668" s="322" t="str">
        <f>IF(ISTEXT(AD668),INDEX('JP PINT 1.0'!F:F,MATCH(コアインボイスモデル!AD668,'JP PINT 1.0'!B:B,0),1),"")</f>
        <v/>
      </c>
      <c r="AF668" s="322" t="str">
        <f>IF(ISTEXT(AD668),INDEX('JP PINT 1.0'!G:G,MATCH(コアインボイスモデル!AD668,'JP PINT 1.0'!B:B,0),1),"")</f>
        <v/>
      </c>
      <c r="AG668" s="324" t="str">
        <f>IF(ISTEXT(AD668),INDEX('JP PINT 1.0'!I:I,MATCH(コアインボイスモデル!AD668,'JP PINT 1.0'!B:B,0),1),"")</f>
        <v/>
      </c>
      <c r="AH668" s="324" t="str">
        <f>IF(ISTEXT(AD668),INDEX('JP PINT 1.0'!L:L,MATCH(コアインボイスモデル!AD668,'JP PINT 1.0'!B:B,0),1),"")</f>
        <v/>
      </c>
      <c r="AI668" s="322">
        <v>6</v>
      </c>
      <c r="AJ668" s="324" t="s">
        <v>1479</v>
      </c>
      <c r="AK668" s="323" t="s">
        <v>4995</v>
      </c>
      <c r="AL668" s="322" t="s">
        <v>17</v>
      </c>
      <c r="AM668" s="324" t="str">
        <f>IF(LEN(AD668)&gt;1,INDEX('JP PINT 1.0'!U:U,MATCH(コアインボイスモデル!AD668,'JP PINT 1.0'!B:B,0),1),"")</f>
        <v/>
      </c>
    </row>
    <row r="669" spans="1:39" outlineLevel="1">
      <c r="A669" s="329">
        <f t="shared" si="107"/>
        <v>490</v>
      </c>
      <c r="B669" s="322" t="str">
        <f t="shared" si="102"/>
        <v>明細行</v>
      </c>
      <c r="C669" s="322" t="str">
        <f t="shared" si="106"/>
        <v>BT-403</v>
      </c>
      <c r="D669" s="322" t="str">
        <f t="shared" si="103"/>
        <v>0..1</v>
      </c>
      <c r="E669" s="322">
        <v>5</v>
      </c>
      <c r="F669" s="323" t="s">
        <v>6074</v>
      </c>
      <c r="G669" s="324" t="s">
        <v>1482</v>
      </c>
      <c r="H669" s="329">
        <v>667</v>
      </c>
      <c r="I669" s="322" t="s">
        <v>4121</v>
      </c>
      <c r="J669" s="322" t="str">
        <f>IF(LEN(N669)&gt;0,INDEX(統合請求!C:C,MATCH(N669,統合請求!D:D,0),1),"")</f>
        <v>IID332</v>
      </c>
      <c r="K669" s="322" t="s">
        <v>25</v>
      </c>
      <c r="L669" s="322" t="s">
        <v>186</v>
      </c>
      <c r="M669" s="322">
        <v>6</v>
      </c>
      <c r="N669" s="323" t="s">
        <v>1389</v>
      </c>
      <c r="O669" s="324" t="s">
        <v>1482</v>
      </c>
      <c r="P669" s="322" t="s">
        <v>30</v>
      </c>
      <c r="Z669" s="323" t="s">
        <v>6235</v>
      </c>
      <c r="AC669" s="322" t="str">
        <f>IF(ISTEXT(AD669),INDEX('JP PINT 1.0'!A:A,MATCH(コアインボイスモデル!AD669,'JP PINT 1.0'!B:B,0),1),"")</f>
        <v/>
      </c>
      <c r="AE669" s="322" t="str">
        <f>IF(ISTEXT(AD669),INDEX('JP PINT 1.0'!F:F,MATCH(コアインボイスモデル!AD669,'JP PINT 1.0'!B:B,0),1),"")</f>
        <v/>
      </c>
      <c r="AF669" s="322" t="str">
        <f>IF(ISTEXT(AD669),INDEX('JP PINT 1.0'!G:G,MATCH(コアインボイスモデル!AD669,'JP PINT 1.0'!B:B,0),1),"")</f>
        <v/>
      </c>
      <c r="AG669" s="324" t="str">
        <f>IF(ISTEXT(AD669),INDEX('JP PINT 1.0'!I:I,MATCH(コアインボイスモデル!AD669,'JP PINT 1.0'!B:B,0),1),"")</f>
        <v/>
      </c>
      <c r="AH669" s="324" t="str">
        <f>IF(ISTEXT(AD669),INDEX('JP PINT 1.0'!L:L,MATCH(コアインボイスモデル!AD669,'JP PINT 1.0'!B:B,0),1),"")</f>
        <v/>
      </c>
      <c r="AI669" s="322">
        <v>6</v>
      </c>
      <c r="AJ669" s="324" t="s">
        <v>132</v>
      </c>
      <c r="AK669" s="323" t="s">
        <v>4996</v>
      </c>
      <c r="AL669" s="322" t="s">
        <v>17</v>
      </c>
      <c r="AM669" s="324" t="str">
        <f>IF(LEN(AD669)&gt;1,INDEX('JP PINT 1.0'!U:U,MATCH(コアインボイスモデル!AD669,'JP PINT 1.0'!B:B,0),1),"")</f>
        <v/>
      </c>
    </row>
    <row r="670" spans="1:39">
      <c r="A670" s="329">
        <f t="shared" si="107"/>
        <v>491</v>
      </c>
      <c r="B670" s="322" t="str">
        <f t="shared" si="102"/>
        <v>明細行</v>
      </c>
      <c r="C670" s="322" t="str">
        <f>"BG-"&amp;(MID(C661,4,2)+1)</f>
        <v>BG-84</v>
      </c>
      <c r="D670" s="322" t="str">
        <f t="shared" si="103"/>
        <v>0..n</v>
      </c>
      <c r="E670" s="322">
        <v>4</v>
      </c>
      <c r="F670" s="323" t="s">
        <v>6168</v>
      </c>
      <c r="G670" s="324" t="s">
        <v>1485</v>
      </c>
      <c r="H670" s="329">
        <v>668</v>
      </c>
      <c r="I670" s="322" t="s">
        <v>4121</v>
      </c>
      <c r="K670" s="322" t="s">
        <v>36</v>
      </c>
      <c r="L670" s="322" t="s">
        <v>1483</v>
      </c>
      <c r="M670" s="322">
        <v>5</v>
      </c>
      <c r="N670" s="323" t="s">
        <v>1484</v>
      </c>
      <c r="O670" s="324" t="s">
        <v>1485</v>
      </c>
      <c r="P670" s="322" t="s">
        <v>139</v>
      </c>
      <c r="X670" s="323" t="s">
        <v>6489</v>
      </c>
      <c r="AC670" s="322">
        <f>IF(ISTEXT(AD670),INDEX('JP PINT 1.0'!A:A,MATCH(コアインボイスモデル!AD670,'JP PINT 1.0'!B:B,0),1),"")</f>
        <v>3120</v>
      </c>
      <c r="AD670" s="324" t="s">
        <v>1976</v>
      </c>
      <c r="AE670" s="322" t="str">
        <f>IF(ISTEXT(AD670),INDEX('JP PINT 1.0'!F:F,MATCH(コアインボイスモデル!AD670,'JP PINT 1.0'!B:B,0),1),"")</f>
        <v>0..n</v>
      </c>
      <c r="AF670" s="322">
        <f>IF(ISTEXT(AD670),INDEX('JP PINT 1.0'!G:G,MATCH(コアインボイスモデル!AD670,'JP PINT 1.0'!B:B,0),1),"")</f>
        <v>2</v>
      </c>
      <c r="AG670" s="324" t="str">
        <f>IF(ISTEXT(AD670),INDEX('JP PINT 1.0'!I:I,MATCH(コアインボイスモデル!AD670,'JP PINT 1.0'!B:B,0),1),"")</f>
        <v>請求書明細行の返金</v>
      </c>
      <c r="AH670" s="324" t="str">
        <f>IF(ISTEXT(AD670),INDEX('JP PINT 1.0'!L:L,MATCH(コアインボイスモデル!AD670,'JP PINT 1.0'!B:B,0),1),"")</f>
        <v>請求書明細行に適用される返金に関する情報を提供するビジネス用語のグループ。</v>
      </c>
      <c r="AI670" s="322">
        <v>5</v>
      </c>
      <c r="AJ670" s="324" t="s">
        <v>5123</v>
      </c>
      <c r="AK670" s="323" t="s">
        <v>5168</v>
      </c>
      <c r="AL670" s="322" t="s">
        <v>17</v>
      </c>
      <c r="AM670" s="324" t="str">
        <f>IF(LEN(AD670)&gt;1,INDEX('JP PINT 1.0'!U:U,MATCH(コアインボイスモデル!AD670,'JP PINT 1.0'!B:B,0),1),"")</f>
        <v>/ubl:Invoice/cac:InvoiceLine/cac:AllowanceCharge[cbc:ChargeIndicator=false()]</v>
      </c>
    </row>
    <row r="671" spans="1:39" outlineLevel="1">
      <c r="A671" s="329"/>
      <c r="B671" s="322" t="str">
        <f t="shared" si="102"/>
        <v/>
      </c>
      <c r="D671" s="322" t="str">
        <f t="shared" si="103"/>
        <v/>
      </c>
      <c r="E671" s="322" t="s">
        <v>3791</v>
      </c>
      <c r="H671" s="329">
        <v>669</v>
      </c>
      <c r="I671" s="322" t="s">
        <v>4121</v>
      </c>
      <c r="J671" s="322" t="str">
        <f>IF(LEN(N671)&gt;0,INDEX(統合請求!C:C,MATCH(N671,統合請求!D:D,0),1),"")</f>
        <v>ICL77</v>
      </c>
      <c r="K671" s="322" t="s">
        <v>41</v>
      </c>
      <c r="L671" s="322" t="s">
        <v>715</v>
      </c>
      <c r="M671" s="322">
        <v>5</v>
      </c>
      <c r="N671" s="323" t="s">
        <v>1486</v>
      </c>
      <c r="O671" s="324" t="s">
        <v>1487</v>
      </c>
      <c r="P671" s="322" t="s">
        <v>16</v>
      </c>
      <c r="Y671" s="323" t="s">
        <v>6286</v>
      </c>
      <c r="AC671" s="322" t="str">
        <f>IF(ISTEXT(AD671),INDEX('JP PINT 1.0'!A:A,MATCH(コアインボイスモデル!AD671,'JP PINT 1.0'!B:B,0),1),"")</f>
        <v/>
      </c>
      <c r="AE671" s="322" t="str">
        <f>IF(ISTEXT(AD671),INDEX('JP PINT 1.0'!F:F,MATCH(コアインボイスモデル!AD671,'JP PINT 1.0'!B:B,0),1),"")</f>
        <v/>
      </c>
      <c r="AF671" s="322" t="str">
        <f>IF(ISTEXT(AD671),INDEX('JP PINT 1.0'!G:G,MATCH(コアインボイスモデル!AD671,'JP PINT 1.0'!B:B,0),1),"")</f>
        <v/>
      </c>
      <c r="AG671" s="324" t="str">
        <f>IF(ISTEXT(AD671),INDEX('JP PINT 1.0'!I:I,MATCH(コアインボイスモデル!AD671,'JP PINT 1.0'!B:B,0),1),"")</f>
        <v/>
      </c>
      <c r="AH671" s="324" t="str">
        <f>IF(ISTEXT(AD671),INDEX('JP PINT 1.0'!L:L,MATCH(コアインボイスモデル!AD671,'JP PINT 1.0'!B:B,0),1),"")</f>
        <v/>
      </c>
      <c r="AI671" s="322">
        <v>5</v>
      </c>
      <c r="AJ671" s="324" t="s">
        <v>716</v>
      </c>
      <c r="AL671" s="322" t="s">
        <v>17</v>
      </c>
      <c r="AM671" s="324" t="str">
        <f>IF(LEN(AD671)&gt;1,INDEX('JP PINT 1.0'!U:U,MATCH(コアインボイスモデル!AD671,'JP PINT 1.0'!B:B,0),1),"")</f>
        <v/>
      </c>
    </row>
    <row r="672" spans="1:39" outlineLevel="1">
      <c r="A672" s="329">
        <f>A670+1</f>
        <v>492</v>
      </c>
      <c r="B672" s="322" t="str">
        <f t="shared" si="102"/>
        <v>明細行</v>
      </c>
      <c r="C672" s="322" t="str">
        <f>"BT-"&amp;(MID(C669,4,3)+1)</f>
        <v>BT-404</v>
      </c>
      <c r="D672" s="322" t="str">
        <f t="shared" si="103"/>
        <v>1..1</v>
      </c>
      <c r="E672" s="322">
        <v>5</v>
      </c>
      <c r="F672" s="323" t="s">
        <v>1488</v>
      </c>
      <c r="G672" s="324" t="s">
        <v>1489</v>
      </c>
      <c r="H672" s="329">
        <v>670</v>
      </c>
      <c r="I672" s="322" t="s">
        <v>4121</v>
      </c>
      <c r="J672" s="322" t="str">
        <f>IF(LEN(N672)&gt;0,INDEX(統合請求!C:C,MATCH(N672,統合請求!D:D,0),1),"")</f>
        <v>IID333</v>
      </c>
      <c r="K672" s="322" t="s">
        <v>25</v>
      </c>
      <c r="L672" s="322" t="s">
        <v>718</v>
      </c>
      <c r="M672" s="322">
        <v>6</v>
      </c>
      <c r="N672" s="323" t="s">
        <v>1488</v>
      </c>
      <c r="O672" s="324" t="s">
        <v>1489</v>
      </c>
      <c r="P672" s="322" t="s">
        <v>23</v>
      </c>
      <c r="Z672" s="323" t="s">
        <v>6336</v>
      </c>
      <c r="AC672" s="322" t="str">
        <f>IF(ISTEXT(AD672),INDEX('JP PINT 1.0'!A:A,MATCH(コアインボイスモデル!AD672,'JP PINT 1.0'!B:B,0),1),"")</f>
        <v/>
      </c>
      <c r="AE672" s="322" t="str">
        <f>IF(ISTEXT(AD672),INDEX('JP PINT 1.0'!F:F,MATCH(コアインボイスモデル!AD672,'JP PINT 1.0'!B:B,0),1),"")</f>
        <v/>
      </c>
      <c r="AF672" s="322" t="str">
        <f>IF(ISTEXT(AD672),INDEX('JP PINT 1.0'!G:G,MATCH(コアインボイスモデル!AD672,'JP PINT 1.0'!B:B,0),1),"")</f>
        <v/>
      </c>
      <c r="AG672" s="324" t="str">
        <f>IF(ISTEXT(AD672),INDEX('JP PINT 1.0'!I:I,MATCH(コアインボイスモデル!AD672,'JP PINT 1.0'!B:B,0),1),"")</f>
        <v/>
      </c>
      <c r="AH672" s="324" t="str">
        <f>IF(ISTEXT(AD672),INDEX('JP PINT 1.0'!L:L,MATCH(コアインボイスモデル!AD672,'JP PINT 1.0'!B:B,0),1),"")</f>
        <v/>
      </c>
      <c r="AI672" s="322">
        <v>6</v>
      </c>
      <c r="AJ672" s="324" t="s">
        <v>719</v>
      </c>
      <c r="AK672" s="323" t="s">
        <v>5169</v>
      </c>
      <c r="AL672" s="322" t="s">
        <v>17</v>
      </c>
      <c r="AM672" s="324" t="str">
        <f>IF(LEN(AD672)&gt;1,INDEX('JP PINT 1.0'!U:U,MATCH(コアインボイスモデル!AD672,'JP PINT 1.0'!B:B,0),1),"")</f>
        <v/>
      </c>
    </row>
    <row r="673" spans="1:39" outlineLevel="1">
      <c r="A673" s="329">
        <f t="shared" si="107"/>
        <v>493</v>
      </c>
      <c r="B673" s="322" t="str">
        <f t="shared" si="102"/>
        <v>明細行</v>
      </c>
      <c r="C673" s="322" t="str">
        <f t="shared" ref="C673:C677" si="108">"BT-"&amp;(MID(C672,4,3)+1)</f>
        <v>BT-405</v>
      </c>
      <c r="D673" s="322" t="str">
        <f t="shared" si="103"/>
        <v>0..1</v>
      </c>
      <c r="E673" s="322">
        <v>5</v>
      </c>
      <c r="F673" s="323" t="s">
        <v>1490</v>
      </c>
      <c r="G673" s="324" t="s">
        <v>1491</v>
      </c>
      <c r="H673" s="329">
        <v>671</v>
      </c>
      <c r="I673" s="322" t="s">
        <v>4121</v>
      </c>
      <c r="J673" s="322" t="str">
        <f>IF(LEN(N673)&gt;0,INDEX(統合請求!C:C,MATCH(N673,統合請求!D:D,0),1),"")</f>
        <v>IID334</v>
      </c>
      <c r="K673" s="322" t="s">
        <v>25</v>
      </c>
      <c r="L673" s="322" t="s">
        <v>722</v>
      </c>
      <c r="M673" s="322">
        <v>6</v>
      </c>
      <c r="N673" s="323" t="s">
        <v>1490</v>
      </c>
      <c r="O673" s="324" t="s">
        <v>1491</v>
      </c>
      <c r="P673" s="322" t="s">
        <v>30</v>
      </c>
      <c r="Z673" s="323" t="s">
        <v>6500</v>
      </c>
      <c r="AC673" s="322">
        <f>IF(ISTEXT(AD673),INDEX('JP PINT 1.0'!A:A,MATCH(コアインボイスモデル!AD673,'JP PINT 1.0'!B:B,0),1),"")</f>
        <v>3150</v>
      </c>
      <c r="AD673" s="324" t="s">
        <v>1979</v>
      </c>
      <c r="AE673" s="322" t="str">
        <f>IF(ISTEXT(AD673),INDEX('JP PINT 1.0'!F:F,MATCH(コアインボイスモデル!AD673,'JP PINT 1.0'!B:B,0),1),"")</f>
        <v>0..1</v>
      </c>
      <c r="AF673" s="322">
        <f>IF(ISTEXT(AD673),INDEX('JP PINT 1.0'!G:G,MATCH(コアインボイスモデル!AD673,'JP PINT 1.0'!B:B,0),1),"")</f>
        <v>3</v>
      </c>
      <c r="AG673" s="324" t="str">
        <f>IF(ISTEXT(AD673),INDEX('JP PINT 1.0'!I:I,MATCH(コアインボイスモデル!AD673,'JP PINT 1.0'!B:B,0),1),"")</f>
        <v>請求書明細行の返金の率</v>
      </c>
      <c r="AH673" s="324" t="str">
        <f>IF(ISTEXT(AD673),INDEX('JP PINT 1.0'!L:L,MATCH(コアインボイスモデル!AD673,'JP PINT 1.0'!B:B,0),1),"")</f>
        <v>請求書明細行の返金基準金額を乗じて請求書明細行の返金金額を算出する際に使用されるパーセント。</v>
      </c>
      <c r="AI673" s="322">
        <v>6</v>
      </c>
      <c r="AJ673" s="324" t="s">
        <v>723</v>
      </c>
      <c r="AK673" s="323" t="s">
        <v>5170</v>
      </c>
      <c r="AL673" s="322" t="s">
        <v>17</v>
      </c>
      <c r="AM673" s="324" t="str">
        <f>IF(LEN(AD673)&gt;1,INDEX('JP PINT 1.0'!U:U,MATCH(コアインボイスモデル!AD673,'JP PINT 1.0'!B:B,0),1),"")</f>
        <v>/ubl:Invoice/cac:InvoiceLine/cac:AllowanceCharge[cbc:ChargeIndicator=false()]/cbc:MultiplierFactorNumeric</v>
      </c>
    </row>
    <row r="674" spans="1:39" outlineLevel="1">
      <c r="A674" s="329">
        <f t="shared" si="107"/>
        <v>494</v>
      </c>
      <c r="B674" s="322" t="str">
        <f t="shared" si="102"/>
        <v>明細行</v>
      </c>
      <c r="C674" s="322" t="str">
        <f t="shared" si="108"/>
        <v>BT-406</v>
      </c>
      <c r="D674" s="322" t="str">
        <f t="shared" si="103"/>
        <v>0..1</v>
      </c>
      <c r="E674" s="322">
        <v>5</v>
      </c>
      <c r="F674" s="323" t="s">
        <v>1492</v>
      </c>
      <c r="G674" s="324" t="s">
        <v>1493</v>
      </c>
      <c r="H674" s="329">
        <v>672</v>
      </c>
      <c r="I674" s="322" t="s">
        <v>4121</v>
      </c>
      <c r="J674" s="322" t="str">
        <f>IF(LEN(N674)&gt;0,INDEX(統合請求!C:C,MATCH(N674,統合請求!D:D,0),1),"")</f>
        <v>IID335</v>
      </c>
      <c r="K674" s="322" t="s">
        <v>25</v>
      </c>
      <c r="L674" s="322" t="s">
        <v>726</v>
      </c>
      <c r="M674" s="322">
        <v>6</v>
      </c>
      <c r="N674" s="323" t="s">
        <v>1492</v>
      </c>
      <c r="O674" s="324" t="s">
        <v>1493</v>
      </c>
      <c r="P674" s="322" t="s">
        <v>30</v>
      </c>
      <c r="Z674" s="323" t="s">
        <v>6359</v>
      </c>
      <c r="AC674" s="322">
        <f>IF(ISTEXT(AD674),INDEX('JP PINT 1.0'!A:A,MATCH(コアインボイスモデル!AD674,'JP PINT 1.0'!B:B,0),1),"")</f>
        <v>3130</v>
      </c>
      <c r="AD674" s="324" t="s">
        <v>1983</v>
      </c>
      <c r="AE674" s="322" t="str">
        <f>IF(ISTEXT(AD674),INDEX('JP PINT 1.0'!F:F,MATCH(コアインボイスモデル!AD674,'JP PINT 1.0'!B:B,0),1),"")</f>
        <v>1..1</v>
      </c>
      <c r="AF674" s="322">
        <f>IF(ISTEXT(AD674),INDEX('JP PINT 1.0'!G:G,MATCH(コアインボイスモデル!AD674,'JP PINT 1.0'!B:B,0),1),"")</f>
        <v>3</v>
      </c>
      <c r="AG674" s="324" t="str">
        <f>IF(ISTEXT(AD674),INDEX('JP PINT 1.0'!I:I,MATCH(コアインボイスモデル!AD674,'JP PINT 1.0'!B:B,0),1),"")</f>
        <v>請求書明細行の返金金額(税抜き)</v>
      </c>
      <c r="AH674" s="324" t="str">
        <f>IF(ISTEXT(AD674),INDEX('JP PINT 1.0'!L:L,MATCH(コアインボイスモデル!AD674,'JP PINT 1.0'!B:B,0),1),"")</f>
        <v>返金金額(税抜き)。</v>
      </c>
      <c r="AI674" s="322">
        <v>6</v>
      </c>
      <c r="AJ674" s="324" t="s">
        <v>727</v>
      </c>
      <c r="AK674" s="323" t="s">
        <v>5171</v>
      </c>
      <c r="AL674" s="322" t="s">
        <v>17</v>
      </c>
      <c r="AM674" s="324" t="str">
        <f>IF(LEN(AD674)&gt;1,INDEX('JP PINT 1.0'!U:U,MATCH(コアインボイスモデル!AD674,'JP PINT 1.0'!B:B,0),1),"")</f>
        <v>/ubl:Invoice/cac:InvoiceLine/cac:AllowanceCharge[cbc:ChargeIndicator=false()]/cbc:Amount</v>
      </c>
    </row>
    <row r="675" spans="1:39" outlineLevel="1">
      <c r="A675" s="329">
        <f t="shared" si="107"/>
        <v>495</v>
      </c>
      <c r="B675" s="322" t="str">
        <f t="shared" si="102"/>
        <v>明細行</v>
      </c>
      <c r="C675" s="322" t="str">
        <f t="shared" si="108"/>
        <v>BT-407</v>
      </c>
      <c r="D675" s="322" t="str">
        <f t="shared" si="103"/>
        <v>0..1</v>
      </c>
      <c r="E675" s="322">
        <v>5</v>
      </c>
      <c r="F675" s="323" t="s">
        <v>1494</v>
      </c>
      <c r="G675" s="324" t="s">
        <v>1495</v>
      </c>
      <c r="H675" s="329">
        <v>673</v>
      </c>
      <c r="I675" s="322" t="s">
        <v>4121</v>
      </c>
      <c r="J675" s="322" t="str">
        <f>IF(LEN(N675)&gt;0,INDEX(統合請求!C:C,MATCH(N675,統合請求!D:D,0),1),"")</f>
        <v>IID336</v>
      </c>
      <c r="K675" s="322" t="s">
        <v>25</v>
      </c>
      <c r="L675" s="322" t="s">
        <v>730</v>
      </c>
      <c r="M675" s="322">
        <v>6</v>
      </c>
      <c r="N675" s="323" t="s">
        <v>1494</v>
      </c>
      <c r="O675" s="324" t="s">
        <v>1495</v>
      </c>
      <c r="P675" s="322" t="s">
        <v>30</v>
      </c>
      <c r="Z675" s="323" t="s">
        <v>6360</v>
      </c>
      <c r="AC675" s="322">
        <f>IF(ISTEXT(AD675),INDEX('JP PINT 1.0'!A:A,MATCH(コアインボイスモデル!AD675,'JP PINT 1.0'!B:B,0),1),"")</f>
        <v>3170</v>
      </c>
      <c r="AD675" s="324" t="s">
        <v>1985</v>
      </c>
      <c r="AE675" s="322" t="str">
        <f>IF(ISTEXT(AD675),INDEX('JP PINT 1.0'!F:F,MATCH(コアインボイスモデル!AD675,'JP PINT 1.0'!B:B,0),1),"")</f>
        <v>0..1</v>
      </c>
      <c r="AF675" s="322">
        <f>IF(ISTEXT(AD675),INDEX('JP PINT 1.0'!G:G,MATCH(コアインボイスモデル!AD675,'JP PINT 1.0'!B:B,0),1),"")</f>
        <v>3</v>
      </c>
      <c r="AG675" s="324" t="str">
        <f>IF(ISTEXT(AD675),INDEX('JP PINT 1.0'!I:I,MATCH(コアインボイスモデル!AD675,'JP PINT 1.0'!B:B,0),1),"")</f>
        <v>請求書明細行の返金理由コード</v>
      </c>
      <c r="AH675" s="324" t="str">
        <f>IF(ISTEXT(AD675),INDEX('JP PINT 1.0'!L:L,MATCH(コアインボイスモデル!AD675,'JP PINT 1.0'!B:B,0),1),"")</f>
        <v>請求書明細行の返金理由をコードで表現。</v>
      </c>
      <c r="AI675" s="322">
        <v>6</v>
      </c>
      <c r="AJ675" s="324" t="s">
        <v>731</v>
      </c>
      <c r="AK675" s="323" t="s">
        <v>5172</v>
      </c>
      <c r="AL675" s="322" t="s">
        <v>17</v>
      </c>
      <c r="AM675" s="324" t="str">
        <f>IF(LEN(AD675)&gt;1,INDEX('JP PINT 1.0'!U:U,MATCH(コアインボイスモデル!AD675,'JP PINT 1.0'!B:B,0),1),"")</f>
        <v>/ubl:Invoice/cac:InvoiceLine/cac:AllowanceCharge[cbc:ChargeIndicator=false()]/cbc:AllowanceChargeReasonCode</v>
      </c>
    </row>
    <row r="676" spans="1:39" outlineLevel="1">
      <c r="A676" s="329">
        <f t="shared" si="107"/>
        <v>496</v>
      </c>
      <c r="B676" s="322" t="str">
        <f t="shared" si="102"/>
        <v>明細行</v>
      </c>
      <c r="C676" s="322" t="str">
        <f t="shared" si="108"/>
        <v>BT-408</v>
      </c>
      <c r="D676" s="322" t="str">
        <f t="shared" si="103"/>
        <v>0..1</v>
      </c>
      <c r="E676" s="322">
        <v>5</v>
      </c>
      <c r="F676" s="323" t="s">
        <v>1496</v>
      </c>
      <c r="G676" s="324" t="s">
        <v>1497</v>
      </c>
      <c r="H676" s="329">
        <v>674</v>
      </c>
      <c r="I676" s="322" t="s">
        <v>4121</v>
      </c>
      <c r="J676" s="322" t="str">
        <f>IF(LEN(N676)&gt;0,INDEX(統合請求!C:C,MATCH(N676,統合請求!D:D,0),1),"")</f>
        <v>IID337</v>
      </c>
      <c r="K676" s="322" t="s">
        <v>25</v>
      </c>
      <c r="L676" s="322" t="s">
        <v>734</v>
      </c>
      <c r="M676" s="322">
        <v>6</v>
      </c>
      <c r="N676" s="323" t="s">
        <v>1496</v>
      </c>
      <c r="O676" s="324" t="s">
        <v>1497</v>
      </c>
      <c r="P676" s="322" t="s">
        <v>30</v>
      </c>
      <c r="Z676" s="323" t="s">
        <v>6361</v>
      </c>
      <c r="AC676" s="322">
        <f>IF(ISTEXT(AD676),INDEX('JP PINT 1.0'!A:A,MATCH(コアインボイスモデル!AD676,'JP PINT 1.0'!B:B,0),1),"")</f>
        <v>3160</v>
      </c>
      <c r="AD676" s="324" t="s">
        <v>1987</v>
      </c>
      <c r="AE676" s="322" t="str">
        <f>IF(ISTEXT(AD676),INDEX('JP PINT 1.0'!F:F,MATCH(コアインボイスモデル!AD676,'JP PINT 1.0'!B:B,0),1),"")</f>
        <v>0..1</v>
      </c>
      <c r="AF676" s="322">
        <f>IF(ISTEXT(AD676),INDEX('JP PINT 1.0'!G:G,MATCH(コアインボイスモデル!AD676,'JP PINT 1.0'!B:B,0),1),"")</f>
        <v>3</v>
      </c>
      <c r="AG676" s="324" t="str">
        <f>IF(ISTEXT(AD676),INDEX('JP PINT 1.0'!I:I,MATCH(コアインボイスモデル!AD676,'JP PINT 1.0'!B:B,0),1),"")</f>
        <v>請求書明細行の返金理由</v>
      </c>
      <c r="AH676" s="324" t="str">
        <f>IF(ISTEXT(AD676),INDEX('JP PINT 1.0'!L:L,MATCH(コアインボイスモデル!AD676,'JP PINT 1.0'!B:B,0),1),"")</f>
        <v>請求書明細行の返金理由をテキストで表現。</v>
      </c>
      <c r="AI676" s="322">
        <v>6</v>
      </c>
      <c r="AJ676" s="324" t="s">
        <v>735</v>
      </c>
      <c r="AK676" s="323" t="s">
        <v>5173</v>
      </c>
      <c r="AL676" s="322" t="s">
        <v>17</v>
      </c>
      <c r="AM676" s="324" t="str">
        <f>IF(LEN(AD676)&gt;1,INDEX('JP PINT 1.0'!U:U,MATCH(コアインボイスモデル!AD676,'JP PINT 1.0'!B:B,0),1),"")</f>
        <v>/ubl:Invoice/cac:InvoiceLine/cac:AllowanceCharge[cbc:ChargeIndicator=false()]/cbc:AllowanceChargeReason</v>
      </c>
    </row>
    <row r="677" spans="1:39" outlineLevel="1">
      <c r="A677" s="329">
        <f t="shared" si="107"/>
        <v>497</v>
      </c>
      <c r="B677" s="322" t="str">
        <f t="shared" si="102"/>
        <v>明細行</v>
      </c>
      <c r="C677" s="322" t="str">
        <f t="shared" si="108"/>
        <v>BT-409</v>
      </c>
      <c r="D677" s="322" t="str">
        <f t="shared" si="103"/>
        <v>0..1</v>
      </c>
      <c r="E677" s="322">
        <v>5</v>
      </c>
      <c r="F677" s="323" t="s">
        <v>1498</v>
      </c>
      <c r="G677" s="324" t="s">
        <v>1499</v>
      </c>
      <c r="H677" s="329">
        <v>675</v>
      </c>
      <c r="I677" s="322" t="s">
        <v>4121</v>
      </c>
      <c r="J677" s="322" t="str">
        <f>IF(LEN(N677)&gt;0,INDEX(統合請求!C:C,MATCH(N677,統合請求!D:D,0),1),"")</f>
        <v>IID338</v>
      </c>
      <c r="K677" s="322" t="s">
        <v>25</v>
      </c>
      <c r="L677" s="322" t="s">
        <v>738</v>
      </c>
      <c r="M677" s="322">
        <v>6</v>
      </c>
      <c r="N677" s="323" t="s">
        <v>1498</v>
      </c>
      <c r="O677" s="324" t="s">
        <v>1499</v>
      </c>
      <c r="P677" s="322" t="s">
        <v>30</v>
      </c>
      <c r="Z677" s="323" t="s">
        <v>6501</v>
      </c>
      <c r="AC677" s="322">
        <f>IF(ISTEXT(AD677),INDEX('JP PINT 1.0'!A:A,MATCH(コアインボイスモデル!AD677,'JP PINT 1.0'!B:B,0),1),"")</f>
        <v>3140</v>
      </c>
      <c r="AD677" s="324" t="s">
        <v>1981</v>
      </c>
      <c r="AE677" s="322" t="str">
        <f>IF(ISTEXT(AD677),INDEX('JP PINT 1.0'!F:F,MATCH(コアインボイスモデル!AD677,'JP PINT 1.0'!B:B,0),1),"")</f>
        <v>0..1</v>
      </c>
      <c r="AF677" s="322">
        <f>IF(ISTEXT(AD677),INDEX('JP PINT 1.0'!G:G,MATCH(コアインボイスモデル!AD677,'JP PINT 1.0'!B:B,0),1),"")</f>
        <v>3</v>
      </c>
      <c r="AG677" s="324" t="str">
        <f>IF(ISTEXT(AD677),INDEX('JP PINT 1.0'!I:I,MATCH(コアインボイスモデル!AD677,'JP PINT 1.0'!B:B,0),1),"")</f>
        <v>請求書明細行の返金金額の基準金額</v>
      </c>
      <c r="AH677" s="324" t="str">
        <f>IF(ISTEXT(AD677),INDEX('JP PINT 1.0'!L:L,MATCH(コアインボイスモデル!AD677,'JP PINT 1.0'!B:B,0),1),"")</f>
        <v>請求書明細行の返金率を乗じて請求書明細行の返金金額を算出する際に使用される基準金額。</v>
      </c>
      <c r="AI677" s="322">
        <v>6</v>
      </c>
      <c r="AJ677" s="324" t="s">
        <v>739</v>
      </c>
      <c r="AK677" s="323" t="s">
        <v>5174</v>
      </c>
      <c r="AL677" s="322" t="s">
        <v>17</v>
      </c>
      <c r="AM677" s="324" t="str">
        <f>IF(LEN(AD677)&gt;1,INDEX('JP PINT 1.0'!U:U,MATCH(コアインボイスモデル!AD677,'JP PINT 1.0'!B:B,0),1),"")</f>
        <v>/ubl:Invoice/cac:InvoiceLine/cac:AllowanceCharge[cbc:ChargeIndicator=false()]/cbc:BaseAmount</v>
      </c>
    </row>
    <row r="678" spans="1:39">
      <c r="A678" s="329">
        <f t="shared" si="107"/>
        <v>498</v>
      </c>
      <c r="B678" s="322" t="str">
        <f t="shared" si="102"/>
        <v>明細行</v>
      </c>
      <c r="C678" s="322" t="str">
        <f>"BG-"&amp;(MID(C670,4,2)+1)</f>
        <v>BG-85</v>
      </c>
      <c r="D678" s="322" t="str">
        <f t="shared" si="103"/>
        <v>0..n</v>
      </c>
      <c r="E678" s="322">
        <v>4</v>
      </c>
      <c r="F678" s="323" t="s">
        <v>6167</v>
      </c>
      <c r="G678" s="324" t="s">
        <v>1501</v>
      </c>
      <c r="H678" s="329">
        <v>676</v>
      </c>
      <c r="I678" s="322" t="s">
        <v>4121</v>
      </c>
      <c r="K678" s="322" t="s">
        <v>36</v>
      </c>
      <c r="L678" s="322" t="s">
        <v>1483</v>
      </c>
      <c r="M678" s="322">
        <v>5</v>
      </c>
      <c r="N678" s="323" t="s">
        <v>1500</v>
      </c>
      <c r="O678" s="324" t="s">
        <v>1501</v>
      </c>
      <c r="P678" s="322" t="s">
        <v>139</v>
      </c>
      <c r="X678" s="323" t="s">
        <v>6489</v>
      </c>
      <c r="AC678" s="322">
        <f>IF(ISTEXT(AD678),INDEX('JP PINT 1.0'!A:A,MATCH(コアインボイスモデル!AD678,'JP PINT 1.0'!B:B,0),1),"")</f>
        <v>3180</v>
      </c>
      <c r="AD678" s="324" t="s">
        <v>1989</v>
      </c>
      <c r="AE678" s="322" t="str">
        <f>IF(ISTEXT(AD678),INDEX('JP PINT 1.0'!F:F,MATCH(コアインボイスモデル!AD678,'JP PINT 1.0'!B:B,0),1),"")</f>
        <v>0..n</v>
      </c>
      <c r="AF678" s="322">
        <f>IF(ISTEXT(AD678),INDEX('JP PINT 1.0'!G:G,MATCH(コアインボイスモデル!AD678,'JP PINT 1.0'!B:B,0),1),"")</f>
        <v>2</v>
      </c>
      <c r="AG678" s="324" t="str">
        <f>IF(ISTEXT(AD678),INDEX('JP PINT 1.0'!I:I,MATCH(コアインボイスモデル!AD678,'JP PINT 1.0'!B:B,0),1),"")</f>
        <v>請求書明細行の追加請求</v>
      </c>
      <c r="AH678" s="324" t="str">
        <f>IF(ISTEXT(AD678),INDEX('JP PINT 1.0'!L:L,MATCH(コアインボイスモデル!AD678,'JP PINT 1.0'!B:B,0),1),"")</f>
        <v>請求書明細行に適用される追加請求に関する情報を提供するビジネス用語のグループ。</v>
      </c>
      <c r="AI678" s="322">
        <v>5</v>
      </c>
      <c r="AJ678" s="324" t="s">
        <v>5175</v>
      </c>
      <c r="AK678" s="323" t="s">
        <v>5183</v>
      </c>
      <c r="AL678" s="322" t="s">
        <v>17</v>
      </c>
      <c r="AM678" s="324" t="str">
        <f>IF(LEN(AD678)&gt;1,INDEX('JP PINT 1.0'!U:U,MATCH(コアインボイスモデル!AD678,'JP PINT 1.0'!B:B,0),1),"")</f>
        <v>/ubl:Invoice/cac:InvoiceLine/cac:AllowanceCharge[cbc:ChargeIndicator=true()]</v>
      </c>
    </row>
    <row r="679" spans="1:39" outlineLevel="1">
      <c r="A679" s="329"/>
      <c r="B679" s="322" t="str">
        <f t="shared" si="102"/>
        <v/>
      </c>
      <c r="D679" s="322" t="str">
        <f t="shared" si="103"/>
        <v/>
      </c>
      <c r="E679" s="322" t="s">
        <v>3791</v>
      </c>
      <c r="H679" s="329">
        <v>677</v>
      </c>
      <c r="I679" s="322" t="s">
        <v>4121</v>
      </c>
      <c r="J679" s="322" t="str">
        <f>IF(LEN(N679)&gt;0,INDEX(統合請求!C:C,MATCH(N679,統合請求!D:D,0),1),"")</f>
        <v>ICL78</v>
      </c>
      <c r="K679" s="322" t="s">
        <v>41</v>
      </c>
      <c r="L679" s="322" t="s">
        <v>715</v>
      </c>
      <c r="M679" s="322">
        <v>5</v>
      </c>
      <c r="N679" s="323" t="s">
        <v>1502</v>
      </c>
      <c r="O679" s="324" t="s">
        <v>1503</v>
      </c>
      <c r="P679" s="322" t="s">
        <v>16</v>
      </c>
      <c r="Y679" s="323" t="s">
        <v>6286</v>
      </c>
      <c r="AC679" s="322" t="str">
        <f>IF(ISTEXT(AD679),INDEX('JP PINT 1.0'!A:A,MATCH(コアインボイスモデル!AD679,'JP PINT 1.0'!B:B,0),1),"")</f>
        <v/>
      </c>
      <c r="AE679" s="322" t="str">
        <f>IF(ISTEXT(AD679),INDEX('JP PINT 1.0'!F:F,MATCH(コアインボイスモデル!AD679,'JP PINT 1.0'!B:B,0),1),"")</f>
        <v/>
      </c>
      <c r="AF679" s="322" t="str">
        <f>IF(ISTEXT(AD679),INDEX('JP PINT 1.0'!G:G,MATCH(コアインボイスモデル!AD679,'JP PINT 1.0'!B:B,0),1),"")</f>
        <v/>
      </c>
      <c r="AG679" s="324" t="str">
        <f>IF(ISTEXT(AD679),INDEX('JP PINT 1.0'!I:I,MATCH(コアインボイスモデル!AD679,'JP PINT 1.0'!B:B,0),1),"")</f>
        <v/>
      </c>
      <c r="AH679" s="324" t="str">
        <f>IF(ISTEXT(AD679),INDEX('JP PINT 1.0'!L:L,MATCH(コアインボイスモデル!AD679,'JP PINT 1.0'!B:B,0),1),"")</f>
        <v/>
      </c>
      <c r="AI679" s="322">
        <v>5</v>
      </c>
      <c r="AJ679" s="324" t="s">
        <v>716</v>
      </c>
      <c r="AL679" s="322" t="s">
        <v>17</v>
      </c>
      <c r="AM679" s="324" t="str">
        <f>IF(LEN(AD679)&gt;1,INDEX('JP PINT 1.0'!U:U,MATCH(コアインボイスモデル!AD679,'JP PINT 1.0'!B:B,0),1),"")</f>
        <v/>
      </c>
    </row>
    <row r="680" spans="1:39" outlineLevel="1">
      <c r="A680" s="329">
        <f>A678+1</f>
        <v>499</v>
      </c>
      <c r="B680" s="322" t="str">
        <f t="shared" si="102"/>
        <v>明細行</v>
      </c>
      <c r="C680" s="322" t="str">
        <f>"BT-"&amp;(MID(C677,4,3)+1)</f>
        <v>BT-410</v>
      </c>
      <c r="D680" s="322" t="str">
        <f t="shared" si="103"/>
        <v>1..1</v>
      </c>
      <c r="E680" s="322">
        <v>5</v>
      </c>
      <c r="F680" s="323" t="s">
        <v>1488</v>
      </c>
      <c r="G680" s="324" t="s">
        <v>1504</v>
      </c>
      <c r="H680" s="329">
        <v>678</v>
      </c>
      <c r="I680" s="322" t="s">
        <v>4121</v>
      </c>
      <c r="J680" s="322" t="str">
        <f>IF(LEN(N680)&gt;0,INDEX(統合請求!C:C,MATCH(N680,統合請求!D:D,0),1),"")</f>
        <v>IID333</v>
      </c>
      <c r="K680" s="322" t="s">
        <v>25</v>
      </c>
      <c r="L680" s="322" t="s">
        <v>718</v>
      </c>
      <c r="M680" s="322">
        <v>6</v>
      </c>
      <c r="N680" s="323" t="s">
        <v>1488</v>
      </c>
      <c r="O680" s="324" t="s">
        <v>1504</v>
      </c>
      <c r="P680" s="322" t="s">
        <v>23</v>
      </c>
      <c r="Z680" s="323" t="s">
        <v>6336</v>
      </c>
      <c r="AC680" s="322" t="str">
        <f>IF(ISTEXT(AD680),INDEX('JP PINT 1.0'!A:A,MATCH(コアインボイスモデル!AD680,'JP PINT 1.0'!B:B,0),1),"")</f>
        <v/>
      </c>
      <c r="AE680" s="322" t="str">
        <f>IF(ISTEXT(AD680),INDEX('JP PINT 1.0'!F:F,MATCH(コアインボイスモデル!AD680,'JP PINT 1.0'!B:B,0),1),"")</f>
        <v/>
      </c>
      <c r="AF680" s="322" t="str">
        <f>IF(ISTEXT(AD680),INDEX('JP PINT 1.0'!G:G,MATCH(コアインボイスモデル!AD680,'JP PINT 1.0'!B:B,0),1),"")</f>
        <v/>
      </c>
      <c r="AG680" s="324" t="str">
        <f>IF(ISTEXT(AD680),INDEX('JP PINT 1.0'!I:I,MATCH(コアインボイスモデル!AD680,'JP PINT 1.0'!B:B,0),1),"")</f>
        <v/>
      </c>
      <c r="AH680" s="324" t="str">
        <f>IF(ISTEXT(AD680),INDEX('JP PINT 1.0'!L:L,MATCH(コアインボイスモデル!AD680,'JP PINT 1.0'!B:B,0),1),"")</f>
        <v/>
      </c>
      <c r="AI680" s="322">
        <v>6</v>
      </c>
      <c r="AJ680" s="324" t="s">
        <v>719</v>
      </c>
      <c r="AK680" s="323" t="s">
        <v>5177</v>
      </c>
      <c r="AL680" s="322" t="s">
        <v>17</v>
      </c>
      <c r="AM680" s="324" t="str">
        <f>IF(LEN(AD680)&gt;1,INDEX('JP PINT 1.0'!U:U,MATCH(コアインボイスモデル!AD680,'JP PINT 1.0'!B:B,0),1),"")</f>
        <v/>
      </c>
    </row>
    <row r="681" spans="1:39" outlineLevel="1">
      <c r="A681" s="329">
        <f t="shared" si="107"/>
        <v>500</v>
      </c>
      <c r="B681" s="322" t="str">
        <f t="shared" si="102"/>
        <v>明細行</v>
      </c>
      <c r="C681" s="322" t="str">
        <f t="shared" ref="C681:C685" si="109">"BT-"&amp;(MID(C680,4,3)+1)</f>
        <v>BT-411</v>
      </c>
      <c r="D681" s="322" t="str">
        <f t="shared" si="103"/>
        <v>0..1</v>
      </c>
      <c r="E681" s="322">
        <v>5</v>
      </c>
      <c r="F681" s="323" t="s">
        <v>1505</v>
      </c>
      <c r="G681" s="324" t="s">
        <v>1506</v>
      </c>
      <c r="H681" s="329">
        <v>679</v>
      </c>
      <c r="I681" s="322" t="s">
        <v>4121</v>
      </c>
      <c r="J681" s="322" t="str">
        <f>IF(LEN(N681)&gt;0,INDEX(統合請求!C:C,MATCH(N681,統合請求!D:D,0),1),"")</f>
        <v>IID340</v>
      </c>
      <c r="K681" s="322" t="s">
        <v>25</v>
      </c>
      <c r="L681" s="322" t="s">
        <v>722</v>
      </c>
      <c r="M681" s="322">
        <v>6</v>
      </c>
      <c r="N681" s="323" t="s">
        <v>1505</v>
      </c>
      <c r="O681" s="324" t="s">
        <v>1506</v>
      </c>
      <c r="P681" s="322" t="s">
        <v>30</v>
      </c>
      <c r="Z681" s="323" t="s">
        <v>6500</v>
      </c>
      <c r="AC681" s="322">
        <f>IF(ISTEXT(AD681),INDEX('JP PINT 1.0'!A:A,MATCH(コアインボイスモデル!AD681,'JP PINT 1.0'!B:B,0),1),"")</f>
        <v>3210</v>
      </c>
      <c r="AD681" s="324" t="s">
        <v>1991</v>
      </c>
      <c r="AE681" s="322" t="str">
        <f>IF(ISTEXT(AD681),INDEX('JP PINT 1.0'!F:F,MATCH(コアインボイスモデル!AD681,'JP PINT 1.0'!B:B,0),1),"")</f>
        <v>0..1</v>
      </c>
      <c r="AF681" s="322">
        <f>IF(ISTEXT(AD681),INDEX('JP PINT 1.0'!G:G,MATCH(コアインボイスモデル!AD681,'JP PINT 1.0'!B:B,0),1),"")</f>
        <v>3</v>
      </c>
      <c r="AG681" s="324" t="str">
        <f>IF(ISTEXT(AD681),INDEX('JP PINT 1.0'!I:I,MATCH(コアインボイスモデル!AD681,'JP PINT 1.0'!B:B,0),1),"")</f>
        <v>請求書明細行の追加請求の率</v>
      </c>
      <c r="AH681" s="324" t="str">
        <f>IF(ISTEXT(AD681),INDEX('JP PINT 1.0'!L:L,MATCH(コアインボイスモデル!AD681,'JP PINT 1.0'!B:B,0),1),"")</f>
        <v>請求書明細行の追加請求基準金額に対して請求書明細行の追加請求金額の計算に使用するパーセント。</v>
      </c>
      <c r="AI681" s="322">
        <v>6</v>
      </c>
      <c r="AJ681" s="324" t="s">
        <v>723</v>
      </c>
      <c r="AK681" s="323" t="s">
        <v>5178</v>
      </c>
      <c r="AL681" s="322" t="s">
        <v>17</v>
      </c>
      <c r="AM681" s="324" t="str">
        <f>IF(LEN(AD681)&gt;1,INDEX('JP PINT 1.0'!U:U,MATCH(コアインボイスモデル!AD681,'JP PINT 1.0'!B:B,0),1),"")</f>
        <v>/ubl:Invoice/cac:InvoiceLine/cac:AllowanceCharge[cbc:ChargeIndicator=true()]/cbc:MultiplierFactorNumeric</v>
      </c>
    </row>
    <row r="682" spans="1:39" outlineLevel="1">
      <c r="A682" s="329">
        <f t="shared" si="107"/>
        <v>501</v>
      </c>
      <c r="B682" s="322" t="str">
        <f t="shared" si="102"/>
        <v>明細行</v>
      </c>
      <c r="C682" s="322" t="str">
        <f t="shared" si="109"/>
        <v>BT-412</v>
      </c>
      <c r="D682" s="322" t="str">
        <f t="shared" si="103"/>
        <v>0..1</v>
      </c>
      <c r="E682" s="322">
        <v>5</v>
      </c>
      <c r="F682" s="323" t="s">
        <v>1507</v>
      </c>
      <c r="G682" s="324" t="s">
        <v>1508</v>
      </c>
      <c r="H682" s="329">
        <v>680</v>
      </c>
      <c r="I682" s="322" t="s">
        <v>4121</v>
      </c>
      <c r="J682" s="322" t="str">
        <f>IF(LEN(N682)&gt;0,INDEX(統合請求!C:C,MATCH(N682,統合請求!D:D,0),1),"")</f>
        <v>IID341</v>
      </c>
      <c r="K682" s="322" t="s">
        <v>25</v>
      </c>
      <c r="L682" s="322" t="s">
        <v>726</v>
      </c>
      <c r="M682" s="322">
        <v>6</v>
      </c>
      <c r="N682" s="323" t="s">
        <v>1507</v>
      </c>
      <c r="O682" s="324" t="s">
        <v>1508</v>
      </c>
      <c r="P682" s="322" t="s">
        <v>30</v>
      </c>
      <c r="Z682" s="323" t="s">
        <v>6359</v>
      </c>
      <c r="AC682" s="322">
        <f>IF(ISTEXT(AD682),INDEX('JP PINT 1.0'!A:A,MATCH(コアインボイスモデル!AD682,'JP PINT 1.0'!B:B,0),1),"")</f>
        <v>3190</v>
      </c>
      <c r="AD682" s="324" t="s">
        <v>1995</v>
      </c>
      <c r="AE682" s="322" t="str">
        <f>IF(ISTEXT(AD682),INDEX('JP PINT 1.0'!F:F,MATCH(コアインボイスモデル!AD682,'JP PINT 1.0'!B:B,0),1),"")</f>
        <v>1..1</v>
      </c>
      <c r="AF682" s="322">
        <f>IF(ISTEXT(AD682),INDEX('JP PINT 1.0'!G:G,MATCH(コアインボイスモデル!AD682,'JP PINT 1.0'!B:B,0),1),"")</f>
        <v>3</v>
      </c>
      <c r="AG682" s="324" t="str">
        <f>IF(ISTEXT(AD682),INDEX('JP PINT 1.0'!I:I,MATCH(コアインボイスモデル!AD682,'JP PINT 1.0'!B:B,0),1),"")</f>
        <v>請求書明細行の追加請求金額(税抜き)</v>
      </c>
      <c r="AH682" s="324" t="str">
        <f>IF(ISTEXT(AD682),INDEX('JP PINT 1.0'!L:L,MATCH(コアインボイスモデル!AD682,'JP PINT 1.0'!B:B,0),1),"")</f>
        <v>追加請求金額(税抜き)。</v>
      </c>
      <c r="AI682" s="322">
        <v>6</v>
      </c>
      <c r="AJ682" s="324" t="s">
        <v>727</v>
      </c>
      <c r="AK682" s="323" t="s">
        <v>5179</v>
      </c>
      <c r="AL682" s="322" t="s">
        <v>17</v>
      </c>
      <c r="AM682" s="324" t="str">
        <f>IF(LEN(AD682)&gt;1,INDEX('JP PINT 1.0'!U:U,MATCH(コアインボイスモデル!AD682,'JP PINT 1.0'!B:B,0),1),"")</f>
        <v>/ubl:Invoice/cac:InvoiceLine/cac:AllowanceCharge[cbc:ChargeIndicator=true()]/cbc:Amount</v>
      </c>
    </row>
    <row r="683" spans="1:39" outlineLevel="1">
      <c r="A683" s="329">
        <f t="shared" si="107"/>
        <v>502</v>
      </c>
      <c r="B683" s="322" t="str">
        <f t="shared" si="102"/>
        <v>明細行</v>
      </c>
      <c r="C683" s="322" t="str">
        <f t="shared" si="109"/>
        <v>BT-413</v>
      </c>
      <c r="D683" s="322" t="str">
        <f t="shared" si="103"/>
        <v>0..1</v>
      </c>
      <c r="E683" s="322">
        <v>5</v>
      </c>
      <c r="F683" s="323" t="s">
        <v>1509</v>
      </c>
      <c r="G683" s="324" t="s">
        <v>1510</v>
      </c>
      <c r="H683" s="329">
        <v>681</v>
      </c>
      <c r="I683" s="322" t="s">
        <v>4121</v>
      </c>
      <c r="J683" s="322" t="str">
        <f>IF(LEN(N683)&gt;0,INDEX(統合請求!C:C,MATCH(N683,統合請求!D:D,0),1),"")</f>
        <v>IID342</v>
      </c>
      <c r="K683" s="322" t="s">
        <v>25</v>
      </c>
      <c r="L683" s="322" t="s">
        <v>730</v>
      </c>
      <c r="M683" s="322">
        <v>6</v>
      </c>
      <c r="N683" s="323" t="s">
        <v>1509</v>
      </c>
      <c r="O683" s="324" t="s">
        <v>1510</v>
      </c>
      <c r="P683" s="322" t="s">
        <v>30</v>
      </c>
      <c r="Z683" s="323" t="s">
        <v>6360</v>
      </c>
      <c r="AC683" s="322">
        <f>IF(ISTEXT(AD683),INDEX('JP PINT 1.0'!A:A,MATCH(コアインボイスモデル!AD683,'JP PINT 1.0'!B:B,0),1),"")</f>
        <v>3230</v>
      </c>
      <c r="AD683" s="324" t="s">
        <v>1997</v>
      </c>
      <c r="AE683" s="322" t="str">
        <f>IF(ISTEXT(AD683),INDEX('JP PINT 1.0'!F:F,MATCH(コアインボイスモデル!AD683,'JP PINT 1.0'!B:B,0),1),"")</f>
        <v>0..1</v>
      </c>
      <c r="AF683" s="322">
        <f>IF(ISTEXT(AD683),INDEX('JP PINT 1.0'!G:G,MATCH(コアインボイスモデル!AD683,'JP PINT 1.0'!B:B,0),1),"")</f>
        <v>3</v>
      </c>
      <c r="AG683" s="324" t="str">
        <f>IF(ISTEXT(AD683),INDEX('JP PINT 1.0'!I:I,MATCH(コアインボイスモデル!AD683,'JP PINT 1.0'!B:B,0),1),"")</f>
        <v>請求書明細行の追加請求理由コード</v>
      </c>
      <c r="AH683" s="324" t="str">
        <f>IF(ISTEXT(AD683),INDEX('JP PINT 1.0'!L:L,MATCH(コアインボイスモデル!AD683,'JP PINT 1.0'!B:B,0),1),"")</f>
        <v>請求書明細行の追加請求理由をコードで表現。</v>
      </c>
      <c r="AI683" s="322">
        <v>6</v>
      </c>
      <c r="AJ683" s="324" t="s">
        <v>731</v>
      </c>
      <c r="AK683" s="323" t="s">
        <v>5180</v>
      </c>
      <c r="AL683" s="322" t="s">
        <v>17</v>
      </c>
      <c r="AM683" s="324" t="str">
        <f>IF(LEN(AD683)&gt;1,INDEX('JP PINT 1.0'!U:U,MATCH(コアインボイスモデル!AD683,'JP PINT 1.0'!B:B,0),1),"")</f>
        <v>/ubl:Invoice/cac:InvoiceLine/cac:AllowanceCharge[cbc:ChargeIndicator=true()]/cbc:AllowanceChargeReasonCode</v>
      </c>
    </row>
    <row r="684" spans="1:39" outlineLevel="1">
      <c r="A684" s="329">
        <f t="shared" si="107"/>
        <v>503</v>
      </c>
      <c r="B684" s="322" t="str">
        <f t="shared" si="102"/>
        <v>明細行</v>
      </c>
      <c r="C684" s="322" t="str">
        <f t="shared" si="109"/>
        <v>BT-414</v>
      </c>
      <c r="D684" s="322" t="str">
        <f t="shared" si="103"/>
        <v>0..1</v>
      </c>
      <c r="E684" s="322">
        <v>5</v>
      </c>
      <c r="F684" s="323" t="s">
        <v>1511</v>
      </c>
      <c r="G684" s="324" t="s">
        <v>1512</v>
      </c>
      <c r="H684" s="329">
        <v>682</v>
      </c>
      <c r="I684" s="322" t="s">
        <v>4121</v>
      </c>
      <c r="J684" s="322" t="str">
        <f>IF(LEN(N684)&gt;0,INDEX(統合請求!C:C,MATCH(N684,統合請求!D:D,0),1),"")</f>
        <v>IID343</v>
      </c>
      <c r="K684" s="322" t="s">
        <v>25</v>
      </c>
      <c r="L684" s="322" t="s">
        <v>734</v>
      </c>
      <c r="M684" s="322">
        <v>6</v>
      </c>
      <c r="N684" s="323" t="s">
        <v>1511</v>
      </c>
      <c r="O684" s="324" t="s">
        <v>1512</v>
      </c>
      <c r="P684" s="322" t="s">
        <v>30</v>
      </c>
      <c r="Z684" s="323" t="s">
        <v>6361</v>
      </c>
      <c r="AC684" s="322">
        <f>IF(ISTEXT(AD684),INDEX('JP PINT 1.0'!A:A,MATCH(コアインボイスモデル!AD684,'JP PINT 1.0'!B:B,0),1),"")</f>
        <v>3220</v>
      </c>
      <c r="AD684" s="324" t="s">
        <v>1999</v>
      </c>
      <c r="AE684" s="322" t="str">
        <f>IF(ISTEXT(AD684),INDEX('JP PINT 1.0'!F:F,MATCH(コアインボイスモデル!AD684,'JP PINT 1.0'!B:B,0),1),"")</f>
        <v>0..1</v>
      </c>
      <c r="AF684" s="322">
        <f>IF(ISTEXT(AD684),INDEX('JP PINT 1.0'!G:G,MATCH(コアインボイスモデル!AD684,'JP PINT 1.0'!B:B,0),1),"")</f>
        <v>3</v>
      </c>
      <c r="AG684" s="324" t="str">
        <f>IF(ISTEXT(AD684),INDEX('JP PINT 1.0'!I:I,MATCH(コアインボイスモデル!AD684,'JP PINT 1.0'!B:B,0),1),"")</f>
        <v>請求書明細行の追加請求理由</v>
      </c>
      <c r="AH684" s="324" t="str">
        <f>IF(ISTEXT(AD684),INDEX('JP PINT 1.0'!L:L,MATCH(コアインボイスモデル!AD684,'JP PINT 1.0'!B:B,0),1),"")</f>
        <v>請求書明細行の追加請求理由をテキストで表現。</v>
      </c>
      <c r="AI684" s="322">
        <v>6</v>
      </c>
      <c r="AJ684" s="324" t="s">
        <v>735</v>
      </c>
      <c r="AK684" s="323" t="s">
        <v>5181</v>
      </c>
      <c r="AL684" s="322" t="s">
        <v>17</v>
      </c>
      <c r="AM684" s="324" t="str">
        <f>IF(LEN(AD684)&gt;1,INDEX('JP PINT 1.0'!U:U,MATCH(コアインボイスモデル!AD684,'JP PINT 1.0'!B:B,0),1),"")</f>
        <v>/ubl:Invoice/cac:InvoiceLine/cac:AllowanceCharge[cbc:ChargeIndicator=true()]/cbc:AllowanceChargeReason</v>
      </c>
    </row>
    <row r="685" spans="1:39" outlineLevel="1">
      <c r="A685" s="329">
        <f t="shared" si="107"/>
        <v>504</v>
      </c>
      <c r="B685" s="322" t="str">
        <f t="shared" si="102"/>
        <v>明細行</v>
      </c>
      <c r="C685" s="322" t="str">
        <f t="shared" si="109"/>
        <v>BT-415</v>
      </c>
      <c r="D685" s="322" t="str">
        <f t="shared" si="103"/>
        <v>0..1</v>
      </c>
      <c r="E685" s="322">
        <v>5</v>
      </c>
      <c r="F685" s="323" t="s">
        <v>1513</v>
      </c>
      <c r="G685" s="324" t="s">
        <v>1514</v>
      </c>
      <c r="H685" s="329">
        <v>683</v>
      </c>
      <c r="I685" s="322" t="s">
        <v>4121</v>
      </c>
      <c r="J685" s="322" t="str">
        <f>IF(LEN(N685)&gt;0,INDEX(統合請求!C:C,MATCH(N685,統合請求!D:D,0),1),"")</f>
        <v>IID344</v>
      </c>
      <c r="K685" s="322" t="s">
        <v>25</v>
      </c>
      <c r="L685" s="322" t="s">
        <v>738</v>
      </c>
      <c r="M685" s="322">
        <v>6</v>
      </c>
      <c r="N685" s="323" t="s">
        <v>1513</v>
      </c>
      <c r="O685" s="324" t="s">
        <v>1514</v>
      </c>
      <c r="P685" s="322" t="s">
        <v>30</v>
      </c>
      <c r="Z685" s="323" t="s">
        <v>6501</v>
      </c>
      <c r="AC685" s="322">
        <f>IF(ISTEXT(AD685),INDEX('JP PINT 1.0'!A:A,MATCH(コアインボイスモデル!AD685,'JP PINT 1.0'!B:B,0),1),"")</f>
        <v>3200</v>
      </c>
      <c r="AD685" s="324" t="s">
        <v>1993</v>
      </c>
      <c r="AE685" s="322" t="str">
        <f>IF(ISTEXT(AD685),INDEX('JP PINT 1.0'!F:F,MATCH(コアインボイスモデル!AD685,'JP PINT 1.0'!B:B,0),1),"")</f>
        <v>0..1</v>
      </c>
      <c r="AF685" s="322">
        <f>IF(ISTEXT(AD685),INDEX('JP PINT 1.0'!G:G,MATCH(コアインボイスモデル!AD685,'JP PINT 1.0'!B:B,0),1),"")</f>
        <v>3</v>
      </c>
      <c r="AG685" s="324" t="str">
        <f>IF(ISTEXT(AD685),INDEX('JP PINT 1.0'!I:I,MATCH(コアインボイスモデル!AD685,'JP PINT 1.0'!B:B,0),1),"")</f>
        <v>請求書明細行の追加請求の基準金額</v>
      </c>
      <c r="AH685" s="324" t="str">
        <f>IF(ISTEXT(AD685),INDEX('JP PINT 1.0'!L:L,MATCH(コアインボイスモデル!AD685,'JP PINT 1.0'!B:B,0),1),"")</f>
        <v>請求書明細行の追加請求金額を計算するために、請求書明細行の追加請求率が適用される基準金額。</v>
      </c>
      <c r="AI685" s="322">
        <v>6</v>
      </c>
      <c r="AJ685" s="324" t="s">
        <v>739</v>
      </c>
      <c r="AK685" s="323" t="s">
        <v>5182</v>
      </c>
      <c r="AL685" s="322" t="s">
        <v>17</v>
      </c>
      <c r="AM685" s="324" t="str">
        <f>IF(LEN(AD685)&gt;1,INDEX('JP PINT 1.0'!U:U,MATCH(コアインボイスモデル!AD685,'JP PINT 1.0'!B:B,0),1),"")</f>
        <v>/ubl:Invoice/cac:InvoiceLine/cac:AllowanceCharge[cbc:ChargeIndicator=true()]/cbc:BaseAmount</v>
      </c>
    </row>
    <row r="686" spans="1:39">
      <c r="A686" s="329">
        <f t="shared" si="107"/>
        <v>505</v>
      </c>
      <c r="B686" s="322" t="str">
        <f t="shared" si="102"/>
        <v>明細行</v>
      </c>
      <c r="C686" s="322" t="str">
        <f>"BG-"&amp;(MID(C678,4,2)+1)</f>
        <v>BG-86</v>
      </c>
      <c r="D686" s="322" t="str">
        <f t="shared" si="103"/>
        <v>0..n</v>
      </c>
      <c r="E686" s="322">
        <v>4</v>
      </c>
      <c r="F686" s="323" t="s">
        <v>6128</v>
      </c>
      <c r="G686" s="324" t="s">
        <v>1517</v>
      </c>
      <c r="H686" s="329">
        <v>684</v>
      </c>
      <c r="I686" s="322" t="s">
        <v>4121</v>
      </c>
      <c r="K686" s="322" t="s">
        <v>36</v>
      </c>
      <c r="L686" s="322" t="s">
        <v>1515</v>
      </c>
      <c r="M686" s="322">
        <v>5</v>
      </c>
      <c r="N686" s="323" t="s">
        <v>1516</v>
      </c>
      <c r="O686" s="324" t="s">
        <v>1517</v>
      </c>
      <c r="P686" s="322" t="s">
        <v>139</v>
      </c>
      <c r="X686" s="323" t="s">
        <v>6491</v>
      </c>
      <c r="AE686" s="322" t="str">
        <f>IF(ISTEXT(AD686),INDEX('JP PINT 1.0'!F:F,MATCH(コアインボイスモデル!AD686,'JP PINT 1.0'!B:B,0),1),"")</f>
        <v/>
      </c>
      <c r="AF686" s="322" t="str">
        <f>IF(ISTEXT(AD686),INDEX('JP PINT 1.0'!G:G,MATCH(コアインボイスモデル!AD686,'JP PINT 1.0'!B:B,0),1),"")</f>
        <v/>
      </c>
      <c r="AG686" s="324" t="str">
        <f>IF(ISTEXT(AD686),INDEX('JP PINT 1.0'!I:I,MATCH(コアインボイスモデル!AD686,'JP PINT 1.0'!B:B,0),1),"")</f>
        <v/>
      </c>
      <c r="AH686" s="324" t="str">
        <f>IF(ISTEXT(AD686),INDEX('JP PINT 1.0'!L:L,MATCH(コアインボイスモデル!AD686,'JP PINT 1.0'!B:B,0),1),"")</f>
        <v/>
      </c>
      <c r="AI686" s="322">
        <v>5</v>
      </c>
      <c r="AJ686" s="324" t="s">
        <v>900</v>
      </c>
      <c r="AK686" s="323" t="s">
        <v>4997</v>
      </c>
      <c r="AL686" s="322" t="s">
        <v>17</v>
      </c>
      <c r="AM686" s="324" t="str">
        <f>IF(LEN(AD686)&gt;1,INDEX('JP PINT 1.0'!U:U,MATCH(コアインボイスモデル!AD686,'JP PINT 1.0'!B:B,0),1),"")</f>
        <v/>
      </c>
    </row>
    <row r="687" spans="1:39" outlineLevel="1">
      <c r="A687" s="329"/>
      <c r="B687" s="322" t="str">
        <f t="shared" si="102"/>
        <v/>
      </c>
      <c r="D687" s="322" t="str">
        <f t="shared" si="103"/>
        <v/>
      </c>
      <c r="E687" s="322" t="s">
        <v>3791</v>
      </c>
      <c r="H687" s="329">
        <v>685</v>
      </c>
      <c r="I687" s="322" t="s">
        <v>4121</v>
      </c>
      <c r="J687" s="322" t="str">
        <f>IF(LEN(N687)&gt;0,INDEX(統合請求!C:C,MATCH(N687,統合請求!D:D,0),1),"")</f>
        <v>ICL79</v>
      </c>
      <c r="K687" s="322" t="s">
        <v>41</v>
      </c>
      <c r="L687" s="322" t="s">
        <v>903</v>
      </c>
      <c r="M687" s="322">
        <v>5</v>
      </c>
      <c r="N687" s="323" t="s">
        <v>1518</v>
      </c>
      <c r="O687" s="324" t="s">
        <v>1519</v>
      </c>
      <c r="P687" s="322" t="s">
        <v>16</v>
      </c>
      <c r="Y687" s="323" t="s">
        <v>6435</v>
      </c>
      <c r="AC687" s="322" t="str">
        <f>IF(ISTEXT(AD687),INDEX('JP PINT 1.0'!A:A,MATCH(コアインボイスモデル!AD687,'JP PINT 1.0'!B:B,0),1),"")</f>
        <v/>
      </c>
      <c r="AE687" s="322" t="str">
        <f>IF(ISTEXT(AD687),INDEX('JP PINT 1.0'!F:F,MATCH(コアインボイスモデル!AD687,'JP PINT 1.0'!B:B,0),1),"")</f>
        <v/>
      </c>
      <c r="AF687" s="322" t="str">
        <f>IF(ISTEXT(AD687),INDEX('JP PINT 1.0'!G:G,MATCH(コアインボイスモデル!AD687,'JP PINT 1.0'!B:B,0),1),"")</f>
        <v/>
      </c>
      <c r="AG687" s="324" t="str">
        <f>IF(ISTEXT(AD687),INDEX('JP PINT 1.0'!I:I,MATCH(コアインボイスモデル!AD687,'JP PINT 1.0'!B:B,0),1),"")</f>
        <v/>
      </c>
      <c r="AH687" s="324" t="str">
        <f>IF(ISTEXT(AD687),INDEX('JP PINT 1.0'!L:L,MATCH(コアインボイスモデル!AD687,'JP PINT 1.0'!B:B,0),1),"")</f>
        <v/>
      </c>
      <c r="AI687" s="322">
        <v>5</v>
      </c>
      <c r="AJ687" s="324" t="s">
        <v>904</v>
      </c>
      <c r="AL687" s="322" t="s">
        <v>17</v>
      </c>
      <c r="AM687" s="324" t="str">
        <f>IF(LEN(AD687)&gt;1,INDEX('JP PINT 1.0'!U:U,MATCH(コアインボイスモデル!AD687,'JP PINT 1.0'!B:B,0),1),"")</f>
        <v/>
      </c>
    </row>
    <row r="688" spans="1:39" outlineLevel="1">
      <c r="A688" s="329">
        <f>A686+1</f>
        <v>506</v>
      </c>
      <c r="B688" s="322" t="str">
        <f t="shared" si="102"/>
        <v>明細行</v>
      </c>
      <c r="C688" s="322" t="str">
        <f>"BT-"&amp;(MID(C685,4,3)+1)</f>
        <v>BT-416</v>
      </c>
      <c r="D688" s="322" t="str">
        <f t="shared" si="103"/>
        <v>0..1</v>
      </c>
      <c r="E688" s="322">
        <v>5</v>
      </c>
      <c r="F688" s="323" t="s">
        <v>1520</v>
      </c>
      <c r="G688" s="324" t="s">
        <v>1521</v>
      </c>
      <c r="H688" s="329">
        <v>686</v>
      </c>
      <c r="I688" s="322" t="s">
        <v>4121</v>
      </c>
      <c r="J688" s="322" t="str">
        <f>IF(LEN(N688)&gt;0,INDEX(統合請求!C:C,MATCH(N688,統合請求!D:D,0),1),"")</f>
        <v>IID345</v>
      </c>
      <c r="K688" s="322" t="s">
        <v>25</v>
      </c>
      <c r="L688" s="322" t="s">
        <v>907</v>
      </c>
      <c r="M688" s="322">
        <v>6</v>
      </c>
      <c r="N688" s="323" t="s">
        <v>1520</v>
      </c>
      <c r="O688" s="324" t="s">
        <v>1521</v>
      </c>
      <c r="P688" s="322" t="s">
        <v>30</v>
      </c>
      <c r="Z688" s="323" t="s">
        <v>6308</v>
      </c>
      <c r="AC688" s="322" t="str">
        <f>IF(ISTEXT(AD688),INDEX('JP PINT 1.0'!A:A,MATCH(コアインボイスモデル!AD688,'JP PINT 1.0'!B:B,0),1),"")</f>
        <v/>
      </c>
      <c r="AE688" s="322" t="str">
        <f>IF(ISTEXT(AD688),INDEX('JP PINT 1.0'!F:F,MATCH(コアインボイスモデル!AD688,'JP PINT 1.0'!B:B,0),1),"")</f>
        <v/>
      </c>
      <c r="AF688" s="322" t="str">
        <f>IF(ISTEXT(AD688),INDEX('JP PINT 1.0'!G:G,MATCH(コアインボイスモデル!AD688,'JP PINT 1.0'!B:B,0),1),"")</f>
        <v/>
      </c>
      <c r="AG688" s="324" t="str">
        <f>IF(ISTEXT(AD688),INDEX('JP PINT 1.0'!I:I,MATCH(コアインボイスモデル!AD688,'JP PINT 1.0'!B:B,0),1),"")</f>
        <v/>
      </c>
      <c r="AH688" s="324" t="str">
        <f>IF(ISTEXT(AD688),INDEX('JP PINT 1.0'!L:L,MATCH(コアインボイスモデル!AD688,'JP PINT 1.0'!B:B,0),1),"")</f>
        <v/>
      </c>
      <c r="AI688" s="322">
        <v>6</v>
      </c>
      <c r="AJ688" s="324" t="s">
        <v>731</v>
      </c>
      <c r="AK688" s="323" t="s">
        <v>4998</v>
      </c>
      <c r="AL688" s="322" t="s">
        <v>17</v>
      </c>
      <c r="AM688" s="324" t="str">
        <f>IF(LEN(AD688)&gt;1,INDEX('JP PINT 1.0'!U:U,MATCH(コアインボイスモデル!AD688,'JP PINT 1.0'!B:B,0),1),"")</f>
        <v/>
      </c>
    </row>
    <row r="689" spans="1:39" outlineLevel="1">
      <c r="A689" s="329">
        <f t="shared" si="107"/>
        <v>507</v>
      </c>
      <c r="B689" s="322" t="str">
        <f t="shared" si="102"/>
        <v>明細行</v>
      </c>
      <c r="C689" s="322" t="str">
        <f t="shared" ref="C689:C690" si="110">"BT-"&amp;(MID(C688,4,3)+1)</f>
        <v>BT-417</v>
      </c>
      <c r="D689" s="322" t="str">
        <f t="shared" si="103"/>
        <v>0..1</v>
      </c>
      <c r="E689" s="322">
        <v>5</v>
      </c>
      <c r="F689" s="323" t="s">
        <v>1522</v>
      </c>
      <c r="G689" s="324" t="s">
        <v>1523</v>
      </c>
      <c r="H689" s="329">
        <v>687</v>
      </c>
      <c r="I689" s="322" t="s">
        <v>4121</v>
      </c>
      <c r="J689" s="322" t="str">
        <f>IF(LEN(N689)&gt;0,INDEX(統合請求!C:C,MATCH(N689,統合請求!D:D,0),1),"")</f>
        <v>IID346</v>
      </c>
      <c r="K689" s="322" t="s">
        <v>25</v>
      </c>
      <c r="L689" s="322" t="s">
        <v>910</v>
      </c>
      <c r="M689" s="322">
        <v>6</v>
      </c>
      <c r="N689" s="323" t="s">
        <v>1522</v>
      </c>
      <c r="O689" s="324" t="s">
        <v>1523</v>
      </c>
      <c r="P689" s="322" t="s">
        <v>30</v>
      </c>
      <c r="Z689" s="323" t="s">
        <v>6437</v>
      </c>
      <c r="AC689" s="322" t="str">
        <f>IF(ISTEXT(AD689),INDEX('JP PINT 1.0'!A:A,MATCH(コアインボイスモデル!AD689,'JP PINT 1.0'!B:B,0),1),"")</f>
        <v/>
      </c>
      <c r="AE689" s="322" t="str">
        <f>IF(ISTEXT(AD689),INDEX('JP PINT 1.0'!F:F,MATCH(コアインボイスモデル!AD689,'JP PINT 1.0'!B:B,0),1),"")</f>
        <v/>
      </c>
      <c r="AF689" s="322" t="str">
        <f>IF(ISTEXT(AD689),INDEX('JP PINT 1.0'!G:G,MATCH(コアインボイスモデル!AD689,'JP PINT 1.0'!B:B,0),1),"")</f>
        <v/>
      </c>
      <c r="AG689" s="324" t="str">
        <f>IF(ISTEXT(AD689),INDEX('JP PINT 1.0'!I:I,MATCH(コアインボイスモデル!AD689,'JP PINT 1.0'!B:B,0),1),"")</f>
        <v/>
      </c>
      <c r="AH689" s="324" t="str">
        <f>IF(ISTEXT(AD689),INDEX('JP PINT 1.0'!L:L,MATCH(コアインボイスモデル!AD689,'JP PINT 1.0'!B:B,0),1),"")</f>
        <v/>
      </c>
      <c r="AI689" s="322">
        <v>6</v>
      </c>
      <c r="AJ689" s="324" t="s">
        <v>735</v>
      </c>
      <c r="AK689" s="323" t="s">
        <v>4999</v>
      </c>
      <c r="AL689" s="322" t="s">
        <v>17</v>
      </c>
      <c r="AM689" s="324" t="str">
        <f>IF(LEN(AD689)&gt;1,INDEX('JP PINT 1.0'!U:U,MATCH(コアインボイスモデル!AD689,'JP PINT 1.0'!B:B,0),1),"")</f>
        <v/>
      </c>
    </row>
    <row r="690" spans="1:39" outlineLevel="1">
      <c r="A690" s="329">
        <f t="shared" si="107"/>
        <v>508</v>
      </c>
      <c r="B690" s="322" t="str">
        <f t="shared" si="102"/>
        <v>明細行</v>
      </c>
      <c r="C690" s="322" t="str">
        <f t="shared" si="110"/>
        <v>BT-418</v>
      </c>
      <c r="D690" s="322" t="str">
        <f t="shared" si="103"/>
        <v>1..1</v>
      </c>
      <c r="E690" s="322">
        <v>5</v>
      </c>
      <c r="F690" s="323" t="s">
        <v>1524</v>
      </c>
      <c r="G690" s="324" t="s">
        <v>1525</v>
      </c>
      <c r="H690" s="329">
        <v>688</v>
      </c>
      <c r="I690" s="322" t="s">
        <v>4121</v>
      </c>
      <c r="J690" s="322" t="str">
        <f>IF(LEN(N690)&gt;0,INDEX(統合請求!C:C,MATCH(N690,統合請求!D:D,0),1),"")</f>
        <v>IID347</v>
      </c>
      <c r="K690" s="322" t="s">
        <v>25</v>
      </c>
      <c r="L690" s="322" t="s">
        <v>913</v>
      </c>
      <c r="M690" s="322">
        <v>6</v>
      </c>
      <c r="N690" s="323" t="s">
        <v>1524</v>
      </c>
      <c r="O690" s="324" t="s">
        <v>1525</v>
      </c>
      <c r="P690" s="322" t="s">
        <v>23</v>
      </c>
      <c r="Z690" s="323" t="s">
        <v>6362</v>
      </c>
      <c r="AC690" s="322" t="str">
        <f>IF(ISTEXT(AD690),INDEX('JP PINT 1.0'!A:A,MATCH(コアインボイスモデル!AD690,'JP PINT 1.0'!B:B,0),1),"")</f>
        <v/>
      </c>
      <c r="AE690" s="322" t="str">
        <f>IF(ISTEXT(AD690),INDEX('JP PINT 1.0'!F:F,MATCH(コアインボイスモデル!AD690,'JP PINT 1.0'!B:B,0),1),"")</f>
        <v/>
      </c>
      <c r="AF690" s="322" t="str">
        <f>IF(ISTEXT(AD690),INDEX('JP PINT 1.0'!G:G,MATCH(コアインボイスモデル!AD690,'JP PINT 1.0'!B:B,0),1),"")</f>
        <v/>
      </c>
      <c r="AG690" s="324" t="str">
        <f>IF(ISTEXT(AD690),INDEX('JP PINT 1.0'!I:I,MATCH(コアインボイスモデル!AD690,'JP PINT 1.0'!B:B,0),1),"")</f>
        <v/>
      </c>
      <c r="AH690" s="324" t="str">
        <f>IF(ISTEXT(AD690),INDEX('JP PINT 1.0'!L:L,MATCH(コアインボイスモデル!AD690,'JP PINT 1.0'!B:B,0),1),"")</f>
        <v/>
      </c>
      <c r="AI690" s="322">
        <v>6</v>
      </c>
      <c r="AJ690" s="324" t="s">
        <v>727</v>
      </c>
      <c r="AK690" s="323" t="s">
        <v>5000</v>
      </c>
      <c r="AL690" s="322" t="s">
        <v>17</v>
      </c>
      <c r="AM690" s="324" t="str">
        <f>IF(LEN(AD690)&gt;1,INDEX('JP PINT 1.0'!U:U,MATCH(コアインボイスモデル!AD690,'JP PINT 1.0'!B:B,0),1),"")</f>
        <v/>
      </c>
    </row>
    <row r="691" spans="1:39">
      <c r="A691" s="329">
        <f t="shared" si="107"/>
        <v>509</v>
      </c>
      <c r="B691" s="322" t="str">
        <f t="shared" si="102"/>
        <v>明細行</v>
      </c>
      <c r="C691" s="322" t="str">
        <f>"BG-"&amp;(MID(C686,4,2)+1)</f>
        <v>BG-87</v>
      </c>
      <c r="D691" s="322" t="str">
        <f t="shared" si="103"/>
        <v>1..1</v>
      </c>
      <c r="E691" s="322">
        <v>4</v>
      </c>
      <c r="F691" s="323" t="s">
        <v>6105</v>
      </c>
      <c r="G691" s="324" t="s">
        <v>1528</v>
      </c>
      <c r="H691" s="329">
        <v>689</v>
      </c>
      <c r="I691" s="322" t="s">
        <v>4121</v>
      </c>
      <c r="K691" s="322" t="s">
        <v>36</v>
      </c>
      <c r="L691" s="322" t="s">
        <v>1526</v>
      </c>
      <c r="M691" s="322">
        <v>5</v>
      </c>
      <c r="N691" s="323" t="s">
        <v>1527</v>
      </c>
      <c r="O691" s="324" t="s">
        <v>1528</v>
      </c>
      <c r="P691" s="322" t="s">
        <v>23</v>
      </c>
      <c r="X691" s="323" t="s">
        <v>6492</v>
      </c>
      <c r="AC691" s="322">
        <f>IF(ISTEXT(AD691),INDEX('JP PINT 1.0'!A:A,MATCH(コアインボイスモデル!AD691,'JP PINT 1.0'!B:B,0),1),"")</f>
        <v>3090</v>
      </c>
      <c r="AD691" s="324" t="s">
        <v>1967</v>
      </c>
      <c r="AE691" s="322" t="str">
        <f>IF(ISTEXT(AD691),INDEX('JP PINT 1.0'!F:F,MATCH(コアインボイスモデル!AD691,'JP PINT 1.0'!B:B,0),1),"")</f>
        <v>0..1</v>
      </c>
      <c r="AF691" s="322">
        <f>IF(ISTEXT(AD691),INDEX('JP PINT 1.0'!G:G,MATCH(コアインボイスモデル!AD691,'JP PINT 1.0'!B:B,0),1),"")</f>
        <v>2</v>
      </c>
      <c r="AG691" s="324" t="str">
        <f>IF(ISTEXT(AD691),INDEX('JP PINT 1.0'!I:I,MATCH(コアインボイスモデル!AD691,'JP PINT 1.0'!B:B,0),1),"")</f>
        <v>請求書明細行の期間</v>
      </c>
      <c r="AH691" s="324" t="str">
        <f>IF(ISTEXT(AD691),INDEX('JP PINT 1.0'!L:L,MATCH(コアインボイスモデル!AD691,'JP PINT 1.0'!B:B,0),1),"")</f>
        <v>請求書明細行に関連する期間に関する情報</v>
      </c>
      <c r="AI691" s="322">
        <v>5</v>
      </c>
      <c r="AJ691" s="324" t="s">
        <v>823</v>
      </c>
      <c r="AK691" s="323" t="s">
        <v>5001</v>
      </c>
      <c r="AL691" s="322" t="s">
        <v>17</v>
      </c>
      <c r="AM691" s="324" t="str">
        <f>IF(LEN(AD691)&gt;1,INDEX('JP PINT 1.0'!U:U,MATCH(コアインボイスモデル!AD691,'JP PINT 1.0'!B:B,0),1),"")</f>
        <v>/ubl:Invoice/cac:InvoiceLine/cac:InvoicePeriod</v>
      </c>
    </row>
    <row r="692" spans="1:39" outlineLevel="1">
      <c r="A692" s="329"/>
      <c r="B692" s="322" t="str">
        <f t="shared" si="102"/>
        <v/>
      </c>
      <c r="D692" s="322" t="str">
        <f t="shared" si="103"/>
        <v/>
      </c>
      <c r="E692" s="322" t="s">
        <v>3791</v>
      </c>
      <c r="H692" s="329">
        <v>690</v>
      </c>
      <c r="I692" s="322" t="s">
        <v>4121</v>
      </c>
      <c r="J692" s="322" t="str">
        <f>IF(LEN(N692)&gt;0,INDEX(統合請求!C:C,MATCH(N692,統合請求!D:D,0),1),"")</f>
        <v>ICL80</v>
      </c>
      <c r="K692" s="322" t="s">
        <v>41</v>
      </c>
      <c r="L692" s="322" t="s">
        <v>826</v>
      </c>
      <c r="M692" s="322">
        <v>5</v>
      </c>
      <c r="N692" s="323" t="s">
        <v>1529</v>
      </c>
      <c r="O692" s="324" t="s">
        <v>1530</v>
      </c>
      <c r="P692" s="322" t="s">
        <v>16</v>
      </c>
      <c r="Y692" s="323" t="s">
        <v>6297</v>
      </c>
      <c r="AC692" s="322" t="str">
        <f>IF(ISTEXT(AD692),INDEX('JP PINT 1.0'!A:A,MATCH(コアインボイスモデル!AD692,'JP PINT 1.0'!B:B,0),1),"")</f>
        <v/>
      </c>
      <c r="AE692" s="322" t="str">
        <f>IF(ISTEXT(AD692),INDEX('JP PINT 1.0'!F:F,MATCH(コアインボイスモデル!AD692,'JP PINT 1.0'!B:B,0),1),"")</f>
        <v/>
      </c>
      <c r="AF692" s="322" t="str">
        <f>IF(ISTEXT(AD692),INDEX('JP PINT 1.0'!G:G,MATCH(コアインボイスモデル!AD692,'JP PINT 1.0'!B:B,0),1),"")</f>
        <v/>
      </c>
      <c r="AG692" s="324" t="str">
        <f>IF(ISTEXT(AD692),INDEX('JP PINT 1.0'!I:I,MATCH(コアインボイスモデル!AD692,'JP PINT 1.0'!B:B,0),1),"")</f>
        <v/>
      </c>
      <c r="AH692" s="324" t="str">
        <f>IF(ISTEXT(AD692),INDEX('JP PINT 1.0'!L:L,MATCH(コアインボイスモデル!AD692,'JP PINT 1.0'!B:B,0),1),"")</f>
        <v/>
      </c>
      <c r="AI692" s="322">
        <v>5</v>
      </c>
      <c r="AJ692" s="324" t="s">
        <v>827</v>
      </c>
      <c r="AL692" s="322" t="s">
        <v>17</v>
      </c>
      <c r="AM692" s="324" t="str">
        <f>IF(LEN(AD692)&gt;1,INDEX('JP PINT 1.0'!U:U,MATCH(コアインボイスモデル!AD692,'JP PINT 1.0'!B:B,0),1),"")</f>
        <v/>
      </c>
    </row>
    <row r="693" spans="1:39" outlineLevel="1">
      <c r="A693" s="329">
        <f>A691+1</f>
        <v>510</v>
      </c>
      <c r="B693" s="322" t="str">
        <f t="shared" si="102"/>
        <v>明細行</v>
      </c>
      <c r="C693" s="322" t="str">
        <f>"BT-"&amp;(MID(C690,4,3)+1)</f>
        <v>BT-419</v>
      </c>
      <c r="D693" s="322" t="str">
        <f t="shared" si="103"/>
        <v>1..1</v>
      </c>
      <c r="E693" s="322">
        <v>5</v>
      </c>
      <c r="F693" s="323" t="s">
        <v>1531</v>
      </c>
      <c r="G693" s="324" t="s">
        <v>1532</v>
      </c>
      <c r="H693" s="329">
        <v>691</v>
      </c>
      <c r="I693" s="322" t="s">
        <v>4121</v>
      </c>
      <c r="J693" s="322" t="str">
        <f>IF(LEN(N693)&gt;0,INDEX(統合請求!C:C,MATCH(N693,統合請求!D:D,0),1),"")</f>
        <v>IID348</v>
      </c>
      <c r="K693" s="322" t="s">
        <v>25</v>
      </c>
      <c r="L693" s="322" t="s">
        <v>830</v>
      </c>
      <c r="M693" s="322">
        <v>6</v>
      </c>
      <c r="N693" s="323" t="s">
        <v>1531</v>
      </c>
      <c r="O693" s="324" t="s">
        <v>1532</v>
      </c>
      <c r="P693" s="322" t="s">
        <v>23</v>
      </c>
      <c r="Z693" s="323" t="s">
        <v>6298</v>
      </c>
      <c r="AC693" s="322">
        <f>IF(ISTEXT(AD693),INDEX('JP PINT 1.0'!A:A,MATCH(コアインボイスモデル!AD693,'JP PINT 1.0'!B:B,0),1),"")</f>
        <v>3100</v>
      </c>
      <c r="AD693" s="324" t="s">
        <v>1970</v>
      </c>
      <c r="AE693" s="322" t="str">
        <f>IF(ISTEXT(AD693),INDEX('JP PINT 1.0'!F:F,MATCH(コアインボイスモデル!AD693,'JP PINT 1.0'!B:B,0),1),"")</f>
        <v>0..1</v>
      </c>
      <c r="AF693" s="322">
        <f>IF(ISTEXT(AD693),INDEX('JP PINT 1.0'!G:G,MATCH(コアインボイスモデル!AD693,'JP PINT 1.0'!B:B,0),1),"")</f>
        <v>3</v>
      </c>
      <c r="AG693" s="324" t="str">
        <f>IF(ISTEXT(AD693),INDEX('JP PINT 1.0'!I:I,MATCH(コアインボイスモデル!AD693,'JP PINT 1.0'!B:B,0),1),"")</f>
        <v>請求書明細行の期間開始日</v>
      </c>
      <c r="AH693" s="324" t="str">
        <f>IF(ISTEXT(AD693),INDEX('JP PINT 1.0'!L:L,MATCH(コアインボイスモデル!AD693,'JP PINT 1.0'!B:B,0),1),"")</f>
        <v>請求書明細行の請求期間が開始する日付</v>
      </c>
      <c r="AI693" s="322">
        <v>6</v>
      </c>
      <c r="AJ693" s="324" t="s">
        <v>831</v>
      </c>
      <c r="AK693" s="323" t="s">
        <v>5002</v>
      </c>
      <c r="AL693" s="322" t="s">
        <v>17</v>
      </c>
      <c r="AM693" s="324" t="str">
        <f>IF(LEN(AD693)&gt;1,INDEX('JP PINT 1.0'!U:U,MATCH(コアインボイスモデル!AD693,'JP PINT 1.0'!B:B,0),1),"")</f>
        <v>/ubl:Invoice/cac:InvoiceLine/cac:InvoicePeriod/cbc:StartDate</v>
      </c>
    </row>
    <row r="694" spans="1:39" outlineLevel="1">
      <c r="A694" s="329">
        <f t="shared" si="107"/>
        <v>511</v>
      </c>
      <c r="B694" s="322" t="str">
        <f t="shared" si="102"/>
        <v>明細行</v>
      </c>
      <c r="C694" s="322" t="str">
        <f t="shared" ref="C694" si="111">"BT-"&amp;(MID(C693,4,3)+1)</f>
        <v>BT-420</v>
      </c>
      <c r="D694" s="322" t="str">
        <f t="shared" si="103"/>
        <v>1..1</v>
      </c>
      <c r="E694" s="322">
        <v>5</v>
      </c>
      <c r="F694" s="323" t="s">
        <v>1533</v>
      </c>
      <c r="G694" s="324" t="s">
        <v>1534</v>
      </c>
      <c r="H694" s="329">
        <v>692</v>
      </c>
      <c r="I694" s="322" t="s">
        <v>4121</v>
      </c>
      <c r="J694" s="322" t="str">
        <f>IF(LEN(N694)&gt;0,INDEX(統合請求!C:C,MATCH(N694,統合請求!D:D,0),1),"")</f>
        <v>IID349</v>
      </c>
      <c r="K694" s="322" t="s">
        <v>25</v>
      </c>
      <c r="L694" s="322" t="s">
        <v>834</v>
      </c>
      <c r="M694" s="322">
        <v>6</v>
      </c>
      <c r="N694" s="323" t="s">
        <v>1533</v>
      </c>
      <c r="O694" s="324" t="s">
        <v>1534</v>
      </c>
      <c r="P694" s="322" t="s">
        <v>23</v>
      </c>
      <c r="Z694" s="323" t="s">
        <v>6299</v>
      </c>
      <c r="AC694" s="322">
        <f>IF(ISTEXT(AD694),INDEX('JP PINT 1.0'!A:A,MATCH(コアインボイスモデル!AD694,'JP PINT 1.0'!B:B,0),1),"")</f>
        <v>3110</v>
      </c>
      <c r="AD694" s="324" t="s">
        <v>1973</v>
      </c>
      <c r="AE694" s="322" t="str">
        <f>IF(ISTEXT(AD694),INDEX('JP PINT 1.0'!F:F,MATCH(コアインボイスモデル!AD694,'JP PINT 1.0'!B:B,0),1),"")</f>
        <v>0..1</v>
      </c>
      <c r="AF694" s="322">
        <f>IF(ISTEXT(AD694),INDEX('JP PINT 1.0'!G:G,MATCH(コアインボイスモデル!AD694,'JP PINT 1.0'!B:B,0),1),"")</f>
        <v>3</v>
      </c>
      <c r="AG694" s="324" t="str">
        <f>IF(ISTEXT(AD694),INDEX('JP PINT 1.0'!I:I,MATCH(コアインボイスモデル!AD694,'JP PINT 1.0'!B:B,0),1),"")</f>
        <v>請求書明細行の期間終了日</v>
      </c>
      <c r="AH694" s="324" t="str">
        <f>IF(ISTEXT(AD694),INDEX('JP PINT 1.0'!L:L,MATCH(コアインボイスモデル!AD694,'JP PINT 1.0'!B:B,0),1),"")</f>
        <v>請求書明細行の請求期間が終了する日付</v>
      </c>
      <c r="AI694" s="322">
        <v>6</v>
      </c>
      <c r="AJ694" s="324" t="s">
        <v>835</v>
      </c>
      <c r="AK694" s="323" t="s">
        <v>5003</v>
      </c>
      <c r="AL694" s="322" t="s">
        <v>17</v>
      </c>
      <c r="AM694" s="324" t="str">
        <f>IF(LEN(AD694)&gt;1,INDEX('JP PINT 1.0'!U:U,MATCH(コアインボイスモデル!AD694,'JP PINT 1.0'!B:B,0),1),"")</f>
        <v>/ubl:Invoice/cac:InvoiceLine/cac:InvoicePeriod/cbc:EndDate</v>
      </c>
    </row>
    <row r="695" spans="1:39">
      <c r="A695" s="329">
        <f t="shared" si="107"/>
        <v>512</v>
      </c>
      <c r="B695" s="322" t="str">
        <f t="shared" si="102"/>
        <v>明細行</v>
      </c>
      <c r="C695" s="322" t="str">
        <f>"BG-"&amp;(MID(C691,4,2)+1)</f>
        <v>BG-88</v>
      </c>
      <c r="D695" s="322" t="str">
        <f t="shared" si="103"/>
        <v>1..1</v>
      </c>
      <c r="E695" s="322">
        <v>4</v>
      </c>
      <c r="F695" s="323" t="s">
        <v>6106</v>
      </c>
      <c r="G695" s="324" t="s">
        <v>1538</v>
      </c>
      <c r="H695" s="329">
        <v>693</v>
      </c>
      <c r="I695" s="322" t="s">
        <v>4121</v>
      </c>
      <c r="K695" s="322" t="s">
        <v>36</v>
      </c>
      <c r="L695" s="322" t="s">
        <v>1535</v>
      </c>
      <c r="M695" s="322">
        <v>4</v>
      </c>
      <c r="N695" s="323" t="s">
        <v>1537</v>
      </c>
      <c r="O695" s="324" t="s">
        <v>1538</v>
      </c>
      <c r="P695" s="322" t="s">
        <v>23</v>
      </c>
      <c r="V695" s="323" t="s">
        <v>6493</v>
      </c>
      <c r="AC695" s="322">
        <f>IF(ISTEXT(AD695),INDEX('JP PINT 1.0'!A:A,MATCH(コアインボイスモデル!AD695,'JP PINT 1.0'!B:B,0),1),"")</f>
        <v>3370</v>
      </c>
      <c r="AD695" s="324" t="s">
        <v>2007</v>
      </c>
      <c r="AE695" s="322" t="str">
        <f>IF(ISTEXT(AD695),INDEX('JP PINT 1.0'!F:F,MATCH(コアインボイスモデル!AD695,'JP PINT 1.0'!B:B,0),1),"")</f>
        <v>1..1</v>
      </c>
      <c r="AF695" s="322">
        <f>IF(ISTEXT(AD695),INDEX('JP PINT 1.0'!G:G,MATCH(コアインボイスモデル!AD695,'JP PINT 1.0'!B:B,0),1),"")</f>
        <v>2</v>
      </c>
      <c r="AG695" s="324" t="str">
        <f>IF(ISTEXT(AD695),INDEX('JP PINT 1.0'!I:I,MATCH(コアインボイスモデル!AD695,'JP PINT 1.0'!B:B,0),1),"")</f>
        <v>品目情報</v>
      </c>
      <c r="AH695" s="324" t="str">
        <f>IF(ISTEXT(AD695),INDEX('JP PINT 1.0'!L:L,MATCH(コアインボイスモデル!AD695,'JP PINT 1.0'!B:B,0),1),"")</f>
        <v>請求する財又はサービスに係る情報を提供するビジネス用語のグループ。</v>
      </c>
      <c r="AI695" s="322">
        <v>4</v>
      </c>
      <c r="AJ695" s="324" t="s">
        <v>1536</v>
      </c>
      <c r="AK695" s="323" t="s">
        <v>5004</v>
      </c>
      <c r="AL695" s="322" t="s">
        <v>17</v>
      </c>
      <c r="AM695" s="324" t="str">
        <f>IF(LEN(AD695)&gt;1,INDEX('JP PINT 1.0'!U:U,MATCH(コアインボイスモデル!AD695,'JP PINT 1.0'!B:B,0),1),"")</f>
        <v>/ubl:Invoice/cac:InvoiceLine/cac:Item</v>
      </c>
    </row>
    <row r="696" spans="1:39" outlineLevel="1">
      <c r="A696" s="329"/>
      <c r="B696" s="322" t="str">
        <f t="shared" si="102"/>
        <v/>
      </c>
      <c r="D696" s="322" t="str">
        <f t="shared" si="103"/>
        <v/>
      </c>
      <c r="H696" s="329">
        <v>694</v>
      </c>
      <c r="I696" s="322" t="s">
        <v>4121</v>
      </c>
      <c r="J696" s="322" t="str">
        <f>IF(LEN(N696)&gt;0,INDEX(統合請求!C:C,MATCH(N696,統合請求!D:D,0),1),"")</f>
        <v>ICL81</v>
      </c>
      <c r="K696" s="322" t="s">
        <v>41</v>
      </c>
      <c r="L696" s="322" t="s">
        <v>1539</v>
      </c>
      <c r="M696" s="322">
        <v>4</v>
      </c>
      <c r="N696" s="323" t="s">
        <v>1541</v>
      </c>
      <c r="O696" s="324" t="s">
        <v>1542</v>
      </c>
      <c r="P696" s="322" t="s">
        <v>46</v>
      </c>
      <c r="W696" s="323" t="s">
        <v>6363</v>
      </c>
      <c r="AC696" s="322" t="str">
        <f>IF(ISTEXT(AD696),INDEX('JP PINT 1.0'!A:A,MATCH(コアインボイスモデル!AD696,'JP PINT 1.0'!B:B,0),1),"")</f>
        <v/>
      </c>
      <c r="AE696" s="322" t="str">
        <f>IF(ISTEXT(AD696),INDEX('JP PINT 1.0'!F:F,MATCH(コアインボイスモデル!AD696,'JP PINT 1.0'!B:B,0),1),"")</f>
        <v/>
      </c>
      <c r="AF696" s="322" t="str">
        <f>IF(ISTEXT(AD696),INDEX('JP PINT 1.0'!G:G,MATCH(コアインボイスモデル!AD696,'JP PINT 1.0'!B:B,0),1),"")</f>
        <v/>
      </c>
      <c r="AG696" s="324" t="str">
        <f>IF(ISTEXT(AD696),INDEX('JP PINT 1.0'!I:I,MATCH(コアインボイスモデル!AD696,'JP PINT 1.0'!B:B,0),1),"")</f>
        <v/>
      </c>
      <c r="AH696" s="324" t="str">
        <f>IF(ISTEXT(AD696),INDEX('JP PINT 1.0'!L:L,MATCH(コアインボイスモデル!AD696,'JP PINT 1.0'!B:B,0),1),"")</f>
        <v/>
      </c>
      <c r="AI696" s="322">
        <v>4</v>
      </c>
      <c r="AJ696" s="324" t="s">
        <v>1540</v>
      </c>
      <c r="AL696" s="322" t="s">
        <v>17</v>
      </c>
      <c r="AM696" s="324" t="str">
        <f>IF(LEN(AD696)&gt;1,INDEX('JP PINT 1.0'!U:U,MATCH(コアインボイスモデル!AD696,'JP PINT 1.0'!B:B,0),1),"")</f>
        <v/>
      </c>
    </row>
    <row r="697" spans="1:39" outlineLevel="1">
      <c r="A697" s="329">
        <f>A695+1</f>
        <v>513</v>
      </c>
      <c r="B697" s="322" t="str">
        <f t="shared" si="102"/>
        <v>明細行</v>
      </c>
      <c r="C697" s="322" t="str">
        <f>"BT-"&amp;(MID(C694,4,3)+1)</f>
        <v>BT-421</v>
      </c>
      <c r="D697" s="322" t="str">
        <f t="shared" si="103"/>
        <v>0..1</v>
      </c>
      <c r="E697" s="322">
        <v>5</v>
      </c>
      <c r="F697" s="323" t="s">
        <v>1544</v>
      </c>
      <c r="G697" s="324" t="s">
        <v>1545</v>
      </c>
      <c r="H697" s="329">
        <v>695</v>
      </c>
      <c r="I697" s="322" t="s">
        <v>4121</v>
      </c>
      <c r="J697" s="322" t="str">
        <f>IF(LEN(N697)&gt;0,INDEX(統合請求!C:C,MATCH(N697,統合請求!D:D,0),1),"")</f>
        <v>IID350</v>
      </c>
      <c r="K697" s="322" t="s">
        <v>25</v>
      </c>
      <c r="L697" s="322" t="s">
        <v>1543</v>
      </c>
      <c r="M697" s="322">
        <v>5</v>
      </c>
      <c r="N697" s="323" t="s">
        <v>1544</v>
      </c>
      <c r="O697" s="324" t="s">
        <v>1545</v>
      </c>
      <c r="P697" s="322" t="s">
        <v>30</v>
      </c>
      <c r="X697" s="323" t="s">
        <v>6364</v>
      </c>
      <c r="AC697" s="322" t="str">
        <f>IF(ISTEXT(AD697),INDEX('JP PINT 1.0'!A:A,MATCH(コアインボイスモデル!AD697,'JP PINT 1.0'!B:B,0),1),"")</f>
        <v/>
      </c>
      <c r="AE697" s="322" t="str">
        <f>IF(ISTEXT(AD697),INDEX('JP PINT 1.0'!F:F,MATCH(コアインボイスモデル!AD697,'JP PINT 1.0'!B:B,0),1),"")</f>
        <v/>
      </c>
      <c r="AF697" s="322" t="str">
        <f>IF(ISTEXT(AD697),INDEX('JP PINT 1.0'!G:G,MATCH(コアインボイスモデル!AD697,'JP PINT 1.0'!B:B,0),1),"")</f>
        <v/>
      </c>
      <c r="AG697" s="324" t="str">
        <f>IF(ISTEXT(AD697),INDEX('JP PINT 1.0'!I:I,MATCH(コアインボイスモデル!AD697,'JP PINT 1.0'!B:B,0),1),"")</f>
        <v/>
      </c>
      <c r="AH697" s="324" t="str">
        <f>IF(ISTEXT(AD697),INDEX('JP PINT 1.0'!L:L,MATCH(コアインボイスモデル!AD697,'JP PINT 1.0'!B:B,0),1),"")</f>
        <v/>
      </c>
      <c r="AI697" s="322">
        <v>5</v>
      </c>
      <c r="AJ697" s="324" t="s">
        <v>48</v>
      </c>
      <c r="AK697" s="323" t="s">
        <v>5005</v>
      </c>
      <c r="AL697" s="322" t="s">
        <v>17</v>
      </c>
      <c r="AM697" s="324" t="str">
        <f>IF(LEN(AD697)&gt;1,INDEX('JP PINT 1.0'!U:U,MATCH(コアインボイスモデル!AD697,'JP PINT 1.0'!B:B,0),1),"")</f>
        <v/>
      </c>
    </row>
    <row r="698" spans="1:39" outlineLevel="1">
      <c r="A698" s="329">
        <f t="shared" si="107"/>
        <v>514</v>
      </c>
      <c r="B698" s="322" t="str">
        <f t="shared" si="102"/>
        <v>明細行</v>
      </c>
      <c r="C698" s="322" t="str">
        <f t="shared" ref="C698:C706" si="112">"BT-"&amp;(MID(C697,4,3)+1)</f>
        <v>BT-422</v>
      </c>
      <c r="D698" s="322" t="str">
        <f t="shared" si="103"/>
        <v>0..1</v>
      </c>
      <c r="E698" s="322">
        <v>5</v>
      </c>
      <c r="F698" s="323" t="s">
        <v>1547</v>
      </c>
      <c r="G698" s="324" t="s">
        <v>1548</v>
      </c>
      <c r="H698" s="329">
        <v>696</v>
      </c>
      <c r="I698" s="322" t="s">
        <v>4121</v>
      </c>
      <c r="J698" s="322" t="str">
        <f>IF(LEN(N698)&gt;0,INDEX(統合請求!C:C,MATCH(N698,統合請求!D:D,0),1),"")</f>
        <v>IID351</v>
      </c>
      <c r="K698" s="322" t="s">
        <v>25</v>
      </c>
      <c r="L698" s="322" t="s">
        <v>1546</v>
      </c>
      <c r="M698" s="322">
        <v>5</v>
      </c>
      <c r="N698" s="323" t="s">
        <v>1547</v>
      </c>
      <c r="O698" s="324" t="s">
        <v>1548</v>
      </c>
      <c r="P698" s="322" t="s">
        <v>30</v>
      </c>
      <c r="X698" s="323" t="s">
        <v>6503</v>
      </c>
      <c r="AC698" s="322">
        <f>IF(ISTEXT(AD698),INDEX('JP PINT 1.0'!A:A,MATCH(コアインボイスモデル!AD698,'JP PINT 1.0'!B:B,0),1),"")</f>
        <v>3420</v>
      </c>
      <c r="AD698" s="324" t="s">
        <v>2010</v>
      </c>
      <c r="AE698" s="322" t="str">
        <f>IF(ISTEXT(AD698),INDEX('JP PINT 1.0'!F:F,MATCH(コアインボイスモデル!AD698,'JP PINT 1.0'!B:B,0),1),"")</f>
        <v>0..1</v>
      </c>
      <c r="AF698" s="322">
        <f>IF(ISTEXT(AD698),INDEX('JP PINT 1.0'!G:G,MATCH(コアインボイスモデル!AD698,'JP PINT 1.0'!B:B,0),1),"")</f>
        <v>3</v>
      </c>
      <c r="AG698" s="324" t="str">
        <f>IF(ISTEXT(AD698),INDEX('JP PINT 1.0'!I:I,MATCH(コアインボイスモデル!AD698,'JP PINT 1.0'!B:B,0),1),"")</f>
        <v>品目標準ID</v>
      </c>
      <c r="AH698" s="324" t="str">
        <f>IF(ISTEXT(AD698),INDEX('JP PINT 1.0'!L:L,MATCH(コアインボイスモデル!AD698,'JP PINT 1.0'!B:B,0),1),"")</f>
        <v>登録されているスキーマに基づいた品目ID。</v>
      </c>
      <c r="AI698" s="322">
        <v>5</v>
      </c>
      <c r="AJ698" s="324" t="s">
        <v>238</v>
      </c>
      <c r="AK698" s="323" t="s">
        <v>5006</v>
      </c>
      <c r="AL698" s="322" t="s">
        <v>17</v>
      </c>
      <c r="AM698" s="324" t="str">
        <f>IF(LEN(AD698)&gt;1,INDEX('JP PINT 1.0'!U:U,MATCH(コアインボイスモデル!AD698,'JP PINT 1.0'!B:B,0),1),"")</f>
        <v>/ubl:Invoice/cac:InvoiceLine/cac:Item/cac:StandardItemIdentification/cbc:ID</v>
      </c>
    </row>
    <row r="699" spans="1:39" outlineLevel="1">
      <c r="A699" s="329"/>
      <c r="B699" s="322" t="str">
        <f t="shared" si="102"/>
        <v/>
      </c>
      <c r="D699" s="322" t="str">
        <f t="shared" si="103"/>
        <v/>
      </c>
      <c r="H699" s="329">
        <v>697</v>
      </c>
      <c r="I699" s="322" t="s">
        <v>4121</v>
      </c>
      <c r="J699" s="322" t="str">
        <f>IF(LEN(N699)&gt;0,INDEX(統合請求!C:C,MATCH(N699,統合請求!D:D,0),1),"")</f>
        <v/>
      </c>
      <c r="AC699" s="322">
        <f>IF(ISTEXT(AD699),INDEX('JP PINT 1.0'!A:A,MATCH(コアインボイスモデル!AD699,'JP PINT 1.0'!B:B,0),1),"")</f>
        <v>3430</v>
      </c>
      <c r="AD699" s="324" t="s">
        <v>3490</v>
      </c>
      <c r="AE699" s="322" t="str">
        <f>IF(ISTEXT(AD699),INDEX('JP PINT 1.0'!F:F,MATCH(コアインボイスモデル!AD699,'JP PINT 1.0'!B:B,0),1),"")</f>
        <v>1..1</v>
      </c>
      <c r="AF699" s="322">
        <f>IF(ISTEXT(AD699),INDEX('JP PINT 1.0'!G:G,MATCH(コアインボイスモデル!AD699,'JP PINT 1.0'!B:B,0),1),"")</f>
        <v>4</v>
      </c>
      <c r="AG699" s="324" t="str">
        <f>IF(ISTEXT(AD699),INDEX('JP PINT 1.0'!I:I,MATCH(コアインボイスモデル!AD699,'JP PINT 1.0'!B:B,0),1),"")</f>
        <v>スキーマID</v>
      </c>
      <c r="AH699" s="324" t="str">
        <f>IF(ISTEXT(AD699),INDEX('JP PINT 1.0'!L:L,MATCH(コアインボイスモデル!AD699,'JP PINT 1.0'!B:B,0),1),"")</f>
        <v>使用する場合、識別スキーマは、ISO/IEC 6523 保守機関が公開しているリストから選択しなければならない。</v>
      </c>
      <c r="AJ699" s="325" t="s">
        <v>2198</v>
      </c>
      <c r="AK699" s="323" t="s">
        <v>5007</v>
      </c>
      <c r="AM699" s="324" t="str">
        <f>IF(LEN(AD699)&gt;1,INDEX('JP PINT 1.0'!U:U,MATCH(コアインボイスモデル!AD699,'JP PINT 1.0'!B:B,0),1),"")</f>
        <v>/ubl:Invoice/cac:InvoiceLine/cac:Item/cac:StandardItemIdentification/cbc:ID/@schemeID</v>
      </c>
    </row>
    <row r="700" spans="1:39" outlineLevel="1">
      <c r="A700" s="329">
        <f>A698+1</f>
        <v>515</v>
      </c>
      <c r="B700" s="322" t="str">
        <f t="shared" si="102"/>
        <v>明細行</v>
      </c>
      <c r="C700" s="322" t="str">
        <f>"BT-"&amp;(MID(C698,4,3)+1)</f>
        <v>BT-423</v>
      </c>
      <c r="D700" s="322" t="str">
        <f t="shared" si="103"/>
        <v>0..1</v>
      </c>
      <c r="E700" s="322">
        <v>5</v>
      </c>
      <c r="F700" s="323" t="s">
        <v>1551</v>
      </c>
      <c r="G700" s="324" t="s">
        <v>1552</v>
      </c>
      <c r="H700" s="329">
        <v>698</v>
      </c>
      <c r="I700" s="322" t="s">
        <v>4121</v>
      </c>
      <c r="J700" s="322" t="str">
        <f>IF(LEN(N700)&gt;0,INDEX(統合請求!C:C,MATCH(N700,統合請求!D:D,0),1),"")</f>
        <v>IID352</v>
      </c>
      <c r="K700" s="322" t="s">
        <v>25</v>
      </c>
      <c r="L700" s="322" t="s">
        <v>1549</v>
      </c>
      <c r="M700" s="322">
        <v>5</v>
      </c>
      <c r="N700" s="323" t="s">
        <v>1551</v>
      </c>
      <c r="O700" s="324" t="s">
        <v>1552</v>
      </c>
      <c r="P700" s="322" t="s">
        <v>30</v>
      </c>
      <c r="X700" s="323" t="s">
        <v>6506</v>
      </c>
      <c r="AC700" s="322">
        <f>IF(ISTEXT(AD700),INDEX('JP PINT 1.0'!A:A,MATCH(コアインボイスモデル!AD700,'JP PINT 1.0'!B:B,0),1),"")</f>
        <v>3400</v>
      </c>
      <c r="AD700" s="324" t="s">
        <v>2013</v>
      </c>
      <c r="AE700" s="322" t="str">
        <f>IF(ISTEXT(AD700),INDEX('JP PINT 1.0'!F:F,MATCH(コアインボイスモデル!AD700,'JP PINT 1.0'!B:B,0),1),"")</f>
        <v>0..1</v>
      </c>
      <c r="AF700" s="322">
        <f>IF(ISTEXT(AD700),INDEX('JP PINT 1.0'!G:G,MATCH(コアインボイスモデル!AD700,'JP PINT 1.0'!B:B,0),1),"")</f>
        <v>3</v>
      </c>
      <c r="AG700" s="324" t="str">
        <f>IF(ISTEXT(AD700),INDEX('JP PINT 1.0'!I:I,MATCH(コアインボイスモデル!AD700,'JP PINT 1.0'!B:B,0),1),"")</f>
        <v>売り手による品目ID</v>
      </c>
      <c r="AH700" s="324" t="str">
        <f>IF(ISTEXT(AD700),INDEX('JP PINT 1.0'!L:L,MATCH(コアインボイスモデル!AD700,'JP PINT 1.0'!B:B,0),1),"")</f>
        <v>売り手が取引品目に割当てたID</v>
      </c>
      <c r="AI700" s="322">
        <v>5</v>
      </c>
      <c r="AJ700" s="324" t="s">
        <v>1550</v>
      </c>
      <c r="AK700" s="323" t="s">
        <v>5008</v>
      </c>
      <c r="AL700" s="322" t="s">
        <v>17</v>
      </c>
      <c r="AM700" s="324" t="str">
        <f>IF(LEN(AD700)&gt;1,INDEX('JP PINT 1.0'!U:U,MATCH(コアインボイスモデル!AD700,'JP PINT 1.0'!B:B,0),1),"")</f>
        <v>/ubl:Invoice/cac:InvoiceLine/cac:Item/cac:SellersItemIdentification/cbc:ID</v>
      </c>
    </row>
    <row r="701" spans="1:39" outlineLevel="1">
      <c r="A701" s="329">
        <f t="shared" si="107"/>
        <v>516</v>
      </c>
      <c r="B701" s="322" t="str">
        <f t="shared" si="102"/>
        <v>明細行</v>
      </c>
      <c r="C701" s="322" t="str">
        <f t="shared" si="112"/>
        <v>BT-424</v>
      </c>
      <c r="D701" s="322" t="str">
        <f t="shared" si="103"/>
        <v>0..1</v>
      </c>
      <c r="E701" s="322">
        <v>5</v>
      </c>
      <c r="F701" s="323" t="s">
        <v>1555</v>
      </c>
      <c r="G701" s="324" t="s">
        <v>1556</v>
      </c>
      <c r="H701" s="329">
        <v>699</v>
      </c>
      <c r="I701" s="322" t="s">
        <v>4121</v>
      </c>
      <c r="J701" s="322" t="str">
        <f>IF(LEN(N701)&gt;0,INDEX(統合請求!C:C,MATCH(N701,統合請求!D:D,0),1),"")</f>
        <v>IID353</v>
      </c>
      <c r="K701" s="322" t="s">
        <v>25</v>
      </c>
      <c r="L701" s="322" t="s">
        <v>1553</v>
      </c>
      <c r="M701" s="322">
        <v>5</v>
      </c>
      <c r="N701" s="323" t="s">
        <v>1555</v>
      </c>
      <c r="O701" s="324" t="s">
        <v>1556</v>
      </c>
      <c r="P701" s="322" t="s">
        <v>30</v>
      </c>
      <c r="X701" s="323" t="s">
        <v>6518</v>
      </c>
      <c r="AC701" s="322">
        <f>IF(ISTEXT(AD701),INDEX('JP PINT 1.0'!A:A,MATCH(コアインボイスモデル!AD701,'JP PINT 1.0'!B:B,0),1),"")</f>
        <v>3410</v>
      </c>
      <c r="AD701" s="324" t="s">
        <v>2015</v>
      </c>
      <c r="AE701" s="322" t="str">
        <f>IF(ISTEXT(AD701),INDEX('JP PINT 1.0'!F:F,MATCH(コアインボイスモデル!AD701,'JP PINT 1.0'!B:B,0),1),"")</f>
        <v>0..1</v>
      </c>
      <c r="AF701" s="322">
        <f>IF(ISTEXT(AD701),INDEX('JP PINT 1.0'!G:G,MATCH(コアインボイスモデル!AD701,'JP PINT 1.0'!B:B,0),1),"")</f>
        <v>3</v>
      </c>
      <c r="AG701" s="324" t="str">
        <f>IF(ISTEXT(AD701),INDEX('JP PINT 1.0'!I:I,MATCH(コアインボイスモデル!AD701,'JP PINT 1.0'!B:B,0),1),"")</f>
        <v>買い手による品目ID</v>
      </c>
      <c r="AH701" s="324" t="str">
        <f>IF(ISTEXT(AD701),INDEX('JP PINT 1.0'!L:L,MATCH(コアインボイスモデル!AD701,'JP PINT 1.0'!B:B,0),1),"")</f>
        <v>買い手が取引品目に割当てたID</v>
      </c>
      <c r="AI701" s="322">
        <v>5</v>
      </c>
      <c r="AJ701" s="324" t="s">
        <v>1554</v>
      </c>
      <c r="AK701" s="323" t="s">
        <v>5009</v>
      </c>
      <c r="AL701" s="322" t="s">
        <v>17</v>
      </c>
      <c r="AM701" s="324" t="str">
        <f>IF(LEN(AD701)&gt;1,INDEX('JP PINT 1.0'!U:U,MATCH(コアインボイスモデル!AD701,'JP PINT 1.0'!B:B,0),1),"")</f>
        <v>/ubl:Invoice/cac:InvoiceLine/cac:Item/cac:BuyersItemIdentification/cbc:ID</v>
      </c>
    </row>
    <row r="702" spans="1:39" outlineLevel="1">
      <c r="A702" s="329">
        <f t="shared" si="107"/>
        <v>517</v>
      </c>
      <c r="B702" s="322" t="str">
        <f t="shared" si="102"/>
        <v>明細行</v>
      </c>
      <c r="C702" s="322" t="str">
        <f t="shared" si="112"/>
        <v>BT-425</v>
      </c>
      <c r="D702" s="322" t="str">
        <f t="shared" si="103"/>
        <v>0..1</v>
      </c>
      <c r="E702" s="322">
        <v>5</v>
      </c>
      <c r="F702" s="323" t="s">
        <v>1559</v>
      </c>
      <c r="G702" s="324" t="s">
        <v>1560</v>
      </c>
      <c r="H702" s="329">
        <v>700</v>
      </c>
      <c r="I702" s="322" t="s">
        <v>4121</v>
      </c>
      <c r="J702" s="322" t="str">
        <f>IF(LEN(N702)&gt;0,INDEX(統合請求!C:C,MATCH(N702,統合請求!D:D,0),1),"")</f>
        <v>IID354</v>
      </c>
      <c r="K702" s="322" t="s">
        <v>25</v>
      </c>
      <c r="L702" s="322" t="s">
        <v>1557</v>
      </c>
      <c r="M702" s="322">
        <v>5</v>
      </c>
      <c r="N702" s="323" t="s">
        <v>1559</v>
      </c>
      <c r="O702" s="324" t="s">
        <v>1560</v>
      </c>
      <c r="P702" s="322" t="s">
        <v>30</v>
      </c>
      <c r="X702" s="323" t="s">
        <v>6507</v>
      </c>
      <c r="AC702" s="322" t="str">
        <f>IF(ISTEXT(AD702),INDEX('JP PINT 1.0'!A:A,MATCH(コアインボイスモデル!AD702,'JP PINT 1.0'!B:B,0),1),"")</f>
        <v/>
      </c>
      <c r="AE702" s="322" t="str">
        <f>IF(ISTEXT(AD702),INDEX('JP PINT 1.0'!F:F,MATCH(コアインボイスモデル!AD702,'JP PINT 1.0'!B:B,0),1),"")</f>
        <v/>
      </c>
      <c r="AF702" s="322" t="str">
        <f>IF(ISTEXT(AD702),INDEX('JP PINT 1.0'!G:G,MATCH(コアインボイスモデル!AD702,'JP PINT 1.0'!B:B,0),1),"")</f>
        <v/>
      </c>
      <c r="AG702" s="324" t="str">
        <f>IF(ISTEXT(AD702),INDEX('JP PINT 1.0'!I:I,MATCH(コアインボイスモデル!AD702,'JP PINT 1.0'!B:B,0),1),"")</f>
        <v/>
      </c>
      <c r="AH702" s="324" t="str">
        <f>IF(ISTEXT(AD702),INDEX('JP PINT 1.0'!L:L,MATCH(コアインボイスモデル!AD702,'JP PINT 1.0'!B:B,0),1),"")</f>
        <v/>
      </c>
      <c r="AI702" s="322">
        <v>5</v>
      </c>
      <c r="AJ702" s="324" t="s">
        <v>1558</v>
      </c>
      <c r="AK702" s="323" t="s">
        <v>5010</v>
      </c>
      <c r="AL702" s="322" t="s">
        <v>17</v>
      </c>
      <c r="AM702" s="324" t="str">
        <f>IF(LEN(AD702)&gt;1,INDEX('JP PINT 1.0'!U:U,MATCH(コアインボイスモデル!AD702,'JP PINT 1.0'!B:B,0),1),"")</f>
        <v/>
      </c>
    </row>
    <row r="703" spans="1:39" outlineLevel="1">
      <c r="A703" s="329">
        <f t="shared" si="107"/>
        <v>518</v>
      </c>
      <c r="B703" s="322" t="str">
        <f t="shared" si="102"/>
        <v>明細行</v>
      </c>
      <c r="C703" s="322" t="str">
        <f t="shared" si="112"/>
        <v>BT-426</v>
      </c>
      <c r="D703" s="322" t="str">
        <f t="shared" si="103"/>
        <v>0..1</v>
      </c>
      <c r="E703" s="322">
        <v>5</v>
      </c>
      <c r="F703" s="323" t="s">
        <v>1562</v>
      </c>
      <c r="G703" s="324" t="s">
        <v>1563</v>
      </c>
      <c r="H703" s="329">
        <v>701</v>
      </c>
      <c r="I703" s="322" t="s">
        <v>4121</v>
      </c>
      <c r="J703" s="322" t="str">
        <f>IF(LEN(N703)&gt;0,INDEX(統合請求!C:C,MATCH(N703,統合請求!D:D,0),1),"")</f>
        <v>IID355</v>
      </c>
      <c r="K703" s="322" t="s">
        <v>25</v>
      </c>
      <c r="L703" s="322" t="s">
        <v>1561</v>
      </c>
      <c r="M703" s="322">
        <v>5</v>
      </c>
      <c r="N703" s="323" t="s">
        <v>1562</v>
      </c>
      <c r="O703" s="324" t="s">
        <v>1563</v>
      </c>
      <c r="P703" s="322" t="s">
        <v>30</v>
      </c>
      <c r="X703" s="323" t="s">
        <v>6494</v>
      </c>
      <c r="AC703" s="322">
        <f>IF(ISTEXT(AD703),INDEX('JP PINT 1.0'!A:A,MATCH(コアインボイスモデル!AD703,'JP PINT 1.0'!B:B,0),1),"")</f>
        <v>3380</v>
      </c>
      <c r="AD703" s="324" t="s">
        <v>2017</v>
      </c>
      <c r="AE703" s="322" t="str">
        <f>IF(ISTEXT(AD703),INDEX('JP PINT 1.0'!F:F,MATCH(コアインボイスモデル!AD703,'JP PINT 1.0'!B:B,0),1),"")</f>
        <v>1..1</v>
      </c>
      <c r="AF703" s="322">
        <f>IF(ISTEXT(AD703),INDEX('JP PINT 1.0'!G:G,MATCH(コアインボイスモデル!AD703,'JP PINT 1.0'!B:B,0),1),"")</f>
        <v>3</v>
      </c>
      <c r="AG703" s="324" t="str">
        <f>IF(ISTEXT(AD703),INDEX('JP PINT 1.0'!I:I,MATCH(コアインボイスモデル!AD703,'JP PINT 1.0'!B:B,0),1),"")</f>
        <v>品名</v>
      </c>
      <c r="AH703" s="324" t="str">
        <f>IF(ISTEXT(AD703),INDEX('JP PINT 1.0'!L:L,MATCH(コアインボイスモデル!AD703,'JP PINT 1.0'!B:B,0),1),"")</f>
        <v>取引品目の品名。</v>
      </c>
      <c r="AI703" s="322">
        <v>5</v>
      </c>
      <c r="AJ703" s="324" t="s">
        <v>113</v>
      </c>
      <c r="AK703" s="323" t="s">
        <v>5011</v>
      </c>
      <c r="AL703" s="322" t="s">
        <v>17</v>
      </c>
      <c r="AM703" s="324" t="str">
        <f>IF(LEN(AD703)&gt;1,INDEX('JP PINT 1.0'!U:U,MATCH(コアインボイスモデル!AD703,'JP PINT 1.0'!B:B,0),1),"")</f>
        <v>/ubl:Invoice/cac:InvoiceLine/cac:Item/cbc:Name</v>
      </c>
    </row>
    <row r="704" spans="1:39" outlineLevel="1">
      <c r="A704" s="329">
        <f t="shared" si="107"/>
        <v>519</v>
      </c>
      <c r="B704" s="322" t="str">
        <f t="shared" si="102"/>
        <v>明細行</v>
      </c>
      <c r="C704" s="322" t="str">
        <f t="shared" si="112"/>
        <v>BT-427</v>
      </c>
      <c r="D704" s="322" t="str">
        <f t="shared" si="103"/>
        <v>1..1</v>
      </c>
      <c r="E704" s="322">
        <v>5</v>
      </c>
      <c r="F704" s="323" t="s">
        <v>1565</v>
      </c>
      <c r="G704" s="324" t="s">
        <v>1566</v>
      </c>
      <c r="H704" s="329">
        <v>702</v>
      </c>
      <c r="I704" s="322" t="s">
        <v>4121</v>
      </c>
      <c r="J704" s="322" t="str">
        <f>IF(LEN(N704)&gt;0,INDEX(統合請求!C:C,MATCH(N704,統合請求!D:D,0),1),"")</f>
        <v>IID356</v>
      </c>
      <c r="K704" s="322" t="s">
        <v>25</v>
      </c>
      <c r="L704" s="322" t="s">
        <v>1564</v>
      </c>
      <c r="M704" s="322">
        <v>5</v>
      </c>
      <c r="N704" s="323" t="s">
        <v>1565</v>
      </c>
      <c r="O704" s="324" t="s">
        <v>1566</v>
      </c>
      <c r="P704" s="322" t="s">
        <v>23</v>
      </c>
      <c r="X704" s="323" t="s">
        <v>6495</v>
      </c>
      <c r="AC704" s="322">
        <f>IF(ISTEXT(AD704),INDEX('JP PINT 1.0'!A:A,MATCH(コアインボイスモデル!AD704,'JP PINT 1.0'!B:B,0),1),"")</f>
        <v>3390</v>
      </c>
      <c r="AD704" s="324" t="s">
        <v>2020</v>
      </c>
      <c r="AE704" s="322" t="str">
        <f>IF(ISTEXT(AD704),INDEX('JP PINT 1.0'!F:F,MATCH(コアインボイスモデル!AD704,'JP PINT 1.0'!B:B,0),1),"")</f>
        <v>0..1</v>
      </c>
      <c r="AF704" s="322">
        <f>IF(ISTEXT(AD704),INDEX('JP PINT 1.0'!G:G,MATCH(コアインボイスモデル!AD704,'JP PINT 1.0'!B:B,0),1),"")</f>
        <v>3</v>
      </c>
      <c r="AG704" s="324" t="str">
        <f>IF(ISTEXT(AD704),INDEX('JP PINT 1.0'!I:I,MATCH(コアインボイスモデル!AD704,'JP PINT 1.0'!B:B,0),1),"")</f>
        <v>品目摘要</v>
      </c>
      <c r="AH704" s="324" t="str">
        <f>IF(ISTEXT(AD704),INDEX('JP PINT 1.0'!L:L,MATCH(コアインボイスモデル!AD704,'JP PINT 1.0'!B:B,0),1),"")</f>
        <v>取引品目を説明した文章。</v>
      </c>
      <c r="AI704" s="322">
        <v>5</v>
      </c>
      <c r="AJ704" s="324" t="s">
        <v>212</v>
      </c>
      <c r="AK704" s="323" t="s">
        <v>5012</v>
      </c>
      <c r="AL704" s="322" t="s">
        <v>17</v>
      </c>
      <c r="AM704" s="324" t="str">
        <f>IF(LEN(AD704)&gt;1,INDEX('JP PINT 1.0'!U:U,MATCH(コアインボイスモデル!AD704,'JP PINT 1.0'!B:B,0),1),"")</f>
        <v>/ubl:Invoice/cac:InvoiceLine/cac:Item/cbc:Description</v>
      </c>
    </row>
    <row r="705" spans="1:39" outlineLevel="1">
      <c r="A705" s="329">
        <f t="shared" si="107"/>
        <v>520</v>
      </c>
      <c r="B705" s="322" t="str">
        <f t="shared" ref="B705:B713" si="113">IF(ISTEXT(F705),I705,"")</f>
        <v>明細行</v>
      </c>
      <c r="C705" s="322" t="str">
        <f t="shared" si="112"/>
        <v>BT-428</v>
      </c>
      <c r="D705" s="322" t="str">
        <f t="shared" si="103"/>
        <v>0..1</v>
      </c>
      <c r="E705" s="322">
        <v>5</v>
      </c>
      <c r="F705" s="323" t="s">
        <v>1568</v>
      </c>
      <c r="G705" s="324" t="s">
        <v>1569</v>
      </c>
      <c r="H705" s="329">
        <v>703</v>
      </c>
      <c r="I705" s="322" t="s">
        <v>4121</v>
      </c>
      <c r="J705" s="322" t="str">
        <f>IF(LEN(N705)&gt;0,INDEX(統合請求!C:C,MATCH(N705,統合請求!D:D,0),1),"")</f>
        <v>IID357</v>
      </c>
      <c r="K705" s="322" t="s">
        <v>25</v>
      </c>
      <c r="L705" s="322" t="s">
        <v>1567</v>
      </c>
      <c r="M705" s="322">
        <v>5</v>
      </c>
      <c r="N705" s="323" t="s">
        <v>1568</v>
      </c>
      <c r="O705" s="324" t="s">
        <v>1569</v>
      </c>
      <c r="P705" s="322" t="s">
        <v>30</v>
      </c>
      <c r="X705" s="323" t="s">
        <v>6365</v>
      </c>
      <c r="AC705" s="322" t="str">
        <f>IF(ISTEXT(AD705),INDEX('JP PINT 1.0'!A:A,MATCH(コアインボイスモデル!AD705,'JP PINT 1.0'!B:B,0),1),"")</f>
        <v/>
      </c>
      <c r="AE705" s="322" t="str">
        <f>IF(ISTEXT(AD705),INDEX('JP PINT 1.0'!F:F,MATCH(コアインボイスモデル!AD705,'JP PINT 1.0'!B:B,0),1),"")</f>
        <v/>
      </c>
      <c r="AF705" s="322" t="str">
        <f>IF(ISTEXT(AD705),INDEX('JP PINT 1.0'!G:G,MATCH(コアインボイスモデル!AD705,'JP PINT 1.0'!B:B,0),1),"")</f>
        <v/>
      </c>
      <c r="AG705" s="324" t="str">
        <f>IF(ISTEXT(AD705),INDEX('JP PINT 1.0'!I:I,MATCH(コアインボイスモデル!AD705,'JP PINT 1.0'!B:B,0),1),"")</f>
        <v/>
      </c>
      <c r="AH705" s="324" t="str">
        <f>IF(ISTEXT(AD705),INDEX('JP PINT 1.0'!L:L,MATCH(コアインボイスモデル!AD705,'JP PINT 1.0'!B:B,0),1),"")</f>
        <v/>
      </c>
      <c r="AI705" s="322">
        <v>5</v>
      </c>
      <c r="AJ705" s="324" t="s">
        <v>117</v>
      </c>
      <c r="AK705" s="323" t="s">
        <v>5013</v>
      </c>
      <c r="AL705" s="322" t="s">
        <v>17</v>
      </c>
      <c r="AM705" s="324" t="str">
        <f>IF(LEN(AD705)&gt;1,INDEX('JP PINT 1.0'!U:U,MATCH(コアインボイスモデル!AD705,'JP PINT 1.0'!B:B,0),1),"")</f>
        <v/>
      </c>
    </row>
    <row r="706" spans="1:39" outlineLevel="1">
      <c r="A706" s="329">
        <f t="shared" si="107"/>
        <v>521</v>
      </c>
      <c r="B706" s="322" t="str">
        <f t="shared" si="113"/>
        <v>明細行</v>
      </c>
      <c r="C706" s="322" t="str">
        <f t="shared" si="112"/>
        <v>BT-429</v>
      </c>
      <c r="D706" s="322" t="str">
        <f t="shared" si="103"/>
        <v>0..1</v>
      </c>
      <c r="E706" s="322">
        <v>5</v>
      </c>
      <c r="F706" s="323" t="s">
        <v>1572</v>
      </c>
      <c r="G706" s="324" t="s">
        <v>1573</v>
      </c>
      <c r="H706" s="329">
        <v>704</v>
      </c>
      <c r="I706" s="322" t="s">
        <v>4121</v>
      </c>
      <c r="J706" s="322" t="str">
        <f>IF(LEN(N706)&gt;0,INDEX(統合請求!C:C,MATCH(N706,統合請求!D:D,0),1),"")</f>
        <v>IID358</v>
      </c>
      <c r="K706" s="322" t="s">
        <v>25</v>
      </c>
      <c r="L706" s="322" t="s">
        <v>1570</v>
      </c>
      <c r="M706" s="322">
        <v>5</v>
      </c>
      <c r="N706" s="323" t="s">
        <v>1572</v>
      </c>
      <c r="O706" s="324" t="s">
        <v>1573</v>
      </c>
      <c r="P706" s="322" t="s">
        <v>30</v>
      </c>
      <c r="X706" s="323" t="s">
        <v>6508</v>
      </c>
      <c r="AC706" s="322">
        <f>IF(ISTEXT(AD706),INDEX('JP PINT 1.0'!A:A,MATCH(コアインボイスモデル!AD706,'JP PINT 1.0'!B:B,0),1),"")</f>
        <v>3440</v>
      </c>
      <c r="AD706" s="324" t="s">
        <v>2032</v>
      </c>
      <c r="AE706" s="322" t="str">
        <f>IF(ISTEXT(AD706),INDEX('JP PINT 1.0'!F:F,MATCH(コアインボイスモデル!AD706,'JP PINT 1.0'!B:B,0),1),"")</f>
        <v>0..n</v>
      </c>
      <c r="AF706" s="322">
        <f>IF(ISTEXT(AD706),INDEX('JP PINT 1.0'!G:G,MATCH(コアインボイスモデル!AD706,'JP PINT 1.0'!B:B,0),1),"")</f>
        <v>3</v>
      </c>
      <c r="AG706" s="324" t="str">
        <f>IF(ISTEXT(AD706),INDEX('JP PINT 1.0'!I:I,MATCH(コアインボイスモデル!AD706,'JP PINT 1.0'!B:B,0),1),"")</f>
        <v>品目分類ID</v>
      </c>
      <c r="AH706" s="324" t="str">
        <f>IF(ISTEXT(AD706),INDEX('JP PINT 1.0'!L:L,MATCH(コアインボイスモデル!AD706,'JP PINT 1.0'!B:B,0),1),"")</f>
        <v>種類や性質によって品目を分類するコード。</v>
      </c>
      <c r="AI706" s="322">
        <v>5</v>
      </c>
      <c r="AJ706" s="324" t="s">
        <v>1571</v>
      </c>
      <c r="AK706" s="323" t="s">
        <v>5014</v>
      </c>
      <c r="AL706" s="322" t="s">
        <v>17</v>
      </c>
      <c r="AM706" s="324" t="str">
        <f>IF(LEN(AD706)&gt;1,INDEX('JP PINT 1.0'!U:U,MATCH(コアインボイスモデル!AD706,'JP PINT 1.0'!B:B,0),1),"")</f>
        <v>/ubl:Invoice/cac:InvoiceLine/cac:Item/cac:CommodityClassification/cbc:ItemClassificationCode</v>
      </c>
    </row>
    <row r="707" spans="1:39" outlineLevel="1">
      <c r="A707" s="329"/>
      <c r="B707" s="322" t="str">
        <f t="shared" si="113"/>
        <v/>
      </c>
      <c r="D707" s="322" t="str">
        <f t="shared" si="103"/>
        <v/>
      </c>
      <c r="H707" s="329">
        <v>705</v>
      </c>
      <c r="I707" s="322" t="s">
        <v>4121</v>
      </c>
      <c r="J707" s="322" t="str">
        <f>IF(LEN(N707)&gt;0,INDEX(統合請求!C:C,MATCH(N707,統合請求!D:D,0),1),"")</f>
        <v/>
      </c>
      <c r="AC707" s="322">
        <f>IF(ISTEXT(AD707),INDEX('JP PINT 1.0'!A:A,MATCH(コアインボイスモデル!AD707,'JP PINT 1.0'!B:B,0),1),"")</f>
        <v>3450</v>
      </c>
      <c r="AD707" s="324" t="s">
        <v>3501</v>
      </c>
      <c r="AE707" s="322" t="str">
        <f>IF(ISTEXT(AD707),INDEX('JP PINT 1.0'!F:F,MATCH(コアインボイスモデル!AD707,'JP PINT 1.0'!B:B,0),1),"")</f>
        <v>1..1</v>
      </c>
      <c r="AF707" s="322">
        <f>IF(ISTEXT(AD707),INDEX('JP PINT 1.0'!G:G,MATCH(コアインボイスモデル!AD707,'JP PINT 1.0'!B:B,0),1),"")</f>
        <v>4</v>
      </c>
      <c r="AG707" s="324" t="str">
        <f>IF(ISTEXT(AD707),INDEX('JP PINT 1.0'!I:I,MATCH(コアインボイスモデル!AD707,'JP PINT 1.0'!B:B,0),1),"")</f>
        <v>スキーマID</v>
      </c>
      <c r="AH707" s="324" t="str">
        <f>IF(ISTEXT(AD707),INDEX('JP PINT 1.0'!L:L,MATCH(コアインボイスモデル!AD707,'JP PINT 1.0'!B:B,0),1),"")</f>
        <v>品目分類IDの識別スキーマIDは、UNTDID 7143にある項目から選択すること。</v>
      </c>
      <c r="AJ707" s="325" t="s">
        <v>2198</v>
      </c>
      <c r="AK707" s="323" t="s">
        <v>5015</v>
      </c>
      <c r="AM707" s="324" t="str">
        <f>IF(LEN(AD707)&gt;1,INDEX('JP PINT 1.0'!U:U,MATCH(コアインボイスモデル!AD707,'JP PINT 1.0'!B:B,0),1),"")</f>
        <v>/ubl:Invoice/cac:InvoiceLine/cac:Item/cac:CommodityClassification/cbc:ItemClassificationCode/@listID</v>
      </c>
    </row>
    <row r="708" spans="1:39" outlineLevel="1">
      <c r="A708" s="329"/>
      <c r="B708" s="322" t="str">
        <f t="shared" si="113"/>
        <v/>
      </c>
      <c r="D708" s="322" t="str">
        <f t="shared" ref="D708:D713" si="114">IF(LEN(C708)&gt;1,P708,"")</f>
        <v/>
      </c>
      <c r="H708" s="329">
        <v>706</v>
      </c>
      <c r="I708" s="322" t="s">
        <v>4121</v>
      </c>
      <c r="J708" s="322" t="str">
        <f>IF(LEN(N708)&gt;0,INDEX(統合請求!C:C,MATCH(N708,統合請求!D:D,0),1),"")</f>
        <v/>
      </c>
      <c r="AC708" s="322">
        <f>IF(ISTEXT(AD708),INDEX('JP PINT 1.0'!A:A,MATCH(コアインボイスモデル!AD708,'JP PINT 1.0'!B:B,0),1),"")</f>
        <v>3460</v>
      </c>
      <c r="AD708" s="324" t="s">
        <v>3510</v>
      </c>
      <c r="AE708" s="322" t="str">
        <f>IF(ISTEXT(AD708),INDEX('JP PINT 1.0'!F:F,MATCH(コアインボイスモデル!AD708,'JP PINT 1.0'!B:B,0),1),"")</f>
        <v>0..1</v>
      </c>
      <c r="AF708" s="322">
        <f>IF(ISTEXT(AD708),INDEX('JP PINT 1.0'!G:G,MATCH(コアインボイスモデル!AD708,'JP PINT 1.0'!B:B,0),1),"")</f>
        <v>4</v>
      </c>
      <c r="AG708" s="324" t="str">
        <f>IF(ISTEXT(AD708),INDEX('JP PINT 1.0'!I:I,MATCH(コアインボイスモデル!AD708,'JP PINT 1.0'!B:B,0),1),"")</f>
        <v>スキーマのバージョンID</v>
      </c>
      <c r="AH708" s="324" t="str">
        <f>IF(ISTEXT(AD708),INDEX('JP PINT 1.0'!L:L,MATCH(コアインボイスモデル!AD708,'JP PINT 1.0'!B:B,0),1),"")</f>
        <v>スキーマのバージョン。</v>
      </c>
      <c r="AJ708" s="325" t="s">
        <v>4128</v>
      </c>
      <c r="AK708" s="323" t="s">
        <v>5016</v>
      </c>
      <c r="AM708" s="324" t="str">
        <f>IF(LEN(AD708)&gt;1,INDEX('JP PINT 1.0'!U:U,MATCH(コアインボイスモデル!AD708,'JP PINT 1.0'!B:B,0),1),"")</f>
        <v>/ubl:Invoice/cac:InvoiceLine/cac:Item/cac:CommodityClassification/cbc:ItemClassificationCode/@listVersionID</v>
      </c>
    </row>
    <row r="709" spans="1:39" outlineLevel="1">
      <c r="A709" s="329"/>
      <c r="D709" s="322" t="str">
        <f t="shared" si="114"/>
        <v/>
      </c>
      <c r="H709" s="329">
        <v>707</v>
      </c>
      <c r="I709" s="322" t="s">
        <v>4121</v>
      </c>
      <c r="K709" s="322" t="s">
        <v>25</v>
      </c>
      <c r="L709" s="322" t="s">
        <v>5759</v>
      </c>
      <c r="M709" s="322">
        <v>5</v>
      </c>
      <c r="X709" s="323" t="s">
        <v>6509</v>
      </c>
      <c r="AC709" s="322" t="str">
        <f>IF(ISTEXT(AD709),INDEX('JP PINT 1.0'!A:A,MATCH(コアインボイスモデル!AD709,'JP PINT 1.0'!B:B,0),1),"")</f>
        <v/>
      </c>
      <c r="AE709" s="322" t="str">
        <f>IF(ISTEXT(AD709),INDEX('JP PINT 1.0'!F:F,MATCH(コアインボイスモデル!AD709,'JP PINT 1.0'!B:B,0),1),"")</f>
        <v/>
      </c>
      <c r="AF709" s="322" t="str">
        <f>IF(ISTEXT(AD709),INDEX('JP PINT 1.0'!G:G,MATCH(コアインボイスモデル!AD709,'JP PINT 1.0'!B:B,0),1),"")</f>
        <v/>
      </c>
      <c r="AG709" s="324" t="str">
        <f>IF(ISTEXT(AD709),INDEX('JP PINT 1.0'!I:I,MATCH(コアインボイスモデル!AD709,'JP PINT 1.0'!B:B,0),1),"")</f>
        <v/>
      </c>
      <c r="AH709" s="324" t="str">
        <f>IF(ISTEXT(AD709),INDEX('JP PINT 1.0'!L:L,MATCH(コアインボイスモデル!AD709,'JP PINT 1.0'!B:B,0),1),"")</f>
        <v/>
      </c>
      <c r="AI709" s="322">
        <v>5</v>
      </c>
      <c r="AJ709" s="324" t="s">
        <v>6538</v>
      </c>
      <c r="AK709" s="323" t="s">
        <v>6539</v>
      </c>
      <c r="AM709" s="324" t="str">
        <f>IF(LEN(AD709)&gt;1,INDEX('JP PINT 1.0'!U:U,MATCH(コアインボイスモデル!AD709,'JP PINT 1.0'!B:B,0),1),"")</f>
        <v/>
      </c>
    </row>
    <row r="710" spans="1:39" outlineLevel="1">
      <c r="A710" s="329">
        <f>A706+1</f>
        <v>522</v>
      </c>
      <c r="B710" s="322" t="str">
        <f t="shared" si="113"/>
        <v>明細行</v>
      </c>
      <c r="C710" s="322" t="str">
        <f>"BG-"&amp;(MID(C695,4,2)+1)</f>
        <v>BG-89</v>
      </c>
      <c r="D710" s="322" t="str">
        <f t="shared" si="114"/>
        <v>0..n</v>
      </c>
      <c r="E710" s="322">
        <v>5</v>
      </c>
      <c r="F710" s="323" t="s">
        <v>1574</v>
      </c>
      <c r="G710" s="324" t="s">
        <v>1575</v>
      </c>
      <c r="H710" s="329">
        <v>708</v>
      </c>
      <c r="I710" s="322" t="s">
        <v>4121</v>
      </c>
      <c r="J710" s="322" t="str">
        <f>IF(LEN(N710)&gt;0,INDEX(統合請求!C:C,MATCH(N710,統合請求!D:D,0),1),"")</f>
        <v>IID359</v>
      </c>
      <c r="K710" s="322" t="s">
        <v>36</v>
      </c>
      <c r="L710" s="322" t="s">
        <v>4123</v>
      </c>
      <c r="M710" s="322">
        <v>5</v>
      </c>
      <c r="N710" s="323" t="s">
        <v>1574</v>
      </c>
      <c r="O710" s="324" t="s">
        <v>1575</v>
      </c>
      <c r="P710" s="322" t="s">
        <v>139</v>
      </c>
      <c r="X710" s="323" t="s">
        <v>6509</v>
      </c>
      <c r="AC710" s="322" t="str">
        <f>IF(ISTEXT(AD710),INDEX('JP PINT 1.0'!A:A,MATCH(コアインボイスモデル!AD710,'JP PINT 1.0'!B:B,0),1),"")</f>
        <v/>
      </c>
      <c r="AE710" s="322" t="str">
        <f>IF(ISTEXT(AD710),INDEX('JP PINT 1.0'!F:F,MATCH(コアインボイスモデル!AD710,'JP PINT 1.0'!B:B,0),1),"")</f>
        <v/>
      </c>
      <c r="AF710" s="322" t="str">
        <f>IF(ISTEXT(AD710),INDEX('JP PINT 1.0'!G:G,MATCH(コアインボイスモデル!AD710,'JP PINT 1.0'!B:B,0),1),"")</f>
        <v/>
      </c>
      <c r="AG710" s="324" t="str">
        <f>IF(ISTEXT(AD710),INDEX('JP PINT 1.0'!I:I,MATCH(コアインボイスモデル!AD710,'JP PINT 1.0'!B:B,0),1),"")</f>
        <v/>
      </c>
      <c r="AH710" s="324" t="str">
        <f>IF(ISTEXT(AD710),INDEX('JP PINT 1.0'!L:L,MATCH(コアインボイスモデル!AD710,'JP PINT 1.0'!B:B,0),1),"")</f>
        <v/>
      </c>
      <c r="AI710" s="322">
        <v>5</v>
      </c>
      <c r="AJ710" s="324" t="s">
        <v>4122</v>
      </c>
      <c r="AK710" s="323" t="s">
        <v>5017</v>
      </c>
      <c r="AL710" s="322" t="s">
        <v>17</v>
      </c>
      <c r="AM710" s="324" t="str">
        <f>IF(LEN(AD710)&gt;1,INDEX('JP PINT 1.0'!U:U,MATCH(コアインボイスモデル!AD710,'JP PINT 1.0'!B:B,0),1),"")</f>
        <v/>
      </c>
    </row>
    <row r="711" spans="1:39" outlineLevel="1">
      <c r="A711" s="329"/>
      <c r="B711" s="322" t="str">
        <f t="shared" si="113"/>
        <v/>
      </c>
      <c r="D711" s="322" t="str">
        <f t="shared" si="114"/>
        <v/>
      </c>
      <c r="H711" s="329">
        <v>709</v>
      </c>
      <c r="I711" s="322" t="s">
        <v>4121</v>
      </c>
      <c r="J711" s="322" t="str">
        <f>IF(LEN(N711)&gt;0,INDEX(統合請求!C:C,MATCH(N711,統合請求!D:D,0),1),"")</f>
        <v/>
      </c>
      <c r="K711" s="322" t="s">
        <v>41</v>
      </c>
      <c r="L711" s="322" t="s">
        <v>4127</v>
      </c>
      <c r="M711" s="322">
        <v>5</v>
      </c>
      <c r="P711" s="322" t="s">
        <v>1417</v>
      </c>
      <c r="Y711" s="323" t="s">
        <v>6541</v>
      </c>
      <c r="AC711" s="322">
        <f>IF(ISTEXT(AD711),INDEX('JP PINT 1.0'!A:A,MATCH(コアインボイスモデル!AD711,'JP PINT 1.0'!B:B,0),1),"")</f>
        <v>3480</v>
      </c>
      <c r="AD711" s="324" t="s">
        <v>2023</v>
      </c>
      <c r="AE711" s="322" t="str">
        <f>IF(ISTEXT(AD711),INDEX('JP PINT 1.0'!F:F,MATCH(コアインボイスモデル!AD711,'JP PINT 1.0'!B:B,0),1),"")</f>
        <v>0..n</v>
      </c>
      <c r="AF711" s="322">
        <f>IF(ISTEXT(AD711),INDEX('JP PINT 1.0'!G:G,MATCH(コアインボイスモデル!AD711,'JP PINT 1.0'!B:B,0),1),"")</f>
        <v>3</v>
      </c>
      <c r="AG711" s="324" t="str">
        <f>IF(ISTEXT(AD711),INDEX('JP PINT 1.0'!I:I,MATCH(コアインボイスモデル!AD711,'JP PINT 1.0'!B:B,0),1),"")</f>
        <v>品目属性</v>
      </c>
      <c r="AH711" s="324" t="str">
        <f>IF(ISTEXT(AD711),INDEX('JP PINT 1.0'!L:L,MATCH(コアインボイスモデル!AD711,'JP PINT 1.0'!B:B,0),1),"")</f>
        <v>品目およびサービスのプロパティに関する情報を提供するビジネス用語のグループ。</v>
      </c>
      <c r="AI711" s="322">
        <v>5</v>
      </c>
      <c r="AJ711" s="324" t="s">
        <v>4124</v>
      </c>
      <c r="AK711" s="323" t="s">
        <v>6540</v>
      </c>
      <c r="AM711" s="324" t="str">
        <f>IF(LEN(AD711)&gt;1,INDEX('JP PINT 1.0'!U:U,MATCH(コアインボイスモデル!AD711,'JP PINT 1.0'!B:B,0),1),"")</f>
        <v>/ubl:Invoice/cac:InvoiceLine/cac:Item/cac:AdditionalItemProperty</v>
      </c>
    </row>
    <row r="712" spans="1:39" outlineLevel="1">
      <c r="A712" s="329">
        <f>A710+1</f>
        <v>523</v>
      </c>
      <c r="B712" s="322" t="str">
        <f t="shared" si="113"/>
        <v>明細行</v>
      </c>
      <c r="C712" s="322" t="str">
        <f>"BT-"&amp;(MID(C706,4,3)+1)</f>
        <v>BT-430</v>
      </c>
      <c r="D712" s="322" t="str">
        <f t="shared" si="114"/>
        <v>1..1</v>
      </c>
      <c r="E712" s="322">
        <v>6</v>
      </c>
      <c r="F712" s="324" t="s">
        <v>3527</v>
      </c>
      <c r="H712" s="329">
        <v>710</v>
      </c>
      <c r="I712" s="322" t="s">
        <v>4121</v>
      </c>
      <c r="J712" s="322" t="str">
        <f>IF(LEN(N712)&gt;0,INDEX(統合請求!C:C,MATCH(N712,統合請求!D:D,0),1),"")</f>
        <v/>
      </c>
      <c r="K712" s="322" t="s">
        <v>25</v>
      </c>
      <c r="L712" s="322" t="s">
        <v>4125</v>
      </c>
      <c r="M712" s="322">
        <v>6</v>
      </c>
      <c r="P712" s="322" t="s">
        <v>23</v>
      </c>
      <c r="Z712" s="323" t="s">
        <v>6542</v>
      </c>
      <c r="AC712" s="322">
        <f>IF(ISTEXT(AD712),INDEX('JP PINT 1.0'!A:A,MATCH(コアインボイスモデル!AD712,'JP PINT 1.0'!B:B,0),1),"")</f>
        <v>3490</v>
      </c>
      <c r="AD712" s="324" t="s">
        <v>2026</v>
      </c>
      <c r="AE712" s="322" t="str">
        <f>IF(ISTEXT(AD712),INDEX('JP PINT 1.0'!F:F,MATCH(コアインボイスモデル!AD712,'JP PINT 1.0'!B:B,0),1),"")</f>
        <v>1..1</v>
      </c>
      <c r="AF712" s="322">
        <f>IF(ISTEXT(AD712),INDEX('JP PINT 1.0'!G:G,MATCH(コアインボイスモデル!AD712,'JP PINT 1.0'!B:B,0),1),"")</f>
        <v>4</v>
      </c>
      <c r="AG712" s="324" t="str">
        <f>IF(ISTEXT(AD712),INDEX('JP PINT 1.0'!I:I,MATCH(コアインボイスモデル!AD712,'JP PINT 1.0'!B:B,0),1),"")</f>
        <v>品目属性名</v>
      </c>
      <c r="AH712" s="324" t="str">
        <f>IF(ISTEXT(AD712),INDEX('JP PINT 1.0'!L:L,MATCH(コアインボイスモデル!AD712,'JP PINT 1.0'!B:B,0),1),"")</f>
        <v>品目の属性またはプロパティの名称。</v>
      </c>
      <c r="AI712" s="322">
        <v>6</v>
      </c>
      <c r="AJ712" s="324" t="s">
        <v>212</v>
      </c>
      <c r="AK712" s="323" t="s">
        <v>5018</v>
      </c>
      <c r="AM712" s="324" t="str">
        <f>IF(LEN(AD712)&gt;1,INDEX('JP PINT 1.0'!U:U,MATCH(コアインボイスモデル!AD712,'JP PINT 1.0'!B:B,0),1),"")</f>
        <v>/ubl:Invoice/cac:InvoiceLine/cac:Item/cac:AdditionalItemProperty/cbc:Name</v>
      </c>
    </row>
    <row r="713" spans="1:39" outlineLevel="1">
      <c r="A713" s="329">
        <f t="shared" si="107"/>
        <v>524</v>
      </c>
      <c r="B713" s="322" t="str">
        <f t="shared" si="113"/>
        <v>明細行</v>
      </c>
      <c r="C713" s="322" t="str">
        <f t="shared" ref="C713" si="115">"BT-"&amp;(MID(C712,4,3)+1)</f>
        <v>BT-431</v>
      </c>
      <c r="D713" s="322" t="str">
        <f t="shared" si="114"/>
        <v>1..1</v>
      </c>
      <c r="E713" s="322">
        <v>6</v>
      </c>
      <c r="F713" s="324" t="s">
        <v>3533</v>
      </c>
      <c r="H713" s="329">
        <v>711</v>
      </c>
      <c r="I713" s="322" t="s">
        <v>4121</v>
      </c>
      <c r="J713" s="322" t="str">
        <f>IF(LEN(N713)&gt;0,INDEX(統合請求!C:C,MATCH(N713,統合請求!D:D,0),1),"")</f>
        <v/>
      </c>
      <c r="K713" s="322" t="s">
        <v>25</v>
      </c>
      <c r="L713" s="322" t="s">
        <v>4126</v>
      </c>
      <c r="M713" s="322">
        <v>6</v>
      </c>
      <c r="P713" s="322" t="s">
        <v>23</v>
      </c>
      <c r="Z713" s="323" t="s">
        <v>6543</v>
      </c>
      <c r="AC713" s="322">
        <f>IF(ISTEXT(AD713),INDEX('JP PINT 1.0'!A:A,MATCH(コアインボイスモデル!AD713,'JP PINT 1.0'!B:B,0),1),"")</f>
        <v>3500</v>
      </c>
      <c r="AD713" s="324" t="s">
        <v>2029</v>
      </c>
      <c r="AE713" s="322" t="str">
        <f>IF(ISTEXT(AD713),INDEX('JP PINT 1.0'!F:F,MATCH(コアインボイスモデル!AD713,'JP PINT 1.0'!B:B,0),1),"")</f>
        <v>1..1</v>
      </c>
      <c r="AF713" s="322">
        <f>IF(ISTEXT(AD713),INDEX('JP PINT 1.0'!G:G,MATCH(コアインボイスモデル!AD713,'JP PINT 1.0'!B:B,0),1),"")</f>
        <v>4</v>
      </c>
      <c r="AG713" s="324" t="str">
        <f>IF(ISTEXT(AD713),INDEX('JP PINT 1.0'!I:I,MATCH(コアインボイスモデル!AD713,'JP PINT 1.0'!B:B,0),1),"")</f>
        <v>品目属性値</v>
      </c>
      <c r="AH713" s="324" t="str">
        <f>IF(ISTEXT(AD713),INDEX('JP PINT 1.0'!L:L,MATCH(コアインボイスモデル!AD713,'JP PINT 1.0'!B:B,0),1),"")</f>
        <v>品目の属性またはプロパティの値。</v>
      </c>
      <c r="AI713" s="322">
        <v>6</v>
      </c>
      <c r="AJ713" s="324" t="s">
        <v>52</v>
      </c>
      <c r="AK713" s="323" t="s">
        <v>5019</v>
      </c>
      <c r="AM713" s="324" t="str">
        <f>IF(LEN(AD713)&gt;1,INDEX('JP PINT 1.0'!U:U,MATCH(コアインボイスモデル!AD713,'JP PINT 1.0'!B:B,0),1),"")</f>
        <v>/ubl:Invoice/cac:InvoiceLine/cac:Item/cac:AdditionalItemProperty/cbc:Value</v>
      </c>
    </row>
    <row r="714" spans="1:39" s="428" customFormat="1">
      <c r="A714" s="425"/>
      <c r="B714" s="426"/>
      <c r="C714" s="426"/>
      <c r="D714" s="426"/>
      <c r="E714" s="426">
        <v>0</v>
      </c>
      <c r="F714" s="427"/>
      <c r="G714" s="425"/>
      <c r="H714" s="432">
        <v>712</v>
      </c>
      <c r="I714" s="426"/>
      <c r="J714" s="426"/>
      <c r="K714" s="426" t="s">
        <v>1576</v>
      </c>
      <c r="L714" s="426"/>
      <c r="M714" s="426"/>
      <c r="N714" s="427"/>
      <c r="O714" s="425"/>
      <c r="P714" s="426"/>
      <c r="Q714" s="427"/>
      <c r="R714" s="427"/>
      <c r="S714" s="427"/>
      <c r="T714" s="427"/>
      <c r="U714" s="427"/>
      <c r="V714" s="427"/>
      <c r="W714" s="427"/>
      <c r="X714" s="427"/>
      <c r="Y714" s="427"/>
      <c r="Z714" s="427"/>
      <c r="AA714" s="427"/>
      <c r="AB714" s="427"/>
      <c r="AC714" s="426"/>
      <c r="AD714" s="425"/>
      <c r="AE714" s="426"/>
      <c r="AF714" s="426"/>
      <c r="AG714" s="425"/>
      <c r="AH714" s="425"/>
      <c r="AI714" s="426"/>
      <c r="AJ714" s="425"/>
      <c r="AK714" s="427"/>
      <c r="AL714" s="426"/>
      <c r="AM714" s="425"/>
    </row>
  </sheetData>
  <autoFilter ref="B2:AL714" xr:uid="{00000000-0001-0000-0000-000000000000}"/>
  <phoneticPr fontId="18"/>
  <conditionalFormatting sqref="A1:G1048576">
    <cfRule type="expression" dxfId="15" priority="21">
      <formula>"BG"=MID($C1,1,2)</formula>
    </cfRule>
  </conditionalFormatting>
  <conditionalFormatting sqref="AI1:AL1048576 H1:AB1048576">
    <cfRule type="expression" dxfId="14" priority="1">
      <formula>OR("ABIE"=$K1)</formula>
    </cfRule>
    <cfRule type="expression" dxfId="13" priority="17">
      <formula>OR("ASBIE"=$K1)</formula>
    </cfRule>
    <cfRule type="expression" dxfId="12" priority="18">
      <formula>OR("MA"=$K1,"ASMA"=$K1)</formula>
    </cfRule>
  </conditionalFormatting>
  <conditionalFormatting sqref="AM1:AM1048576">
    <cfRule type="expression" dxfId="11" priority="20">
      <formula>"BG"=MID($C1,1,2)</formula>
    </cfRule>
  </conditionalFormatting>
  <conditionalFormatting sqref="AC1:AH1048576">
    <cfRule type="expression" dxfId="10" priority="22">
      <formula>"IBG"=MID($AD1,1,3)</formula>
    </cfRule>
  </conditionalFormatting>
  <pageMargins left="0.7" right="0.7" top="0.75" bottom="0.75" header="0.3" footer="0.3"/>
  <pageSetup paperSize="9" scale="53"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CCF75-8D4E-4B2B-ABC5-EBFCE1DCA869}">
  <sheetPr>
    <pageSetUpPr fitToPage="1"/>
  </sheetPr>
  <dimension ref="A1:AQ537"/>
  <sheetViews>
    <sheetView topLeftCell="A282" zoomScale="80" zoomScaleNormal="80" workbookViewId="0">
      <selection activeCell="D25" sqref="D25"/>
    </sheetView>
  </sheetViews>
  <sheetFormatPr baseColWidth="10" defaultColWidth="8.5" defaultRowHeight="18"/>
  <cols>
    <col min="1" max="1" width="5.6640625" style="195" customWidth="1"/>
    <col min="2" max="2" width="13" style="195" customWidth="1"/>
    <col min="3" max="3" width="6.5" style="200" customWidth="1"/>
    <col min="4" max="4" width="30" style="195" customWidth="1"/>
    <col min="5" max="5" width="61" style="195" customWidth="1"/>
    <col min="6" max="6" width="4.5" style="195" customWidth="1"/>
    <col min="7" max="7" width="7" style="73" hidden="1" customWidth="1"/>
    <col min="8" max="9" width="11.5" style="180" hidden="1" customWidth="1"/>
    <col min="10" max="10" width="12" style="180" hidden="1" customWidth="1"/>
    <col min="11" max="11" width="3.1640625" style="197" hidden="1" customWidth="1"/>
    <col min="12" max="12" width="8.1640625" style="195" hidden="1" customWidth="1"/>
    <col min="13" max="13" width="9.1640625" style="195" hidden="1" customWidth="1"/>
    <col min="14" max="14" width="13.5" style="200" customWidth="1"/>
    <col min="15" max="15" width="7.83203125" style="195" bestFit="1" customWidth="1"/>
    <col min="16" max="16" width="46.83203125" style="321" customWidth="1"/>
    <col min="17" max="17" width="1.33203125" style="197" bestFit="1" customWidth="1"/>
    <col min="18" max="18" width="11.5" style="73" customWidth="1"/>
    <col min="19" max="19" width="6.5" style="73" customWidth="1"/>
    <col min="20" max="20" width="36.5" style="195" customWidth="1"/>
    <col min="21" max="21" width="4.6640625" style="180" customWidth="1"/>
    <col min="22" max="22" width="7.6640625" style="73" customWidth="1"/>
    <col min="23" max="23" width="53.6640625" style="195" customWidth="1"/>
    <col min="24" max="16384" width="8.5" style="195"/>
  </cols>
  <sheetData>
    <row r="1" spans="1:28" s="192" customFormat="1" ht="27">
      <c r="A1" s="192" t="s">
        <v>5252</v>
      </c>
      <c r="B1" s="193"/>
      <c r="C1" s="51"/>
      <c r="D1" s="194"/>
      <c r="E1" s="193"/>
      <c r="F1" s="52"/>
      <c r="G1" s="52"/>
      <c r="H1" s="52" t="s">
        <v>5253</v>
      </c>
      <c r="I1" s="52"/>
      <c r="J1" s="51"/>
      <c r="K1" s="51"/>
      <c r="L1" s="51"/>
      <c r="P1" s="194"/>
      <c r="Q1" s="193"/>
      <c r="R1" s="51"/>
      <c r="S1" s="51"/>
      <c r="T1" s="193"/>
      <c r="U1" s="193"/>
      <c r="V1" s="51"/>
      <c r="W1" s="193"/>
    </row>
    <row r="2" spans="1:28" s="200" customFormat="1">
      <c r="A2" s="195"/>
      <c r="B2" s="196"/>
      <c r="C2" s="196"/>
      <c r="D2" s="196"/>
      <c r="E2" s="196"/>
      <c r="F2" s="55"/>
      <c r="G2" s="55"/>
      <c r="H2" s="53"/>
      <c r="I2" s="53"/>
      <c r="J2" s="196"/>
      <c r="K2" s="197"/>
      <c r="L2" s="196"/>
      <c r="M2" s="196"/>
      <c r="N2" s="196"/>
      <c r="O2" s="196"/>
      <c r="P2" s="198"/>
      <c r="Q2" s="196"/>
      <c r="R2" s="102"/>
      <c r="S2" s="102"/>
      <c r="T2" s="199"/>
      <c r="U2" s="199"/>
      <c r="V2" s="103"/>
      <c r="W2" s="196"/>
      <c r="X2" s="196"/>
      <c r="Y2" s="196"/>
      <c r="Z2" s="196"/>
      <c r="AA2" s="196"/>
      <c r="AB2" s="196"/>
    </row>
    <row r="3" spans="1:28" s="200" customFormat="1">
      <c r="A3" s="54" t="s">
        <v>5254</v>
      </c>
      <c r="B3" s="55"/>
      <c r="C3" s="55"/>
      <c r="D3" s="196"/>
      <c r="E3" s="196"/>
      <c r="F3" s="55"/>
      <c r="G3" s="55"/>
      <c r="H3" s="196"/>
      <c r="I3" s="196"/>
      <c r="J3" s="196"/>
      <c r="K3" s="196"/>
      <c r="L3" s="196"/>
      <c r="M3" s="196"/>
      <c r="N3" s="196"/>
      <c r="O3" s="196"/>
      <c r="P3" s="54"/>
      <c r="Q3" s="196"/>
      <c r="R3" s="55"/>
      <c r="S3" s="55"/>
      <c r="T3" s="201"/>
      <c r="U3" s="55"/>
      <c r="V3" s="55"/>
      <c r="W3" s="196"/>
      <c r="X3" s="196"/>
      <c r="Y3" s="196"/>
      <c r="Z3" s="196"/>
      <c r="AA3" s="196"/>
      <c r="AB3" s="196"/>
    </row>
    <row r="4" spans="1:28">
      <c r="A4" s="202" t="s">
        <v>5255</v>
      </c>
      <c r="B4" s="203"/>
      <c r="C4" s="56" t="s">
        <v>5256</v>
      </c>
      <c r="D4" s="204" t="s">
        <v>5257</v>
      </c>
      <c r="E4" s="57"/>
      <c r="F4" s="57"/>
      <c r="G4" s="57"/>
      <c r="H4" s="57"/>
      <c r="I4" s="58"/>
      <c r="J4" s="205"/>
      <c r="L4" s="197"/>
      <c r="M4" s="197"/>
      <c r="N4" s="197"/>
      <c r="O4" s="197"/>
      <c r="P4" s="206"/>
      <c r="R4" s="74"/>
      <c r="S4" s="74"/>
      <c r="T4" s="197"/>
      <c r="U4" s="197"/>
      <c r="V4" s="74"/>
      <c r="W4" s="197"/>
      <c r="X4" s="197"/>
      <c r="Y4" s="197"/>
      <c r="Z4" s="197"/>
      <c r="AA4" s="197"/>
      <c r="AB4" s="197"/>
    </row>
    <row r="5" spans="1:28">
      <c r="A5" s="207"/>
      <c r="B5" s="208"/>
      <c r="C5" s="56" t="s">
        <v>5258</v>
      </c>
      <c r="D5" s="204" t="s">
        <v>5259</v>
      </c>
      <c r="E5" s="57"/>
      <c r="F5" s="57"/>
      <c r="G5" s="57"/>
      <c r="H5" s="57"/>
      <c r="I5" s="58"/>
      <c r="J5" s="205"/>
      <c r="L5" s="197"/>
      <c r="M5" s="197"/>
      <c r="N5" s="197"/>
      <c r="O5" s="197"/>
      <c r="P5" s="206"/>
      <c r="R5" s="74"/>
      <c r="S5" s="74"/>
      <c r="T5" s="197"/>
      <c r="U5" s="197"/>
      <c r="V5" s="74"/>
      <c r="W5" s="197"/>
      <c r="X5" s="197"/>
      <c r="Y5" s="197"/>
      <c r="Z5" s="197"/>
      <c r="AA5" s="197"/>
      <c r="AB5" s="197"/>
    </row>
    <row r="6" spans="1:28">
      <c r="A6" s="207"/>
      <c r="B6" s="208"/>
      <c r="C6" s="56" t="s">
        <v>5260</v>
      </c>
      <c r="D6" s="209" t="s">
        <v>5261</v>
      </c>
      <c r="E6" s="59"/>
      <c r="F6" s="59"/>
      <c r="G6" s="59"/>
      <c r="H6" s="59"/>
      <c r="I6" s="60"/>
      <c r="J6" s="205"/>
      <c r="L6" s="197"/>
      <c r="M6" s="197"/>
      <c r="N6" s="197"/>
      <c r="O6" s="197"/>
      <c r="P6" s="206"/>
      <c r="R6" s="74"/>
      <c r="S6" s="74"/>
      <c r="T6" s="197"/>
      <c r="U6" s="197"/>
      <c r="V6" s="74"/>
      <c r="W6" s="197"/>
      <c r="X6" s="197"/>
      <c r="Y6" s="197"/>
      <c r="Z6" s="197"/>
      <c r="AA6" s="197"/>
      <c r="AB6" s="197"/>
    </row>
    <row r="7" spans="1:28" s="213" customFormat="1">
      <c r="A7" s="207"/>
      <c r="B7" s="208"/>
      <c r="C7" s="56" t="s">
        <v>5262</v>
      </c>
      <c r="D7" s="210" t="s">
        <v>5263</v>
      </c>
      <c r="E7" s="61"/>
      <c r="F7" s="61"/>
      <c r="G7" s="61"/>
      <c r="H7" s="61"/>
      <c r="I7" s="62"/>
      <c r="J7" s="211"/>
      <c r="K7" s="199"/>
      <c r="L7" s="199"/>
      <c r="M7" s="199"/>
      <c r="N7" s="199"/>
      <c r="O7" s="199"/>
      <c r="P7" s="198"/>
      <c r="Q7" s="199"/>
      <c r="R7" s="53"/>
      <c r="S7" s="53"/>
      <c r="T7" s="199"/>
      <c r="U7" s="199"/>
      <c r="V7" s="104"/>
      <c r="W7" s="212"/>
    </row>
    <row r="8" spans="1:28" s="213" customFormat="1">
      <c r="A8" s="207"/>
      <c r="B8" s="208"/>
      <c r="C8" s="63" t="s">
        <v>5264</v>
      </c>
      <c r="D8" s="64" t="s">
        <v>5265</v>
      </c>
      <c r="E8" s="64"/>
      <c r="F8" s="64"/>
      <c r="G8" s="64"/>
      <c r="H8" s="64"/>
      <c r="I8" s="65"/>
      <c r="J8" s="211"/>
      <c r="K8" s="199"/>
      <c r="L8" s="199"/>
      <c r="M8" s="199"/>
      <c r="N8" s="199"/>
      <c r="O8" s="199"/>
      <c r="P8" s="198"/>
      <c r="Q8" s="199"/>
      <c r="R8" s="53"/>
      <c r="S8" s="53"/>
      <c r="T8" s="199"/>
      <c r="U8" s="199"/>
      <c r="V8" s="104"/>
      <c r="W8" s="212"/>
      <c r="X8" s="199"/>
      <c r="Y8" s="199"/>
      <c r="Z8" s="199"/>
      <c r="AA8" s="199"/>
      <c r="AB8" s="199"/>
    </row>
    <row r="9" spans="1:28" s="213" customFormat="1">
      <c r="A9" s="214"/>
      <c r="B9" s="215"/>
      <c r="C9" s="66"/>
      <c r="D9" s="64" t="s">
        <v>5266</v>
      </c>
      <c r="E9" s="64"/>
      <c r="F9" s="64"/>
      <c r="G9" s="64"/>
      <c r="H9" s="64"/>
      <c r="I9" s="65"/>
      <c r="J9" s="211"/>
      <c r="K9" s="199"/>
      <c r="L9" s="199"/>
      <c r="M9" s="199"/>
      <c r="N9" s="199"/>
      <c r="O9" s="199"/>
      <c r="P9" s="198"/>
      <c r="Q9" s="199"/>
      <c r="R9" s="53"/>
      <c r="S9" s="53"/>
      <c r="T9" s="199"/>
      <c r="U9" s="199"/>
      <c r="V9" s="104"/>
      <c r="W9" s="212"/>
      <c r="X9" s="199"/>
      <c r="Y9" s="199"/>
      <c r="Z9" s="199"/>
      <c r="AA9" s="199"/>
      <c r="AB9" s="199"/>
    </row>
    <row r="10" spans="1:28" s="213" customFormat="1">
      <c r="A10" s="216" t="s">
        <v>5267</v>
      </c>
      <c r="B10" s="216"/>
      <c r="C10" s="67" t="s">
        <v>5268</v>
      </c>
      <c r="D10" s="217" t="s">
        <v>5269</v>
      </c>
      <c r="E10" s="64"/>
      <c r="F10" s="64"/>
      <c r="G10" s="64"/>
      <c r="H10" s="64"/>
      <c r="I10" s="65"/>
      <c r="J10" s="211"/>
      <c r="K10" s="199"/>
      <c r="L10" s="199"/>
      <c r="M10" s="199"/>
      <c r="N10" s="199"/>
      <c r="O10" s="199"/>
      <c r="P10" s="198"/>
      <c r="Q10" s="199"/>
      <c r="R10" s="53"/>
      <c r="S10" s="53"/>
      <c r="T10" s="199"/>
      <c r="U10" s="199"/>
      <c r="V10" s="104"/>
      <c r="W10" s="212"/>
      <c r="X10" s="199"/>
      <c r="Y10" s="199"/>
      <c r="Z10" s="199"/>
      <c r="AA10" s="199"/>
      <c r="AB10" s="199"/>
    </row>
    <row r="11" spans="1:28" s="213" customFormat="1">
      <c r="A11" s="216"/>
      <c r="B11" s="216"/>
      <c r="C11" s="63" t="s">
        <v>5270</v>
      </c>
      <c r="D11" s="64" t="s">
        <v>5271</v>
      </c>
      <c r="E11" s="64"/>
      <c r="F11" s="64"/>
      <c r="G11" s="64"/>
      <c r="H11" s="64"/>
      <c r="I11" s="65"/>
      <c r="J11" s="211"/>
      <c r="K11" s="199"/>
      <c r="L11" s="199"/>
      <c r="M11" s="199"/>
      <c r="N11" s="199"/>
      <c r="O11" s="199"/>
      <c r="P11" s="198"/>
      <c r="Q11" s="199"/>
      <c r="R11" s="53"/>
      <c r="S11" s="53"/>
      <c r="T11" s="199"/>
      <c r="U11" s="199"/>
      <c r="V11" s="53"/>
      <c r="W11" s="199"/>
      <c r="X11" s="199"/>
      <c r="Y11" s="199"/>
      <c r="Z11" s="199"/>
      <c r="AA11" s="199"/>
      <c r="AB11" s="199"/>
    </row>
    <row r="12" spans="1:28" s="213" customFormat="1">
      <c r="A12" s="218" t="s">
        <v>5272</v>
      </c>
      <c r="B12" s="219"/>
      <c r="C12" s="63" t="s">
        <v>5273</v>
      </c>
      <c r="D12" s="64" t="s">
        <v>5274</v>
      </c>
      <c r="E12" s="64"/>
      <c r="F12" s="64"/>
      <c r="G12" s="64"/>
      <c r="H12" s="64"/>
      <c r="I12" s="65"/>
      <c r="J12" s="211"/>
      <c r="K12" s="199"/>
      <c r="L12" s="199"/>
      <c r="M12" s="199"/>
      <c r="N12" s="199"/>
      <c r="O12" s="199"/>
      <c r="P12" s="198"/>
      <c r="Q12" s="199"/>
      <c r="R12" s="53"/>
      <c r="S12" s="53"/>
      <c r="T12" s="199"/>
      <c r="U12" s="199"/>
      <c r="V12" s="53"/>
      <c r="W12" s="199"/>
      <c r="X12" s="199"/>
      <c r="Y12" s="199"/>
      <c r="Z12" s="199"/>
      <c r="AA12" s="199"/>
      <c r="AB12" s="199"/>
    </row>
    <row r="13" spans="1:28" s="213" customFormat="1">
      <c r="A13" s="220"/>
      <c r="B13" s="221"/>
      <c r="C13" s="63" t="s">
        <v>5275</v>
      </c>
      <c r="D13" s="64" t="s">
        <v>5276</v>
      </c>
      <c r="E13" s="64"/>
      <c r="F13" s="64"/>
      <c r="G13" s="64"/>
      <c r="H13" s="64"/>
      <c r="I13" s="65"/>
      <c r="J13" s="211"/>
      <c r="K13" s="199"/>
      <c r="L13" s="199"/>
      <c r="M13" s="199"/>
      <c r="N13" s="199"/>
      <c r="O13" s="199"/>
      <c r="P13" s="198"/>
      <c r="Q13" s="199"/>
      <c r="R13" s="53"/>
      <c r="S13" s="53"/>
      <c r="T13" s="199"/>
      <c r="U13" s="199"/>
      <c r="V13" s="53"/>
      <c r="W13" s="199"/>
      <c r="X13" s="199"/>
      <c r="Y13" s="199"/>
      <c r="Z13" s="199"/>
      <c r="AA13" s="199"/>
      <c r="AB13" s="199"/>
    </row>
    <row r="14" spans="1:28" s="213" customFormat="1">
      <c r="A14" s="222" t="s">
        <v>5277</v>
      </c>
      <c r="B14" s="222"/>
      <c r="C14" s="68" t="s">
        <v>5278</v>
      </c>
      <c r="D14" s="204" t="s">
        <v>5279</v>
      </c>
      <c r="E14" s="57"/>
      <c r="F14" s="57"/>
      <c r="G14" s="57"/>
      <c r="H14" s="57"/>
      <c r="I14" s="58"/>
      <c r="J14" s="211"/>
      <c r="K14" s="199"/>
      <c r="L14" s="199"/>
      <c r="M14" s="199"/>
      <c r="N14" s="199"/>
      <c r="O14" s="199"/>
      <c r="P14" s="198"/>
      <c r="Q14" s="199"/>
      <c r="R14" s="53"/>
      <c r="S14" s="53"/>
      <c r="T14" s="199"/>
      <c r="U14" s="199"/>
      <c r="V14" s="53"/>
      <c r="W14" s="199"/>
    </row>
    <row r="15" spans="1:28" s="213" customFormat="1">
      <c r="A15" s="222"/>
      <c r="B15" s="222"/>
      <c r="C15" s="68" t="s">
        <v>5280</v>
      </c>
      <c r="D15" s="204" t="s">
        <v>5281</v>
      </c>
      <c r="E15" s="57"/>
      <c r="F15" s="57"/>
      <c r="G15" s="57"/>
      <c r="H15" s="57"/>
      <c r="I15" s="58"/>
      <c r="J15" s="211"/>
      <c r="K15" s="199"/>
      <c r="L15" s="199"/>
      <c r="M15" s="199"/>
      <c r="N15" s="199"/>
      <c r="O15" s="199"/>
      <c r="P15" s="198"/>
      <c r="Q15" s="199"/>
      <c r="R15" s="53"/>
      <c r="S15" s="53"/>
      <c r="T15" s="199"/>
      <c r="U15" s="199"/>
      <c r="V15" s="53"/>
      <c r="W15" s="199"/>
    </row>
    <row r="16" spans="1:28">
      <c r="A16" s="222"/>
      <c r="B16" s="222"/>
      <c r="C16" s="68" t="s">
        <v>5282</v>
      </c>
      <c r="D16" s="204" t="s">
        <v>5283</v>
      </c>
      <c r="E16" s="57"/>
      <c r="F16" s="57"/>
      <c r="G16" s="57"/>
      <c r="H16" s="57"/>
      <c r="I16" s="58"/>
      <c r="J16" s="205"/>
      <c r="L16" s="197"/>
      <c r="M16" s="197"/>
      <c r="N16" s="197"/>
      <c r="O16" s="197"/>
      <c r="P16" s="206"/>
      <c r="R16" s="74"/>
      <c r="S16" s="74"/>
      <c r="T16" s="197"/>
      <c r="U16" s="197"/>
      <c r="V16" s="53"/>
      <c r="W16" s="199"/>
      <c r="X16" s="197"/>
      <c r="Y16" s="197"/>
      <c r="Z16" s="197"/>
      <c r="AA16" s="197"/>
      <c r="AB16" s="197"/>
    </row>
    <row r="17" spans="1:36">
      <c r="A17" s="200"/>
      <c r="B17" s="196"/>
      <c r="C17" s="69" t="s">
        <v>5284</v>
      </c>
      <c r="D17" s="69"/>
      <c r="E17" s="69"/>
      <c r="F17" s="70"/>
      <c r="G17" s="71"/>
      <c r="H17" s="197"/>
      <c r="I17" s="197"/>
      <c r="J17" s="197"/>
      <c r="L17" s="197"/>
      <c r="M17" s="197"/>
      <c r="N17" s="197"/>
      <c r="O17" s="197"/>
      <c r="P17" s="223"/>
      <c r="R17" s="74"/>
      <c r="S17" s="74"/>
      <c r="T17" s="199"/>
      <c r="U17" s="72"/>
      <c r="V17" s="74"/>
      <c r="W17" s="197"/>
    </row>
    <row r="18" spans="1:36">
      <c r="C18" s="73"/>
      <c r="D18" s="224"/>
      <c r="E18" s="224"/>
      <c r="F18" s="55"/>
      <c r="G18" s="74"/>
      <c r="H18" s="74"/>
      <c r="I18" s="74"/>
      <c r="J18" s="196"/>
      <c r="L18" s="197"/>
      <c r="M18" s="197"/>
      <c r="N18" s="197"/>
      <c r="O18" s="197"/>
      <c r="P18" s="225"/>
      <c r="R18" s="74"/>
      <c r="S18" s="74"/>
      <c r="T18" s="197"/>
      <c r="U18" s="74"/>
      <c r="V18" s="72"/>
      <c r="W18" s="197"/>
    </row>
    <row r="19" spans="1:36">
      <c r="A19" s="226" t="s">
        <v>5285</v>
      </c>
      <c r="B19" s="227"/>
      <c r="C19" s="227"/>
      <c r="D19" s="227"/>
      <c r="E19" s="227"/>
      <c r="F19" s="227"/>
      <c r="G19" s="228"/>
      <c r="H19" s="105" t="s">
        <v>5286</v>
      </c>
      <c r="I19" s="106"/>
      <c r="J19" s="107" t="s">
        <v>5287</v>
      </c>
      <c r="L19" s="229" t="s">
        <v>5288</v>
      </c>
      <c r="M19" s="229"/>
      <c r="N19" s="229"/>
      <c r="O19" s="229"/>
      <c r="P19" s="230"/>
      <c r="R19" s="108"/>
      <c r="S19" s="108"/>
      <c r="T19" s="108" t="s">
        <v>5289</v>
      </c>
      <c r="U19" s="108"/>
      <c r="V19" s="108"/>
      <c r="W19" s="108"/>
    </row>
    <row r="20" spans="1:36">
      <c r="A20" s="109" t="s">
        <v>5290</v>
      </c>
      <c r="B20" s="231" t="s">
        <v>5291</v>
      </c>
      <c r="C20" s="232" t="s">
        <v>2040</v>
      </c>
      <c r="D20" s="231" t="s">
        <v>5292</v>
      </c>
      <c r="E20" s="231" t="s">
        <v>5293</v>
      </c>
      <c r="F20" s="231" t="s">
        <v>5294</v>
      </c>
      <c r="G20" s="110" t="s">
        <v>5295</v>
      </c>
      <c r="H20" s="111" t="s">
        <v>5296</v>
      </c>
      <c r="I20" s="111" t="s">
        <v>5297</v>
      </c>
      <c r="J20" s="107" t="s">
        <v>5298</v>
      </c>
      <c r="L20" s="75" t="s">
        <v>5299</v>
      </c>
      <c r="M20" s="229" t="s">
        <v>5300</v>
      </c>
      <c r="N20" s="75" t="s">
        <v>5301</v>
      </c>
      <c r="O20" s="233" t="s">
        <v>5302</v>
      </c>
      <c r="P20" s="230"/>
      <c r="R20" s="75" t="s">
        <v>5215</v>
      </c>
      <c r="S20" s="75" t="s">
        <v>1577</v>
      </c>
      <c r="T20" s="229" t="s">
        <v>2045</v>
      </c>
      <c r="U20" s="107" t="s">
        <v>5303</v>
      </c>
      <c r="V20" s="75" t="s">
        <v>5216</v>
      </c>
      <c r="W20" s="229" t="s">
        <v>5217</v>
      </c>
    </row>
    <row r="21" spans="1:36" s="200" customFormat="1">
      <c r="A21" s="229">
        <v>1</v>
      </c>
      <c r="B21" s="233" t="s">
        <v>5304</v>
      </c>
      <c r="C21" s="233" t="s">
        <v>5305</v>
      </c>
      <c r="D21" s="233" t="s">
        <v>14</v>
      </c>
      <c r="E21" s="233" t="s">
        <v>15</v>
      </c>
      <c r="F21" s="233" t="s">
        <v>16</v>
      </c>
      <c r="G21" s="76" t="s">
        <v>17</v>
      </c>
      <c r="H21" s="112" t="s">
        <v>5306</v>
      </c>
      <c r="I21" s="112" t="s">
        <v>5306</v>
      </c>
      <c r="J21" s="113" t="s">
        <v>5306</v>
      </c>
      <c r="K21" s="197"/>
      <c r="L21" s="233">
        <v>1</v>
      </c>
      <c r="M21" s="233" t="s">
        <v>5250</v>
      </c>
      <c r="N21" s="234"/>
      <c r="O21" s="229" t="s">
        <v>11</v>
      </c>
      <c r="P21" s="235"/>
      <c r="Q21" s="197"/>
      <c r="R21" s="75"/>
      <c r="S21" s="75"/>
      <c r="T21" s="229"/>
      <c r="U21" s="114"/>
      <c r="V21" s="75"/>
      <c r="W21" s="229"/>
      <c r="X21" s="195"/>
      <c r="Y21" s="195"/>
      <c r="Z21" s="195"/>
      <c r="AA21" s="195"/>
      <c r="AB21" s="195"/>
      <c r="AC21" s="195"/>
      <c r="AD21" s="195"/>
      <c r="AE21" s="195"/>
      <c r="AF21" s="195"/>
      <c r="AG21" s="195"/>
      <c r="AH21" s="195"/>
    </row>
    <row r="22" spans="1:36" s="213" customFormat="1">
      <c r="A22" s="229">
        <v>2</v>
      </c>
      <c r="B22" s="233" t="s">
        <v>5304</v>
      </c>
      <c r="C22" s="236" t="s">
        <v>5307</v>
      </c>
      <c r="D22" s="236" t="s">
        <v>21</v>
      </c>
      <c r="E22" s="236" t="s">
        <v>22</v>
      </c>
      <c r="F22" s="236" t="s">
        <v>23</v>
      </c>
      <c r="G22" s="85" t="s">
        <v>24</v>
      </c>
      <c r="H22" s="115" t="s">
        <v>5308</v>
      </c>
      <c r="I22" s="115" t="s">
        <v>942</v>
      </c>
      <c r="J22" s="116" t="s">
        <v>5309</v>
      </c>
      <c r="K22" s="196"/>
      <c r="L22" s="236">
        <v>2</v>
      </c>
      <c r="M22" s="236" t="s">
        <v>5250</v>
      </c>
      <c r="N22" s="237" t="s">
        <v>19</v>
      </c>
      <c r="O22" s="238" t="s">
        <v>18</v>
      </c>
      <c r="P22" s="239"/>
      <c r="Q22" s="196"/>
      <c r="R22" s="75"/>
      <c r="S22" s="75"/>
      <c r="T22" s="229"/>
      <c r="U22" s="114"/>
      <c r="V22" s="75"/>
      <c r="W22" s="233"/>
      <c r="X22" s="200"/>
      <c r="Y22" s="200"/>
      <c r="Z22" s="200"/>
      <c r="AA22" s="200"/>
      <c r="AB22" s="200"/>
      <c r="AC22" s="200"/>
      <c r="AD22" s="200"/>
      <c r="AE22" s="200"/>
      <c r="AF22" s="200"/>
      <c r="AG22" s="200"/>
      <c r="AH22" s="200"/>
      <c r="AI22" s="200"/>
      <c r="AJ22" s="200"/>
    </row>
    <row r="23" spans="1:36" s="200" customFormat="1">
      <c r="A23" s="229">
        <v>3</v>
      </c>
      <c r="B23" s="233" t="s">
        <v>5304</v>
      </c>
      <c r="C23" s="233" t="s">
        <v>5310</v>
      </c>
      <c r="D23" s="240" t="s">
        <v>28</v>
      </c>
      <c r="E23" s="240" t="s">
        <v>29</v>
      </c>
      <c r="F23" s="240" t="s">
        <v>30</v>
      </c>
      <c r="G23" s="76" t="s">
        <v>24</v>
      </c>
      <c r="H23" s="117" t="s">
        <v>5311</v>
      </c>
      <c r="I23" s="117" t="s">
        <v>5311</v>
      </c>
      <c r="J23" s="118" t="s">
        <v>5309</v>
      </c>
      <c r="K23" s="196"/>
      <c r="L23" s="240">
        <v>3</v>
      </c>
      <c r="M23" s="240" t="s">
        <v>5250</v>
      </c>
      <c r="N23" s="241" t="s">
        <v>26</v>
      </c>
      <c r="O23" s="233" t="s">
        <v>25</v>
      </c>
      <c r="P23" s="235"/>
      <c r="Q23" s="196"/>
      <c r="R23" s="75"/>
      <c r="S23" s="75"/>
      <c r="T23" s="229"/>
      <c r="U23" s="114"/>
      <c r="V23" s="75"/>
      <c r="W23" s="233"/>
    </row>
    <row r="24" spans="1:36" s="200" customFormat="1">
      <c r="A24" s="229">
        <v>4</v>
      </c>
      <c r="B24" s="233" t="s">
        <v>5304</v>
      </c>
      <c r="C24" s="233" t="s">
        <v>5312</v>
      </c>
      <c r="D24" s="240" t="s">
        <v>33</v>
      </c>
      <c r="E24" s="240" t="s">
        <v>34</v>
      </c>
      <c r="F24" s="240" t="s">
        <v>30</v>
      </c>
      <c r="G24" s="76" t="s">
        <v>35</v>
      </c>
      <c r="H24" s="112" t="s">
        <v>5311</v>
      </c>
      <c r="I24" s="112" t="s">
        <v>5311</v>
      </c>
      <c r="J24" s="113" t="s">
        <v>5309</v>
      </c>
      <c r="K24" s="196"/>
      <c r="L24" s="240">
        <v>4</v>
      </c>
      <c r="M24" s="233" t="s">
        <v>5250</v>
      </c>
      <c r="N24" s="241" t="s">
        <v>31</v>
      </c>
      <c r="O24" s="233" t="s">
        <v>25</v>
      </c>
      <c r="P24" s="235"/>
      <c r="Q24" s="196"/>
      <c r="R24" s="75"/>
      <c r="S24" s="75"/>
      <c r="T24" s="229"/>
      <c r="U24" s="114"/>
      <c r="V24" s="75"/>
      <c r="W24" s="233"/>
    </row>
    <row r="25" spans="1:36" s="200" customFormat="1">
      <c r="A25" s="229">
        <v>5</v>
      </c>
      <c r="B25" s="233" t="s">
        <v>5304</v>
      </c>
      <c r="C25" s="236" t="s">
        <v>5313</v>
      </c>
      <c r="D25" s="242" t="s">
        <v>44</v>
      </c>
      <c r="E25" s="242" t="s">
        <v>45</v>
      </c>
      <c r="F25" s="242" t="s">
        <v>23</v>
      </c>
      <c r="G25" s="85" t="s">
        <v>24</v>
      </c>
      <c r="H25" s="119" t="s">
        <v>5314</v>
      </c>
      <c r="I25" s="119" t="s">
        <v>942</v>
      </c>
      <c r="J25" s="120" t="s">
        <v>5315</v>
      </c>
      <c r="K25" s="196"/>
      <c r="L25" s="242">
        <v>5</v>
      </c>
      <c r="M25" s="242" t="s">
        <v>5250</v>
      </c>
      <c r="N25" s="243" t="s">
        <v>37</v>
      </c>
      <c r="O25" s="238" t="s">
        <v>36</v>
      </c>
      <c r="P25" s="83"/>
      <c r="Q25" s="196"/>
      <c r="R25" s="76" t="s">
        <v>1578</v>
      </c>
      <c r="S25" s="76">
        <f>IF(LEN(R25)&gt;0,INDEX('JP PINT 1.0'!G:G,MATCH(R25,'JP PINT 1.0'!B:B,0),1),"")</f>
        <v>1</v>
      </c>
      <c r="T25" s="233" t="s">
        <v>1579</v>
      </c>
      <c r="U25" s="76" t="s">
        <v>5278</v>
      </c>
      <c r="V25" s="76" t="s">
        <v>23</v>
      </c>
      <c r="W25" s="233" t="s">
        <v>2254</v>
      </c>
    </row>
    <row r="26" spans="1:36" s="200" customFormat="1">
      <c r="A26" s="229">
        <v>6</v>
      </c>
      <c r="B26" s="233" t="s">
        <v>5304</v>
      </c>
      <c r="C26" s="233" t="s">
        <v>5316</v>
      </c>
      <c r="D26" s="240" t="s">
        <v>49</v>
      </c>
      <c r="E26" s="240" t="s">
        <v>5317</v>
      </c>
      <c r="F26" s="240" t="s">
        <v>23</v>
      </c>
      <c r="G26" s="76" t="s">
        <v>24</v>
      </c>
      <c r="H26" s="121" t="s">
        <v>5311</v>
      </c>
      <c r="I26" s="121" t="s">
        <v>5311</v>
      </c>
      <c r="J26" s="118" t="s">
        <v>5315</v>
      </c>
      <c r="K26" s="196"/>
      <c r="L26" s="233">
        <v>7</v>
      </c>
      <c r="M26" s="233" t="s">
        <v>5250</v>
      </c>
      <c r="N26" s="234" t="s">
        <v>47</v>
      </c>
      <c r="O26" s="233" t="s">
        <v>25</v>
      </c>
      <c r="P26" s="83"/>
      <c r="Q26" s="196"/>
      <c r="R26" s="75" t="s">
        <v>1580</v>
      </c>
      <c r="S26" s="76">
        <f>IF(LEN(R26)&gt;0,INDEX('JP PINT 1.0'!G:G,MATCH(R26,'JP PINT 1.0'!B:B,0),1),"")</f>
        <v>2</v>
      </c>
      <c r="T26" s="244" t="s">
        <v>1581</v>
      </c>
      <c r="U26" s="76" t="s">
        <v>5315</v>
      </c>
      <c r="V26" s="75" t="s">
        <v>30</v>
      </c>
      <c r="W26" s="229" t="s">
        <v>3891</v>
      </c>
    </row>
    <row r="27" spans="1:36" s="200" customFormat="1">
      <c r="A27" s="229">
        <v>7</v>
      </c>
      <c r="B27" s="233" t="s">
        <v>5304</v>
      </c>
      <c r="C27" s="233" t="s">
        <v>5318</v>
      </c>
      <c r="D27" s="233" t="s">
        <v>53</v>
      </c>
      <c r="E27" s="233" t="s">
        <v>54</v>
      </c>
      <c r="F27" s="233" t="s">
        <v>30</v>
      </c>
      <c r="G27" s="76" t="s">
        <v>24</v>
      </c>
      <c r="H27" s="112" t="s">
        <v>5311</v>
      </c>
      <c r="I27" s="112" t="s">
        <v>5311</v>
      </c>
      <c r="J27" s="113" t="s">
        <v>942</v>
      </c>
      <c r="K27" s="196"/>
      <c r="L27" s="233">
        <v>8</v>
      </c>
      <c r="M27" s="233" t="s">
        <v>5250</v>
      </c>
      <c r="N27" s="234" t="s">
        <v>51</v>
      </c>
      <c r="O27" s="233" t="s">
        <v>25</v>
      </c>
      <c r="P27" s="235"/>
      <c r="Q27" s="196"/>
      <c r="R27" s="75"/>
      <c r="S27" s="76" t="str">
        <f>IF(LEN(R27)&gt;0,INDEX('JP PINT 1.0'!G:G,MATCH(R27,'JP PINT 1.0'!B:B,0),1),"")</f>
        <v/>
      </c>
      <c r="T27" s="229"/>
      <c r="U27" s="114"/>
      <c r="V27" s="75"/>
      <c r="W27" s="233"/>
      <c r="AI27" s="195"/>
      <c r="AJ27" s="195"/>
    </row>
    <row r="28" spans="1:36" s="200" customFormat="1">
      <c r="A28" s="229">
        <v>8</v>
      </c>
      <c r="B28" s="233" t="s">
        <v>5304</v>
      </c>
      <c r="C28" s="233" t="s">
        <v>5319</v>
      </c>
      <c r="D28" s="229" t="s">
        <v>65</v>
      </c>
      <c r="E28" s="229" t="s">
        <v>66</v>
      </c>
      <c r="F28" s="229" t="s">
        <v>23</v>
      </c>
      <c r="G28" s="75" t="s">
        <v>24</v>
      </c>
      <c r="H28" s="121" t="s">
        <v>5311</v>
      </c>
      <c r="I28" s="121" t="s">
        <v>5311</v>
      </c>
      <c r="J28" s="118" t="s">
        <v>5309</v>
      </c>
      <c r="K28" s="197"/>
      <c r="L28" s="229">
        <v>11</v>
      </c>
      <c r="M28" s="229" t="s">
        <v>5250</v>
      </c>
      <c r="N28" s="245" t="s">
        <v>64</v>
      </c>
      <c r="O28" s="229" t="s">
        <v>25</v>
      </c>
      <c r="P28" s="235"/>
      <c r="Q28" s="197"/>
      <c r="R28" s="75"/>
      <c r="S28" s="76" t="str">
        <f>IF(LEN(R28)&gt;0,INDEX('JP PINT 1.0'!G:G,MATCH(R28,'JP PINT 1.0'!B:B,0),1),"")</f>
        <v/>
      </c>
      <c r="T28" s="229"/>
      <c r="U28" s="114"/>
      <c r="V28" s="75"/>
      <c r="W28" s="229"/>
      <c r="X28" s="195"/>
      <c r="Y28" s="195"/>
      <c r="Z28" s="195"/>
      <c r="AA28" s="195"/>
      <c r="AB28" s="195"/>
      <c r="AC28" s="195"/>
      <c r="AD28" s="195"/>
      <c r="AE28" s="195"/>
      <c r="AF28" s="195"/>
      <c r="AG28" s="195"/>
      <c r="AH28" s="195"/>
      <c r="AI28" s="195"/>
      <c r="AJ28" s="195"/>
    </row>
    <row r="29" spans="1:36">
      <c r="A29" s="229">
        <v>9</v>
      </c>
      <c r="B29" s="233" t="s">
        <v>5304</v>
      </c>
      <c r="C29" s="233" t="s">
        <v>5320</v>
      </c>
      <c r="D29" s="246" t="s">
        <v>69</v>
      </c>
      <c r="E29" s="246" t="s">
        <v>70</v>
      </c>
      <c r="F29" s="246" t="s">
        <v>23</v>
      </c>
      <c r="G29" s="75" t="s">
        <v>24</v>
      </c>
      <c r="H29" s="121" t="s">
        <v>5311</v>
      </c>
      <c r="I29" s="121" t="s">
        <v>5311</v>
      </c>
      <c r="J29" s="118" t="s">
        <v>5309</v>
      </c>
      <c r="L29" s="246">
        <v>12</v>
      </c>
      <c r="M29" s="246" t="s">
        <v>5250</v>
      </c>
      <c r="N29" s="247" t="s">
        <v>67</v>
      </c>
      <c r="O29" s="229" t="s">
        <v>25</v>
      </c>
      <c r="P29" s="235"/>
      <c r="R29" s="75"/>
      <c r="S29" s="76" t="str">
        <f>IF(LEN(R29)&gt;0,INDEX('JP PINT 1.0'!G:G,MATCH(R29,'JP PINT 1.0'!B:B,0),1),"")</f>
        <v/>
      </c>
      <c r="T29" s="229"/>
      <c r="U29" s="114"/>
      <c r="V29" s="75"/>
      <c r="W29" s="229"/>
    </row>
    <row r="30" spans="1:36">
      <c r="A30" s="229">
        <v>10</v>
      </c>
      <c r="B30" s="233" t="s">
        <v>5304</v>
      </c>
      <c r="C30" s="236" t="s">
        <v>5321</v>
      </c>
      <c r="D30" s="248" t="s">
        <v>75</v>
      </c>
      <c r="E30" s="248" t="s">
        <v>76</v>
      </c>
      <c r="F30" s="248" t="s">
        <v>30</v>
      </c>
      <c r="G30" s="122" t="s">
        <v>24</v>
      </c>
      <c r="H30" s="123" t="s">
        <v>5306</v>
      </c>
      <c r="I30" s="123" t="s">
        <v>942</v>
      </c>
      <c r="J30" s="120" t="s">
        <v>5309</v>
      </c>
      <c r="L30" s="248">
        <v>13</v>
      </c>
      <c r="M30" s="248" t="s">
        <v>5250</v>
      </c>
      <c r="N30" s="249" t="s">
        <v>71</v>
      </c>
      <c r="O30" s="238" t="s">
        <v>36</v>
      </c>
      <c r="P30" s="235"/>
      <c r="R30" s="75"/>
      <c r="S30" s="76" t="str">
        <f>IF(LEN(R30)&gt;0,INDEX('JP PINT 1.0'!G:G,MATCH(R30,'JP PINT 1.0'!B:B,0),1),"")</f>
        <v/>
      </c>
      <c r="T30" s="229"/>
      <c r="U30" s="114"/>
      <c r="V30" s="75"/>
      <c r="W30" s="229"/>
    </row>
    <row r="31" spans="1:36">
      <c r="A31" s="229">
        <v>11</v>
      </c>
      <c r="B31" s="233" t="s">
        <v>5304</v>
      </c>
      <c r="C31" s="233" t="s">
        <v>5322</v>
      </c>
      <c r="D31" s="246" t="s">
        <v>77</v>
      </c>
      <c r="E31" s="246" t="s">
        <v>78</v>
      </c>
      <c r="F31" s="246" t="s">
        <v>30</v>
      </c>
      <c r="G31" s="75" t="s">
        <v>24</v>
      </c>
      <c r="H31" s="121" t="s">
        <v>5311</v>
      </c>
      <c r="I31" s="121" t="s">
        <v>5311</v>
      </c>
      <c r="J31" s="118" t="s">
        <v>5309</v>
      </c>
      <c r="L31" s="246">
        <v>15</v>
      </c>
      <c r="M31" s="246" t="s">
        <v>5250</v>
      </c>
      <c r="N31" s="247" t="s">
        <v>47</v>
      </c>
      <c r="O31" s="229" t="s">
        <v>25</v>
      </c>
      <c r="P31" s="235"/>
      <c r="R31" s="75"/>
      <c r="S31" s="76" t="str">
        <f>IF(LEN(R31)&gt;0,INDEX('JP PINT 1.0'!G:G,MATCH(R31,'JP PINT 1.0'!B:B,0),1),"")</f>
        <v/>
      </c>
      <c r="T31" s="229"/>
      <c r="U31" s="114"/>
      <c r="V31" s="75"/>
      <c r="W31" s="229"/>
    </row>
    <row r="32" spans="1:36">
      <c r="A32" s="229">
        <v>12</v>
      </c>
      <c r="B32" s="233" t="s">
        <v>5304</v>
      </c>
      <c r="C32" s="233" t="s">
        <v>5323</v>
      </c>
      <c r="D32" s="246" t="s">
        <v>79</v>
      </c>
      <c r="E32" s="246" t="s">
        <v>80</v>
      </c>
      <c r="F32" s="246" t="s">
        <v>30</v>
      </c>
      <c r="G32" s="75" t="s">
        <v>24</v>
      </c>
      <c r="H32" s="121" t="s">
        <v>5311</v>
      </c>
      <c r="I32" s="121" t="s">
        <v>5311</v>
      </c>
      <c r="J32" s="118" t="s">
        <v>5309</v>
      </c>
      <c r="L32" s="246">
        <v>16</v>
      </c>
      <c r="M32" s="246" t="s">
        <v>5250</v>
      </c>
      <c r="N32" s="247" t="s">
        <v>51</v>
      </c>
      <c r="O32" s="229" t="s">
        <v>25</v>
      </c>
      <c r="P32" s="235"/>
      <c r="R32" s="75"/>
      <c r="S32" s="76" t="str">
        <f>IF(LEN(R32)&gt;0,INDEX('JP PINT 1.0'!G:G,MATCH(R32,'JP PINT 1.0'!B:B,0),1),"")</f>
        <v/>
      </c>
      <c r="T32" s="229"/>
      <c r="U32" s="114"/>
      <c r="V32" s="75"/>
      <c r="W32" s="229"/>
    </row>
    <row r="33" spans="1:43">
      <c r="A33" s="229">
        <v>13</v>
      </c>
      <c r="B33" s="233" t="s">
        <v>5304</v>
      </c>
      <c r="C33" s="236" t="s">
        <v>5324</v>
      </c>
      <c r="D33" s="248" t="s">
        <v>85</v>
      </c>
      <c r="E33" s="248" t="s">
        <v>86</v>
      </c>
      <c r="F33" s="248" t="s">
        <v>30</v>
      </c>
      <c r="G33" s="122" t="s">
        <v>24</v>
      </c>
      <c r="H33" s="123" t="s">
        <v>5306</v>
      </c>
      <c r="I33" s="123" t="s">
        <v>942</v>
      </c>
      <c r="J33" s="120" t="s">
        <v>5309</v>
      </c>
      <c r="L33" s="248">
        <v>17</v>
      </c>
      <c r="M33" s="248" t="s">
        <v>5250</v>
      </c>
      <c r="N33" s="249" t="s">
        <v>81</v>
      </c>
      <c r="O33" s="238" t="s">
        <v>36</v>
      </c>
      <c r="P33" s="235"/>
      <c r="R33" s="75"/>
      <c r="S33" s="76" t="str">
        <f>IF(LEN(R33)&gt;0,INDEX('JP PINT 1.0'!G:G,MATCH(R33,'JP PINT 1.0'!B:B,0),1),"")</f>
        <v/>
      </c>
      <c r="T33" s="229"/>
      <c r="U33" s="114"/>
      <c r="V33" s="75"/>
      <c r="W33" s="229"/>
    </row>
    <row r="34" spans="1:43">
      <c r="A34" s="229">
        <v>14</v>
      </c>
      <c r="B34" s="233" t="s">
        <v>5304</v>
      </c>
      <c r="C34" s="233" t="s">
        <v>5325</v>
      </c>
      <c r="D34" s="246" t="s">
        <v>87</v>
      </c>
      <c r="E34" s="246" t="s">
        <v>88</v>
      </c>
      <c r="F34" s="246" t="s">
        <v>30</v>
      </c>
      <c r="G34" s="75" t="s">
        <v>24</v>
      </c>
      <c r="H34" s="121" t="s">
        <v>5311</v>
      </c>
      <c r="I34" s="121" t="s">
        <v>5311</v>
      </c>
      <c r="J34" s="118" t="s">
        <v>5309</v>
      </c>
      <c r="L34" s="246">
        <v>19</v>
      </c>
      <c r="M34" s="246" t="s">
        <v>5250</v>
      </c>
      <c r="N34" s="247" t="s">
        <v>47</v>
      </c>
      <c r="O34" s="229" t="s">
        <v>25</v>
      </c>
      <c r="P34" s="235"/>
      <c r="R34" s="75"/>
      <c r="S34" s="76" t="str">
        <f>IF(LEN(R34)&gt;0,INDEX('JP PINT 1.0'!G:G,MATCH(R34,'JP PINT 1.0'!B:B,0),1),"")</f>
        <v/>
      </c>
      <c r="T34" s="229"/>
      <c r="U34" s="114"/>
      <c r="V34" s="75"/>
      <c r="W34" s="229"/>
    </row>
    <row r="35" spans="1:43">
      <c r="A35" s="229">
        <v>15</v>
      </c>
      <c r="B35" s="233" t="s">
        <v>5304</v>
      </c>
      <c r="C35" s="233" t="s">
        <v>5326</v>
      </c>
      <c r="D35" s="246" t="s">
        <v>89</v>
      </c>
      <c r="E35" s="246" t="s">
        <v>90</v>
      </c>
      <c r="F35" s="246" t="s">
        <v>30</v>
      </c>
      <c r="G35" s="75" t="s">
        <v>24</v>
      </c>
      <c r="H35" s="121" t="s">
        <v>5311</v>
      </c>
      <c r="I35" s="121" t="s">
        <v>5311</v>
      </c>
      <c r="J35" s="118" t="s">
        <v>5309</v>
      </c>
      <c r="L35" s="246">
        <v>20</v>
      </c>
      <c r="M35" s="246" t="s">
        <v>5250</v>
      </c>
      <c r="N35" s="247" t="s">
        <v>51</v>
      </c>
      <c r="O35" s="229" t="s">
        <v>25</v>
      </c>
      <c r="P35" s="235"/>
      <c r="R35" s="75"/>
      <c r="S35" s="76" t="str">
        <f>IF(LEN(R35)&gt;0,INDEX('JP PINT 1.0'!G:G,MATCH(R35,'JP PINT 1.0'!B:B,0),1),"")</f>
        <v/>
      </c>
      <c r="T35" s="229"/>
      <c r="U35" s="114"/>
      <c r="V35" s="75"/>
      <c r="W35" s="229"/>
    </row>
    <row r="36" spans="1:43">
      <c r="A36" s="229">
        <v>16</v>
      </c>
      <c r="B36" s="233" t="s">
        <v>5304</v>
      </c>
      <c r="C36" s="236" t="s">
        <v>5327</v>
      </c>
      <c r="D36" s="248" t="s">
        <v>95</v>
      </c>
      <c r="E36" s="248" t="s">
        <v>96</v>
      </c>
      <c r="F36" s="248" t="s">
        <v>23</v>
      </c>
      <c r="G36" s="122" t="s">
        <v>24</v>
      </c>
      <c r="H36" s="123" t="s">
        <v>5306</v>
      </c>
      <c r="I36" s="123" t="s">
        <v>942</v>
      </c>
      <c r="J36" s="120" t="s">
        <v>5309</v>
      </c>
      <c r="L36" s="248">
        <v>21</v>
      </c>
      <c r="M36" s="248" t="s">
        <v>5250</v>
      </c>
      <c r="N36" s="249" t="s">
        <v>91</v>
      </c>
      <c r="O36" s="238" t="s">
        <v>36</v>
      </c>
      <c r="P36" s="235"/>
      <c r="R36" s="75"/>
      <c r="S36" s="76" t="str">
        <f>IF(LEN(R36)&gt;0,INDEX('JP PINT 1.0'!G:G,MATCH(R36,'JP PINT 1.0'!B:B,0),1),"")</f>
        <v/>
      </c>
      <c r="T36" s="229"/>
      <c r="U36" s="114"/>
      <c r="V36" s="75"/>
      <c r="W36" s="229"/>
    </row>
    <row r="37" spans="1:43">
      <c r="A37" s="229">
        <v>17</v>
      </c>
      <c r="B37" s="233" t="s">
        <v>5304</v>
      </c>
      <c r="C37" s="233" t="s">
        <v>5328</v>
      </c>
      <c r="D37" s="246" t="s">
        <v>97</v>
      </c>
      <c r="E37" s="246" t="s">
        <v>98</v>
      </c>
      <c r="F37" s="246" t="s">
        <v>23</v>
      </c>
      <c r="G37" s="75" t="s">
        <v>24</v>
      </c>
      <c r="H37" s="121" t="s">
        <v>5311</v>
      </c>
      <c r="I37" s="121" t="s">
        <v>5311</v>
      </c>
      <c r="J37" s="107" t="s">
        <v>5329</v>
      </c>
      <c r="L37" s="229">
        <v>23</v>
      </c>
      <c r="M37" s="229" t="s">
        <v>5250</v>
      </c>
      <c r="N37" s="229" t="s">
        <v>47</v>
      </c>
      <c r="O37" s="229" t="s">
        <v>25</v>
      </c>
      <c r="P37" s="235"/>
      <c r="R37" s="114" t="s">
        <v>1583</v>
      </c>
      <c r="S37" s="76">
        <f>IF(LEN(R37)&gt;0,INDEX('JP PINT 1.0'!G:G,MATCH(R37,'JP PINT 1.0'!B:B,0),1),"")</f>
        <v>2</v>
      </c>
      <c r="T37" s="250" t="s">
        <v>1584</v>
      </c>
      <c r="U37" s="114" t="s">
        <v>5315</v>
      </c>
      <c r="V37" s="114" t="s">
        <v>23</v>
      </c>
      <c r="W37" s="235" t="s">
        <v>3892</v>
      </c>
    </row>
    <row r="38" spans="1:43">
      <c r="A38" s="229">
        <v>18</v>
      </c>
      <c r="B38" s="233" t="s">
        <v>5304</v>
      </c>
      <c r="C38" s="233" t="s">
        <v>5330</v>
      </c>
      <c r="D38" s="246" t="s">
        <v>99</v>
      </c>
      <c r="E38" s="246" t="s">
        <v>100</v>
      </c>
      <c r="F38" s="246" t="s">
        <v>30</v>
      </c>
      <c r="G38" s="75" t="s">
        <v>24</v>
      </c>
      <c r="H38" s="121" t="s">
        <v>5311</v>
      </c>
      <c r="I38" s="121" t="s">
        <v>5311</v>
      </c>
      <c r="J38" s="118" t="s">
        <v>5309</v>
      </c>
      <c r="L38" s="246">
        <v>24</v>
      </c>
      <c r="M38" s="246" t="s">
        <v>5250</v>
      </c>
      <c r="N38" s="247" t="s">
        <v>51</v>
      </c>
      <c r="O38" s="229" t="s">
        <v>25</v>
      </c>
      <c r="P38" s="235"/>
      <c r="R38" s="75"/>
      <c r="S38" s="76" t="str">
        <f>IF(LEN(R38)&gt;0,INDEX('JP PINT 1.0'!G:G,MATCH(R38,'JP PINT 1.0'!B:B,0),1),"")</f>
        <v/>
      </c>
      <c r="T38" s="229"/>
      <c r="U38" s="114"/>
      <c r="V38" s="75"/>
      <c r="W38" s="229"/>
    </row>
    <row r="39" spans="1:43">
      <c r="A39" s="229">
        <v>19</v>
      </c>
      <c r="B39" s="233" t="s">
        <v>5304</v>
      </c>
      <c r="C39" s="233" t="s">
        <v>5331</v>
      </c>
      <c r="D39" s="246" t="s">
        <v>65</v>
      </c>
      <c r="E39" s="246" t="s">
        <v>103</v>
      </c>
      <c r="F39" s="246" t="s">
        <v>23</v>
      </c>
      <c r="G39" s="75" t="s">
        <v>24</v>
      </c>
      <c r="H39" s="121" t="s">
        <v>5311</v>
      </c>
      <c r="I39" s="121" t="s">
        <v>5311</v>
      </c>
      <c r="J39" s="118" t="s">
        <v>5309</v>
      </c>
      <c r="L39" s="246">
        <v>27</v>
      </c>
      <c r="M39" s="229" t="s">
        <v>5250</v>
      </c>
      <c r="N39" s="247" t="s">
        <v>64</v>
      </c>
      <c r="O39" s="229" t="s">
        <v>25</v>
      </c>
      <c r="P39" s="235"/>
      <c r="R39" s="75"/>
      <c r="S39" s="76" t="str">
        <f>IF(LEN(R39)&gt;0,INDEX('JP PINT 1.0'!G:G,MATCH(R39,'JP PINT 1.0'!B:B,0),1),"")</f>
        <v/>
      </c>
      <c r="T39" s="229"/>
      <c r="U39" s="114"/>
      <c r="V39" s="75"/>
      <c r="W39" s="229"/>
    </row>
    <row r="40" spans="1:43">
      <c r="A40" s="229">
        <v>20</v>
      </c>
      <c r="B40" s="233" t="s">
        <v>5304</v>
      </c>
      <c r="C40" s="233" t="s">
        <v>5332</v>
      </c>
      <c r="D40" s="246" t="s">
        <v>69</v>
      </c>
      <c r="E40" s="246" t="s">
        <v>104</v>
      </c>
      <c r="F40" s="246" t="s">
        <v>23</v>
      </c>
      <c r="G40" s="75" t="s">
        <v>24</v>
      </c>
      <c r="H40" s="121" t="s">
        <v>5311</v>
      </c>
      <c r="I40" s="121" t="s">
        <v>5311</v>
      </c>
      <c r="J40" s="118" t="s">
        <v>5309</v>
      </c>
      <c r="L40" s="246">
        <v>28</v>
      </c>
      <c r="M40" s="246" t="s">
        <v>5250</v>
      </c>
      <c r="N40" s="247" t="s">
        <v>67</v>
      </c>
      <c r="O40" s="229" t="s">
        <v>25</v>
      </c>
      <c r="P40" s="235"/>
      <c r="R40" s="75"/>
      <c r="S40" s="76" t="str">
        <f>IF(LEN(R40)&gt;0,INDEX('JP PINT 1.0'!G:G,MATCH(R40,'JP PINT 1.0'!B:B,0),1),"")</f>
        <v/>
      </c>
      <c r="T40" s="229"/>
      <c r="U40" s="114"/>
      <c r="V40" s="75"/>
      <c r="W40" s="229"/>
    </row>
    <row r="41" spans="1:43">
      <c r="A41" s="229">
        <v>21</v>
      </c>
      <c r="B41" s="233" t="s">
        <v>5304</v>
      </c>
      <c r="C41" s="251" t="s">
        <v>5333</v>
      </c>
      <c r="D41" s="248" t="s">
        <v>107</v>
      </c>
      <c r="E41" s="248" t="s">
        <v>108</v>
      </c>
      <c r="F41" s="248" t="s">
        <v>23</v>
      </c>
      <c r="G41" s="122" t="s">
        <v>17</v>
      </c>
      <c r="H41" s="123" t="s">
        <v>5314</v>
      </c>
      <c r="I41" s="123" t="s">
        <v>942</v>
      </c>
      <c r="J41" s="120" t="s">
        <v>5309</v>
      </c>
      <c r="L41" s="252">
        <v>29</v>
      </c>
      <c r="M41" s="252" t="s">
        <v>10</v>
      </c>
      <c r="N41" s="249" t="s">
        <v>105</v>
      </c>
      <c r="O41" s="238" t="s">
        <v>18</v>
      </c>
      <c r="P41" s="239"/>
      <c r="R41" s="76"/>
      <c r="S41" s="76" t="str">
        <f>IF(LEN(R41)&gt;0,INDEX('JP PINT 1.0'!G:G,MATCH(R41,'JP PINT 1.0'!B:B,0),1),"")</f>
        <v/>
      </c>
      <c r="T41" s="233"/>
      <c r="U41" s="233"/>
      <c r="V41" s="76"/>
      <c r="W41" s="229"/>
    </row>
    <row r="42" spans="1:43">
      <c r="A42" s="229">
        <v>22</v>
      </c>
      <c r="B42" s="233" t="s">
        <v>5304</v>
      </c>
      <c r="C42" s="253" t="s">
        <v>5334</v>
      </c>
      <c r="D42" s="244" t="s">
        <v>110</v>
      </c>
      <c r="E42" s="229" t="s">
        <v>111</v>
      </c>
      <c r="F42" s="233" t="s">
        <v>23</v>
      </c>
      <c r="G42" s="76" t="s">
        <v>17</v>
      </c>
      <c r="H42" s="121" t="s">
        <v>5335</v>
      </c>
      <c r="I42" s="121" t="s">
        <v>5335</v>
      </c>
      <c r="J42" s="118" t="s">
        <v>5315</v>
      </c>
      <c r="L42" s="229">
        <v>30</v>
      </c>
      <c r="M42" s="229" t="s">
        <v>10</v>
      </c>
      <c r="N42" s="254" t="s">
        <v>109</v>
      </c>
      <c r="O42" s="229" t="s">
        <v>25</v>
      </c>
      <c r="P42" s="255"/>
      <c r="R42" s="76" t="s">
        <v>1586</v>
      </c>
      <c r="S42" s="76">
        <f>IF(LEN(R42)&gt;0,INDEX('JP PINT 1.0'!G:G,MATCH(R42,'JP PINT 1.0'!B:B,0),1),"")</f>
        <v>1</v>
      </c>
      <c r="T42" s="233" t="s">
        <v>1587</v>
      </c>
      <c r="U42" s="118" t="s">
        <v>5315</v>
      </c>
      <c r="V42" s="76" t="s">
        <v>23</v>
      </c>
      <c r="W42" s="233" t="s">
        <v>2072</v>
      </c>
    </row>
    <row r="43" spans="1:43" s="200" customFormat="1">
      <c r="A43" s="229">
        <v>23</v>
      </c>
      <c r="B43" s="233" t="s">
        <v>5304</v>
      </c>
      <c r="C43" s="253" t="s">
        <v>5336</v>
      </c>
      <c r="D43" s="229" t="s">
        <v>114</v>
      </c>
      <c r="E43" s="229" t="s">
        <v>115</v>
      </c>
      <c r="F43" s="233" t="s">
        <v>30</v>
      </c>
      <c r="G43" s="76" t="s">
        <v>17</v>
      </c>
      <c r="H43" s="121" t="s">
        <v>5337</v>
      </c>
      <c r="I43" s="121" t="s">
        <v>5337</v>
      </c>
      <c r="J43" s="118" t="s">
        <v>5306</v>
      </c>
      <c r="K43" s="196"/>
      <c r="L43" s="229">
        <v>31</v>
      </c>
      <c r="M43" s="229" t="s">
        <v>10</v>
      </c>
      <c r="N43" s="254" t="s">
        <v>112</v>
      </c>
      <c r="O43" s="233" t="s">
        <v>25</v>
      </c>
      <c r="P43" s="255"/>
      <c r="Q43" s="196"/>
      <c r="R43" s="76"/>
      <c r="S43" s="76" t="str">
        <f>IF(LEN(R43)&gt;0,INDEX('JP PINT 1.0'!G:G,MATCH(R43,'JP PINT 1.0'!B:B,0),1),"")</f>
        <v/>
      </c>
      <c r="T43" s="233"/>
      <c r="U43" s="118"/>
      <c r="V43" s="76"/>
      <c r="W43" s="233"/>
      <c r="AI43" s="195"/>
      <c r="AJ43" s="195"/>
      <c r="AK43" s="195"/>
      <c r="AL43" s="195"/>
      <c r="AM43" s="195"/>
      <c r="AN43" s="195"/>
      <c r="AO43" s="195"/>
      <c r="AP43" s="195"/>
      <c r="AQ43" s="195"/>
    </row>
    <row r="44" spans="1:43" s="200" customFormat="1">
      <c r="A44" s="229">
        <v>24</v>
      </c>
      <c r="B44" s="233" t="s">
        <v>5304</v>
      </c>
      <c r="C44" s="253" t="s">
        <v>5338</v>
      </c>
      <c r="D44" s="233" t="s">
        <v>118</v>
      </c>
      <c r="E44" s="233" t="s">
        <v>5339</v>
      </c>
      <c r="F44" s="233" t="s">
        <v>23</v>
      </c>
      <c r="G44" s="76" t="s">
        <v>17</v>
      </c>
      <c r="H44" s="112" t="s">
        <v>5340</v>
      </c>
      <c r="I44" s="112" t="s">
        <v>5340</v>
      </c>
      <c r="J44" s="113" t="s">
        <v>5315</v>
      </c>
      <c r="K44" s="197"/>
      <c r="L44" s="233">
        <v>32</v>
      </c>
      <c r="M44" s="233" t="s">
        <v>10</v>
      </c>
      <c r="N44" s="234" t="s">
        <v>116</v>
      </c>
      <c r="O44" s="229" t="s">
        <v>25</v>
      </c>
      <c r="P44" s="256"/>
      <c r="Q44" s="197"/>
      <c r="R44" s="76" t="s">
        <v>1588</v>
      </c>
      <c r="S44" s="76">
        <f>IF(LEN(R44)&gt;0,INDEX('JP PINT 1.0'!G:G,MATCH(R44,'JP PINT 1.0'!B:B,0),1),"")</f>
        <v>1</v>
      </c>
      <c r="T44" s="233" t="s">
        <v>1589</v>
      </c>
      <c r="U44" s="113" t="s">
        <v>5315</v>
      </c>
      <c r="V44" s="76" t="s">
        <v>23</v>
      </c>
      <c r="W44" s="233" t="s">
        <v>1590</v>
      </c>
      <c r="X44" s="195"/>
      <c r="Y44" s="195"/>
      <c r="Z44" s="195"/>
      <c r="AA44" s="195"/>
      <c r="AB44" s="195"/>
      <c r="AC44" s="195"/>
      <c r="AD44" s="195"/>
      <c r="AE44" s="195"/>
      <c r="AF44" s="195"/>
      <c r="AG44" s="195"/>
      <c r="AH44" s="195"/>
      <c r="AI44" s="195"/>
      <c r="AJ44" s="195"/>
      <c r="AK44" s="195"/>
      <c r="AL44" s="195"/>
      <c r="AM44" s="195"/>
      <c r="AN44" s="195"/>
      <c r="AO44" s="195"/>
      <c r="AP44" s="195"/>
      <c r="AQ44" s="195"/>
    </row>
    <row r="45" spans="1:43" s="200" customFormat="1">
      <c r="A45" s="229">
        <v>25</v>
      </c>
      <c r="B45" s="233" t="s">
        <v>5304</v>
      </c>
      <c r="C45" s="253" t="s">
        <v>5341</v>
      </c>
      <c r="D45" s="229" t="s">
        <v>121</v>
      </c>
      <c r="E45" s="233" t="s">
        <v>122</v>
      </c>
      <c r="F45" s="233" t="s">
        <v>23</v>
      </c>
      <c r="G45" s="76" t="s">
        <v>17</v>
      </c>
      <c r="H45" s="112" t="s">
        <v>5335</v>
      </c>
      <c r="I45" s="112" t="s">
        <v>5335</v>
      </c>
      <c r="J45" s="113" t="s">
        <v>5315</v>
      </c>
      <c r="K45" s="197"/>
      <c r="L45" s="229">
        <v>33</v>
      </c>
      <c r="M45" s="229" t="s">
        <v>10</v>
      </c>
      <c r="N45" s="234" t="s">
        <v>120</v>
      </c>
      <c r="O45" s="229" t="s">
        <v>25</v>
      </c>
      <c r="P45" s="256"/>
      <c r="Q45" s="197"/>
      <c r="R45" s="76" t="s">
        <v>1592</v>
      </c>
      <c r="S45" s="76">
        <f>IF(LEN(R45)&gt;0,INDEX('JP PINT 1.0'!G:G,MATCH(R45,'JP PINT 1.0'!B:B,0),1),"")</f>
        <v>1</v>
      </c>
      <c r="T45" s="233" t="s">
        <v>1593</v>
      </c>
      <c r="U45" s="113" t="s">
        <v>5315</v>
      </c>
      <c r="V45" s="76" t="s">
        <v>23</v>
      </c>
      <c r="W45" s="233" t="s">
        <v>1594</v>
      </c>
      <c r="X45" s="195"/>
      <c r="Y45" s="195"/>
      <c r="Z45" s="195"/>
      <c r="AA45" s="195"/>
      <c r="AB45" s="195"/>
      <c r="AC45" s="195"/>
      <c r="AD45" s="195"/>
      <c r="AE45" s="195"/>
      <c r="AF45" s="195"/>
      <c r="AG45" s="195"/>
      <c r="AH45" s="195"/>
      <c r="AK45" s="195"/>
      <c r="AL45" s="195"/>
      <c r="AM45" s="195"/>
      <c r="AN45" s="195"/>
      <c r="AO45" s="195"/>
      <c r="AP45" s="195"/>
      <c r="AQ45" s="195"/>
    </row>
    <row r="46" spans="1:43">
      <c r="A46" s="229">
        <v>26</v>
      </c>
      <c r="B46" s="233" t="s">
        <v>5304</v>
      </c>
      <c r="C46" s="253" t="s">
        <v>5342</v>
      </c>
      <c r="D46" s="229" t="s">
        <v>5343</v>
      </c>
      <c r="E46" s="233" t="s">
        <v>5344</v>
      </c>
      <c r="F46" s="233" t="s">
        <v>30</v>
      </c>
      <c r="G46" s="84" t="s">
        <v>174</v>
      </c>
      <c r="H46" s="112" t="s">
        <v>5340</v>
      </c>
      <c r="I46" s="112" t="s">
        <v>5340</v>
      </c>
      <c r="J46" s="113" t="s">
        <v>5308</v>
      </c>
      <c r="L46" s="229">
        <v>34</v>
      </c>
      <c r="M46" s="229" t="s">
        <v>10</v>
      </c>
      <c r="N46" s="234" t="s">
        <v>5345</v>
      </c>
      <c r="O46" s="229" t="s">
        <v>25</v>
      </c>
      <c r="P46" s="255"/>
      <c r="R46" s="76"/>
      <c r="S46" s="76" t="str">
        <f>IF(LEN(R46)&gt;0,INDEX('JP PINT 1.0'!G:G,MATCH(R46,'JP PINT 1.0'!B:B,0),1),"")</f>
        <v/>
      </c>
      <c r="T46" s="233"/>
      <c r="U46" s="118"/>
      <c r="V46" s="76"/>
      <c r="W46" s="229"/>
      <c r="AI46" s="200"/>
      <c r="AJ46" s="200"/>
      <c r="AK46" s="200"/>
      <c r="AL46" s="200"/>
      <c r="AM46" s="200"/>
      <c r="AN46" s="200"/>
      <c r="AO46" s="200"/>
      <c r="AP46" s="200"/>
      <c r="AQ46" s="200"/>
    </row>
    <row r="47" spans="1:43" s="200" customFormat="1">
      <c r="A47" s="229">
        <v>27</v>
      </c>
      <c r="B47" s="233" t="s">
        <v>5304</v>
      </c>
      <c r="C47" s="253" t="s">
        <v>5346</v>
      </c>
      <c r="D47" s="244" t="s">
        <v>125</v>
      </c>
      <c r="E47" s="233" t="s">
        <v>126</v>
      </c>
      <c r="F47" s="233" t="s">
        <v>30</v>
      </c>
      <c r="G47" s="75" t="s">
        <v>17</v>
      </c>
      <c r="H47" s="112" t="s">
        <v>5340</v>
      </c>
      <c r="I47" s="112" t="s">
        <v>5340</v>
      </c>
      <c r="J47" s="107" t="s">
        <v>5308</v>
      </c>
      <c r="K47" s="197"/>
      <c r="L47" s="229">
        <v>35</v>
      </c>
      <c r="M47" s="229" t="s">
        <v>10</v>
      </c>
      <c r="N47" s="234" t="s">
        <v>123</v>
      </c>
      <c r="O47" s="229" t="s">
        <v>25</v>
      </c>
      <c r="P47" s="256"/>
      <c r="Q47" s="257" t="s">
        <v>5347</v>
      </c>
      <c r="R47" s="76"/>
      <c r="S47" s="76" t="str">
        <f>IF(LEN(R47)&gt;0,INDEX('JP PINT 1.0'!G:G,MATCH(R47,'JP PINT 1.0'!B:B,0),1),"")</f>
        <v/>
      </c>
      <c r="T47" s="233"/>
      <c r="U47" s="113"/>
      <c r="V47" s="75"/>
      <c r="W47" s="233"/>
      <c r="X47" s="195"/>
      <c r="Y47" s="195"/>
      <c r="Z47" s="195"/>
      <c r="AA47" s="195"/>
      <c r="AB47" s="195"/>
      <c r="AC47" s="195"/>
      <c r="AD47" s="195"/>
      <c r="AE47" s="195"/>
      <c r="AF47" s="195"/>
      <c r="AG47" s="195"/>
      <c r="AH47" s="195"/>
      <c r="AI47" s="195"/>
      <c r="AJ47" s="195"/>
      <c r="AK47" s="195"/>
      <c r="AL47" s="195"/>
      <c r="AM47" s="195"/>
      <c r="AN47" s="195"/>
      <c r="AO47" s="195"/>
      <c r="AP47" s="195"/>
      <c r="AQ47" s="195"/>
    </row>
    <row r="48" spans="1:43" s="200" customFormat="1">
      <c r="A48" s="229">
        <v>28</v>
      </c>
      <c r="B48" s="233" t="s">
        <v>5304</v>
      </c>
      <c r="C48" s="253" t="s">
        <v>5348</v>
      </c>
      <c r="D48" s="229" t="s">
        <v>129</v>
      </c>
      <c r="E48" s="233" t="s">
        <v>5349</v>
      </c>
      <c r="F48" s="233" t="s">
        <v>23</v>
      </c>
      <c r="G48" s="75" t="s">
        <v>17</v>
      </c>
      <c r="H48" s="112" t="s">
        <v>5340</v>
      </c>
      <c r="I48" s="112" t="s">
        <v>5340</v>
      </c>
      <c r="J48" s="118" t="s">
        <v>5306</v>
      </c>
      <c r="K48" s="196"/>
      <c r="L48" s="229">
        <v>36</v>
      </c>
      <c r="M48" s="229" t="s">
        <v>10</v>
      </c>
      <c r="N48" s="234" t="s">
        <v>127</v>
      </c>
      <c r="O48" s="233" t="s">
        <v>25</v>
      </c>
      <c r="P48" s="255"/>
      <c r="Q48" s="196"/>
      <c r="R48" s="76"/>
      <c r="S48" s="76" t="str">
        <f>IF(LEN(R48)&gt;0,INDEX('JP PINT 1.0'!G:G,MATCH(R48,'JP PINT 1.0'!B:B,0),1),"")</f>
        <v/>
      </c>
      <c r="T48" s="233"/>
      <c r="U48" s="118"/>
      <c r="V48" s="82"/>
      <c r="W48" s="229"/>
      <c r="AI48" s="195"/>
      <c r="AJ48" s="195"/>
    </row>
    <row r="49" spans="1:43">
      <c r="A49" s="229">
        <v>29</v>
      </c>
      <c r="B49" s="233" t="s">
        <v>5304</v>
      </c>
      <c r="C49" s="253" t="s">
        <v>5350</v>
      </c>
      <c r="D49" s="233" t="s">
        <v>133</v>
      </c>
      <c r="E49" s="233" t="s">
        <v>5351</v>
      </c>
      <c r="F49" s="233" t="s">
        <v>23</v>
      </c>
      <c r="G49" s="76" t="s">
        <v>17</v>
      </c>
      <c r="H49" s="112" t="s">
        <v>5340</v>
      </c>
      <c r="I49" s="113" t="s">
        <v>5340</v>
      </c>
      <c r="J49" s="113" t="s">
        <v>5306</v>
      </c>
      <c r="L49" s="233">
        <v>37</v>
      </c>
      <c r="M49" s="233" t="s">
        <v>10</v>
      </c>
      <c r="N49" s="234" t="s">
        <v>131</v>
      </c>
      <c r="O49" s="229" t="s">
        <v>25</v>
      </c>
      <c r="P49" s="255"/>
      <c r="R49" s="82"/>
      <c r="S49" s="76" t="str">
        <f>IF(LEN(R49)&gt;0,INDEX('JP PINT 1.0'!G:G,MATCH(R49,'JP PINT 1.0'!B:B,0),1),"")</f>
        <v/>
      </c>
      <c r="T49" s="244"/>
      <c r="U49" s="118"/>
      <c r="V49" s="82"/>
      <c r="W49" s="229"/>
      <c r="AK49" s="200"/>
      <c r="AL49" s="200"/>
      <c r="AM49" s="200"/>
      <c r="AN49" s="200"/>
      <c r="AO49" s="200"/>
      <c r="AP49" s="200"/>
      <c r="AQ49" s="200"/>
    </row>
    <row r="50" spans="1:43">
      <c r="A50" s="229">
        <v>30</v>
      </c>
      <c r="B50" s="233" t="s">
        <v>5304</v>
      </c>
      <c r="C50" s="251" t="s">
        <v>5352</v>
      </c>
      <c r="D50" s="236" t="s">
        <v>161</v>
      </c>
      <c r="E50" s="236" t="s">
        <v>162</v>
      </c>
      <c r="F50" s="236" t="s">
        <v>139</v>
      </c>
      <c r="G50" s="85" t="s">
        <v>17</v>
      </c>
      <c r="H50" s="115" t="s">
        <v>5314</v>
      </c>
      <c r="I50" s="124" t="s">
        <v>5306</v>
      </c>
      <c r="J50" s="120" t="s">
        <v>5353</v>
      </c>
      <c r="L50" s="236">
        <v>43</v>
      </c>
      <c r="M50" s="236" t="s">
        <v>10</v>
      </c>
      <c r="N50" s="237" t="s">
        <v>155</v>
      </c>
      <c r="O50" s="238" t="s">
        <v>36</v>
      </c>
      <c r="P50" s="256"/>
      <c r="R50" s="76" t="s">
        <v>1728</v>
      </c>
      <c r="S50" s="76">
        <f>IF(LEN(R50)&gt;0,INDEX('JP PINT 1.0'!G:G,MATCH(R50,'JP PINT 1.0'!B:B,0),1),"")</f>
        <v>1</v>
      </c>
      <c r="T50" s="233" t="s">
        <v>1729</v>
      </c>
      <c r="U50" s="113" t="s">
        <v>5354</v>
      </c>
      <c r="V50" s="76" t="s">
        <v>139</v>
      </c>
      <c r="W50" s="233" t="s">
        <v>1730</v>
      </c>
      <c r="AI50" s="200"/>
      <c r="AJ50" s="200"/>
    </row>
    <row r="51" spans="1:43" s="200" customFormat="1">
      <c r="A51" s="229">
        <v>31</v>
      </c>
      <c r="B51" s="233" t="s">
        <v>5304</v>
      </c>
      <c r="C51" s="253" t="s">
        <v>5355</v>
      </c>
      <c r="D51" s="233" t="s">
        <v>165</v>
      </c>
      <c r="E51" s="233" t="s">
        <v>166</v>
      </c>
      <c r="F51" s="233" t="s">
        <v>23</v>
      </c>
      <c r="G51" s="76" t="s">
        <v>17</v>
      </c>
      <c r="H51" s="112" t="s">
        <v>5340</v>
      </c>
      <c r="I51" s="125" t="s">
        <v>5306</v>
      </c>
      <c r="J51" s="113" t="s">
        <v>5353</v>
      </c>
      <c r="K51" s="258"/>
      <c r="L51" s="233">
        <v>45</v>
      </c>
      <c r="M51" s="233" t="s">
        <v>10</v>
      </c>
      <c r="N51" s="234" t="s">
        <v>163</v>
      </c>
      <c r="O51" s="259" t="s">
        <v>25</v>
      </c>
      <c r="P51" s="256"/>
      <c r="Q51" s="258"/>
      <c r="R51" s="76" t="s">
        <v>1736</v>
      </c>
      <c r="S51" s="76">
        <f>IF(LEN(R51)&gt;0,INDEX('JP PINT 1.0'!G:G,MATCH(R51,'JP PINT 1.0'!B:B,0),1),"")</f>
        <v>2</v>
      </c>
      <c r="T51" s="233" t="s">
        <v>1737</v>
      </c>
      <c r="U51" s="113" t="s">
        <v>5354</v>
      </c>
      <c r="V51" s="76" t="s">
        <v>23</v>
      </c>
      <c r="W51" s="233" t="s">
        <v>1738</v>
      </c>
      <c r="X51" s="260"/>
      <c r="Y51" s="260"/>
      <c r="Z51" s="260"/>
      <c r="AA51" s="260"/>
      <c r="AB51" s="260"/>
      <c r="AC51" s="260"/>
      <c r="AD51" s="260"/>
      <c r="AE51" s="260"/>
      <c r="AF51" s="260"/>
      <c r="AG51" s="260"/>
      <c r="AH51" s="260"/>
      <c r="AI51" s="195"/>
      <c r="AJ51" s="195"/>
    </row>
    <row r="52" spans="1:43" s="200" customFormat="1">
      <c r="A52" s="229">
        <v>32</v>
      </c>
      <c r="B52" s="233" t="s">
        <v>5304</v>
      </c>
      <c r="C52" s="253" t="s">
        <v>5356</v>
      </c>
      <c r="D52" s="233" t="s">
        <v>168</v>
      </c>
      <c r="E52" s="233" t="s">
        <v>169</v>
      </c>
      <c r="F52" s="233" t="s">
        <v>30</v>
      </c>
      <c r="G52" s="76" t="s">
        <v>17</v>
      </c>
      <c r="H52" s="112" t="s">
        <v>5337</v>
      </c>
      <c r="I52" s="125" t="s">
        <v>5306</v>
      </c>
      <c r="J52" s="113" t="s">
        <v>5353</v>
      </c>
      <c r="K52" s="258"/>
      <c r="L52" s="233">
        <v>46</v>
      </c>
      <c r="M52" s="233" t="s">
        <v>10</v>
      </c>
      <c r="N52" s="234" t="s">
        <v>167</v>
      </c>
      <c r="O52" s="259" t="s">
        <v>25</v>
      </c>
      <c r="P52" s="256"/>
      <c r="Q52" s="258"/>
      <c r="R52" s="76"/>
      <c r="S52" s="76" t="str">
        <f>IF(LEN(R52)&gt;0,INDEX('JP PINT 1.0'!G:G,MATCH(R52,'JP PINT 1.0'!B:B,0),1),"")</f>
        <v/>
      </c>
      <c r="T52" s="233"/>
      <c r="U52" s="113"/>
      <c r="V52" s="76"/>
      <c r="W52" s="233"/>
      <c r="X52" s="260"/>
      <c r="Y52" s="260"/>
      <c r="Z52" s="260"/>
      <c r="AA52" s="260"/>
      <c r="AB52" s="260"/>
      <c r="AC52" s="260"/>
      <c r="AD52" s="260"/>
      <c r="AE52" s="260"/>
      <c r="AF52" s="260"/>
      <c r="AG52" s="260"/>
      <c r="AH52" s="260"/>
      <c r="AI52" s="195"/>
      <c r="AJ52" s="195"/>
      <c r="AK52" s="195"/>
      <c r="AL52" s="195"/>
      <c r="AM52" s="195"/>
      <c r="AN52" s="195"/>
      <c r="AO52" s="195"/>
      <c r="AP52" s="195"/>
      <c r="AQ52" s="195"/>
    </row>
    <row r="53" spans="1:43" s="200" customFormat="1">
      <c r="A53" s="229">
        <v>33</v>
      </c>
      <c r="B53" s="233" t="s">
        <v>5304</v>
      </c>
      <c r="C53" s="253" t="s">
        <v>5357</v>
      </c>
      <c r="D53" s="261" t="s">
        <v>172</v>
      </c>
      <c r="E53" s="261" t="s">
        <v>173</v>
      </c>
      <c r="F53" s="261" t="s">
        <v>30</v>
      </c>
      <c r="G53" s="78" t="s">
        <v>174</v>
      </c>
      <c r="H53" s="78" t="s">
        <v>5337</v>
      </c>
      <c r="I53" s="77" t="s">
        <v>5306</v>
      </c>
      <c r="J53" s="78" t="s">
        <v>942</v>
      </c>
      <c r="K53" s="262"/>
      <c r="L53" s="261">
        <v>47</v>
      </c>
      <c r="M53" s="261" t="s">
        <v>10</v>
      </c>
      <c r="N53" s="263" t="s">
        <v>170</v>
      </c>
      <c r="O53" s="261" t="s">
        <v>25</v>
      </c>
      <c r="P53" s="256"/>
      <c r="Q53" s="262"/>
      <c r="R53" s="76"/>
      <c r="S53" s="76" t="str">
        <f>IF(LEN(R53)&gt;0,INDEX('JP PINT 1.0'!G:G,MATCH(R53,'JP PINT 1.0'!B:B,0),1),"")</f>
        <v/>
      </c>
      <c r="T53" s="233"/>
      <c r="U53" s="113"/>
      <c r="V53" s="76"/>
      <c r="W53" s="233"/>
      <c r="X53" s="264"/>
      <c r="Y53" s="264"/>
      <c r="Z53" s="264"/>
      <c r="AA53" s="264"/>
      <c r="AB53" s="264"/>
      <c r="AC53" s="264"/>
      <c r="AD53" s="264"/>
      <c r="AE53" s="264"/>
      <c r="AF53" s="264"/>
      <c r="AG53" s="264"/>
      <c r="AH53" s="264"/>
      <c r="AI53" s="260"/>
      <c r="AJ53" s="260"/>
    </row>
    <row r="54" spans="1:43" s="200" customFormat="1">
      <c r="A54" s="229">
        <v>34</v>
      </c>
      <c r="B54" s="233" t="s">
        <v>5304</v>
      </c>
      <c r="C54" s="253" t="s">
        <v>5358</v>
      </c>
      <c r="D54" s="233" t="s">
        <v>177</v>
      </c>
      <c r="E54" s="233" t="s">
        <v>178</v>
      </c>
      <c r="F54" s="233" t="s">
        <v>30</v>
      </c>
      <c r="G54" s="76" t="s">
        <v>17</v>
      </c>
      <c r="H54" s="113" t="s">
        <v>5337</v>
      </c>
      <c r="I54" s="125" t="s">
        <v>5306</v>
      </c>
      <c r="J54" s="113" t="s">
        <v>5353</v>
      </c>
      <c r="K54" s="258"/>
      <c r="L54" s="233">
        <v>48</v>
      </c>
      <c r="M54" s="233" t="s">
        <v>10</v>
      </c>
      <c r="N54" s="234" t="s">
        <v>175</v>
      </c>
      <c r="O54" s="259" t="s">
        <v>25</v>
      </c>
      <c r="P54" s="256"/>
      <c r="Q54" s="258"/>
      <c r="R54" s="76" t="s">
        <v>1742</v>
      </c>
      <c r="S54" s="76">
        <f>IF(LEN(R54)&gt;0,INDEX('JP PINT 1.0'!G:G,MATCH(R54,'JP PINT 1.0'!B:B,0),1),"")</f>
        <v>2</v>
      </c>
      <c r="T54" s="233" t="s">
        <v>1743</v>
      </c>
      <c r="U54" s="113" t="s">
        <v>5354</v>
      </c>
      <c r="V54" s="76" t="s">
        <v>30</v>
      </c>
      <c r="W54" s="233" t="s">
        <v>1744</v>
      </c>
      <c r="X54" s="260"/>
      <c r="Y54" s="260"/>
      <c r="Z54" s="260"/>
      <c r="AA54" s="260"/>
      <c r="AB54" s="260"/>
      <c r="AC54" s="260"/>
      <c r="AD54" s="260"/>
      <c r="AE54" s="260"/>
      <c r="AF54" s="260"/>
      <c r="AG54" s="260"/>
      <c r="AH54" s="260"/>
      <c r="AI54" s="260"/>
      <c r="AJ54" s="260"/>
    </row>
    <row r="55" spans="1:43" s="200" customFormat="1">
      <c r="A55" s="229">
        <v>35</v>
      </c>
      <c r="B55" s="233" t="s">
        <v>5304</v>
      </c>
      <c r="C55" s="253" t="s">
        <v>5359</v>
      </c>
      <c r="D55" s="233" t="s">
        <v>180</v>
      </c>
      <c r="E55" s="233" t="s">
        <v>181</v>
      </c>
      <c r="F55" s="233" t="s">
        <v>23</v>
      </c>
      <c r="G55" s="126" t="s">
        <v>17</v>
      </c>
      <c r="H55" s="126" t="s">
        <v>5340</v>
      </c>
      <c r="I55" s="79" t="s">
        <v>5306</v>
      </c>
      <c r="J55" s="113" t="s">
        <v>5306</v>
      </c>
      <c r="K55" s="196"/>
      <c r="L55" s="233">
        <v>49</v>
      </c>
      <c r="M55" s="233" t="s">
        <v>10</v>
      </c>
      <c r="N55" s="234" t="s">
        <v>179</v>
      </c>
      <c r="O55" s="233" t="s">
        <v>25</v>
      </c>
      <c r="P55" s="256"/>
      <c r="Q55" s="196"/>
      <c r="R55" s="76"/>
      <c r="S55" s="76" t="str">
        <f>IF(LEN(R55)&gt;0,INDEX('JP PINT 1.0'!G:G,MATCH(R55,'JP PINT 1.0'!B:B,0),1),"")</f>
        <v/>
      </c>
      <c r="T55" s="233"/>
      <c r="U55" s="127"/>
      <c r="V55" s="76"/>
      <c r="W55" s="233"/>
      <c r="AI55" s="264"/>
      <c r="AJ55" s="264"/>
    </row>
    <row r="56" spans="1:43" s="200" customFormat="1">
      <c r="A56" s="229">
        <v>36</v>
      </c>
      <c r="B56" s="233" t="s">
        <v>5304</v>
      </c>
      <c r="C56" s="253" t="s">
        <v>5360</v>
      </c>
      <c r="D56" s="233" t="s">
        <v>184</v>
      </c>
      <c r="E56" s="233" t="s">
        <v>5361</v>
      </c>
      <c r="F56" s="233" t="s">
        <v>30</v>
      </c>
      <c r="G56" s="76" t="s">
        <v>17</v>
      </c>
      <c r="H56" s="113" t="s">
        <v>5337</v>
      </c>
      <c r="I56" s="125" t="s">
        <v>5306</v>
      </c>
      <c r="J56" s="113" t="s">
        <v>5353</v>
      </c>
      <c r="K56" s="197"/>
      <c r="L56" s="233">
        <v>50</v>
      </c>
      <c r="M56" s="233" t="s">
        <v>10</v>
      </c>
      <c r="N56" s="234" t="s">
        <v>182</v>
      </c>
      <c r="O56" s="229" t="s">
        <v>25</v>
      </c>
      <c r="P56" s="256"/>
      <c r="Q56" s="197"/>
      <c r="R56" s="76"/>
      <c r="S56" s="76" t="str">
        <f>IF(LEN(R56)&gt;0,INDEX('JP PINT 1.0'!G:G,MATCH(R56,'JP PINT 1.0'!B:B,0),1),"")</f>
        <v/>
      </c>
      <c r="T56" s="233"/>
      <c r="U56" s="113"/>
      <c r="V56" s="76"/>
      <c r="W56" s="233"/>
      <c r="X56" s="195"/>
      <c r="Y56" s="195"/>
      <c r="Z56" s="195"/>
      <c r="AA56" s="195"/>
      <c r="AB56" s="195"/>
      <c r="AC56" s="195"/>
      <c r="AD56" s="195"/>
      <c r="AE56" s="195"/>
      <c r="AF56" s="195"/>
      <c r="AG56" s="195"/>
      <c r="AH56" s="195"/>
      <c r="AI56" s="260"/>
      <c r="AJ56" s="260"/>
      <c r="AK56" s="195"/>
      <c r="AL56" s="195"/>
      <c r="AM56" s="195"/>
      <c r="AN56" s="195"/>
      <c r="AO56" s="195"/>
      <c r="AP56" s="195"/>
      <c r="AQ56" s="195"/>
    </row>
    <row r="57" spans="1:43" s="200" customFormat="1">
      <c r="A57" s="229">
        <v>37</v>
      </c>
      <c r="B57" s="233" t="s">
        <v>5304</v>
      </c>
      <c r="C57" s="253" t="s">
        <v>5362</v>
      </c>
      <c r="D57" s="233" t="s">
        <v>187</v>
      </c>
      <c r="E57" s="233" t="s">
        <v>188</v>
      </c>
      <c r="F57" s="233" t="s">
        <v>30</v>
      </c>
      <c r="G57" s="126" t="s">
        <v>17</v>
      </c>
      <c r="H57" s="128" t="s">
        <v>5340</v>
      </c>
      <c r="I57" s="79" t="s">
        <v>5306</v>
      </c>
      <c r="J57" s="113" t="s">
        <v>5306</v>
      </c>
      <c r="K57" s="196"/>
      <c r="L57" s="233">
        <v>51</v>
      </c>
      <c r="M57" s="222" t="s">
        <v>10</v>
      </c>
      <c r="N57" s="234" t="s">
        <v>186</v>
      </c>
      <c r="O57" s="233" t="s">
        <v>25</v>
      </c>
      <c r="P57" s="256"/>
      <c r="Q57" s="196"/>
      <c r="R57" s="76"/>
      <c r="S57" s="76" t="str">
        <f>IF(LEN(R57)&gt;0,INDEX('JP PINT 1.0'!G:G,MATCH(R57,'JP PINT 1.0'!B:B,0),1),"")</f>
        <v/>
      </c>
      <c r="T57" s="233"/>
      <c r="U57" s="113"/>
      <c r="V57" s="76"/>
      <c r="W57" s="233"/>
      <c r="AK57" s="195"/>
      <c r="AL57" s="195"/>
      <c r="AM57" s="195"/>
      <c r="AN57" s="195"/>
      <c r="AO57" s="195"/>
      <c r="AP57" s="195"/>
      <c r="AQ57" s="195"/>
    </row>
    <row r="58" spans="1:43" s="200" customFormat="1">
      <c r="A58" s="229">
        <v>38</v>
      </c>
      <c r="B58" s="233" t="s">
        <v>5304</v>
      </c>
      <c r="C58" s="251" t="s">
        <v>5363</v>
      </c>
      <c r="D58" s="236" t="s">
        <v>195</v>
      </c>
      <c r="E58" s="236" t="s">
        <v>196</v>
      </c>
      <c r="F58" s="236" t="s">
        <v>139</v>
      </c>
      <c r="G58" s="85" t="s">
        <v>17</v>
      </c>
      <c r="H58" s="115" t="s">
        <v>5314</v>
      </c>
      <c r="I58" s="124" t="s">
        <v>5306</v>
      </c>
      <c r="J58" s="120" t="s">
        <v>5306</v>
      </c>
      <c r="K58" s="197"/>
      <c r="L58" s="236">
        <v>52</v>
      </c>
      <c r="M58" s="265" t="s">
        <v>10</v>
      </c>
      <c r="N58" s="237" t="s">
        <v>189</v>
      </c>
      <c r="O58" s="238" t="s">
        <v>36</v>
      </c>
      <c r="P58" s="235"/>
      <c r="Q58" s="197"/>
      <c r="R58" s="76" t="s">
        <v>1745</v>
      </c>
      <c r="S58" s="76">
        <f>IF(LEN(R58)&gt;0,INDEX('JP PINT 1.0'!G:G,MATCH(R58,'JP PINT 1.0'!B:B,0),1),"")</f>
        <v>2</v>
      </c>
      <c r="T58" s="233" t="s">
        <v>1746</v>
      </c>
      <c r="U58" s="114" t="s">
        <v>5353</v>
      </c>
      <c r="V58" s="76" t="s">
        <v>30</v>
      </c>
      <c r="W58" s="233" t="s">
        <v>1747</v>
      </c>
      <c r="X58" s="195"/>
      <c r="Y58" s="195"/>
      <c r="Z58" s="195"/>
      <c r="AA58" s="195"/>
      <c r="AB58" s="195"/>
      <c r="AC58" s="195"/>
      <c r="AD58" s="195"/>
      <c r="AE58" s="195"/>
      <c r="AF58" s="195"/>
      <c r="AG58" s="195"/>
      <c r="AH58" s="195"/>
      <c r="AI58" s="195"/>
      <c r="AJ58" s="195"/>
    </row>
    <row r="59" spans="1:43" s="200" customFormat="1">
      <c r="A59" s="229">
        <v>39</v>
      </c>
      <c r="B59" s="233" t="s">
        <v>5304</v>
      </c>
      <c r="C59" s="253" t="s">
        <v>5364</v>
      </c>
      <c r="D59" s="266" t="s">
        <v>198</v>
      </c>
      <c r="E59" s="266" t="s">
        <v>199</v>
      </c>
      <c r="F59" s="266" t="s">
        <v>30</v>
      </c>
      <c r="G59" s="129" t="s">
        <v>17</v>
      </c>
      <c r="H59" s="130" t="s">
        <v>5337</v>
      </c>
      <c r="I59" s="131" t="s">
        <v>5306</v>
      </c>
      <c r="J59" s="132" t="s">
        <v>5306</v>
      </c>
      <c r="K59" s="197"/>
      <c r="L59" s="266">
        <v>54</v>
      </c>
      <c r="M59" s="266" t="s">
        <v>10</v>
      </c>
      <c r="N59" s="267" t="s">
        <v>197</v>
      </c>
      <c r="O59" s="229" t="s">
        <v>25</v>
      </c>
      <c r="P59" s="235"/>
      <c r="Q59" s="197"/>
      <c r="R59" s="75"/>
      <c r="S59" s="76" t="str">
        <f>IF(LEN(R59)&gt;0,INDEX('JP PINT 1.0'!G:G,MATCH(R59,'JP PINT 1.0'!B:B,0),1),"")</f>
        <v/>
      </c>
      <c r="T59" s="229"/>
      <c r="U59" s="114"/>
      <c r="V59" s="75"/>
      <c r="W59" s="229"/>
      <c r="X59" s="195"/>
      <c r="Y59" s="195"/>
      <c r="Z59" s="195"/>
      <c r="AA59" s="195"/>
      <c r="AB59" s="195"/>
      <c r="AC59" s="195"/>
      <c r="AD59" s="195"/>
      <c r="AE59" s="195"/>
      <c r="AF59" s="195"/>
      <c r="AG59" s="195"/>
      <c r="AH59" s="195"/>
      <c r="AK59" s="195"/>
      <c r="AL59" s="195"/>
      <c r="AM59" s="195"/>
      <c r="AN59" s="195"/>
      <c r="AO59" s="195"/>
      <c r="AP59" s="195"/>
      <c r="AQ59" s="195"/>
    </row>
    <row r="60" spans="1:43" s="200" customFormat="1">
      <c r="A60" s="229">
        <v>40</v>
      </c>
      <c r="B60" s="233" t="s">
        <v>5304</v>
      </c>
      <c r="C60" s="253" t="s">
        <v>5365</v>
      </c>
      <c r="D60" s="266" t="s">
        <v>202</v>
      </c>
      <c r="E60" s="266" t="s">
        <v>203</v>
      </c>
      <c r="F60" s="266" t="s">
        <v>30</v>
      </c>
      <c r="G60" s="129" t="s">
        <v>17</v>
      </c>
      <c r="H60" s="130" t="s">
        <v>5337</v>
      </c>
      <c r="I60" s="131" t="s">
        <v>5306</v>
      </c>
      <c r="J60" s="132" t="s">
        <v>5353</v>
      </c>
      <c r="K60" s="197"/>
      <c r="L60" s="266">
        <v>55</v>
      </c>
      <c r="M60" s="266" t="s">
        <v>10</v>
      </c>
      <c r="N60" s="267" t="s">
        <v>200</v>
      </c>
      <c r="O60" s="229" t="s">
        <v>25</v>
      </c>
      <c r="P60" s="235"/>
      <c r="Q60" s="197"/>
      <c r="R60" s="76" t="s">
        <v>5241</v>
      </c>
      <c r="S60" s="76">
        <f>IF(LEN(R60)&gt;0,INDEX('JP PINT 1.0'!G:G,MATCH(R60,'JP PINT 1.0'!B:B,0),1),"")</f>
        <v>3</v>
      </c>
      <c r="T60" s="233" t="s">
        <v>1750</v>
      </c>
      <c r="U60" s="114" t="s">
        <v>5280</v>
      </c>
      <c r="V60" s="76" t="s">
        <v>23</v>
      </c>
      <c r="W60" s="233"/>
      <c r="X60" s="195"/>
      <c r="Y60" s="195"/>
      <c r="Z60" s="195"/>
      <c r="AA60" s="195"/>
      <c r="AB60" s="195"/>
      <c r="AC60" s="195"/>
      <c r="AD60" s="195"/>
      <c r="AE60" s="195"/>
      <c r="AF60" s="195"/>
      <c r="AG60" s="195"/>
      <c r="AH60" s="195"/>
      <c r="AI60" s="195"/>
      <c r="AJ60" s="195"/>
      <c r="AK60" s="195"/>
      <c r="AL60" s="195"/>
      <c r="AM60" s="195"/>
      <c r="AN60" s="195"/>
      <c r="AO60" s="195"/>
      <c r="AP60" s="195"/>
      <c r="AQ60" s="195"/>
    </row>
    <row r="61" spans="1:43" s="200" customFormat="1">
      <c r="A61" s="229">
        <v>41</v>
      </c>
      <c r="B61" s="233" t="s">
        <v>5304</v>
      </c>
      <c r="C61" s="253" t="s">
        <v>5366</v>
      </c>
      <c r="D61" s="266" t="s">
        <v>206</v>
      </c>
      <c r="E61" s="266" t="s">
        <v>5367</v>
      </c>
      <c r="F61" s="266" t="s">
        <v>30</v>
      </c>
      <c r="G61" s="129" t="s">
        <v>17</v>
      </c>
      <c r="H61" s="130" t="s">
        <v>5337</v>
      </c>
      <c r="I61" s="131" t="s">
        <v>5306</v>
      </c>
      <c r="J61" s="132" t="s">
        <v>5353</v>
      </c>
      <c r="K61" s="197"/>
      <c r="L61" s="266">
        <v>56</v>
      </c>
      <c r="M61" s="266" t="s">
        <v>10</v>
      </c>
      <c r="N61" s="267" t="s">
        <v>204</v>
      </c>
      <c r="O61" s="229" t="s">
        <v>25</v>
      </c>
      <c r="P61" s="235"/>
      <c r="Q61" s="197"/>
      <c r="R61" s="75" t="s">
        <v>1739</v>
      </c>
      <c r="S61" s="76">
        <f>IF(LEN(R61)&gt;0,INDEX('JP PINT 1.0'!G:G,MATCH(R61,'JP PINT 1.0'!B:B,0),1),"")</f>
        <v>2</v>
      </c>
      <c r="T61" s="229" t="s">
        <v>1740</v>
      </c>
      <c r="U61" s="114" t="s">
        <v>5280</v>
      </c>
      <c r="V61" s="75" t="s">
        <v>30</v>
      </c>
      <c r="W61" s="229" t="s">
        <v>1741</v>
      </c>
      <c r="X61" s="195"/>
      <c r="Y61" s="195"/>
      <c r="Z61" s="195"/>
      <c r="AA61" s="195"/>
      <c r="AB61" s="195"/>
      <c r="AC61" s="195"/>
      <c r="AD61" s="195"/>
      <c r="AE61" s="195"/>
      <c r="AF61" s="195"/>
      <c r="AG61" s="195"/>
      <c r="AH61" s="195"/>
      <c r="AI61" s="195"/>
      <c r="AJ61" s="195"/>
      <c r="AK61" s="195"/>
      <c r="AL61" s="195"/>
      <c r="AM61" s="195"/>
      <c r="AN61" s="195"/>
      <c r="AO61" s="195"/>
      <c r="AP61" s="195"/>
      <c r="AQ61" s="195"/>
    </row>
    <row r="62" spans="1:43" s="200" customFormat="1">
      <c r="A62" s="229">
        <v>42</v>
      </c>
      <c r="B62" s="233" t="s">
        <v>5304</v>
      </c>
      <c r="C62" s="253" t="s">
        <v>5368</v>
      </c>
      <c r="D62" s="266" t="s">
        <v>210</v>
      </c>
      <c r="E62" s="266" t="s">
        <v>210</v>
      </c>
      <c r="F62" s="266" t="s">
        <v>23</v>
      </c>
      <c r="G62" s="129" t="s">
        <v>17</v>
      </c>
      <c r="H62" s="130" t="s">
        <v>5337</v>
      </c>
      <c r="I62" s="131" t="s">
        <v>5306</v>
      </c>
      <c r="J62" s="132" t="s">
        <v>5353</v>
      </c>
      <c r="K62" s="197"/>
      <c r="L62" s="266">
        <v>57</v>
      </c>
      <c r="M62" s="266" t="s">
        <v>10</v>
      </c>
      <c r="N62" s="267" t="s">
        <v>208</v>
      </c>
      <c r="O62" s="229" t="s">
        <v>25</v>
      </c>
      <c r="P62" s="235"/>
      <c r="Q62" s="197"/>
      <c r="R62" s="75" t="s">
        <v>5239</v>
      </c>
      <c r="S62" s="76">
        <f>IF(LEN(R62)&gt;0,INDEX('JP PINT 1.0'!G:G,MATCH(R62,'JP PINT 1.0'!B:B,0),1),"")</f>
        <v>3</v>
      </c>
      <c r="T62" s="229" t="s">
        <v>1749</v>
      </c>
      <c r="U62" s="114" t="s">
        <v>5280</v>
      </c>
      <c r="V62" s="75" t="s">
        <v>23</v>
      </c>
      <c r="W62" s="229" t="s">
        <v>5240</v>
      </c>
      <c r="X62" s="195"/>
      <c r="Y62" s="195"/>
      <c r="Z62" s="195"/>
      <c r="AA62" s="195"/>
      <c r="AB62" s="195"/>
      <c r="AC62" s="195"/>
      <c r="AD62" s="195"/>
      <c r="AE62" s="195"/>
      <c r="AF62" s="195"/>
      <c r="AG62" s="195"/>
      <c r="AH62" s="195"/>
      <c r="AI62" s="195"/>
      <c r="AJ62" s="195"/>
      <c r="AK62" s="195"/>
      <c r="AL62" s="195"/>
      <c r="AM62" s="195"/>
      <c r="AN62" s="195"/>
      <c r="AO62" s="195"/>
      <c r="AP62" s="195"/>
      <c r="AQ62" s="195"/>
    </row>
    <row r="63" spans="1:43">
      <c r="A63" s="229">
        <v>43</v>
      </c>
      <c r="B63" s="233" t="s">
        <v>5304</v>
      </c>
      <c r="C63" s="253" t="s">
        <v>5369</v>
      </c>
      <c r="D63" s="261" t="s">
        <v>213</v>
      </c>
      <c r="E63" s="261" t="s">
        <v>213</v>
      </c>
      <c r="F63" s="261" t="s">
        <v>30</v>
      </c>
      <c r="G63" s="92" t="s">
        <v>17</v>
      </c>
      <c r="H63" s="133" t="s">
        <v>5337</v>
      </c>
      <c r="I63" s="80" t="s">
        <v>5306</v>
      </c>
      <c r="J63" s="132" t="s">
        <v>5353</v>
      </c>
      <c r="K63" s="262"/>
      <c r="L63" s="266">
        <v>58</v>
      </c>
      <c r="M63" s="261" t="s">
        <v>10</v>
      </c>
      <c r="N63" s="263" t="s">
        <v>211</v>
      </c>
      <c r="O63" s="261" t="s">
        <v>25</v>
      </c>
      <c r="P63" s="235"/>
      <c r="Q63" s="262"/>
      <c r="R63" s="75"/>
      <c r="S63" s="76" t="str">
        <f>IF(LEN(R63)&gt;0,INDEX('JP PINT 1.0'!G:G,MATCH(R63,'JP PINT 1.0'!B:B,0),1),"")</f>
        <v/>
      </c>
      <c r="T63" s="229"/>
      <c r="U63" s="114"/>
      <c r="V63" s="75"/>
      <c r="W63" s="229"/>
      <c r="X63" s="264"/>
      <c r="Y63" s="264"/>
      <c r="Z63" s="264"/>
      <c r="AA63" s="264"/>
      <c r="AB63" s="264"/>
      <c r="AC63" s="264"/>
      <c r="AD63" s="264"/>
      <c r="AE63" s="264"/>
      <c r="AF63" s="264"/>
      <c r="AG63" s="264"/>
      <c r="AH63" s="264"/>
      <c r="AK63" s="268"/>
      <c r="AL63" s="268"/>
      <c r="AM63" s="268"/>
      <c r="AN63" s="268"/>
      <c r="AO63" s="268"/>
      <c r="AP63" s="268"/>
      <c r="AQ63" s="268"/>
    </row>
    <row r="64" spans="1:43">
      <c r="A64" s="229">
        <v>44</v>
      </c>
      <c r="B64" s="233" t="s">
        <v>5304</v>
      </c>
      <c r="C64" s="251" t="s">
        <v>5370</v>
      </c>
      <c r="D64" s="238" t="s">
        <v>232</v>
      </c>
      <c r="E64" s="238" t="s">
        <v>233</v>
      </c>
      <c r="F64" s="236" t="s">
        <v>23</v>
      </c>
      <c r="G64" s="122" t="s">
        <v>17</v>
      </c>
      <c r="H64" s="119" t="s">
        <v>5306</v>
      </c>
      <c r="I64" s="119" t="s">
        <v>5306</v>
      </c>
      <c r="J64" s="120" t="s">
        <v>5315</v>
      </c>
      <c r="L64" s="238">
        <v>62</v>
      </c>
      <c r="M64" s="81" t="s">
        <v>10</v>
      </c>
      <c r="N64" s="237" t="s">
        <v>226</v>
      </c>
      <c r="O64" s="238" t="s">
        <v>36</v>
      </c>
      <c r="P64" s="255"/>
      <c r="R64" s="75" t="s">
        <v>2286</v>
      </c>
      <c r="S64" s="76">
        <f>IF(LEN(R64)&gt;0,INDEX('JP PINT 1.0'!G:G,MATCH(R64,'JP PINT 1.0'!B:B,0),1),"")</f>
        <v>1</v>
      </c>
      <c r="T64" s="229" t="s">
        <v>1603</v>
      </c>
      <c r="U64" s="118" t="s">
        <v>5371</v>
      </c>
      <c r="V64" s="75" t="s">
        <v>23</v>
      </c>
      <c r="W64" s="229" t="s">
        <v>1604</v>
      </c>
      <c r="AK64" s="200"/>
      <c r="AL64" s="200"/>
      <c r="AM64" s="200"/>
      <c r="AN64" s="200"/>
      <c r="AO64" s="200"/>
      <c r="AP64" s="200"/>
      <c r="AQ64" s="200"/>
    </row>
    <row r="65" spans="1:43">
      <c r="A65" s="229">
        <v>45</v>
      </c>
      <c r="B65" s="233" t="s">
        <v>5304</v>
      </c>
      <c r="C65" s="253" t="s">
        <v>5372</v>
      </c>
      <c r="D65" s="233" t="s">
        <v>235</v>
      </c>
      <c r="E65" s="233" t="s">
        <v>236</v>
      </c>
      <c r="F65" s="233" t="s">
        <v>23</v>
      </c>
      <c r="G65" s="76" t="s">
        <v>17</v>
      </c>
      <c r="H65" s="112" t="s">
        <v>5373</v>
      </c>
      <c r="I65" s="113" t="s">
        <v>5374</v>
      </c>
      <c r="J65" s="113" t="s">
        <v>5353</v>
      </c>
      <c r="L65" s="233">
        <v>64</v>
      </c>
      <c r="M65" s="233" t="s">
        <v>10</v>
      </c>
      <c r="N65" s="234" t="s">
        <v>234</v>
      </c>
      <c r="O65" s="229" t="s">
        <v>25</v>
      </c>
      <c r="P65" s="256"/>
      <c r="R65" s="82" t="s">
        <v>1605</v>
      </c>
      <c r="S65" s="76">
        <f>IF(LEN(R65)&gt;0,INDEX('JP PINT 1.0'!G:G,MATCH(R65,'JP PINT 1.0'!B:B,0),1),"")</f>
        <v>2</v>
      </c>
      <c r="T65" s="244" t="s">
        <v>1606</v>
      </c>
      <c r="U65" s="113" t="s">
        <v>5354</v>
      </c>
      <c r="V65" s="82" t="s">
        <v>139</v>
      </c>
      <c r="W65" s="244" t="s">
        <v>1607</v>
      </c>
      <c r="AI65" s="264"/>
      <c r="AJ65" s="264"/>
      <c r="AK65" s="268"/>
      <c r="AL65" s="268"/>
      <c r="AM65" s="268"/>
      <c r="AN65" s="268"/>
      <c r="AO65" s="268"/>
      <c r="AP65" s="268"/>
      <c r="AQ65" s="268"/>
    </row>
    <row r="66" spans="1:43">
      <c r="A66" s="229">
        <v>46</v>
      </c>
      <c r="B66" s="233" t="s">
        <v>5304</v>
      </c>
      <c r="C66" s="253" t="s">
        <v>5375</v>
      </c>
      <c r="D66" s="233" t="s">
        <v>239</v>
      </c>
      <c r="E66" s="233" t="s">
        <v>240</v>
      </c>
      <c r="F66" s="233" t="s">
        <v>30</v>
      </c>
      <c r="G66" s="76" t="s">
        <v>17</v>
      </c>
      <c r="H66" s="112" t="s">
        <v>5337</v>
      </c>
      <c r="I66" s="125" t="s">
        <v>5306</v>
      </c>
      <c r="J66" s="113" t="s">
        <v>5353</v>
      </c>
      <c r="L66" s="233">
        <v>65</v>
      </c>
      <c r="M66" s="233" t="s">
        <v>10</v>
      </c>
      <c r="N66" s="234" t="s">
        <v>237</v>
      </c>
      <c r="O66" s="229" t="s">
        <v>25</v>
      </c>
      <c r="P66" s="256"/>
      <c r="R66" s="82" t="s">
        <v>1614</v>
      </c>
      <c r="S66" s="76">
        <f>IF(LEN(R66)&gt;0,INDEX('JP PINT 1.0'!G:G,MATCH(R66,'JP PINT 1.0'!B:B,0),1),"")</f>
        <v>2</v>
      </c>
      <c r="T66" s="244" t="s">
        <v>1615</v>
      </c>
      <c r="U66" s="113" t="s">
        <v>5354</v>
      </c>
      <c r="V66" s="82" t="s">
        <v>30</v>
      </c>
      <c r="W66" s="244" t="s">
        <v>1616</v>
      </c>
      <c r="AK66" s="268"/>
      <c r="AL66" s="268"/>
      <c r="AM66" s="268"/>
      <c r="AN66" s="268"/>
      <c r="AO66" s="268"/>
      <c r="AP66" s="268"/>
      <c r="AQ66" s="268"/>
    </row>
    <row r="67" spans="1:43" s="200" customFormat="1">
      <c r="A67" s="229">
        <v>47</v>
      </c>
      <c r="B67" s="233" t="s">
        <v>5304</v>
      </c>
      <c r="C67" s="253" t="s">
        <v>5376</v>
      </c>
      <c r="D67" s="233" t="s">
        <v>242</v>
      </c>
      <c r="E67" s="233" t="s">
        <v>243</v>
      </c>
      <c r="F67" s="233" t="s">
        <v>23</v>
      </c>
      <c r="G67" s="76" t="s">
        <v>17</v>
      </c>
      <c r="H67" s="134" t="s">
        <v>5377</v>
      </c>
      <c r="I67" s="134" t="s">
        <v>5377</v>
      </c>
      <c r="J67" s="135" t="s">
        <v>5315</v>
      </c>
      <c r="K67" s="196"/>
      <c r="L67" s="233">
        <v>66</v>
      </c>
      <c r="M67" s="233" t="s">
        <v>10</v>
      </c>
      <c r="N67" s="234" t="s">
        <v>241</v>
      </c>
      <c r="O67" s="233" t="s">
        <v>25</v>
      </c>
      <c r="P67" s="269"/>
      <c r="Q67" s="196"/>
      <c r="R67" s="82" t="s">
        <v>1608</v>
      </c>
      <c r="S67" s="76">
        <f>IF(LEN(R67)&gt;0,INDEX('JP PINT 1.0'!G:G,MATCH(R67,'JP PINT 1.0'!B:B,0),1),"")</f>
        <v>2</v>
      </c>
      <c r="T67" s="244" t="s">
        <v>1609</v>
      </c>
      <c r="U67" s="135" t="s">
        <v>5315</v>
      </c>
      <c r="V67" s="82" t="s">
        <v>23</v>
      </c>
      <c r="W67" s="244" t="s">
        <v>1610</v>
      </c>
      <c r="AI67" s="195"/>
      <c r="AJ67" s="195"/>
      <c r="AK67" s="268"/>
      <c r="AL67" s="268"/>
      <c r="AM67" s="268"/>
      <c r="AN67" s="268"/>
      <c r="AO67" s="268"/>
      <c r="AP67" s="268"/>
      <c r="AQ67" s="268"/>
    </row>
    <row r="68" spans="1:43">
      <c r="A68" s="229">
        <v>48</v>
      </c>
      <c r="B68" s="233" t="s">
        <v>5304</v>
      </c>
      <c r="C68" s="253" t="s">
        <v>5378</v>
      </c>
      <c r="D68" s="270" t="s">
        <v>246</v>
      </c>
      <c r="E68" s="270" t="s">
        <v>5379</v>
      </c>
      <c r="F68" s="270" t="s">
        <v>23</v>
      </c>
      <c r="G68" s="136" t="s">
        <v>17</v>
      </c>
      <c r="H68" s="137" t="s">
        <v>5377</v>
      </c>
      <c r="I68" s="137" t="s">
        <v>5377</v>
      </c>
      <c r="J68" s="138" t="s">
        <v>5315</v>
      </c>
      <c r="K68" s="196"/>
      <c r="L68" s="270">
        <v>67</v>
      </c>
      <c r="M68" s="270" t="s">
        <v>10</v>
      </c>
      <c r="N68" s="271" t="s">
        <v>244</v>
      </c>
      <c r="O68" s="233" t="s">
        <v>25</v>
      </c>
      <c r="P68" s="272"/>
      <c r="Q68" s="196"/>
      <c r="R68" s="82" t="s">
        <v>1653</v>
      </c>
      <c r="S68" s="76">
        <f>IF(LEN(R68)&gt;0,INDEX('JP PINT 1.0'!G:G,MATCH(R68,'JP PINT 1.0'!B:B,0),1),"")</f>
        <v>2</v>
      </c>
      <c r="T68" s="273" t="s">
        <v>2331</v>
      </c>
      <c r="U68" s="139" t="s">
        <v>5278</v>
      </c>
      <c r="V68" s="82" t="s">
        <v>30</v>
      </c>
      <c r="W68" s="274" t="s">
        <v>2333</v>
      </c>
      <c r="X68" s="200"/>
      <c r="Y68" s="200"/>
      <c r="Z68" s="200"/>
      <c r="AA68" s="200"/>
      <c r="AB68" s="200"/>
      <c r="AC68" s="200"/>
      <c r="AD68" s="200"/>
      <c r="AE68" s="200"/>
      <c r="AF68" s="200"/>
      <c r="AG68" s="200"/>
      <c r="AH68" s="200"/>
      <c r="AK68" s="268"/>
      <c r="AL68" s="268"/>
      <c r="AM68" s="268"/>
      <c r="AN68" s="268"/>
      <c r="AO68" s="268"/>
      <c r="AP68" s="268"/>
      <c r="AQ68" s="268"/>
    </row>
    <row r="69" spans="1:43">
      <c r="A69" s="229"/>
      <c r="B69" s="233"/>
      <c r="C69" s="253"/>
      <c r="D69" s="270"/>
      <c r="E69" s="275"/>
      <c r="F69" s="270"/>
      <c r="G69" s="136"/>
      <c r="H69" s="137"/>
      <c r="I69" s="137"/>
      <c r="J69" s="138"/>
      <c r="K69" s="196"/>
      <c r="L69" s="270"/>
      <c r="M69" s="270"/>
      <c r="N69" s="271"/>
      <c r="O69" s="233"/>
      <c r="P69" s="272"/>
      <c r="Q69" s="196"/>
      <c r="R69" s="82" t="s">
        <v>1654</v>
      </c>
      <c r="S69" s="76">
        <f>IF(LEN(R69)&gt;0,INDEX('JP PINT 1.0'!G:G,MATCH(R69,'JP PINT 1.0'!B:B,0),1),"")</f>
        <v>2</v>
      </c>
      <c r="T69" s="273" t="s">
        <v>2339</v>
      </c>
      <c r="U69" s="139" t="s">
        <v>5353</v>
      </c>
      <c r="V69" s="82" t="s">
        <v>30</v>
      </c>
      <c r="W69" s="274" t="s">
        <v>1655</v>
      </c>
      <c r="X69" s="200"/>
      <c r="Y69" s="200"/>
      <c r="Z69" s="200"/>
      <c r="AA69" s="200"/>
      <c r="AB69" s="200"/>
      <c r="AC69" s="200"/>
      <c r="AD69" s="200"/>
      <c r="AE69" s="200"/>
      <c r="AF69" s="200"/>
      <c r="AG69" s="200"/>
      <c r="AH69" s="200"/>
      <c r="AK69" s="268"/>
      <c r="AL69" s="268"/>
      <c r="AM69" s="268"/>
      <c r="AN69" s="268"/>
      <c r="AO69" s="268"/>
      <c r="AP69" s="268"/>
      <c r="AQ69" s="268"/>
    </row>
    <row r="70" spans="1:43">
      <c r="A70" s="229">
        <v>49</v>
      </c>
      <c r="B70" s="233" t="s">
        <v>5304</v>
      </c>
      <c r="C70" s="251" t="s">
        <v>5380</v>
      </c>
      <c r="D70" s="236" t="s">
        <v>254</v>
      </c>
      <c r="E70" s="276" t="s">
        <v>255</v>
      </c>
      <c r="F70" s="236" t="s">
        <v>30</v>
      </c>
      <c r="G70" s="85" t="s">
        <v>17</v>
      </c>
      <c r="H70" s="115" t="s">
        <v>5306</v>
      </c>
      <c r="I70" s="124" t="s">
        <v>5306</v>
      </c>
      <c r="J70" s="120" t="s">
        <v>5353</v>
      </c>
      <c r="K70" s="196"/>
      <c r="L70" s="236">
        <v>68</v>
      </c>
      <c r="M70" s="236" t="s">
        <v>10</v>
      </c>
      <c r="N70" s="237" t="s">
        <v>248</v>
      </c>
      <c r="O70" s="236" t="s">
        <v>36</v>
      </c>
      <c r="P70" s="256"/>
      <c r="Q70" s="196"/>
      <c r="R70" s="75" t="s">
        <v>1619</v>
      </c>
      <c r="S70" s="76">
        <f>IF(LEN(R70)&gt;0,INDEX('JP PINT 1.0'!G:G,MATCH(R70,'JP PINT 1.0'!B:B,0),1),"")</f>
        <v>2</v>
      </c>
      <c r="T70" s="229" t="s">
        <v>1620</v>
      </c>
      <c r="U70" s="113" t="s">
        <v>5354</v>
      </c>
      <c r="V70" s="75" t="s">
        <v>30</v>
      </c>
      <c r="W70" s="229" t="s">
        <v>2421</v>
      </c>
      <c r="X70" s="200"/>
      <c r="Y70" s="200"/>
      <c r="Z70" s="200"/>
      <c r="AA70" s="200"/>
      <c r="AB70" s="200"/>
      <c r="AC70" s="200"/>
      <c r="AD70" s="200"/>
      <c r="AE70" s="200"/>
      <c r="AF70" s="200"/>
      <c r="AG70" s="200"/>
      <c r="AH70" s="200"/>
      <c r="AI70" s="200"/>
      <c r="AJ70" s="200"/>
      <c r="AK70" s="200"/>
      <c r="AL70" s="200"/>
      <c r="AM70" s="200"/>
      <c r="AN70" s="200"/>
      <c r="AO70" s="200"/>
      <c r="AP70" s="200"/>
      <c r="AQ70" s="200"/>
    </row>
    <row r="71" spans="1:43" s="200" customFormat="1">
      <c r="A71" s="229">
        <v>50</v>
      </c>
      <c r="B71" s="233" t="s">
        <v>5304</v>
      </c>
      <c r="C71" s="253" t="s">
        <v>5381</v>
      </c>
      <c r="D71" s="233" t="s">
        <v>257</v>
      </c>
      <c r="E71" s="277" t="s">
        <v>258</v>
      </c>
      <c r="F71" s="233" t="s">
        <v>30</v>
      </c>
      <c r="G71" s="76" t="s">
        <v>17</v>
      </c>
      <c r="H71" s="112" t="s">
        <v>5337</v>
      </c>
      <c r="I71" s="125" t="s">
        <v>5306</v>
      </c>
      <c r="J71" s="113" t="s">
        <v>5308</v>
      </c>
      <c r="K71" s="197"/>
      <c r="L71" s="233">
        <v>70</v>
      </c>
      <c r="M71" s="233" t="s">
        <v>10</v>
      </c>
      <c r="N71" s="234" t="s">
        <v>256</v>
      </c>
      <c r="O71" s="229" t="s">
        <v>25</v>
      </c>
      <c r="P71" s="278"/>
      <c r="Q71" s="196"/>
      <c r="R71" s="82"/>
      <c r="S71" s="76" t="str">
        <f>IF(LEN(R71)&gt;0,INDEX('JP PINT 1.0'!G:G,MATCH(R71,'JP PINT 1.0'!B:B,0),1),"")</f>
        <v/>
      </c>
      <c r="T71" s="244"/>
      <c r="U71" s="136"/>
      <c r="V71" s="82"/>
      <c r="W71" s="244"/>
      <c r="AK71" s="268"/>
      <c r="AL71" s="268"/>
      <c r="AM71" s="268"/>
      <c r="AN71" s="268"/>
      <c r="AO71" s="268"/>
      <c r="AP71" s="268"/>
      <c r="AQ71" s="268"/>
    </row>
    <row r="72" spans="1:43" s="200" customFormat="1">
      <c r="A72" s="229">
        <v>51</v>
      </c>
      <c r="B72" s="233" t="s">
        <v>5304</v>
      </c>
      <c r="C72" s="253" t="s">
        <v>5382</v>
      </c>
      <c r="D72" s="233" t="s">
        <v>261</v>
      </c>
      <c r="E72" s="83" t="s">
        <v>262</v>
      </c>
      <c r="F72" s="233" t="s">
        <v>30</v>
      </c>
      <c r="G72" s="76" t="s">
        <v>17</v>
      </c>
      <c r="H72" s="112" t="s">
        <v>5337</v>
      </c>
      <c r="I72" s="113" t="s">
        <v>5337</v>
      </c>
      <c r="J72" s="113" t="s">
        <v>5383</v>
      </c>
      <c r="K72" s="197"/>
      <c r="L72" s="233">
        <v>71</v>
      </c>
      <c r="M72" s="233" t="s">
        <v>10</v>
      </c>
      <c r="N72" s="234" t="s">
        <v>259</v>
      </c>
      <c r="O72" s="229" t="s">
        <v>25</v>
      </c>
      <c r="P72" s="256"/>
      <c r="Q72" s="197"/>
      <c r="R72" s="76" t="s">
        <v>1621</v>
      </c>
      <c r="S72" s="76">
        <f>IF(LEN(R72)&gt;0,INDEX('JP PINT 1.0'!G:G,MATCH(R72,'JP PINT 1.0'!B:B,0),1),"")</f>
        <v>3</v>
      </c>
      <c r="T72" s="233" t="s">
        <v>1622</v>
      </c>
      <c r="U72" s="113" t="s">
        <v>5384</v>
      </c>
      <c r="V72" s="76" t="s">
        <v>30</v>
      </c>
      <c r="W72" s="233" t="s">
        <v>1623</v>
      </c>
      <c r="X72" s="195"/>
      <c r="Y72" s="195"/>
      <c r="Z72" s="195"/>
      <c r="AA72" s="195"/>
      <c r="AB72" s="195"/>
      <c r="AC72" s="195"/>
      <c r="AD72" s="195"/>
      <c r="AE72" s="195"/>
      <c r="AF72" s="195"/>
      <c r="AG72" s="195"/>
      <c r="AH72" s="195"/>
      <c r="AK72" s="268"/>
      <c r="AL72" s="268"/>
      <c r="AM72" s="268"/>
      <c r="AN72" s="268"/>
      <c r="AO72" s="268"/>
      <c r="AP72" s="268"/>
      <c r="AQ72" s="268"/>
    </row>
    <row r="73" spans="1:43">
      <c r="A73" s="229">
        <v>52</v>
      </c>
      <c r="B73" s="233" t="s">
        <v>5304</v>
      </c>
      <c r="C73" s="253" t="s">
        <v>5385</v>
      </c>
      <c r="D73" s="233" t="s">
        <v>265</v>
      </c>
      <c r="E73" s="233" t="s">
        <v>266</v>
      </c>
      <c r="F73" s="233" t="s">
        <v>30</v>
      </c>
      <c r="G73" s="76" t="s">
        <v>17</v>
      </c>
      <c r="H73" s="112" t="s">
        <v>5337</v>
      </c>
      <c r="I73" s="125" t="s">
        <v>5306</v>
      </c>
      <c r="J73" s="113" t="s">
        <v>5383</v>
      </c>
      <c r="L73" s="233">
        <v>72</v>
      </c>
      <c r="M73" s="233" t="s">
        <v>10</v>
      </c>
      <c r="N73" s="234" t="s">
        <v>263</v>
      </c>
      <c r="O73" s="229" t="s">
        <v>25</v>
      </c>
      <c r="P73" s="256"/>
      <c r="R73" s="76" t="s">
        <v>1621</v>
      </c>
      <c r="S73" s="76">
        <f>IF(LEN(R73)&gt;0,INDEX('JP PINT 1.0'!G:G,MATCH(R73,'JP PINT 1.0'!B:B,0),1),"")</f>
        <v>3</v>
      </c>
      <c r="T73" s="233" t="s">
        <v>1622</v>
      </c>
      <c r="U73" s="113" t="s">
        <v>5383</v>
      </c>
      <c r="V73" s="76" t="s">
        <v>30</v>
      </c>
      <c r="W73" s="233" t="s">
        <v>1623</v>
      </c>
      <c r="AI73" s="200"/>
      <c r="AJ73" s="200"/>
      <c r="AK73" s="268"/>
      <c r="AL73" s="268"/>
      <c r="AM73" s="268"/>
      <c r="AN73" s="268"/>
      <c r="AO73" s="268"/>
      <c r="AP73" s="268"/>
      <c r="AQ73" s="268"/>
    </row>
    <row r="74" spans="1:43">
      <c r="A74" s="229">
        <v>53</v>
      </c>
      <c r="B74" s="233" t="s">
        <v>5304</v>
      </c>
      <c r="C74" s="253" t="s">
        <v>5386</v>
      </c>
      <c r="D74" s="233" t="s">
        <v>269</v>
      </c>
      <c r="E74" s="233" t="s">
        <v>270</v>
      </c>
      <c r="F74" s="233" t="s">
        <v>30</v>
      </c>
      <c r="G74" s="76" t="s">
        <v>17</v>
      </c>
      <c r="H74" s="112" t="s">
        <v>5337</v>
      </c>
      <c r="I74" s="125" t="s">
        <v>5306</v>
      </c>
      <c r="J74" s="113" t="s">
        <v>942</v>
      </c>
      <c r="L74" s="233">
        <v>73</v>
      </c>
      <c r="M74" s="233" t="s">
        <v>10</v>
      </c>
      <c r="N74" s="234" t="s">
        <v>267</v>
      </c>
      <c r="O74" s="229" t="s">
        <v>25</v>
      </c>
      <c r="P74" s="256"/>
      <c r="R74" s="76"/>
      <c r="S74" s="76" t="str">
        <f>IF(LEN(R74)&gt;0,INDEX('JP PINT 1.0'!G:G,MATCH(R74,'JP PINT 1.0'!B:B,0),1),"")</f>
        <v/>
      </c>
      <c r="T74" s="233"/>
      <c r="U74" s="113"/>
      <c r="V74" s="76"/>
      <c r="W74" s="233"/>
      <c r="AK74" s="268"/>
      <c r="AL74" s="268"/>
      <c r="AM74" s="268"/>
      <c r="AN74" s="268"/>
      <c r="AO74" s="268"/>
      <c r="AP74" s="268"/>
      <c r="AQ74" s="268"/>
    </row>
    <row r="75" spans="1:43">
      <c r="A75" s="229">
        <v>54</v>
      </c>
      <c r="B75" s="233" t="s">
        <v>5304</v>
      </c>
      <c r="C75" s="253" t="s">
        <v>5387</v>
      </c>
      <c r="D75" s="233" t="s">
        <v>281</v>
      </c>
      <c r="E75" s="233" t="s">
        <v>282</v>
      </c>
      <c r="F75" s="233" t="s">
        <v>30</v>
      </c>
      <c r="G75" s="76" t="s">
        <v>17</v>
      </c>
      <c r="H75" s="112" t="s">
        <v>5337</v>
      </c>
      <c r="I75" s="112" t="s">
        <v>5337</v>
      </c>
      <c r="J75" s="113" t="s">
        <v>5353</v>
      </c>
      <c r="L75" s="233">
        <v>76</v>
      </c>
      <c r="M75" s="83" t="s">
        <v>10</v>
      </c>
      <c r="N75" s="234" t="s">
        <v>279</v>
      </c>
      <c r="O75" s="229" t="s">
        <v>25</v>
      </c>
      <c r="P75" s="256"/>
      <c r="R75" s="82" t="s">
        <v>1624</v>
      </c>
      <c r="S75" s="76">
        <f>IF(LEN(R75)&gt;0,INDEX('JP PINT 1.0'!G:G,MATCH(R75,'JP PINT 1.0'!B:B,0),1),"")</f>
        <v>3</v>
      </c>
      <c r="T75" s="244" t="s">
        <v>1625</v>
      </c>
      <c r="U75" s="113" t="s">
        <v>5354</v>
      </c>
      <c r="V75" s="82" t="s">
        <v>30</v>
      </c>
      <c r="W75" s="244" t="s">
        <v>1626</v>
      </c>
      <c r="AK75" s="268"/>
      <c r="AL75" s="268"/>
      <c r="AM75" s="268"/>
      <c r="AN75" s="268"/>
      <c r="AO75" s="268"/>
      <c r="AP75" s="268"/>
      <c r="AQ75" s="268"/>
    </row>
    <row r="76" spans="1:43">
      <c r="A76" s="229">
        <v>55</v>
      </c>
      <c r="B76" s="233" t="s">
        <v>5304</v>
      </c>
      <c r="C76" s="253" t="s">
        <v>5388</v>
      </c>
      <c r="D76" s="229" t="s">
        <v>289</v>
      </c>
      <c r="E76" s="229" t="s">
        <v>290</v>
      </c>
      <c r="F76" s="233" t="s">
        <v>30</v>
      </c>
      <c r="G76" s="76" t="s">
        <v>17</v>
      </c>
      <c r="H76" s="84" t="s">
        <v>5337</v>
      </c>
      <c r="I76" s="84" t="s">
        <v>5337</v>
      </c>
      <c r="J76" s="76" t="s">
        <v>5308</v>
      </c>
      <c r="L76" s="229">
        <v>79</v>
      </c>
      <c r="M76" s="83" t="s">
        <v>10</v>
      </c>
      <c r="N76" s="234" t="s">
        <v>279</v>
      </c>
      <c r="O76" s="229" t="s">
        <v>25</v>
      </c>
      <c r="P76" s="256"/>
      <c r="R76" s="82"/>
      <c r="S76" s="76" t="str">
        <f>IF(LEN(R76)&gt;0,INDEX('JP PINT 1.0'!G:G,MATCH(R76,'JP PINT 1.0'!B:B,0),1),"")</f>
        <v/>
      </c>
      <c r="T76" s="244"/>
      <c r="U76" s="113"/>
      <c r="V76" s="82"/>
      <c r="W76" s="229"/>
      <c r="AK76" s="200"/>
      <c r="AL76" s="200"/>
      <c r="AM76" s="200"/>
      <c r="AN76" s="200"/>
      <c r="AO76" s="200"/>
      <c r="AP76" s="200"/>
      <c r="AQ76" s="200"/>
    </row>
    <row r="77" spans="1:43">
      <c r="A77" s="229">
        <v>56</v>
      </c>
      <c r="B77" s="233" t="s">
        <v>5304</v>
      </c>
      <c r="C77" s="253" t="s">
        <v>5389</v>
      </c>
      <c r="D77" s="233" t="s">
        <v>298</v>
      </c>
      <c r="E77" s="233" t="s">
        <v>299</v>
      </c>
      <c r="F77" s="233" t="s">
        <v>30</v>
      </c>
      <c r="G77" s="76" t="s">
        <v>17</v>
      </c>
      <c r="H77" s="112" t="s">
        <v>5337</v>
      </c>
      <c r="I77" s="112" t="s">
        <v>5337</v>
      </c>
      <c r="J77" s="113" t="s">
        <v>5353</v>
      </c>
      <c r="L77" s="233">
        <v>82</v>
      </c>
      <c r="M77" s="233" t="s">
        <v>10</v>
      </c>
      <c r="N77" s="234" t="s">
        <v>297</v>
      </c>
      <c r="O77" s="229" t="s">
        <v>25</v>
      </c>
      <c r="P77" s="256"/>
      <c r="R77" s="75" t="s">
        <v>1627</v>
      </c>
      <c r="S77" s="76">
        <f>IF(LEN(R77)&gt;0,INDEX('JP PINT 1.0'!G:G,MATCH(R77,'JP PINT 1.0'!B:B,0),1),"")</f>
        <v>3</v>
      </c>
      <c r="T77" s="229" t="s">
        <v>1628</v>
      </c>
      <c r="U77" s="113" t="s">
        <v>5354</v>
      </c>
      <c r="V77" s="75" t="s">
        <v>30</v>
      </c>
      <c r="W77" s="229" t="s">
        <v>1629</v>
      </c>
      <c r="AK77" s="200"/>
      <c r="AL77" s="200"/>
      <c r="AM77" s="200"/>
      <c r="AN77" s="200"/>
      <c r="AO77" s="200"/>
      <c r="AP77" s="200"/>
      <c r="AQ77" s="200"/>
    </row>
    <row r="78" spans="1:43">
      <c r="A78" s="229">
        <v>57</v>
      </c>
      <c r="B78" s="233" t="s">
        <v>5304</v>
      </c>
      <c r="C78" s="251" t="s">
        <v>5390</v>
      </c>
      <c r="D78" s="236" t="s">
        <v>306</v>
      </c>
      <c r="E78" s="236" t="s">
        <v>307</v>
      </c>
      <c r="F78" s="236" t="s">
        <v>30</v>
      </c>
      <c r="G78" s="85" t="s">
        <v>17</v>
      </c>
      <c r="H78" s="115" t="s">
        <v>5314</v>
      </c>
      <c r="I78" s="115" t="s">
        <v>5306</v>
      </c>
      <c r="J78" s="116" t="s">
        <v>5315</v>
      </c>
      <c r="L78" s="236">
        <v>83</v>
      </c>
      <c r="M78" s="236" t="s">
        <v>10</v>
      </c>
      <c r="N78" s="237" t="s">
        <v>300</v>
      </c>
      <c r="O78" s="238" t="s">
        <v>36</v>
      </c>
      <c r="P78" s="256"/>
      <c r="R78" s="75" t="s">
        <v>1602</v>
      </c>
      <c r="S78" s="76">
        <f>IF(LEN(R78)&gt;0,INDEX('JP PINT 1.0'!G:G,MATCH(R78,'JP PINT 1.0'!B:B,0),1),"")</f>
        <v>2</v>
      </c>
      <c r="T78" s="229" t="s">
        <v>1630</v>
      </c>
      <c r="U78" s="113" t="s">
        <v>5371</v>
      </c>
      <c r="V78" s="75" t="s">
        <v>23</v>
      </c>
      <c r="W78" s="229" t="s">
        <v>1631</v>
      </c>
    </row>
    <row r="79" spans="1:43" s="200" customFormat="1">
      <c r="A79" s="229">
        <v>58</v>
      </c>
      <c r="B79" s="233" t="s">
        <v>5304</v>
      </c>
      <c r="C79" s="253" t="s">
        <v>5391</v>
      </c>
      <c r="D79" s="233" t="s">
        <v>310</v>
      </c>
      <c r="E79" s="233" t="s">
        <v>311</v>
      </c>
      <c r="F79" s="233" t="s">
        <v>30</v>
      </c>
      <c r="G79" s="76" t="s">
        <v>17</v>
      </c>
      <c r="H79" s="112" t="s">
        <v>5337</v>
      </c>
      <c r="I79" s="112" t="s">
        <v>5337</v>
      </c>
      <c r="J79" s="113" t="s">
        <v>5353</v>
      </c>
      <c r="K79" s="196"/>
      <c r="L79" s="233">
        <v>85</v>
      </c>
      <c r="M79" s="233" t="s">
        <v>10</v>
      </c>
      <c r="N79" s="234" t="s">
        <v>308</v>
      </c>
      <c r="O79" s="233" t="s">
        <v>25</v>
      </c>
      <c r="P79" s="256"/>
      <c r="Q79" s="197"/>
      <c r="R79" s="75" t="s">
        <v>1632</v>
      </c>
      <c r="S79" s="76">
        <f>IF(LEN(R79)&gt;0,INDEX('JP PINT 1.0'!G:G,MATCH(R79,'JP PINT 1.0'!B:B,0),1),"")</f>
        <v>3</v>
      </c>
      <c r="T79" s="229" t="s">
        <v>1633</v>
      </c>
      <c r="U79" s="113" t="s">
        <v>5354</v>
      </c>
      <c r="V79" s="75" t="s">
        <v>30</v>
      </c>
      <c r="W79" s="229" t="s">
        <v>1634</v>
      </c>
      <c r="X79" s="195"/>
      <c r="Y79" s="195"/>
      <c r="Z79" s="195"/>
      <c r="AA79" s="195"/>
      <c r="AB79" s="195"/>
      <c r="AC79" s="195"/>
      <c r="AD79" s="195"/>
      <c r="AE79" s="195"/>
      <c r="AF79" s="195"/>
      <c r="AG79" s="195"/>
      <c r="AH79" s="195"/>
      <c r="AI79" s="195"/>
      <c r="AJ79" s="195"/>
    </row>
    <row r="80" spans="1:43">
      <c r="A80" s="229">
        <v>59</v>
      </c>
      <c r="B80" s="233" t="s">
        <v>5304</v>
      </c>
      <c r="C80" s="253" t="s">
        <v>5392</v>
      </c>
      <c r="D80" s="233" t="s">
        <v>314</v>
      </c>
      <c r="E80" s="233" t="s">
        <v>315</v>
      </c>
      <c r="F80" s="233" t="s">
        <v>30</v>
      </c>
      <c r="G80" s="76" t="s">
        <v>24</v>
      </c>
      <c r="H80" s="112" t="s">
        <v>5337</v>
      </c>
      <c r="I80" s="113" t="s">
        <v>5337</v>
      </c>
      <c r="J80" s="113" t="s">
        <v>5353</v>
      </c>
      <c r="K80" s="196"/>
      <c r="L80" s="233">
        <v>86</v>
      </c>
      <c r="M80" s="233" t="s">
        <v>10</v>
      </c>
      <c r="N80" s="234" t="s">
        <v>312</v>
      </c>
      <c r="O80" s="233" t="s">
        <v>25</v>
      </c>
      <c r="P80" s="256"/>
      <c r="Q80" s="196"/>
      <c r="R80" s="75" t="s">
        <v>1635</v>
      </c>
      <c r="S80" s="76">
        <f>IF(LEN(R80)&gt;0,INDEX('JP PINT 1.0'!G:G,MATCH(R80,'JP PINT 1.0'!B:B,0),1),"")</f>
        <v>3</v>
      </c>
      <c r="T80" s="229" t="s">
        <v>1636</v>
      </c>
      <c r="U80" s="113" t="s">
        <v>5354</v>
      </c>
      <c r="V80" s="75" t="s">
        <v>30</v>
      </c>
      <c r="W80" s="229" t="s">
        <v>1637</v>
      </c>
      <c r="X80" s="200"/>
      <c r="Y80" s="200"/>
      <c r="Z80" s="200"/>
      <c r="AA80" s="200"/>
      <c r="AB80" s="200"/>
      <c r="AC80" s="200"/>
      <c r="AD80" s="200"/>
      <c r="AE80" s="200"/>
      <c r="AF80" s="200"/>
      <c r="AG80" s="200"/>
      <c r="AH80" s="200"/>
      <c r="AK80" s="200"/>
      <c r="AL80" s="200"/>
      <c r="AM80" s="200"/>
      <c r="AN80" s="200"/>
      <c r="AO80" s="200"/>
      <c r="AP80" s="200"/>
      <c r="AQ80" s="200"/>
    </row>
    <row r="81" spans="1:43" s="200" customFormat="1">
      <c r="A81" s="229">
        <v>60</v>
      </c>
      <c r="B81" s="233" t="s">
        <v>5304</v>
      </c>
      <c r="C81" s="253" t="s">
        <v>5393</v>
      </c>
      <c r="D81" s="233" t="s">
        <v>318</v>
      </c>
      <c r="E81" s="233" t="s">
        <v>319</v>
      </c>
      <c r="F81" s="233" t="s">
        <v>30</v>
      </c>
      <c r="G81" s="76" t="s">
        <v>17</v>
      </c>
      <c r="H81" s="112" t="s">
        <v>5337</v>
      </c>
      <c r="I81" s="125" t="s">
        <v>5306</v>
      </c>
      <c r="J81" s="113" t="s">
        <v>5353</v>
      </c>
      <c r="K81" s="196"/>
      <c r="L81" s="233">
        <v>87</v>
      </c>
      <c r="M81" s="233" t="s">
        <v>10</v>
      </c>
      <c r="N81" s="234" t="s">
        <v>316</v>
      </c>
      <c r="O81" s="233" t="s">
        <v>25</v>
      </c>
      <c r="P81" s="256"/>
      <c r="Q81" s="196"/>
      <c r="R81" s="75" t="s">
        <v>1638</v>
      </c>
      <c r="S81" s="76">
        <f>IF(LEN(R81)&gt;0,INDEX('JP PINT 1.0'!G:G,MATCH(R81,'JP PINT 1.0'!B:B,0),1),"")</f>
        <v>3</v>
      </c>
      <c r="T81" s="229" t="s">
        <v>1639</v>
      </c>
      <c r="U81" s="113" t="s">
        <v>5354</v>
      </c>
      <c r="V81" s="75" t="s">
        <v>30</v>
      </c>
      <c r="W81" s="229" t="s">
        <v>1640</v>
      </c>
      <c r="AI81" s="195"/>
      <c r="AJ81" s="195"/>
    </row>
    <row r="82" spans="1:43" s="200" customFormat="1">
      <c r="A82" s="229">
        <v>61</v>
      </c>
      <c r="B82" s="233" t="s">
        <v>5304</v>
      </c>
      <c r="C82" s="253" t="s">
        <v>5394</v>
      </c>
      <c r="D82" s="233" t="s">
        <v>322</v>
      </c>
      <c r="E82" s="233" t="s">
        <v>323</v>
      </c>
      <c r="F82" s="233" t="s">
        <v>30</v>
      </c>
      <c r="G82" s="76" t="s">
        <v>17</v>
      </c>
      <c r="H82" s="112" t="s">
        <v>5337</v>
      </c>
      <c r="I82" s="125" t="s">
        <v>5306</v>
      </c>
      <c r="J82" s="113" t="s">
        <v>5353</v>
      </c>
      <c r="K82" s="197"/>
      <c r="L82" s="233">
        <v>88</v>
      </c>
      <c r="M82" s="233" t="s">
        <v>10</v>
      </c>
      <c r="N82" s="234" t="s">
        <v>320</v>
      </c>
      <c r="O82" s="229" t="s">
        <v>25</v>
      </c>
      <c r="P82" s="256"/>
      <c r="Q82" s="197"/>
      <c r="R82" s="76" t="s">
        <v>1641</v>
      </c>
      <c r="S82" s="76">
        <f>IF(LEN(R82)&gt;0,INDEX('JP PINT 1.0'!G:G,MATCH(R82,'JP PINT 1.0'!B:B,0),1),"")</f>
        <v>3</v>
      </c>
      <c r="T82" s="233" t="s">
        <v>1642</v>
      </c>
      <c r="U82" s="113" t="s">
        <v>5354</v>
      </c>
      <c r="V82" s="76" t="s">
        <v>30</v>
      </c>
      <c r="W82" s="233" t="s">
        <v>1640</v>
      </c>
      <c r="X82" s="195"/>
      <c r="Y82" s="195"/>
      <c r="Z82" s="195"/>
      <c r="AA82" s="195"/>
      <c r="AB82" s="195"/>
      <c r="AC82" s="195"/>
      <c r="AD82" s="195"/>
      <c r="AE82" s="195"/>
      <c r="AF82" s="195"/>
      <c r="AG82" s="195"/>
      <c r="AH82" s="195"/>
    </row>
    <row r="83" spans="1:43" s="200" customFormat="1">
      <c r="A83" s="229">
        <v>62</v>
      </c>
      <c r="B83" s="233" t="s">
        <v>5304</v>
      </c>
      <c r="C83" s="253" t="s">
        <v>5395</v>
      </c>
      <c r="D83" s="233" t="s">
        <v>326</v>
      </c>
      <c r="E83" s="233" t="s">
        <v>327</v>
      </c>
      <c r="F83" s="233" t="s">
        <v>23</v>
      </c>
      <c r="G83" s="76" t="s">
        <v>17</v>
      </c>
      <c r="H83" s="113" t="s">
        <v>5340</v>
      </c>
      <c r="I83" s="125" t="s">
        <v>5306</v>
      </c>
      <c r="J83" s="113" t="s">
        <v>5315</v>
      </c>
      <c r="K83" s="279"/>
      <c r="L83" s="233">
        <v>89</v>
      </c>
      <c r="M83" s="233" t="s">
        <v>10</v>
      </c>
      <c r="N83" s="234" t="s">
        <v>324</v>
      </c>
      <c r="O83" s="280" t="s">
        <v>25</v>
      </c>
      <c r="P83" s="256"/>
      <c r="Q83" s="279"/>
      <c r="R83" s="76" t="s">
        <v>1645</v>
      </c>
      <c r="S83" s="76">
        <f>IF(LEN(R83)&gt;0,INDEX('JP PINT 1.0'!G:G,MATCH(R83,'JP PINT 1.0'!B:B,0),1),"")</f>
        <v>3</v>
      </c>
      <c r="T83" s="233" t="s">
        <v>1646</v>
      </c>
      <c r="U83" s="113" t="s">
        <v>5371</v>
      </c>
      <c r="V83" s="76" t="s">
        <v>23</v>
      </c>
      <c r="W83" s="233" t="s">
        <v>1647</v>
      </c>
      <c r="X83" s="268"/>
      <c r="Y83" s="268"/>
      <c r="Z83" s="268"/>
      <c r="AA83" s="268"/>
      <c r="AB83" s="268"/>
      <c r="AC83" s="268"/>
      <c r="AD83" s="268"/>
      <c r="AE83" s="268"/>
      <c r="AF83" s="268"/>
      <c r="AG83" s="268"/>
      <c r="AH83" s="268"/>
    </row>
    <row r="84" spans="1:43" s="200" customFormat="1">
      <c r="A84" s="229">
        <v>63</v>
      </c>
      <c r="B84" s="233" t="s">
        <v>5304</v>
      </c>
      <c r="C84" s="251" t="s">
        <v>5396</v>
      </c>
      <c r="D84" s="236" t="s">
        <v>328</v>
      </c>
      <c r="E84" s="236" t="s">
        <v>328</v>
      </c>
      <c r="F84" s="236" t="s">
        <v>23</v>
      </c>
      <c r="G84" s="85" t="s">
        <v>17</v>
      </c>
      <c r="H84" s="116" t="s">
        <v>5308</v>
      </c>
      <c r="I84" s="116" t="s">
        <v>5308</v>
      </c>
      <c r="J84" s="116" t="s">
        <v>5308</v>
      </c>
      <c r="K84" s="279"/>
      <c r="L84" s="236">
        <v>90</v>
      </c>
      <c r="M84" s="236" t="s">
        <v>10</v>
      </c>
      <c r="N84" s="237" t="s">
        <v>5249</v>
      </c>
      <c r="O84" s="281" t="s">
        <v>36</v>
      </c>
      <c r="P84" s="256"/>
      <c r="Q84" s="279"/>
      <c r="R84" s="76"/>
      <c r="S84" s="76" t="str">
        <f>IF(LEN(R84)&gt;0,INDEX('JP PINT 1.0'!G:G,MATCH(R84,'JP PINT 1.0'!B:B,0),1),"")</f>
        <v/>
      </c>
      <c r="T84" s="233"/>
      <c r="U84" s="113" t="s">
        <v>5315</v>
      </c>
      <c r="V84" s="76"/>
      <c r="W84" s="233"/>
      <c r="X84" s="268"/>
      <c r="Y84" s="268"/>
      <c r="Z84" s="268"/>
      <c r="AA84" s="268"/>
      <c r="AB84" s="268"/>
      <c r="AC84" s="268"/>
      <c r="AD84" s="268"/>
      <c r="AE84" s="268"/>
      <c r="AF84" s="268"/>
      <c r="AG84" s="268"/>
      <c r="AH84" s="268"/>
    </row>
    <row r="85" spans="1:43" s="200" customFormat="1">
      <c r="A85" s="229">
        <v>64</v>
      </c>
      <c r="B85" s="233" t="s">
        <v>5304</v>
      </c>
      <c r="C85" s="253" t="s">
        <v>5397</v>
      </c>
      <c r="D85" s="233" t="s">
        <v>331</v>
      </c>
      <c r="E85" s="233" t="s">
        <v>332</v>
      </c>
      <c r="F85" s="233" t="s">
        <v>23</v>
      </c>
      <c r="G85" s="76" t="s">
        <v>17</v>
      </c>
      <c r="H85" s="113" t="s">
        <v>5373</v>
      </c>
      <c r="I85" s="113" t="s">
        <v>5340</v>
      </c>
      <c r="J85" s="140" t="s">
        <v>5315</v>
      </c>
      <c r="K85" s="279"/>
      <c r="L85" s="233">
        <v>92</v>
      </c>
      <c r="M85" s="233" t="s">
        <v>10</v>
      </c>
      <c r="N85" s="234" t="s">
        <v>329</v>
      </c>
      <c r="O85" s="280" t="s">
        <v>25</v>
      </c>
      <c r="P85" s="256"/>
      <c r="Q85" s="279"/>
      <c r="R85" s="76"/>
      <c r="S85" s="76" t="str">
        <f>IF(LEN(R85)&gt;0,INDEX('JP PINT 1.0'!G:G,MATCH(R85,'JP PINT 1.0'!B:B,0),1),"")</f>
        <v/>
      </c>
      <c r="T85" s="233"/>
      <c r="U85" s="113" t="s">
        <v>5315</v>
      </c>
      <c r="V85" s="76"/>
      <c r="W85" s="233"/>
      <c r="X85" s="268"/>
      <c r="Y85" s="268"/>
      <c r="Z85" s="268"/>
      <c r="AA85" s="268"/>
      <c r="AB85" s="268"/>
      <c r="AC85" s="268"/>
      <c r="AD85" s="268"/>
      <c r="AE85" s="268"/>
      <c r="AF85" s="268"/>
      <c r="AG85" s="268"/>
      <c r="AH85" s="268"/>
    </row>
    <row r="86" spans="1:43">
      <c r="A86" s="229">
        <v>65</v>
      </c>
      <c r="B86" s="233" t="s">
        <v>5304</v>
      </c>
      <c r="C86" s="253" t="s">
        <v>5398</v>
      </c>
      <c r="D86" s="233" t="s">
        <v>333</v>
      </c>
      <c r="E86" s="233" t="s">
        <v>334</v>
      </c>
      <c r="F86" s="233" t="s">
        <v>23</v>
      </c>
      <c r="G86" s="76" t="s">
        <v>17</v>
      </c>
      <c r="H86" s="113" t="s">
        <v>5373</v>
      </c>
      <c r="I86" s="113" t="s">
        <v>5340</v>
      </c>
      <c r="J86" s="140" t="s">
        <v>5315</v>
      </c>
      <c r="K86" s="279"/>
      <c r="L86" s="233">
        <v>93</v>
      </c>
      <c r="M86" s="233" t="s">
        <v>10</v>
      </c>
      <c r="N86" s="234" t="s">
        <v>279</v>
      </c>
      <c r="O86" s="280" t="s">
        <v>25</v>
      </c>
      <c r="P86" s="256"/>
      <c r="Q86" s="279"/>
      <c r="R86" s="76"/>
      <c r="S86" s="76" t="str">
        <f>IF(LEN(R86)&gt;0,INDEX('JP PINT 1.0'!G:G,MATCH(R86,'JP PINT 1.0'!B:B,0),1),"")</f>
        <v/>
      </c>
      <c r="T86" s="233"/>
      <c r="U86" s="113" t="s">
        <v>5315</v>
      </c>
      <c r="V86" s="76"/>
      <c r="W86" s="233"/>
      <c r="X86" s="268"/>
      <c r="Y86" s="268"/>
      <c r="Z86" s="268"/>
      <c r="AA86" s="268"/>
      <c r="AB86" s="268"/>
      <c r="AC86" s="268"/>
      <c r="AD86" s="268"/>
      <c r="AE86" s="268"/>
      <c r="AF86" s="268"/>
      <c r="AG86" s="268"/>
      <c r="AH86" s="268"/>
      <c r="AI86" s="200"/>
      <c r="AJ86" s="200"/>
      <c r="AK86" s="200"/>
      <c r="AL86" s="200"/>
      <c r="AM86" s="200"/>
      <c r="AN86" s="200"/>
      <c r="AO86" s="200"/>
      <c r="AP86" s="200"/>
      <c r="AQ86" s="200"/>
    </row>
    <row r="87" spans="1:43">
      <c r="A87" s="229">
        <v>66</v>
      </c>
      <c r="B87" s="233" t="s">
        <v>5304</v>
      </c>
      <c r="C87" s="251" t="s">
        <v>5399</v>
      </c>
      <c r="D87" s="236" t="s">
        <v>339</v>
      </c>
      <c r="E87" s="236" t="s">
        <v>340</v>
      </c>
      <c r="F87" s="236" t="s">
        <v>23</v>
      </c>
      <c r="G87" s="85" t="s">
        <v>17</v>
      </c>
      <c r="H87" s="116" t="s">
        <v>5314</v>
      </c>
      <c r="I87" s="116" t="s">
        <v>5306</v>
      </c>
      <c r="J87" s="141" t="s">
        <v>5315</v>
      </c>
      <c r="L87" s="236">
        <v>94</v>
      </c>
      <c r="M87" s="236" t="s">
        <v>10</v>
      </c>
      <c r="N87" s="237" t="s">
        <v>335</v>
      </c>
      <c r="O87" s="238" t="s">
        <v>36</v>
      </c>
      <c r="P87" s="256"/>
      <c r="R87" s="76" t="s">
        <v>1656</v>
      </c>
      <c r="S87" s="76">
        <f>IF(LEN(R87)&gt;0,INDEX('JP PINT 1.0'!G:G,MATCH(R87,'JP PINT 1.0'!B:B,0),1),"")</f>
        <v>1</v>
      </c>
      <c r="T87" s="233" t="s">
        <v>1657</v>
      </c>
      <c r="U87" s="113" t="s">
        <v>5315</v>
      </c>
      <c r="V87" s="76" t="s">
        <v>23</v>
      </c>
      <c r="W87" s="233" t="s">
        <v>1658</v>
      </c>
      <c r="AK87" s="200"/>
      <c r="AL87" s="200"/>
      <c r="AM87" s="200"/>
      <c r="AN87" s="200"/>
      <c r="AO87" s="200"/>
      <c r="AP87" s="200"/>
      <c r="AQ87" s="200"/>
    </row>
    <row r="88" spans="1:43" s="200" customFormat="1">
      <c r="A88" s="229">
        <v>67</v>
      </c>
      <c r="B88" s="233" t="s">
        <v>5304</v>
      </c>
      <c r="C88" s="253" t="s">
        <v>5400</v>
      </c>
      <c r="D88" s="233" t="s">
        <v>341</v>
      </c>
      <c r="E88" s="233" t="s">
        <v>342</v>
      </c>
      <c r="F88" s="233" t="s">
        <v>23</v>
      </c>
      <c r="G88" s="76" t="s">
        <v>17</v>
      </c>
      <c r="H88" s="113" t="s">
        <v>5373</v>
      </c>
      <c r="I88" s="113" t="s">
        <v>5401</v>
      </c>
      <c r="J88" s="140" t="s">
        <v>5353</v>
      </c>
      <c r="K88" s="196"/>
      <c r="L88" s="233">
        <v>96</v>
      </c>
      <c r="M88" s="233" t="s">
        <v>10</v>
      </c>
      <c r="N88" s="234" t="s">
        <v>234</v>
      </c>
      <c r="O88" s="233" t="s">
        <v>25</v>
      </c>
      <c r="P88" s="256"/>
      <c r="Q88" s="196"/>
      <c r="R88" s="82" t="s">
        <v>1659</v>
      </c>
      <c r="S88" s="76">
        <f>IF(LEN(R88)&gt;0,INDEX('JP PINT 1.0'!G:G,MATCH(R88,'JP PINT 1.0'!B:B,0),1),"")</f>
        <v>2</v>
      </c>
      <c r="T88" s="244" t="s">
        <v>1660</v>
      </c>
      <c r="U88" s="113"/>
      <c r="V88" s="82" t="s">
        <v>139</v>
      </c>
      <c r="W88" s="244" t="s">
        <v>1661</v>
      </c>
      <c r="AI88" s="268"/>
      <c r="AJ88" s="268"/>
    </row>
    <row r="89" spans="1:43" s="200" customFormat="1">
      <c r="A89" s="229">
        <v>68</v>
      </c>
      <c r="B89" s="233" t="s">
        <v>5304</v>
      </c>
      <c r="C89" s="253" t="s">
        <v>5402</v>
      </c>
      <c r="D89" s="233" t="s">
        <v>343</v>
      </c>
      <c r="E89" s="233" t="s">
        <v>344</v>
      </c>
      <c r="F89" s="233" t="s">
        <v>30</v>
      </c>
      <c r="G89" s="76" t="s">
        <v>17</v>
      </c>
      <c r="H89" s="113" t="s">
        <v>5337</v>
      </c>
      <c r="I89" s="125" t="s">
        <v>5306</v>
      </c>
      <c r="J89" s="140" t="s">
        <v>5353</v>
      </c>
      <c r="K89" s="196"/>
      <c r="L89" s="233">
        <v>97</v>
      </c>
      <c r="M89" s="233" t="s">
        <v>10</v>
      </c>
      <c r="N89" s="234" t="s">
        <v>237</v>
      </c>
      <c r="O89" s="233" t="s">
        <v>25</v>
      </c>
      <c r="P89" s="256"/>
      <c r="Q89" s="196"/>
      <c r="R89" s="76" t="s">
        <v>1665</v>
      </c>
      <c r="S89" s="76">
        <f>IF(LEN(R89)&gt;0,INDEX('JP PINT 1.0'!G:G,MATCH(R89,'JP PINT 1.0'!B:B,0),1),"")</f>
        <v>2</v>
      </c>
      <c r="T89" s="244" t="s">
        <v>1666</v>
      </c>
      <c r="U89" s="113" t="s">
        <v>5354</v>
      </c>
      <c r="V89" s="142" t="s">
        <v>30</v>
      </c>
      <c r="W89" s="200" t="s">
        <v>1667</v>
      </c>
      <c r="AI89" s="195"/>
      <c r="AJ89" s="195"/>
    </row>
    <row r="90" spans="1:43">
      <c r="A90" s="229">
        <v>69</v>
      </c>
      <c r="B90" s="233" t="s">
        <v>5304</v>
      </c>
      <c r="C90" s="253" t="s">
        <v>5403</v>
      </c>
      <c r="D90" s="233" t="s">
        <v>345</v>
      </c>
      <c r="E90" s="233" t="s">
        <v>346</v>
      </c>
      <c r="F90" s="233" t="s">
        <v>23</v>
      </c>
      <c r="G90" s="84" t="s">
        <v>24</v>
      </c>
      <c r="H90" s="135" t="s">
        <v>5377</v>
      </c>
      <c r="I90" s="135" t="s">
        <v>5377</v>
      </c>
      <c r="J90" s="143" t="s">
        <v>5315</v>
      </c>
      <c r="K90" s="196"/>
      <c r="L90" s="233">
        <v>98</v>
      </c>
      <c r="M90" s="233" t="s">
        <v>10</v>
      </c>
      <c r="N90" s="234" t="s">
        <v>241</v>
      </c>
      <c r="O90" s="233" t="s">
        <v>25</v>
      </c>
      <c r="P90" s="269"/>
      <c r="Q90" s="196"/>
      <c r="R90" s="82" t="s">
        <v>1662</v>
      </c>
      <c r="S90" s="76">
        <f>IF(LEN(R90)&gt;0,INDEX('JP PINT 1.0'!G:G,MATCH(R90,'JP PINT 1.0'!B:B,0),1),"")</f>
        <v>2</v>
      </c>
      <c r="T90" s="244" t="s">
        <v>1663</v>
      </c>
      <c r="U90" s="135" t="s">
        <v>5315</v>
      </c>
      <c r="V90" s="82" t="s">
        <v>23</v>
      </c>
      <c r="W90" s="244" t="s">
        <v>1664</v>
      </c>
      <c r="X90" s="200"/>
      <c r="Y90" s="200"/>
      <c r="Z90" s="200"/>
      <c r="AA90" s="200"/>
      <c r="AB90" s="200"/>
      <c r="AC90" s="200"/>
      <c r="AD90" s="200"/>
      <c r="AE90" s="200"/>
      <c r="AF90" s="200"/>
      <c r="AG90" s="200"/>
      <c r="AH90" s="200"/>
      <c r="AI90" s="200"/>
      <c r="AJ90" s="200"/>
      <c r="AK90" s="200"/>
      <c r="AL90" s="200"/>
      <c r="AM90" s="200"/>
      <c r="AN90" s="200"/>
      <c r="AO90" s="200"/>
      <c r="AP90" s="200"/>
      <c r="AQ90" s="200"/>
    </row>
    <row r="91" spans="1:43" s="200" customFormat="1">
      <c r="A91" s="229">
        <v>70</v>
      </c>
      <c r="B91" s="233" t="s">
        <v>5304</v>
      </c>
      <c r="C91" s="253" t="s">
        <v>5404</v>
      </c>
      <c r="D91" s="270" t="s">
        <v>246</v>
      </c>
      <c r="E91" s="270" t="s">
        <v>5405</v>
      </c>
      <c r="F91" s="270" t="s">
        <v>30</v>
      </c>
      <c r="G91" s="136" t="s">
        <v>17</v>
      </c>
      <c r="H91" s="138" t="s">
        <v>5337</v>
      </c>
      <c r="I91" s="144" t="s">
        <v>5306</v>
      </c>
      <c r="J91" s="145" t="s">
        <v>5353</v>
      </c>
      <c r="K91" s="197"/>
      <c r="L91" s="270">
        <v>99</v>
      </c>
      <c r="M91" s="270" t="s">
        <v>10</v>
      </c>
      <c r="N91" s="271" t="s">
        <v>244</v>
      </c>
      <c r="O91" s="229" t="s">
        <v>25</v>
      </c>
      <c r="P91" s="256"/>
      <c r="Q91" s="197"/>
      <c r="R91" s="82" t="s">
        <v>1698</v>
      </c>
      <c r="S91" s="76">
        <f>IF(LEN(R91)&gt;0,INDEX('JP PINT 1.0'!G:G,MATCH(R91,'JP PINT 1.0'!B:B,0),1),"")</f>
        <v>2</v>
      </c>
      <c r="T91" s="244" t="s">
        <v>2479</v>
      </c>
      <c r="U91" s="113" t="s">
        <v>5354</v>
      </c>
      <c r="V91" s="82" t="s">
        <v>30</v>
      </c>
      <c r="W91" s="282" t="s">
        <v>2481</v>
      </c>
      <c r="X91" s="195"/>
      <c r="Y91" s="195"/>
      <c r="Z91" s="195"/>
      <c r="AA91" s="195"/>
      <c r="AB91" s="195"/>
      <c r="AC91" s="195"/>
      <c r="AD91" s="195"/>
      <c r="AE91" s="195"/>
      <c r="AF91" s="195"/>
      <c r="AG91" s="195"/>
      <c r="AH91" s="195"/>
    </row>
    <row r="92" spans="1:43" s="200" customFormat="1">
      <c r="A92" s="229">
        <v>71</v>
      </c>
      <c r="B92" s="233" t="s">
        <v>5304</v>
      </c>
      <c r="C92" s="251" t="s">
        <v>5406</v>
      </c>
      <c r="D92" s="236" t="s">
        <v>350</v>
      </c>
      <c r="E92" s="236" t="s">
        <v>255</v>
      </c>
      <c r="F92" s="236" t="s">
        <v>30</v>
      </c>
      <c r="G92" s="85" t="s">
        <v>17</v>
      </c>
      <c r="H92" s="116" t="s">
        <v>5314</v>
      </c>
      <c r="I92" s="124" t="s">
        <v>5306</v>
      </c>
      <c r="J92" s="141" t="s">
        <v>5353</v>
      </c>
      <c r="K92" s="196"/>
      <c r="L92" s="236">
        <v>100</v>
      </c>
      <c r="M92" s="236" t="s">
        <v>10</v>
      </c>
      <c r="N92" s="237" t="s">
        <v>248</v>
      </c>
      <c r="O92" s="236" t="s">
        <v>36</v>
      </c>
      <c r="P92" s="269"/>
      <c r="Q92" s="196"/>
      <c r="R92" s="76" t="s">
        <v>1670</v>
      </c>
      <c r="S92" s="76">
        <f>IF(LEN(R92)&gt;0,INDEX('JP PINT 1.0'!G:G,MATCH(R92,'JP PINT 1.0'!B:B,0),1),"")</f>
        <v>2</v>
      </c>
      <c r="T92" s="233" t="s">
        <v>1671</v>
      </c>
      <c r="U92" s="135" t="s">
        <v>5353</v>
      </c>
      <c r="V92" s="76" t="s">
        <v>30</v>
      </c>
      <c r="W92" s="233" t="s">
        <v>1672</v>
      </c>
      <c r="AK92" s="195"/>
      <c r="AL92" s="195"/>
      <c r="AM92" s="195"/>
      <c r="AN92" s="195"/>
      <c r="AO92" s="195"/>
      <c r="AP92" s="195"/>
      <c r="AQ92" s="195"/>
    </row>
    <row r="93" spans="1:43" s="200" customFormat="1">
      <c r="A93" s="229">
        <v>72</v>
      </c>
      <c r="B93" s="233" t="s">
        <v>5304</v>
      </c>
      <c r="C93" s="253" t="s">
        <v>5407</v>
      </c>
      <c r="D93" s="233" t="s">
        <v>351</v>
      </c>
      <c r="E93" s="233" t="s">
        <v>352</v>
      </c>
      <c r="F93" s="233" t="s">
        <v>30</v>
      </c>
      <c r="G93" s="76" t="s">
        <v>17</v>
      </c>
      <c r="H93" s="113" t="s">
        <v>5337</v>
      </c>
      <c r="I93" s="125" t="s">
        <v>5306</v>
      </c>
      <c r="J93" s="140" t="s">
        <v>942</v>
      </c>
      <c r="K93" s="196"/>
      <c r="L93" s="233">
        <v>102</v>
      </c>
      <c r="M93" s="233" t="s">
        <v>10</v>
      </c>
      <c r="N93" s="234" t="s">
        <v>256</v>
      </c>
      <c r="O93" s="233" t="s">
        <v>25</v>
      </c>
      <c r="P93" s="272"/>
      <c r="Q93" s="196"/>
      <c r="R93" s="76"/>
      <c r="S93" s="76" t="str">
        <f>IF(LEN(R93)&gt;0,INDEX('JP PINT 1.0'!G:G,MATCH(R93,'JP PINT 1.0'!B:B,0),1),"")</f>
        <v/>
      </c>
      <c r="T93" s="233"/>
      <c r="U93" s="139"/>
      <c r="V93" s="76"/>
      <c r="W93" s="229"/>
      <c r="AI93" s="195"/>
      <c r="AJ93" s="195"/>
    </row>
    <row r="94" spans="1:43">
      <c r="A94" s="229">
        <v>73</v>
      </c>
      <c r="B94" s="233" t="s">
        <v>5304</v>
      </c>
      <c r="C94" s="253" t="s">
        <v>5408</v>
      </c>
      <c r="D94" s="233" t="s">
        <v>353</v>
      </c>
      <c r="E94" s="233" t="s">
        <v>354</v>
      </c>
      <c r="F94" s="233" t="s">
        <v>30</v>
      </c>
      <c r="G94" s="76" t="s">
        <v>17</v>
      </c>
      <c r="H94" s="113" t="s">
        <v>5337</v>
      </c>
      <c r="I94" s="113" t="s">
        <v>5337</v>
      </c>
      <c r="J94" s="140" t="s">
        <v>5383</v>
      </c>
      <c r="L94" s="233">
        <v>103</v>
      </c>
      <c r="M94" s="233" t="s">
        <v>10</v>
      </c>
      <c r="N94" s="234" t="s">
        <v>259</v>
      </c>
      <c r="O94" s="229" t="s">
        <v>25</v>
      </c>
      <c r="P94" s="256"/>
      <c r="R94" s="76" t="s">
        <v>1673</v>
      </c>
      <c r="S94" s="76">
        <f>IF(LEN(R94)&gt;0,INDEX('JP PINT 1.0'!G:G,MATCH(R94,'JP PINT 1.0'!B:B,0),1),"")</f>
        <v>3</v>
      </c>
      <c r="T94" s="233" t="s">
        <v>1674</v>
      </c>
      <c r="U94" s="113" t="s">
        <v>5409</v>
      </c>
      <c r="V94" s="76" t="s">
        <v>30</v>
      </c>
      <c r="W94" s="233" t="s">
        <v>1623</v>
      </c>
      <c r="AI94" s="200"/>
      <c r="AJ94" s="200"/>
      <c r="AK94" s="200"/>
      <c r="AL94" s="200"/>
      <c r="AM94" s="200"/>
      <c r="AN94" s="200"/>
      <c r="AO94" s="200"/>
      <c r="AP94" s="200"/>
      <c r="AQ94" s="200"/>
    </row>
    <row r="95" spans="1:43">
      <c r="A95" s="229">
        <v>74</v>
      </c>
      <c r="B95" s="233" t="s">
        <v>5304</v>
      </c>
      <c r="C95" s="253" t="s">
        <v>5410</v>
      </c>
      <c r="D95" s="233" t="s">
        <v>355</v>
      </c>
      <c r="E95" s="233" t="s">
        <v>356</v>
      </c>
      <c r="F95" s="233" t="s">
        <v>30</v>
      </c>
      <c r="G95" s="76" t="s">
        <v>17</v>
      </c>
      <c r="H95" s="113" t="s">
        <v>5337</v>
      </c>
      <c r="I95" s="125" t="s">
        <v>5306</v>
      </c>
      <c r="J95" s="140" t="s">
        <v>5383</v>
      </c>
      <c r="L95" s="233">
        <v>104</v>
      </c>
      <c r="M95" s="233" t="s">
        <v>10</v>
      </c>
      <c r="N95" s="234" t="s">
        <v>263</v>
      </c>
      <c r="O95" s="229" t="s">
        <v>25</v>
      </c>
      <c r="P95" s="256"/>
      <c r="R95" s="76" t="s">
        <v>1673</v>
      </c>
      <c r="S95" s="76">
        <f>IF(LEN(R95)&gt;0,INDEX('JP PINT 1.0'!G:G,MATCH(R95,'JP PINT 1.0'!B:B,0),1),"")</f>
        <v>3</v>
      </c>
      <c r="T95" s="233" t="s">
        <v>1674</v>
      </c>
      <c r="U95" s="113" t="s">
        <v>5383</v>
      </c>
      <c r="V95" s="76" t="s">
        <v>30</v>
      </c>
      <c r="W95" s="233" t="s">
        <v>1623</v>
      </c>
      <c r="AI95" s="200"/>
      <c r="AJ95" s="200"/>
    </row>
    <row r="96" spans="1:43">
      <c r="A96" s="229">
        <v>75</v>
      </c>
      <c r="B96" s="233" t="s">
        <v>5304</v>
      </c>
      <c r="C96" s="253" t="s">
        <v>5411</v>
      </c>
      <c r="D96" s="233" t="s">
        <v>357</v>
      </c>
      <c r="E96" s="233" t="s">
        <v>358</v>
      </c>
      <c r="F96" s="233" t="s">
        <v>30</v>
      </c>
      <c r="G96" s="76" t="s">
        <v>17</v>
      </c>
      <c r="H96" s="113" t="s">
        <v>5337</v>
      </c>
      <c r="I96" s="125" t="s">
        <v>5306</v>
      </c>
      <c r="J96" s="140" t="s">
        <v>5353</v>
      </c>
      <c r="L96" s="233">
        <v>105</v>
      </c>
      <c r="M96" s="233" t="s">
        <v>10</v>
      </c>
      <c r="N96" s="234" t="s">
        <v>267</v>
      </c>
      <c r="O96" s="229" t="s">
        <v>25</v>
      </c>
      <c r="P96" s="256"/>
      <c r="R96" s="76"/>
      <c r="S96" s="76" t="str">
        <f>IF(LEN(R96)&gt;0,INDEX('JP PINT 1.0'!G:G,MATCH(R96,'JP PINT 1.0'!B:B,0),1),"")</f>
        <v/>
      </c>
      <c r="T96" s="233"/>
      <c r="U96" s="113"/>
      <c r="V96" s="76"/>
      <c r="W96" s="233"/>
    </row>
    <row r="97" spans="1:43">
      <c r="A97" s="229">
        <v>76</v>
      </c>
      <c r="B97" s="233" t="s">
        <v>5304</v>
      </c>
      <c r="C97" s="253" t="s">
        <v>5412</v>
      </c>
      <c r="D97" s="233" t="s">
        <v>359</v>
      </c>
      <c r="E97" s="233" t="s">
        <v>360</v>
      </c>
      <c r="F97" s="233" t="s">
        <v>30</v>
      </c>
      <c r="G97" s="76" t="s">
        <v>17</v>
      </c>
      <c r="H97" s="113" t="s">
        <v>5337</v>
      </c>
      <c r="I97" s="113" t="s">
        <v>5337</v>
      </c>
      <c r="J97" s="113" t="s">
        <v>5353</v>
      </c>
      <c r="L97" s="233">
        <v>108</v>
      </c>
      <c r="M97" s="83" t="s">
        <v>10</v>
      </c>
      <c r="N97" s="234" t="s">
        <v>279</v>
      </c>
      <c r="O97" s="229" t="s">
        <v>25</v>
      </c>
      <c r="P97" s="256"/>
      <c r="R97" s="76" t="s">
        <v>1675</v>
      </c>
      <c r="S97" s="76">
        <f>IF(LEN(R97)&gt;0,INDEX('JP PINT 1.0'!G:G,MATCH(R97,'JP PINT 1.0'!B:B,0),1),"")</f>
        <v>3</v>
      </c>
      <c r="T97" s="233" t="s">
        <v>1676</v>
      </c>
      <c r="U97" s="113" t="s">
        <v>5354</v>
      </c>
      <c r="V97" s="76" t="s">
        <v>30</v>
      </c>
      <c r="W97" s="233" t="s">
        <v>1626</v>
      </c>
    </row>
    <row r="98" spans="1:43" s="200" customFormat="1">
      <c r="A98" s="229">
        <v>77</v>
      </c>
      <c r="B98" s="233" t="s">
        <v>5304</v>
      </c>
      <c r="C98" s="253" t="s">
        <v>5413</v>
      </c>
      <c r="D98" s="244" t="s">
        <v>361</v>
      </c>
      <c r="E98" s="244" t="s">
        <v>362</v>
      </c>
      <c r="F98" s="233" t="s">
        <v>30</v>
      </c>
      <c r="G98" s="76" t="s">
        <v>17</v>
      </c>
      <c r="H98" s="76" t="s">
        <v>5337</v>
      </c>
      <c r="I98" s="76" t="s">
        <v>5337</v>
      </c>
      <c r="J98" s="76" t="s">
        <v>5308</v>
      </c>
      <c r="K98" s="197"/>
      <c r="L98" s="229">
        <v>111</v>
      </c>
      <c r="M98" s="83" t="s">
        <v>10</v>
      </c>
      <c r="N98" s="234" t="s">
        <v>279</v>
      </c>
      <c r="O98" s="229" t="s">
        <v>25</v>
      </c>
      <c r="P98" s="256"/>
      <c r="Q98" s="197"/>
      <c r="R98" s="76"/>
      <c r="S98" s="76" t="str">
        <f>IF(LEN(R98)&gt;0,INDEX('JP PINT 1.0'!G:G,MATCH(R98,'JP PINT 1.0'!B:B,0),1),"")</f>
        <v/>
      </c>
      <c r="T98" s="233"/>
      <c r="U98" s="113"/>
      <c r="V98" s="76"/>
      <c r="W98" s="229"/>
      <c r="X98" s="195"/>
      <c r="Y98" s="195"/>
      <c r="Z98" s="195"/>
      <c r="AA98" s="195"/>
      <c r="AB98" s="195"/>
      <c r="AC98" s="195"/>
      <c r="AD98" s="195"/>
      <c r="AE98" s="195"/>
      <c r="AF98" s="195"/>
      <c r="AG98" s="195"/>
      <c r="AH98" s="195"/>
      <c r="AI98" s="195"/>
      <c r="AJ98" s="195"/>
      <c r="AK98" s="195"/>
      <c r="AL98" s="195"/>
      <c r="AM98" s="195"/>
      <c r="AN98" s="195"/>
      <c r="AO98" s="195"/>
      <c r="AP98" s="195"/>
      <c r="AQ98" s="195"/>
    </row>
    <row r="99" spans="1:43">
      <c r="A99" s="229">
        <v>78</v>
      </c>
      <c r="B99" s="233" t="s">
        <v>5304</v>
      </c>
      <c r="C99" s="253" t="s">
        <v>5414</v>
      </c>
      <c r="D99" s="233" t="s">
        <v>364</v>
      </c>
      <c r="E99" s="233" t="s">
        <v>365</v>
      </c>
      <c r="F99" s="233" t="s">
        <v>30</v>
      </c>
      <c r="G99" s="76" t="s">
        <v>17</v>
      </c>
      <c r="H99" s="113" t="s">
        <v>5337</v>
      </c>
      <c r="I99" s="113" t="s">
        <v>5337</v>
      </c>
      <c r="J99" s="140" t="s">
        <v>5353</v>
      </c>
      <c r="L99" s="233">
        <v>114</v>
      </c>
      <c r="M99" s="233" t="s">
        <v>10</v>
      </c>
      <c r="N99" s="234" t="s">
        <v>297</v>
      </c>
      <c r="O99" s="229" t="s">
        <v>25</v>
      </c>
      <c r="P99" s="256"/>
      <c r="R99" s="76" t="s">
        <v>1677</v>
      </c>
      <c r="S99" s="76">
        <f>IF(LEN(R99)&gt;0,INDEX('JP PINT 1.0'!G:G,MATCH(R99,'JP PINT 1.0'!B:B,0),1),"")</f>
        <v>3</v>
      </c>
      <c r="T99" s="233" t="s">
        <v>1678</v>
      </c>
      <c r="U99" s="113" t="s">
        <v>5354</v>
      </c>
      <c r="V99" s="76" t="s">
        <v>30</v>
      </c>
      <c r="W99" s="233" t="s">
        <v>1629</v>
      </c>
    </row>
    <row r="100" spans="1:43">
      <c r="A100" s="229">
        <v>79</v>
      </c>
      <c r="B100" s="233" t="s">
        <v>5304</v>
      </c>
      <c r="C100" s="251" t="s">
        <v>5415</v>
      </c>
      <c r="D100" s="236" t="s">
        <v>368</v>
      </c>
      <c r="E100" s="236" t="s">
        <v>369</v>
      </c>
      <c r="F100" s="236" t="s">
        <v>30</v>
      </c>
      <c r="G100" s="85" t="s">
        <v>17</v>
      </c>
      <c r="H100" s="116" t="s">
        <v>5314</v>
      </c>
      <c r="I100" s="116" t="s">
        <v>5306</v>
      </c>
      <c r="J100" s="141" t="s">
        <v>5315</v>
      </c>
      <c r="K100" s="199"/>
      <c r="L100" s="236">
        <v>115</v>
      </c>
      <c r="M100" s="236" t="s">
        <v>10</v>
      </c>
      <c r="N100" s="237" t="s">
        <v>300</v>
      </c>
      <c r="O100" s="146" t="s">
        <v>36</v>
      </c>
      <c r="P100" s="256"/>
      <c r="Q100" s="199"/>
      <c r="R100" s="76" t="s">
        <v>1679</v>
      </c>
      <c r="S100" s="76">
        <f>IF(LEN(R100)&gt;0,INDEX('JP PINT 1.0'!G:G,MATCH(R100,'JP PINT 1.0'!B:B,0),1),"")</f>
        <v>2</v>
      </c>
      <c r="T100" s="233" t="s">
        <v>1680</v>
      </c>
      <c r="U100" s="113" t="s">
        <v>5371</v>
      </c>
      <c r="V100" s="76" t="s">
        <v>23</v>
      </c>
      <c r="W100" s="233" t="s">
        <v>1681</v>
      </c>
      <c r="X100" s="213"/>
      <c r="Y100" s="213"/>
      <c r="Z100" s="213"/>
      <c r="AA100" s="213"/>
      <c r="AB100" s="213"/>
      <c r="AC100" s="213"/>
      <c r="AD100" s="213"/>
      <c r="AE100" s="213"/>
      <c r="AF100" s="213"/>
      <c r="AG100" s="213"/>
      <c r="AH100" s="213"/>
    </row>
    <row r="101" spans="1:43" s="200" customFormat="1">
      <c r="A101" s="229">
        <v>80</v>
      </c>
      <c r="B101" s="233" t="s">
        <v>5304</v>
      </c>
      <c r="C101" s="253" t="s">
        <v>5416</v>
      </c>
      <c r="D101" s="233" t="s">
        <v>370</v>
      </c>
      <c r="E101" s="233" t="s">
        <v>371</v>
      </c>
      <c r="F101" s="233" t="s">
        <v>30</v>
      </c>
      <c r="G101" s="76" t="s">
        <v>17</v>
      </c>
      <c r="H101" s="113" t="s">
        <v>5337</v>
      </c>
      <c r="I101" s="113" t="s">
        <v>5337</v>
      </c>
      <c r="J101" s="140" t="s">
        <v>5353</v>
      </c>
      <c r="K101" s="196"/>
      <c r="L101" s="233">
        <v>117</v>
      </c>
      <c r="M101" s="233" t="s">
        <v>10</v>
      </c>
      <c r="N101" s="234" t="s">
        <v>308</v>
      </c>
      <c r="O101" s="233" t="s">
        <v>25</v>
      </c>
      <c r="P101" s="256"/>
      <c r="Q101" s="196"/>
      <c r="R101" s="76" t="s">
        <v>1682</v>
      </c>
      <c r="S101" s="76">
        <f>IF(LEN(R101)&gt;0,INDEX('JP PINT 1.0'!G:G,MATCH(R101,'JP PINT 1.0'!B:B,0),1),"")</f>
        <v>3</v>
      </c>
      <c r="T101" s="233" t="s">
        <v>1683</v>
      </c>
      <c r="U101" s="113" t="s">
        <v>5354</v>
      </c>
      <c r="V101" s="76" t="s">
        <v>30</v>
      </c>
      <c r="W101" s="233" t="s">
        <v>1634</v>
      </c>
      <c r="AI101" s="195"/>
      <c r="AJ101" s="195"/>
      <c r="AK101" s="195"/>
      <c r="AL101" s="195"/>
      <c r="AM101" s="195"/>
      <c r="AN101" s="195"/>
      <c r="AO101" s="195"/>
      <c r="AP101" s="195"/>
      <c r="AQ101" s="195"/>
    </row>
    <row r="102" spans="1:43">
      <c r="A102" s="229">
        <v>81</v>
      </c>
      <c r="B102" s="233" t="s">
        <v>5304</v>
      </c>
      <c r="C102" s="253" t="s">
        <v>5417</v>
      </c>
      <c r="D102" s="233" t="s">
        <v>372</v>
      </c>
      <c r="E102" s="233" t="s">
        <v>373</v>
      </c>
      <c r="F102" s="233" t="s">
        <v>30</v>
      </c>
      <c r="G102" s="76" t="s">
        <v>17</v>
      </c>
      <c r="H102" s="113" t="s">
        <v>5337</v>
      </c>
      <c r="I102" s="113" t="s">
        <v>5337</v>
      </c>
      <c r="J102" s="140" t="s">
        <v>5353</v>
      </c>
      <c r="K102" s="196"/>
      <c r="L102" s="233">
        <v>118</v>
      </c>
      <c r="M102" s="233" t="s">
        <v>10</v>
      </c>
      <c r="N102" s="234" t="s">
        <v>312</v>
      </c>
      <c r="O102" s="233" t="s">
        <v>25</v>
      </c>
      <c r="P102" s="256"/>
      <c r="Q102" s="196"/>
      <c r="R102" s="76" t="s">
        <v>1684</v>
      </c>
      <c r="S102" s="76">
        <f>IF(LEN(R102)&gt;0,INDEX('JP PINT 1.0'!G:G,MATCH(R102,'JP PINT 1.0'!B:B,0),1),"")</f>
        <v>3</v>
      </c>
      <c r="T102" s="233" t="s">
        <v>1685</v>
      </c>
      <c r="U102" s="113" t="s">
        <v>5354</v>
      </c>
      <c r="V102" s="76" t="s">
        <v>30</v>
      </c>
      <c r="W102" s="233" t="s">
        <v>1637</v>
      </c>
      <c r="X102" s="200"/>
      <c r="Y102" s="200"/>
      <c r="Z102" s="200"/>
      <c r="AA102" s="200"/>
      <c r="AB102" s="200"/>
      <c r="AC102" s="200"/>
      <c r="AD102" s="200"/>
      <c r="AE102" s="200"/>
      <c r="AF102" s="200"/>
      <c r="AG102" s="200"/>
      <c r="AH102" s="200"/>
      <c r="AI102" s="213"/>
      <c r="AJ102" s="213"/>
    </row>
    <row r="103" spans="1:43">
      <c r="A103" s="229">
        <v>82</v>
      </c>
      <c r="B103" s="233" t="s">
        <v>5304</v>
      </c>
      <c r="C103" s="253" t="s">
        <v>5418</v>
      </c>
      <c r="D103" s="233" t="s">
        <v>374</v>
      </c>
      <c r="E103" s="233" t="s">
        <v>375</v>
      </c>
      <c r="F103" s="233" t="s">
        <v>30</v>
      </c>
      <c r="G103" s="76" t="s">
        <v>17</v>
      </c>
      <c r="H103" s="113" t="s">
        <v>5337</v>
      </c>
      <c r="I103" s="125" t="s">
        <v>5306</v>
      </c>
      <c r="J103" s="140" t="s">
        <v>5353</v>
      </c>
      <c r="K103" s="196"/>
      <c r="L103" s="233">
        <v>119</v>
      </c>
      <c r="M103" s="233" t="s">
        <v>10</v>
      </c>
      <c r="N103" s="234" t="s">
        <v>316</v>
      </c>
      <c r="O103" s="233" t="s">
        <v>25</v>
      </c>
      <c r="P103" s="256"/>
      <c r="Q103" s="196"/>
      <c r="R103" s="76" t="s">
        <v>1686</v>
      </c>
      <c r="S103" s="76">
        <f>IF(LEN(R103)&gt;0,INDEX('JP PINT 1.0'!G:G,MATCH(R103,'JP PINT 1.0'!B:B,0),1),"")</f>
        <v>3</v>
      </c>
      <c r="T103" s="233" t="s">
        <v>1687</v>
      </c>
      <c r="U103" s="113" t="s">
        <v>5354</v>
      </c>
      <c r="V103" s="76" t="s">
        <v>30</v>
      </c>
      <c r="W103" s="233" t="s">
        <v>1640</v>
      </c>
      <c r="X103" s="200"/>
      <c r="Y103" s="200"/>
      <c r="Z103" s="200"/>
      <c r="AA103" s="200"/>
      <c r="AB103" s="200"/>
      <c r="AC103" s="200"/>
      <c r="AD103" s="200"/>
      <c r="AE103" s="200"/>
      <c r="AF103" s="200"/>
      <c r="AG103" s="200"/>
      <c r="AH103" s="200"/>
      <c r="AI103" s="200"/>
      <c r="AJ103" s="200"/>
    </row>
    <row r="104" spans="1:43">
      <c r="A104" s="229">
        <v>83</v>
      </c>
      <c r="B104" s="233" t="s">
        <v>5304</v>
      </c>
      <c r="C104" s="253" t="s">
        <v>5419</v>
      </c>
      <c r="D104" s="233" t="s">
        <v>376</v>
      </c>
      <c r="E104" s="233" t="s">
        <v>377</v>
      </c>
      <c r="F104" s="233" t="s">
        <v>30</v>
      </c>
      <c r="G104" s="76" t="s">
        <v>17</v>
      </c>
      <c r="H104" s="113" t="s">
        <v>5337</v>
      </c>
      <c r="I104" s="125" t="s">
        <v>5306</v>
      </c>
      <c r="J104" s="140" t="s">
        <v>5353</v>
      </c>
      <c r="K104" s="196"/>
      <c r="L104" s="233">
        <v>120</v>
      </c>
      <c r="M104" s="233" t="s">
        <v>10</v>
      </c>
      <c r="N104" s="234" t="s">
        <v>320</v>
      </c>
      <c r="O104" s="233" t="s">
        <v>25</v>
      </c>
      <c r="P104" s="256"/>
      <c r="Q104" s="196"/>
      <c r="R104" s="76" t="s">
        <v>1688</v>
      </c>
      <c r="S104" s="76">
        <f>IF(LEN(R104)&gt;0,INDEX('JP PINT 1.0'!G:G,MATCH(R104,'JP PINT 1.0'!B:B,0),1),"")</f>
        <v>3</v>
      </c>
      <c r="T104" s="233" t="s">
        <v>1689</v>
      </c>
      <c r="U104" s="113" t="s">
        <v>5354</v>
      </c>
      <c r="V104" s="76" t="s">
        <v>30</v>
      </c>
      <c r="W104" s="233" t="s">
        <v>1640</v>
      </c>
      <c r="X104" s="200"/>
      <c r="Y104" s="200"/>
      <c r="Z104" s="200"/>
      <c r="AA104" s="200"/>
      <c r="AB104" s="200"/>
      <c r="AC104" s="200"/>
      <c r="AD104" s="200"/>
      <c r="AE104" s="200"/>
      <c r="AF104" s="200"/>
      <c r="AG104" s="200"/>
      <c r="AH104" s="200"/>
      <c r="AI104" s="200"/>
      <c r="AJ104" s="200"/>
    </row>
    <row r="105" spans="1:43">
      <c r="A105" s="229">
        <v>84</v>
      </c>
      <c r="B105" s="233" t="s">
        <v>5304</v>
      </c>
      <c r="C105" s="253" t="s">
        <v>5420</v>
      </c>
      <c r="D105" s="233" t="s">
        <v>378</v>
      </c>
      <c r="E105" s="233" t="s">
        <v>379</v>
      </c>
      <c r="F105" s="233" t="s">
        <v>23</v>
      </c>
      <c r="G105" s="76" t="s">
        <v>17</v>
      </c>
      <c r="H105" s="113" t="s">
        <v>5340</v>
      </c>
      <c r="I105" s="125" t="s">
        <v>5306</v>
      </c>
      <c r="J105" s="140" t="s">
        <v>5315</v>
      </c>
      <c r="K105" s="196"/>
      <c r="L105" s="233">
        <v>121</v>
      </c>
      <c r="M105" s="233" t="s">
        <v>10</v>
      </c>
      <c r="N105" s="234" t="s">
        <v>324</v>
      </c>
      <c r="O105" s="233" t="s">
        <v>25</v>
      </c>
      <c r="P105" s="256"/>
      <c r="Q105" s="196"/>
      <c r="R105" s="76" t="s">
        <v>1692</v>
      </c>
      <c r="S105" s="76">
        <f>IF(LEN(R105)&gt;0,INDEX('JP PINT 1.0'!G:G,MATCH(R105,'JP PINT 1.0'!B:B,0),1),"")</f>
        <v>3</v>
      </c>
      <c r="T105" s="233" t="s">
        <v>1693</v>
      </c>
      <c r="U105" s="113" t="s">
        <v>5315</v>
      </c>
      <c r="V105" s="76" t="s">
        <v>23</v>
      </c>
      <c r="W105" s="233" t="s">
        <v>1647</v>
      </c>
      <c r="X105" s="200"/>
      <c r="Y105" s="200"/>
      <c r="Z105" s="200"/>
      <c r="AA105" s="200"/>
      <c r="AB105" s="200"/>
      <c r="AC105" s="200"/>
      <c r="AD105" s="200"/>
      <c r="AE105" s="200"/>
      <c r="AF105" s="200"/>
      <c r="AG105" s="200"/>
      <c r="AH105" s="200"/>
      <c r="AI105" s="200"/>
      <c r="AJ105" s="200"/>
    </row>
    <row r="106" spans="1:43" s="200" customFormat="1">
      <c r="A106" s="229">
        <v>85</v>
      </c>
      <c r="B106" s="233" t="s">
        <v>5304</v>
      </c>
      <c r="C106" s="251" t="s">
        <v>5421</v>
      </c>
      <c r="D106" s="236" t="s">
        <v>328</v>
      </c>
      <c r="E106" s="236" t="s">
        <v>328</v>
      </c>
      <c r="F106" s="236" t="s">
        <v>23</v>
      </c>
      <c r="G106" s="85">
        <v>0</v>
      </c>
      <c r="H106" s="116" t="s">
        <v>5308</v>
      </c>
      <c r="I106" s="116" t="s">
        <v>5308</v>
      </c>
      <c r="J106" s="147" t="s">
        <v>5308</v>
      </c>
      <c r="K106" s="196"/>
      <c r="L106" s="236">
        <v>122</v>
      </c>
      <c r="M106" s="236" t="s">
        <v>10</v>
      </c>
      <c r="N106" s="237" t="s">
        <v>380</v>
      </c>
      <c r="O106" s="236" t="s">
        <v>36</v>
      </c>
      <c r="P106" s="256"/>
      <c r="Q106" s="196"/>
      <c r="R106" s="76"/>
      <c r="S106" s="76" t="str">
        <f>IF(LEN(R106)&gt;0,INDEX('JP PINT 1.0'!G:G,MATCH(R106,'JP PINT 1.0'!B:B,0),1),"")</f>
        <v/>
      </c>
      <c r="T106" s="233"/>
      <c r="U106" s="113"/>
      <c r="V106" s="76"/>
      <c r="W106" s="233"/>
      <c r="AK106" s="195"/>
      <c r="AL106" s="195"/>
      <c r="AM106" s="195"/>
      <c r="AN106" s="195"/>
      <c r="AO106" s="195"/>
      <c r="AP106" s="195"/>
      <c r="AQ106" s="195"/>
    </row>
    <row r="107" spans="1:43" s="200" customFormat="1">
      <c r="A107" s="229">
        <v>86</v>
      </c>
      <c r="B107" s="233" t="s">
        <v>5304</v>
      </c>
      <c r="C107" s="253" t="s">
        <v>5422</v>
      </c>
      <c r="D107" s="233" t="s">
        <v>331</v>
      </c>
      <c r="E107" s="233" t="s">
        <v>332</v>
      </c>
      <c r="F107" s="233" t="s">
        <v>23</v>
      </c>
      <c r="G107" s="76" t="s">
        <v>17</v>
      </c>
      <c r="H107" s="113" t="s">
        <v>5373</v>
      </c>
      <c r="I107" s="113" t="s">
        <v>5340</v>
      </c>
      <c r="J107" s="113" t="s">
        <v>5315</v>
      </c>
      <c r="K107" s="196"/>
      <c r="L107" s="233">
        <v>124</v>
      </c>
      <c r="M107" s="233" t="s">
        <v>10</v>
      </c>
      <c r="N107" s="234" t="s">
        <v>329</v>
      </c>
      <c r="O107" s="233" t="s">
        <v>25</v>
      </c>
      <c r="P107" s="256"/>
      <c r="Q107" s="196"/>
      <c r="R107" s="76"/>
      <c r="S107" s="76" t="str">
        <f>IF(LEN(R107)&gt;0,INDEX('JP PINT 1.0'!G:G,MATCH(R107,'JP PINT 1.0'!B:B,0),1),"")</f>
        <v/>
      </c>
      <c r="T107" s="233"/>
      <c r="U107" s="113" t="s">
        <v>5315</v>
      </c>
      <c r="V107" s="76"/>
      <c r="W107" s="233"/>
      <c r="AK107" s="195"/>
      <c r="AL107" s="195"/>
      <c r="AM107" s="195"/>
      <c r="AN107" s="195"/>
      <c r="AO107" s="195"/>
      <c r="AP107" s="195"/>
      <c r="AQ107" s="195"/>
    </row>
    <row r="108" spans="1:43" s="200" customFormat="1">
      <c r="A108" s="229">
        <v>87</v>
      </c>
      <c r="B108" s="233" t="s">
        <v>5304</v>
      </c>
      <c r="C108" s="253" t="s">
        <v>5423</v>
      </c>
      <c r="D108" s="233" t="s">
        <v>333</v>
      </c>
      <c r="E108" s="233" t="s">
        <v>334</v>
      </c>
      <c r="F108" s="233" t="s">
        <v>23</v>
      </c>
      <c r="G108" s="76" t="s">
        <v>17</v>
      </c>
      <c r="H108" s="113" t="s">
        <v>5373</v>
      </c>
      <c r="I108" s="113" t="s">
        <v>5340</v>
      </c>
      <c r="J108" s="113" t="s">
        <v>5315</v>
      </c>
      <c r="K108" s="196"/>
      <c r="L108" s="233">
        <v>125</v>
      </c>
      <c r="M108" s="233" t="s">
        <v>10</v>
      </c>
      <c r="N108" s="234" t="s">
        <v>279</v>
      </c>
      <c r="O108" s="233" t="s">
        <v>25</v>
      </c>
      <c r="P108" s="256"/>
      <c r="Q108" s="196"/>
      <c r="R108" s="76"/>
      <c r="S108" s="76" t="str">
        <f>IF(LEN(R108)&gt;0,INDEX('JP PINT 1.0'!G:G,MATCH(R108,'JP PINT 1.0'!B:B,0),1),"")</f>
        <v/>
      </c>
      <c r="T108" s="233"/>
      <c r="U108" s="113" t="s">
        <v>5315</v>
      </c>
      <c r="V108" s="76"/>
      <c r="W108" s="233"/>
      <c r="AK108" s="195"/>
      <c r="AL108" s="195"/>
      <c r="AM108" s="195"/>
      <c r="AN108" s="195"/>
      <c r="AO108" s="195"/>
      <c r="AP108" s="195"/>
      <c r="AQ108" s="195"/>
    </row>
    <row r="109" spans="1:43">
      <c r="A109" s="229">
        <v>88</v>
      </c>
      <c r="B109" s="233" t="s">
        <v>5304</v>
      </c>
      <c r="C109" s="251" t="s">
        <v>5424</v>
      </c>
      <c r="D109" s="236" t="s">
        <v>388</v>
      </c>
      <c r="E109" s="236" t="s">
        <v>389</v>
      </c>
      <c r="F109" s="236" t="s">
        <v>30</v>
      </c>
      <c r="G109" s="85" t="s">
        <v>17</v>
      </c>
      <c r="H109" s="88" t="s">
        <v>942</v>
      </c>
      <c r="I109" s="86" t="s">
        <v>5306</v>
      </c>
      <c r="J109" s="120" t="s">
        <v>942</v>
      </c>
      <c r="K109" s="196"/>
      <c r="L109" s="236">
        <v>126</v>
      </c>
      <c r="M109" s="236" t="s">
        <v>10</v>
      </c>
      <c r="N109" s="237" t="s">
        <v>382</v>
      </c>
      <c r="O109" s="236" t="s">
        <v>36</v>
      </c>
      <c r="P109" s="256"/>
      <c r="Q109" s="196"/>
      <c r="R109" s="76"/>
      <c r="S109" s="76" t="str">
        <f>IF(LEN(R109)&gt;0,INDEX('JP PINT 1.0'!G:G,MATCH(R109,'JP PINT 1.0'!B:B,0),1),"")</f>
        <v/>
      </c>
      <c r="T109" s="233"/>
      <c r="U109" s="113"/>
      <c r="V109" s="76"/>
      <c r="W109" s="233"/>
      <c r="X109" s="200"/>
      <c r="Y109" s="200"/>
      <c r="Z109" s="200"/>
      <c r="AA109" s="200"/>
      <c r="AB109" s="200"/>
      <c r="AC109" s="200"/>
      <c r="AD109" s="200"/>
      <c r="AE109" s="200"/>
      <c r="AF109" s="200"/>
      <c r="AG109" s="200"/>
      <c r="AH109" s="200"/>
      <c r="AI109" s="200"/>
      <c r="AJ109" s="200"/>
    </row>
    <row r="110" spans="1:43">
      <c r="A110" s="229">
        <v>89</v>
      </c>
      <c r="B110" s="233" t="s">
        <v>5304</v>
      </c>
      <c r="C110" s="253" t="s">
        <v>5425</v>
      </c>
      <c r="D110" s="233" t="s">
        <v>391</v>
      </c>
      <c r="E110" s="233" t="s">
        <v>392</v>
      </c>
      <c r="F110" s="233" t="s">
        <v>30</v>
      </c>
      <c r="G110" s="76" t="s">
        <v>17</v>
      </c>
      <c r="H110" s="113" t="s">
        <v>5337</v>
      </c>
      <c r="I110" s="125" t="s">
        <v>5306</v>
      </c>
      <c r="J110" s="113" t="s">
        <v>5353</v>
      </c>
      <c r="K110" s="196"/>
      <c r="L110" s="233">
        <v>128</v>
      </c>
      <c r="M110" s="233" t="s">
        <v>10</v>
      </c>
      <c r="N110" s="234" t="s">
        <v>390</v>
      </c>
      <c r="O110" s="233" t="s">
        <v>25</v>
      </c>
      <c r="P110" s="256"/>
      <c r="Q110" s="196"/>
      <c r="R110" s="76" t="s">
        <v>1752</v>
      </c>
      <c r="S110" s="76">
        <f>IF(LEN(R110)&gt;0,INDEX('JP PINT 1.0'!G:G,MATCH(R110,'JP PINT 1.0'!B:B,0),1),"")</f>
        <v>1</v>
      </c>
      <c r="T110" s="233" t="s">
        <v>1753</v>
      </c>
      <c r="U110" s="113" t="s">
        <v>5280</v>
      </c>
      <c r="V110" s="76" t="s">
        <v>30</v>
      </c>
      <c r="W110" s="233" t="s">
        <v>2152</v>
      </c>
      <c r="X110" s="200"/>
      <c r="Y110" s="200"/>
      <c r="Z110" s="200"/>
      <c r="AA110" s="200"/>
      <c r="AB110" s="200"/>
      <c r="AC110" s="200"/>
      <c r="AD110" s="200"/>
      <c r="AE110" s="200"/>
      <c r="AF110" s="200"/>
      <c r="AG110" s="200"/>
      <c r="AH110" s="200"/>
      <c r="AI110" s="200"/>
      <c r="AJ110" s="200"/>
    </row>
    <row r="111" spans="1:43">
      <c r="A111" s="229">
        <v>90</v>
      </c>
      <c r="B111" s="233" t="s">
        <v>5304</v>
      </c>
      <c r="C111" s="253" t="s">
        <v>5426</v>
      </c>
      <c r="D111" s="233" t="s">
        <v>394</v>
      </c>
      <c r="E111" s="233" t="s">
        <v>395</v>
      </c>
      <c r="F111" s="233" t="s">
        <v>30</v>
      </c>
      <c r="G111" s="76" t="s">
        <v>17</v>
      </c>
      <c r="H111" s="113" t="s">
        <v>5337</v>
      </c>
      <c r="I111" s="125" t="s">
        <v>5306</v>
      </c>
      <c r="J111" s="113" t="s">
        <v>942</v>
      </c>
      <c r="K111" s="196"/>
      <c r="L111" s="233">
        <v>129</v>
      </c>
      <c r="M111" s="233" t="s">
        <v>10</v>
      </c>
      <c r="N111" s="234" t="s">
        <v>393</v>
      </c>
      <c r="O111" s="233" t="s">
        <v>25</v>
      </c>
      <c r="P111" s="283"/>
      <c r="Q111" s="196"/>
      <c r="R111" s="76"/>
      <c r="S111" s="76" t="str">
        <f>IF(LEN(R111)&gt;0,INDEX('JP PINT 1.0'!G:G,MATCH(R111,'JP PINT 1.0'!B:B,0),1),"")</f>
        <v/>
      </c>
      <c r="T111" s="233"/>
      <c r="U111" s="148"/>
      <c r="V111" s="76"/>
      <c r="W111" s="233"/>
      <c r="X111" s="200"/>
      <c r="Y111" s="200"/>
      <c r="Z111" s="200"/>
      <c r="AA111" s="200"/>
      <c r="AB111" s="200"/>
      <c r="AC111" s="200"/>
      <c r="AD111" s="200"/>
      <c r="AE111" s="200"/>
      <c r="AF111" s="200"/>
      <c r="AG111" s="200"/>
      <c r="AH111" s="200"/>
      <c r="AI111" s="200"/>
      <c r="AJ111" s="200"/>
    </row>
    <row r="112" spans="1:43" s="200" customFormat="1">
      <c r="A112" s="229">
        <v>91</v>
      </c>
      <c r="B112" s="233" t="s">
        <v>5304</v>
      </c>
      <c r="C112" s="251" t="s">
        <v>5427</v>
      </c>
      <c r="D112" s="236" t="s">
        <v>402</v>
      </c>
      <c r="E112" s="236" t="s">
        <v>403</v>
      </c>
      <c r="F112" s="236" t="s">
        <v>23</v>
      </c>
      <c r="G112" s="85" t="s">
        <v>17</v>
      </c>
      <c r="H112" s="116" t="s">
        <v>5314</v>
      </c>
      <c r="I112" s="124" t="s">
        <v>5306</v>
      </c>
      <c r="J112" s="120" t="s">
        <v>942</v>
      </c>
      <c r="K112" s="196"/>
      <c r="L112" s="236">
        <v>130</v>
      </c>
      <c r="M112" s="236" t="s">
        <v>10</v>
      </c>
      <c r="N112" s="237" t="s">
        <v>396</v>
      </c>
      <c r="O112" s="236" t="s">
        <v>36</v>
      </c>
      <c r="P112" s="283"/>
      <c r="Q112" s="196"/>
      <c r="R112" s="76"/>
      <c r="S112" s="76" t="str">
        <f>IF(LEN(R112)&gt;0,INDEX('JP PINT 1.0'!G:G,MATCH(R112,'JP PINT 1.0'!B:B,0),1),"")</f>
        <v/>
      </c>
      <c r="T112" s="233"/>
      <c r="U112" s="148"/>
      <c r="V112" s="76"/>
      <c r="W112" s="233"/>
      <c r="AK112" s="195"/>
      <c r="AL112" s="195"/>
      <c r="AM112" s="195"/>
      <c r="AN112" s="195"/>
      <c r="AO112" s="195"/>
      <c r="AP112" s="195"/>
      <c r="AQ112" s="195"/>
    </row>
    <row r="113" spans="1:43">
      <c r="A113" s="229">
        <v>92</v>
      </c>
      <c r="B113" s="233" t="s">
        <v>5304</v>
      </c>
      <c r="C113" s="253" t="s">
        <v>5428</v>
      </c>
      <c r="D113" s="233" t="s">
        <v>406</v>
      </c>
      <c r="E113" s="233" t="s">
        <v>407</v>
      </c>
      <c r="F113" s="233" t="s">
        <v>23</v>
      </c>
      <c r="G113" s="84" t="s">
        <v>17</v>
      </c>
      <c r="H113" s="113" t="s">
        <v>5340</v>
      </c>
      <c r="I113" s="125" t="s">
        <v>5306</v>
      </c>
      <c r="J113" s="113" t="s">
        <v>5353</v>
      </c>
      <c r="K113" s="196"/>
      <c r="L113" s="233">
        <v>132</v>
      </c>
      <c r="M113" s="233" t="s">
        <v>10</v>
      </c>
      <c r="N113" s="234" t="s">
        <v>404</v>
      </c>
      <c r="O113" s="233" t="s">
        <v>25</v>
      </c>
      <c r="P113" s="256"/>
      <c r="Q113" s="196"/>
      <c r="R113" s="76" t="s">
        <v>1796</v>
      </c>
      <c r="S113" s="76">
        <f>IF(LEN(R113)&gt;0,INDEX('JP PINT 1.0'!G:G,MATCH(R113,'JP PINT 1.0'!B:B,0),1),"")</f>
        <v>1</v>
      </c>
      <c r="T113" s="233" t="s">
        <v>2114</v>
      </c>
      <c r="U113" s="113" t="s">
        <v>5354</v>
      </c>
      <c r="V113" s="76" t="s">
        <v>30</v>
      </c>
      <c r="W113" s="233" t="s">
        <v>2116</v>
      </c>
      <c r="X113" s="200"/>
      <c r="Y113" s="200"/>
      <c r="Z113" s="200"/>
      <c r="AA113" s="200"/>
      <c r="AB113" s="200"/>
      <c r="AC113" s="200"/>
      <c r="AD113" s="200"/>
      <c r="AE113" s="200"/>
      <c r="AF113" s="200"/>
      <c r="AG113" s="200"/>
      <c r="AH113" s="200"/>
      <c r="AI113" s="200"/>
      <c r="AJ113" s="200"/>
    </row>
    <row r="114" spans="1:43" s="200" customFormat="1">
      <c r="A114" s="229">
        <v>93</v>
      </c>
      <c r="B114" s="233" t="s">
        <v>5304</v>
      </c>
      <c r="C114" s="253" t="s">
        <v>5429</v>
      </c>
      <c r="D114" s="233" t="s">
        <v>410</v>
      </c>
      <c r="E114" s="200" t="s">
        <v>411</v>
      </c>
      <c r="F114" s="233" t="s">
        <v>23</v>
      </c>
      <c r="G114" s="76" t="s">
        <v>17</v>
      </c>
      <c r="H114" s="113" t="s">
        <v>5340</v>
      </c>
      <c r="I114" s="125" t="s">
        <v>5306</v>
      </c>
      <c r="J114" s="113" t="s">
        <v>5315</v>
      </c>
      <c r="K114" s="196"/>
      <c r="L114" s="233">
        <v>133</v>
      </c>
      <c r="M114" s="233" t="s">
        <v>10</v>
      </c>
      <c r="N114" s="234" t="s">
        <v>408</v>
      </c>
      <c r="O114" s="233" t="s">
        <v>25</v>
      </c>
      <c r="P114" s="256"/>
      <c r="Q114" s="196"/>
      <c r="R114" s="76" t="s">
        <v>1797</v>
      </c>
      <c r="S114" s="76">
        <f>IF(LEN(R114)&gt;0,INDEX('JP PINT 1.0'!G:G,MATCH(R114,'JP PINT 1.0'!B:B,0),1),"")</f>
        <v>1</v>
      </c>
      <c r="T114" s="233" t="s">
        <v>1798</v>
      </c>
      <c r="U114" s="113" t="s">
        <v>5371</v>
      </c>
      <c r="V114" s="76" t="s">
        <v>23</v>
      </c>
      <c r="W114" s="233" t="s">
        <v>5218</v>
      </c>
      <c r="AK114" s="195"/>
      <c r="AL114" s="195"/>
      <c r="AM114" s="195"/>
      <c r="AN114" s="195"/>
      <c r="AO114" s="195"/>
      <c r="AP114" s="195"/>
      <c r="AQ114" s="195"/>
    </row>
    <row r="115" spans="1:43" s="200" customFormat="1">
      <c r="A115" s="229">
        <v>94</v>
      </c>
      <c r="B115" s="233" t="s">
        <v>5304</v>
      </c>
      <c r="C115" s="253" t="s">
        <v>5430</v>
      </c>
      <c r="D115" s="233" t="s">
        <v>414</v>
      </c>
      <c r="E115" s="233" t="s">
        <v>415</v>
      </c>
      <c r="F115" s="233" t="s">
        <v>30</v>
      </c>
      <c r="G115" s="76" t="s">
        <v>17</v>
      </c>
      <c r="H115" s="113" t="s">
        <v>5337</v>
      </c>
      <c r="I115" s="125" t="s">
        <v>5306</v>
      </c>
      <c r="J115" s="113" t="s">
        <v>942</v>
      </c>
      <c r="K115" s="196"/>
      <c r="L115" s="233">
        <v>134</v>
      </c>
      <c r="M115" s="233" t="s">
        <v>10</v>
      </c>
      <c r="N115" s="234" t="s">
        <v>412</v>
      </c>
      <c r="O115" s="233" t="s">
        <v>25</v>
      </c>
      <c r="P115" s="256"/>
      <c r="Q115" s="196"/>
      <c r="R115" s="76"/>
      <c r="S115" s="76" t="str">
        <f>IF(LEN(R115)&gt;0,INDEX('JP PINT 1.0'!G:G,MATCH(R115,'JP PINT 1.0'!B:B,0),1),"")</f>
        <v/>
      </c>
      <c r="T115" s="233"/>
      <c r="U115" s="113"/>
      <c r="V115" s="76"/>
      <c r="W115" s="233"/>
      <c r="AK115" s="195"/>
      <c r="AL115" s="195"/>
      <c r="AM115" s="195"/>
      <c r="AN115" s="195"/>
      <c r="AO115" s="195"/>
      <c r="AP115" s="195"/>
      <c r="AQ115" s="195"/>
    </row>
    <row r="116" spans="1:43" s="200" customFormat="1">
      <c r="A116" s="229">
        <v>95</v>
      </c>
      <c r="B116" s="233" t="s">
        <v>5304</v>
      </c>
      <c r="C116" s="251" t="s">
        <v>5431</v>
      </c>
      <c r="D116" s="236" t="s">
        <v>420</v>
      </c>
      <c r="E116" s="236" t="s">
        <v>421</v>
      </c>
      <c r="F116" s="236" t="s">
        <v>30</v>
      </c>
      <c r="G116" s="85" t="s">
        <v>17</v>
      </c>
      <c r="H116" s="116" t="s">
        <v>5314</v>
      </c>
      <c r="I116" s="124" t="s">
        <v>5306</v>
      </c>
      <c r="J116" s="120" t="s">
        <v>5353</v>
      </c>
      <c r="K116" s="197"/>
      <c r="L116" s="236">
        <v>135</v>
      </c>
      <c r="M116" s="236" t="s">
        <v>10</v>
      </c>
      <c r="N116" s="237" t="s">
        <v>416</v>
      </c>
      <c r="O116" s="236" t="s">
        <v>36</v>
      </c>
      <c r="P116" s="256"/>
      <c r="Q116" s="197"/>
      <c r="R116" s="82" t="s">
        <v>1799</v>
      </c>
      <c r="S116" s="76">
        <f>IF(LEN(R116)&gt;0,INDEX('JP PINT 1.0'!G:G,MATCH(R116,'JP PINT 1.0'!B:B,0),1),"")</f>
        <v>1</v>
      </c>
      <c r="T116" s="244" t="s">
        <v>1800</v>
      </c>
      <c r="U116" s="113" t="s">
        <v>5354</v>
      </c>
      <c r="V116" s="82" t="s">
        <v>30</v>
      </c>
      <c r="W116" s="244" t="s">
        <v>3975</v>
      </c>
      <c r="X116" s="195"/>
      <c r="Y116" s="195"/>
      <c r="Z116" s="195"/>
      <c r="AA116" s="195"/>
      <c r="AB116" s="195"/>
      <c r="AC116" s="195"/>
      <c r="AD116" s="195"/>
      <c r="AE116" s="195"/>
      <c r="AF116" s="195"/>
      <c r="AG116" s="195"/>
      <c r="AH116" s="195"/>
      <c r="AI116" s="195"/>
      <c r="AJ116" s="195"/>
      <c r="AK116" s="195"/>
      <c r="AL116" s="195"/>
      <c r="AM116" s="195"/>
      <c r="AN116" s="195"/>
      <c r="AO116" s="195"/>
      <c r="AP116" s="195"/>
      <c r="AQ116" s="195"/>
    </row>
    <row r="117" spans="1:43">
      <c r="A117" s="229">
        <v>96</v>
      </c>
      <c r="B117" s="233" t="s">
        <v>5304</v>
      </c>
      <c r="C117" s="253" t="s">
        <v>5432</v>
      </c>
      <c r="D117" s="233" t="s">
        <v>422</v>
      </c>
      <c r="E117" s="233" t="s">
        <v>423</v>
      </c>
      <c r="F117" s="233" t="s">
        <v>30</v>
      </c>
      <c r="G117" s="76" t="s">
        <v>17</v>
      </c>
      <c r="H117" s="113" t="s">
        <v>5337</v>
      </c>
      <c r="I117" s="125" t="s">
        <v>5306</v>
      </c>
      <c r="J117" s="113" t="s">
        <v>5433</v>
      </c>
      <c r="L117" s="233">
        <v>137</v>
      </c>
      <c r="M117" s="233" t="s">
        <v>10</v>
      </c>
      <c r="N117" s="234" t="s">
        <v>234</v>
      </c>
      <c r="O117" s="229" t="s">
        <v>25</v>
      </c>
      <c r="P117" s="256"/>
      <c r="R117" s="82" t="s">
        <v>1801</v>
      </c>
      <c r="S117" s="76">
        <f>IF(LEN(R117)&gt;0,INDEX('JP PINT 1.0'!G:G,MATCH(R117,'JP PINT 1.0'!B:B,0),1),"")</f>
        <v>2</v>
      </c>
      <c r="T117" s="244" t="s">
        <v>1802</v>
      </c>
      <c r="U117" s="113" t="s">
        <v>5280</v>
      </c>
      <c r="V117" s="82" t="s">
        <v>30</v>
      </c>
      <c r="W117" s="244" t="s">
        <v>1803</v>
      </c>
    </row>
    <row r="118" spans="1:43">
      <c r="A118" s="229">
        <v>97</v>
      </c>
      <c r="B118" s="233" t="s">
        <v>5304</v>
      </c>
      <c r="C118" s="253" t="s">
        <v>5434</v>
      </c>
      <c r="D118" s="233" t="s">
        <v>424</v>
      </c>
      <c r="E118" s="233" t="s">
        <v>425</v>
      </c>
      <c r="F118" s="233" t="s">
        <v>30</v>
      </c>
      <c r="G118" s="76" t="s">
        <v>17</v>
      </c>
      <c r="H118" s="113" t="s">
        <v>5337</v>
      </c>
      <c r="I118" s="125" t="s">
        <v>5306</v>
      </c>
      <c r="J118" s="113" t="s">
        <v>942</v>
      </c>
      <c r="L118" s="233">
        <v>138</v>
      </c>
      <c r="M118" s="233" t="s">
        <v>10</v>
      </c>
      <c r="N118" s="234" t="s">
        <v>237</v>
      </c>
      <c r="O118" s="229" t="s">
        <v>25</v>
      </c>
      <c r="P118" s="256"/>
      <c r="R118" s="82"/>
      <c r="S118" s="76" t="str">
        <f>IF(LEN(R118)&gt;0,INDEX('JP PINT 1.0'!G:G,MATCH(R118,'JP PINT 1.0'!B:B,0),1),"")</f>
        <v/>
      </c>
      <c r="T118" s="244"/>
      <c r="U118" s="113"/>
      <c r="V118" s="82"/>
      <c r="W118" s="244"/>
    </row>
    <row r="119" spans="1:43">
      <c r="A119" s="229">
        <v>98</v>
      </c>
      <c r="B119" s="233" t="s">
        <v>5304</v>
      </c>
      <c r="C119" s="253" t="s">
        <v>5435</v>
      </c>
      <c r="D119" s="233" t="s">
        <v>426</v>
      </c>
      <c r="E119" s="233" t="s">
        <v>427</v>
      </c>
      <c r="F119" s="233" t="s">
        <v>30</v>
      </c>
      <c r="G119" s="76" t="s">
        <v>17</v>
      </c>
      <c r="H119" s="113" t="s">
        <v>5337</v>
      </c>
      <c r="I119" s="125" t="s">
        <v>5306</v>
      </c>
      <c r="J119" s="138" t="s">
        <v>5353</v>
      </c>
      <c r="L119" s="233">
        <v>139</v>
      </c>
      <c r="M119" s="233" t="s">
        <v>10</v>
      </c>
      <c r="N119" s="234" t="s">
        <v>241</v>
      </c>
      <c r="O119" s="229" t="s">
        <v>25</v>
      </c>
      <c r="P119" s="272"/>
      <c r="R119" s="82" t="s">
        <v>1804</v>
      </c>
      <c r="S119" s="76">
        <f>IF(LEN(R119)&gt;0,INDEX('JP PINT 1.0'!G:G,MATCH(R119,'JP PINT 1.0'!B:B,0),1),"")</f>
        <v>2</v>
      </c>
      <c r="T119" s="244" t="s">
        <v>1805</v>
      </c>
      <c r="U119" s="139" t="s">
        <v>5354</v>
      </c>
      <c r="V119" s="82" t="s">
        <v>23</v>
      </c>
      <c r="W119" s="244" t="s">
        <v>1806</v>
      </c>
    </row>
    <row r="120" spans="1:43">
      <c r="A120" s="229">
        <v>99</v>
      </c>
      <c r="B120" s="233" t="s">
        <v>5304</v>
      </c>
      <c r="C120" s="253" t="s">
        <v>5436</v>
      </c>
      <c r="D120" s="270" t="s">
        <v>428</v>
      </c>
      <c r="E120" s="270" t="s">
        <v>429</v>
      </c>
      <c r="F120" s="270" t="s">
        <v>30</v>
      </c>
      <c r="G120" s="136" t="s">
        <v>17</v>
      </c>
      <c r="H120" s="138" t="s">
        <v>5337</v>
      </c>
      <c r="I120" s="144" t="s">
        <v>5306</v>
      </c>
      <c r="J120" s="138" t="s">
        <v>5308</v>
      </c>
      <c r="K120" s="196"/>
      <c r="L120" s="270">
        <v>140</v>
      </c>
      <c r="M120" s="270" t="s">
        <v>10</v>
      </c>
      <c r="N120" s="271" t="s">
        <v>244</v>
      </c>
      <c r="O120" s="233" t="s">
        <v>25</v>
      </c>
      <c r="P120" s="272"/>
      <c r="Q120" s="196"/>
      <c r="R120" s="82"/>
      <c r="S120" s="76" t="str">
        <f>IF(LEN(R120)&gt;0,INDEX('JP PINT 1.0'!G:G,MATCH(R120,'JP PINT 1.0'!B:B,0),1),"")</f>
        <v/>
      </c>
      <c r="T120" s="244"/>
      <c r="U120" s="139"/>
      <c r="V120" s="82"/>
      <c r="W120" s="244"/>
      <c r="X120" s="200"/>
      <c r="Y120" s="200"/>
      <c r="Z120" s="200"/>
      <c r="AA120" s="200"/>
      <c r="AB120" s="200"/>
      <c r="AC120" s="200"/>
      <c r="AD120" s="200"/>
      <c r="AE120" s="200"/>
      <c r="AF120" s="200"/>
      <c r="AG120" s="200"/>
      <c r="AH120" s="200"/>
      <c r="AI120" s="200"/>
      <c r="AJ120" s="200"/>
    </row>
    <row r="121" spans="1:43">
      <c r="A121" s="229">
        <v>100</v>
      </c>
      <c r="B121" s="233" t="s">
        <v>5304</v>
      </c>
      <c r="C121" s="251" t="s">
        <v>5437</v>
      </c>
      <c r="D121" s="236" t="s">
        <v>432</v>
      </c>
      <c r="E121" s="236" t="s">
        <v>255</v>
      </c>
      <c r="F121" s="236" t="s">
        <v>30</v>
      </c>
      <c r="G121" s="85" t="s">
        <v>17</v>
      </c>
      <c r="H121" s="116" t="s">
        <v>5314</v>
      </c>
      <c r="I121" s="124" t="s">
        <v>5306</v>
      </c>
      <c r="J121" s="120" t="s">
        <v>942</v>
      </c>
      <c r="L121" s="236">
        <v>141</v>
      </c>
      <c r="M121" s="236" t="s">
        <v>10</v>
      </c>
      <c r="N121" s="237" t="s">
        <v>248</v>
      </c>
      <c r="O121" s="236" t="s">
        <v>36</v>
      </c>
      <c r="P121" s="256"/>
      <c r="R121" s="82"/>
      <c r="S121" s="76" t="str">
        <f>IF(LEN(R121)&gt;0,INDEX('JP PINT 1.0'!G:G,MATCH(R121,'JP PINT 1.0'!B:B,0),1),"")</f>
        <v/>
      </c>
      <c r="T121" s="244"/>
      <c r="U121" s="113"/>
      <c r="V121" s="82"/>
      <c r="W121" s="244"/>
      <c r="AK121" s="200"/>
      <c r="AL121" s="200"/>
      <c r="AM121" s="200"/>
      <c r="AN121" s="200"/>
      <c r="AO121" s="200"/>
      <c r="AP121" s="200"/>
      <c r="AQ121" s="200"/>
    </row>
    <row r="122" spans="1:43">
      <c r="A122" s="229">
        <v>101</v>
      </c>
      <c r="B122" s="233" t="s">
        <v>5304</v>
      </c>
      <c r="C122" s="253" t="s">
        <v>5438</v>
      </c>
      <c r="D122" s="233" t="s">
        <v>433</v>
      </c>
      <c r="E122" s="222" t="s">
        <v>434</v>
      </c>
      <c r="F122" s="233" t="s">
        <v>30</v>
      </c>
      <c r="G122" s="76" t="s">
        <v>17</v>
      </c>
      <c r="H122" s="113" t="s">
        <v>5337</v>
      </c>
      <c r="I122" s="125" t="s">
        <v>5306</v>
      </c>
      <c r="J122" s="113" t="s">
        <v>942</v>
      </c>
      <c r="K122" s="196"/>
      <c r="L122" s="233">
        <v>143</v>
      </c>
      <c r="M122" s="233" t="s">
        <v>10</v>
      </c>
      <c r="N122" s="234" t="s">
        <v>256</v>
      </c>
      <c r="O122" s="233" t="s">
        <v>25</v>
      </c>
      <c r="P122" s="256"/>
      <c r="R122" s="82"/>
      <c r="S122" s="76" t="str">
        <f>IF(LEN(R122)&gt;0,INDEX('JP PINT 1.0'!G:G,MATCH(R122,'JP PINT 1.0'!B:B,0),1),"")</f>
        <v/>
      </c>
      <c r="T122" s="244"/>
      <c r="U122" s="113"/>
      <c r="V122" s="82"/>
      <c r="W122" s="244"/>
    </row>
    <row r="123" spans="1:43" s="200" customFormat="1">
      <c r="A123" s="229">
        <v>102</v>
      </c>
      <c r="B123" s="233" t="s">
        <v>5304</v>
      </c>
      <c r="C123" s="253" t="s">
        <v>5439</v>
      </c>
      <c r="D123" s="233" t="s">
        <v>435</v>
      </c>
      <c r="E123" s="222" t="s">
        <v>436</v>
      </c>
      <c r="F123" s="233" t="s">
        <v>30</v>
      </c>
      <c r="G123" s="76" t="s">
        <v>17</v>
      </c>
      <c r="H123" s="113" t="s">
        <v>5337</v>
      </c>
      <c r="I123" s="125" t="s">
        <v>5306</v>
      </c>
      <c r="J123" s="113" t="s">
        <v>942</v>
      </c>
      <c r="K123" s="196"/>
      <c r="L123" s="233">
        <v>144</v>
      </c>
      <c r="M123" s="233" t="s">
        <v>10</v>
      </c>
      <c r="N123" s="234" t="s">
        <v>259</v>
      </c>
      <c r="O123" s="233" t="s">
        <v>25</v>
      </c>
      <c r="P123" s="256"/>
      <c r="Q123" s="196"/>
      <c r="R123" s="82"/>
      <c r="S123" s="76" t="str">
        <f>IF(LEN(R123)&gt;0,INDEX('JP PINT 1.0'!G:G,MATCH(R123,'JP PINT 1.0'!B:B,0),1),"")</f>
        <v/>
      </c>
      <c r="T123" s="244"/>
      <c r="U123" s="113"/>
      <c r="V123" s="82"/>
      <c r="W123" s="244"/>
      <c r="AK123" s="195"/>
      <c r="AL123" s="195"/>
      <c r="AM123" s="195"/>
      <c r="AN123" s="195"/>
      <c r="AO123" s="195"/>
      <c r="AP123" s="195"/>
      <c r="AQ123" s="195"/>
    </row>
    <row r="124" spans="1:43">
      <c r="A124" s="229">
        <v>103</v>
      </c>
      <c r="B124" s="233" t="s">
        <v>5304</v>
      </c>
      <c r="C124" s="253" t="s">
        <v>5440</v>
      </c>
      <c r="D124" s="233" t="s">
        <v>437</v>
      </c>
      <c r="E124" s="233" t="s">
        <v>438</v>
      </c>
      <c r="F124" s="233" t="s">
        <v>30</v>
      </c>
      <c r="G124" s="76" t="s">
        <v>17</v>
      </c>
      <c r="H124" s="113" t="s">
        <v>5337</v>
      </c>
      <c r="I124" s="125" t="s">
        <v>5306</v>
      </c>
      <c r="J124" s="113" t="s">
        <v>942</v>
      </c>
      <c r="K124" s="196"/>
      <c r="L124" s="233">
        <v>145</v>
      </c>
      <c r="M124" s="233" t="s">
        <v>10</v>
      </c>
      <c r="N124" s="234" t="s">
        <v>263</v>
      </c>
      <c r="O124" s="233" t="s">
        <v>25</v>
      </c>
      <c r="P124" s="256"/>
      <c r="Q124" s="196"/>
      <c r="R124" s="82"/>
      <c r="S124" s="76" t="str">
        <f>IF(LEN(R124)&gt;0,INDEX('JP PINT 1.0'!G:G,MATCH(R124,'JP PINT 1.0'!B:B,0),1),"")</f>
        <v/>
      </c>
      <c r="T124" s="244"/>
      <c r="U124" s="113"/>
      <c r="V124" s="82"/>
      <c r="W124" s="244"/>
      <c r="X124" s="200"/>
      <c r="Y124" s="200"/>
      <c r="Z124" s="200"/>
      <c r="AA124" s="200"/>
      <c r="AB124" s="200"/>
      <c r="AC124" s="200"/>
      <c r="AD124" s="200"/>
      <c r="AE124" s="200"/>
      <c r="AF124" s="200"/>
      <c r="AG124" s="200"/>
      <c r="AH124" s="200"/>
      <c r="AI124" s="200"/>
      <c r="AJ124" s="200"/>
    </row>
    <row r="125" spans="1:43" s="200" customFormat="1">
      <c r="A125" s="229">
        <v>104</v>
      </c>
      <c r="B125" s="233" t="s">
        <v>5304</v>
      </c>
      <c r="C125" s="253" t="s">
        <v>5441</v>
      </c>
      <c r="D125" s="233" t="s">
        <v>439</v>
      </c>
      <c r="E125" s="233" t="s">
        <v>440</v>
      </c>
      <c r="F125" s="233" t="s">
        <v>30</v>
      </c>
      <c r="G125" s="76" t="s">
        <v>17</v>
      </c>
      <c r="H125" s="113" t="s">
        <v>5337</v>
      </c>
      <c r="I125" s="125" t="s">
        <v>5306</v>
      </c>
      <c r="J125" s="113" t="s">
        <v>942</v>
      </c>
      <c r="K125" s="197"/>
      <c r="L125" s="233">
        <v>146</v>
      </c>
      <c r="M125" s="233" t="s">
        <v>10</v>
      </c>
      <c r="N125" s="234" t="s">
        <v>267</v>
      </c>
      <c r="O125" s="229" t="s">
        <v>25</v>
      </c>
      <c r="P125" s="256"/>
      <c r="Q125" s="197"/>
      <c r="R125" s="82"/>
      <c r="S125" s="76" t="str">
        <f>IF(LEN(R125)&gt;0,INDEX('JP PINT 1.0'!G:G,MATCH(R125,'JP PINT 1.0'!B:B,0),1),"")</f>
        <v/>
      </c>
      <c r="T125" s="244"/>
      <c r="U125" s="113"/>
      <c r="V125" s="82"/>
      <c r="W125" s="244"/>
      <c r="X125" s="195"/>
      <c r="Y125" s="195"/>
      <c r="Z125" s="195"/>
      <c r="AA125" s="195"/>
      <c r="AB125" s="195"/>
      <c r="AC125" s="195"/>
      <c r="AD125" s="195"/>
      <c r="AE125" s="195"/>
      <c r="AF125" s="195"/>
      <c r="AG125" s="195"/>
      <c r="AH125" s="195"/>
      <c r="AI125" s="195"/>
      <c r="AJ125" s="195"/>
      <c r="AK125" s="195"/>
      <c r="AL125" s="195"/>
      <c r="AM125" s="195"/>
      <c r="AN125" s="195"/>
      <c r="AO125" s="195"/>
      <c r="AP125" s="195"/>
      <c r="AQ125" s="195"/>
    </row>
    <row r="126" spans="1:43" s="200" customFormat="1">
      <c r="A126" s="229">
        <v>105</v>
      </c>
      <c r="B126" s="233" t="s">
        <v>5304</v>
      </c>
      <c r="C126" s="253" t="s">
        <v>5442</v>
      </c>
      <c r="D126" s="233" t="s">
        <v>441</v>
      </c>
      <c r="E126" s="233" t="s">
        <v>442</v>
      </c>
      <c r="F126" s="233" t="s">
        <v>30</v>
      </c>
      <c r="G126" s="76" t="s">
        <v>17</v>
      </c>
      <c r="H126" s="113" t="s">
        <v>5337</v>
      </c>
      <c r="I126" s="125" t="s">
        <v>5306</v>
      </c>
      <c r="J126" s="113" t="s">
        <v>942</v>
      </c>
      <c r="K126" s="197"/>
      <c r="L126" s="233">
        <v>149</v>
      </c>
      <c r="M126" s="83" t="s">
        <v>10</v>
      </c>
      <c r="N126" s="234" t="s">
        <v>279</v>
      </c>
      <c r="O126" s="229" t="s">
        <v>25</v>
      </c>
      <c r="P126" s="256"/>
      <c r="Q126" s="197"/>
      <c r="R126" s="82"/>
      <c r="S126" s="76" t="str">
        <f>IF(LEN(R126)&gt;0,INDEX('JP PINT 1.0'!G:G,MATCH(R126,'JP PINT 1.0'!B:B,0),1),"")</f>
        <v/>
      </c>
      <c r="T126" s="244"/>
      <c r="U126" s="113"/>
      <c r="V126" s="82"/>
      <c r="W126" s="244"/>
      <c r="X126" s="195"/>
      <c r="Y126" s="195"/>
      <c r="Z126" s="195"/>
      <c r="AA126" s="195"/>
      <c r="AB126" s="195"/>
      <c r="AC126" s="195"/>
      <c r="AD126" s="195"/>
      <c r="AE126" s="195"/>
      <c r="AF126" s="195"/>
      <c r="AG126" s="195"/>
      <c r="AH126" s="195"/>
      <c r="AI126" s="195"/>
      <c r="AJ126" s="195"/>
      <c r="AK126" s="195"/>
      <c r="AL126" s="195"/>
      <c r="AM126" s="195"/>
      <c r="AN126" s="195"/>
      <c r="AO126" s="195"/>
      <c r="AP126" s="195"/>
      <c r="AQ126" s="195"/>
    </row>
    <row r="127" spans="1:43">
      <c r="A127" s="229">
        <v>106</v>
      </c>
      <c r="B127" s="233" t="s">
        <v>5304</v>
      </c>
      <c r="C127" s="253" t="s">
        <v>5443</v>
      </c>
      <c r="D127" s="244" t="s">
        <v>443</v>
      </c>
      <c r="E127" s="244" t="s">
        <v>444</v>
      </c>
      <c r="F127" s="233" t="s">
        <v>30</v>
      </c>
      <c r="G127" s="76" t="s">
        <v>17</v>
      </c>
      <c r="H127" s="76" t="s">
        <v>5337</v>
      </c>
      <c r="I127" s="87" t="s">
        <v>5306</v>
      </c>
      <c r="J127" s="76" t="s">
        <v>5308</v>
      </c>
      <c r="L127" s="229">
        <v>152</v>
      </c>
      <c r="M127" s="83" t="s">
        <v>10</v>
      </c>
      <c r="N127" s="234" t="s">
        <v>279</v>
      </c>
      <c r="O127" s="229" t="s">
        <v>25</v>
      </c>
      <c r="P127" s="256"/>
      <c r="R127" s="82"/>
      <c r="S127" s="76" t="str">
        <f>IF(LEN(R127)&gt;0,INDEX('JP PINT 1.0'!G:G,MATCH(R127,'JP PINT 1.0'!B:B,0),1),"")</f>
        <v/>
      </c>
      <c r="T127" s="244"/>
      <c r="U127" s="113"/>
      <c r="V127" s="82"/>
      <c r="W127" s="244"/>
    </row>
    <row r="128" spans="1:43">
      <c r="A128" s="229">
        <v>107</v>
      </c>
      <c r="B128" s="233" t="s">
        <v>5304</v>
      </c>
      <c r="C128" s="253" t="s">
        <v>5444</v>
      </c>
      <c r="D128" s="233" t="s">
        <v>445</v>
      </c>
      <c r="E128" s="233" t="s">
        <v>446</v>
      </c>
      <c r="F128" s="233" t="s">
        <v>30</v>
      </c>
      <c r="G128" s="76" t="s">
        <v>17</v>
      </c>
      <c r="H128" s="113" t="s">
        <v>5337</v>
      </c>
      <c r="I128" s="125" t="s">
        <v>5306</v>
      </c>
      <c r="J128" s="113" t="s">
        <v>942</v>
      </c>
      <c r="L128" s="233">
        <v>155</v>
      </c>
      <c r="M128" s="233" t="s">
        <v>10</v>
      </c>
      <c r="N128" s="234" t="s">
        <v>297</v>
      </c>
      <c r="O128" s="229" t="s">
        <v>25</v>
      </c>
      <c r="P128" s="256"/>
      <c r="R128" s="82"/>
      <c r="S128" s="76" t="str">
        <f>IF(LEN(R128)&gt;0,INDEX('JP PINT 1.0'!G:G,MATCH(R128,'JP PINT 1.0'!B:B,0),1),"")</f>
        <v/>
      </c>
      <c r="T128" s="244"/>
      <c r="U128" s="113"/>
      <c r="V128" s="82"/>
      <c r="W128" s="244"/>
    </row>
    <row r="129" spans="1:43">
      <c r="A129" s="229">
        <v>108</v>
      </c>
      <c r="B129" s="233" t="s">
        <v>5304</v>
      </c>
      <c r="C129" s="251" t="s">
        <v>5445</v>
      </c>
      <c r="D129" s="236" t="s">
        <v>449</v>
      </c>
      <c r="E129" s="236" t="s">
        <v>450</v>
      </c>
      <c r="F129" s="236" t="s">
        <v>30</v>
      </c>
      <c r="G129" s="85" t="s">
        <v>17</v>
      </c>
      <c r="H129" s="116" t="s">
        <v>5306</v>
      </c>
      <c r="I129" s="124" t="s">
        <v>5446</v>
      </c>
      <c r="J129" s="120" t="s">
        <v>942</v>
      </c>
      <c r="L129" s="236">
        <v>156</v>
      </c>
      <c r="M129" s="236" t="s">
        <v>10</v>
      </c>
      <c r="N129" s="237" t="s">
        <v>300</v>
      </c>
      <c r="O129" s="146" t="s">
        <v>36</v>
      </c>
      <c r="P129" s="256"/>
      <c r="R129" s="82"/>
      <c r="S129" s="76" t="str">
        <f>IF(LEN(R129)&gt;0,INDEX('JP PINT 1.0'!G:G,MATCH(R129,'JP PINT 1.0'!B:B,0),1),"")</f>
        <v/>
      </c>
      <c r="T129" s="244"/>
      <c r="U129" s="113"/>
      <c r="V129" s="82"/>
      <c r="W129" s="244"/>
      <c r="AK129" s="200"/>
      <c r="AL129" s="200"/>
      <c r="AM129" s="200"/>
      <c r="AN129" s="200"/>
      <c r="AO129" s="200"/>
      <c r="AP129" s="200"/>
      <c r="AQ129" s="200"/>
    </row>
    <row r="130" spans="1:43" s="200" customFormat="1">
      <c r="A130" s="229">
        <v>109</v>
      </c>
      <c r="B130" s="233" t="s">
        <v>5304</v>
      </c>
      <c r="C130" s="253" t="s">
        <v>5447</v>
      </c>
      <c r="D130" s="233" t="s">
        <v>451</v>
      </c>
      <c r="E130" s="233" t="s">
        <v>452</v>
      </c>
      <c r="F130" s="233" t="s">
        <v>30</v>
      </c>
      <c r="G130" s="76" t="s">
        <v>17</v>
      </c>
      <c r="H130" s="113" t="s">
        <v>5337</v>
      </c>
      <c r="I130" s="125" t="s">
        <v>5306</v>
      </c>
      <c r="J130" s="113" t="s">
        <v>942</v>
      </c>
      <c r="K130" s="197"/>
      <c r="L130" s="233">
        <v>158</v>
      </c>
      <c r="M130" s="233" t="s">
        <v>10</v>
      </c>
      <c r="N130" s="234" t="s">
        <v>308</v>
      </c>
      <c r="O130" s="229" t="s">
        <v>25</v>
      </c>
      <c r="P130" s="256"/>
      <c r="Q130" s="197"/>
      <c r="R130" s="82"/>
      <c r="S130" s="76" t="str">
        <f>IF(LEN(R130)&gt;0,INDEX('JP PINT 1.0'!G:G,MATCH(R130,'JP PINT 1.0'!B:B,0),1),"")</f>
        <v/>
      </c>
      <c r="T130" s="244"/>
      <c r="U130" s="113"/>
      <c r="V130" s="82"/>
      <c r="W130" s="244"/>
      <c r="X130" s="195"/>
      <c r="Y130" s="195"/>
      <c r="Z130" s="195"/>
      <c r="AA130" s="195"/>
      <c r="AB130" s="195"/>
      <c r="AC130" s="195"/>
      <c r="AD130" s="195"/>
      <c r="AE130" s="195"/>
      <c r="AF130" s="195"/>
      <c r="AG130" s="195"/>
      <c r="AH130" s="195"/>
      <c r="AI130" s="195"/>
      <c r="AJ130" s="195"/>
      <c r="AK130" s="268"/>
      <c r="AL130" s="268"/>
      <c r="AM130" s="268"/>
      <c r="AN130" s="268"/>
      <c r="AO130" s="268"/>
      <c r="AP130" s="268"/>
      <c r="AQ130" s="268"/>
    </row>
    <row r="131" spans="1:43">
      <c r="A131" s="229">
        <v>110</v>
      </c>
      <c r="B131" s="233" t="s">
        <v>5304</v>
      </c>
      <c r="C131" s="253" t="s">
        <v>5448</v>
      </c>
      <c r="D131" s="233" t="s">
        <v>453</v>
      </c>
      <c r="E131" s="233" t="s">
        <v>454</v>
      </c>
      <c r="F131" s="233" t="s">
        <v>30</v>
      </c>
      <c r="G131" s="76" t="s">
        <v>17</v>
      </c>
      <c r="H131" s="113" t="s">
        <v>5337</v>
      </c>
      <c r="I131" s="125" t="s">
        <v>5306</v>
      </c>
      <c r="J131" s="113" t="s">
        <v>942</v>
      </c>
      <c r="K131" s="196"/>
      <c r="L131" s="233">
        <v>159</v>
      </c>
      <c r="M131" s="233" t="s">
        <v>10</v>
      </c>
      <c r="N131" s="234" t="s">
        <v>312</v>
      </c>
      <c r="O131" s="233" t="s">
        <v>25</v>
      </c>
      <c r="P131" s="256"/>
      <c r="Q131" s="196"/>
      <c r="R131" s="82"/>
      <c r="S131" s="76" t="str">
        <f>IF(LEN(R131)&gt;0,INDEX('JP PINT 1.0'!G:G,MATCH(R131,'JP PINT 1.0'!B:B,0),1),"")</f>
        <v/>
      </c>
      <c r="T131" s="244"/>
      <c r="U131" s="127"/>
      <c r="V131" s="82"/>
      <c r="W131" s="244"/>
      <c r="X131" s="200"/>
      <c r="Y131" s="200"/>
      <c r="Z131" s="200"/>
      <c r="AA131" s="200"/>
      <c r="AB131" s="200"/>
      <c r="AC131" s="200"/>
      <c r="AD131" s="200"/>
      <c r="AE131" s="200"/>
      <c r="AF131" s="200"/>
      <c r="AG131" s="200"/>
      <c r="AH131" s="200"/>
      <c r="AI131" s="200"/>
      <c r="AJ131" s="200"/>
      <c r="AK131" s="268"/>
      <c r="AL131" s="268"/>
      <c r="AM131" s="268"/>
      <c r="AN131" s="268"/>
      <c r="AO131" s="268"/>
      <c r="AP131" s="268"/>
      <c r="AQ131" s="268"/>
    </row>
    <row r="132" spans="1:43" s="200" customFormat="1">
      <c r="A132" s="229">
        <v>111</v>
      </c>
      <c r="B132" s="233" t="s">
        <v>5304</v>
      </c>
      <c r="C132" s="253" t="s">
        <v>5449</v>
      </c>
      <c r="D132" s="233" t="s">
        <v>455</v>
      </c>
      <c r="E132" s="200" t="s">
        <v>456</v>
      </c>
      <c r="F132" s="233" t="s">
        <v>30</v>
      </c>
      <c r="G132" s="76" t="s">
        <v>17</v>
      </c>
      <c r="H132" s="113" t="s">
        <v>5337</v>
      </c>
      <c r="I132" s="125" t="s">
        <v>5306</v>
      </c>
      <c r="J132" s="113" t="s">
        <v>942</v>
      </c>
      <c r="K132" s="197"/>
      <c r="L132" s="233">
        <v>160</v>
      </c>
      <c r="M132" s="233" t="s">
        <v>10</v>
      </c>
      <c r="N132" s="234" t="s">
        <v>316</v>
      </c>
      <c r="O132" s="229" t="s">
        <v>25</v>
      </c>
      <c r="P132" s="256"/>
      <c r="Q132" s="197"/>
      <c r="R132" s="82"/>
      <c r="S132" s="76" t="str">
        <f>IF(LEN(R132)&gt;0,INDEX('JP PINT 1.0'!G:G,MATCH(R132,'JP PINT 1.0'!B:B,0),1),"")</f>
        <v/>
      </c>
      <c r="T132" s="244"/>
      <c r="U132" s="127"/>
      <c r="V132" s="82"/>
      <c r="W132" s="244"/>
      <c r="X132" s="195"/>
      <c r="Y132" s="195"/>
      <c r="Z132" s="195"/>
      <c r="AA132" s="195"/>
      <c r="AB132" s="195"/>
      <c r="AC132" s="195"/>
      <c r="AD132" s="195"/>
      <c r="AE132" s="195"/>
      <c r="AF132" s="195"/>
      <c r="AG132" s="195"/>
      <c r="AH132" s="195"/>
      <c r="AI132" s="195"/>
      <c r="AJ132" s="195"/>
      <c r="AK132" s="195"/>
      <c r="AL132" s="195"/>
      <c r="AM132" s="195"/>
      <c r="AN132" s="195"/>
      <c r="AO132" s="195"/>
      <c r="AP132" s="195"/>
      <c r="AQ132" s="195"/>
    </row>
    <row r="133" spans="1:43" s="200" customFormat="1">
      <c r="A133" s="229">
        <v>112</v>
      </c>
      <c r="B133" s="233" t="s">
        <v>5304</v>
      </c>
      <c r="C133" s="253" t="s">
        <v>5450</v>
      </c>
      <c r="D133" s="233" t="s">
        <v>457</v>
      </c>
      <c r="E133" s="233" t="s">
        <v>458</v>
      </c>
      <c r="F133" s="233" t="s">
        <v>30</v>
      </c>
      <c r="G133" s="76" t="s">
        <v>17</v>
      </c>
      <c r="H133" s="113" t="s">
        <v>5337</v>
      </c>
      <c r="I133" s="125" t="s">
        <v>5306</v>
      </c>
      <c r="J133" s="113" t="s">
        <v>942</v>
      </c>
      <c r="K133" s="196"/>
      <c r="L133" s="233">
        <v>161</v>
      </c>
      <c r="M133" s="233" t="s">
        <v>10</v>
      </c>
      <c r="N133" s="234" t="s">
        <v>320</v>
      </c>
      <c r="O133" s="233" t="s">
        <v>25</v>
      </c>
      <c r="P133" s="256"/>
      <c r="Q133" s="196"/>
      <c r="R133" s="82"/>
      <c r="S133" s="76" t="str">
        <f>IF(LEN(R133)&gt;0,INDEX('JP PINT 1.0'!G:G,MATCH(R133,'JP PINT 1.0'!B:B,0),1),"")</f>
        <v/>
      </c>
      <c r="T133" s="244"/>
      <c r="U133" s="113"/>
      <c r="V133" s="82"/>
      <c r="W133" s="244"/>
      <c r="AK133" s="195"/>
      <c r="AL133" s="195"/>
      <c r="AM133" s="195"/>
      <c r="AN133" s="195"/>
      <c r="AO133" s="195"/>
      <c r="AP133" s="195"/>
      <c r="AQ133" s="195"/>
    </row>
    <row r="134" spans="1:43" s="200" customFormat="1">
      <c r="A134" s="229">
        <v>113</v>
      </c>
      <c r="B134" s="233" t="s">
        <v>5304</v>
      </c>
      <c r="C134" s="253" t="s">
        <v>5451</v>
      </c>
      <c r="D134" s="233" t="s">
        <v>459</v>
      </c>
      <c r="E134" s="233" t="s">
        <v>460</v>
      </c>
      <c r="F134" s="233" t="s">
        <v>23</v>
      </c>
      <c r="G134" s="76" t="s">
        <v>17</v>
      </c>
      <c r="H134" s="113" t="s">
        <v>5337</v>
      </c>
      <c r="I134" s="125" t="s">
        <v>5306</v>
      </c>
      <c r="J134" s="113" t="s">
        <v>942</v>
      </c>
      <c r="K134" s="196"/>
      <c r="L134" s="233">
        <v>162</v>
      </c>
      <c r="M134" s="233" t="s">
        <v>10</v>
      </c>
      <c r="N134" s="234" t="s">
        <v>324</v>
      </c>
      <c r="O134" s="233" t="s">
        <v>25</v>
      </c>
      <c r="P134" s="256"/>
      <c r="Q134" s="196"/>
      <c r="R134" s="82"/>
      <c r="S134" s="76" t="str">
        <f>IF(LEN(R134)&gt;0,INDEX('JP PINT 1.0'!G:G,MATCH(R134,'JP PINT 1.0'!B:B,0),1),"")</f>
        <v/>
      </c>
      <c r="T134" s="244"/>
      <c r="U134" s="113"/>
      <c r="V134" s="82"/>
      <c r="W134" s="244"/>
      <c r="AK134" s="195"/>
      <c r="AL134" s="195"/>
      <c r="AM134" s="195"/>
      <c r="AN134" s="195"/>
      <c r="AO134" s="195"/>
      <c r="AP134" s="195"/>
      <c r="AQ134" s="195"/>
    </row>
    <row r="135" spans="1:43">
      <c r="A135" s="229">
        <v>114</v>
      </c>
      <c r="B135" s="233" t="s">
        <v>5304</v>
      </c>
      <c r="C135" s="251" t="s">
        <v>5452</v>
      </c>
      <c r="D135" s="236" t="s">
        <v>328</v>
      </c>
      <c r="E135" s="236" t="s">
        <v>328</v>
      </c>
      <c r="F135" s="236" t="s">
        <v>23</v>
      </c>
      <c r="G135" s="85" t="s">
        <v>17</v>
      </c>
      <c r="H135" s="116" t="s">
        <v>942</v>
      </c>
      <c r="I135" s="124" t="s">
        <v>942</v>
      </c>
      <c r="J135" s="116" t="s">
        <v>942</v>
      </c>
      <c r="K135" s="196"/>
      <c r="L135" s="236">
        <v>163</v>
      </c>
      <c r="M135" s="236" t="s">
        <v>10</v>
      </c>
      <c r="N135" s="237" t="s">
        <v>5249</v>
      </c>
      <c r="O135" s="236" t="s">
        <v>36</v>
      </c>
      <c r="P135" s="256"/>
      <c r="Q135" s="196"/>
      <c r="R135" s="82"/>
      <c r="S135" s="76" t="str">
        <f>IF(LEN(R135)&gt;0,INDEX('JP PINT 1.0'!G:G,MATCH(R135,'JP PINT 1.0'!B:B,0),1),"")</f>
        <v/>
      </c>
      <c r="T135" s="244"/>
      <c r="U135" s="113"/>
      <c r="V135" s="82"/>
      <c r="W135" s="244"/>
      <c r="X135" s="200"/>
      <c r="Y135" s="200"/>
      <c r="Z135" s="200"/>
      <c r="AA135" s="200"/>
      <c r="AB135" s="200"/>
      <c r="AC135" s="200"/>
      <c r="AD135" s="200"/>
      <c r="AE135" s="200"/>
      <c r="AF135" s="200"/>
      <c r="AG135" s="200"/>
      <c r="AH135" s="200"/>
      <c r="AI135" s="200"/>
      <c r="AJ135" s="200"/>
      <c r="AK135" s="200"/>
      <c r="AL135" s="200"/>
      <c r="AM135" s="200"/>
      <c r="AN135" s="200"/>
      <c r="AO135" s="200"/>
      <c r="AP135" s="200"/>
      <c r="AQ135" s="200"/>
    </row>
    <row r="136" spans="1:43">
      <c r="A136" s="229">
        <v>115</v>
      </c>
      <c r="B136" s="233" t="s">
        <v>5304</v>
      </c>
      <c r="C136" s="253" t="s">
        <v>5453</v>
      </c>
      <c r="D136" s="233" t="s">
        <v>331</v>
      </c>
      <c r="E136" s="233" t="s">
        <v>332</v>
      </c>
      <c r="F136" s="233" t="s">
        <v>23</v>
      </c>
      <c r="G136" s="76" t="s">
        <v>17</v>
      </c>
      <c r="H136" s="113" t="s">
        <v>5337</v>
      </c>
      <c r="I136" s="125" t="s">
        <v>942</v>
      </c>
      <c r="J136" s="113" t="s">
        <v>942</v>
      </c>
      <c r="K136" s="196"/>
      <c r="L136" s="233">
        <v>165</v>
      </c>
      <c r="M136" s="233" t="s">
        <v>10</v>
      </c>
      <c r="N136" s="234" t="s">
        <v>329</v>
      </c>
      <c r="O136" s="233" t="s">
        <v>25</v>
      </c>
      <c r="P136" s="256"/>
      <c r="Q136" s="196"/>
      <c r="R136" s="82"/>
      <c r="S136" s="76" t="str">
        <f>IF(LEN(R136)&gt;0,INDEX('JP PINT 1.0'!G:G,MATCH(R136,'JP PINT 1.0'!B:B,0),1),"")</f>
        <v/>
      </c>
      <c r="T136" s="244"/>
      <c r="U136" s="113"/>
      <c r="V136" s="82"/>
      <c r="W136" s="244"/>
      <c r="X136" s="200"/>
      <c r="Y136" s="200"/>
      <c r="Z136" s="200"/>
      <c r="AA136" s="200"/>
      <c r="AB136" s="200"/>
      <c r="AC136" s="200"/>
      <c r="AD136" s="200"/>
      <c r="AE136" s="200"/>
      <c r="AF136" s="200"/>
      <c r="AG136" s="200"/>
      <c r="AH136" s="200"/>
      <c r="AI136" s="200"/>
      <c r="AJ136" s="200"/>
      <c r="AK136" s="268"/>
      <c r="AL136" s="268"/>
      <c r="AM136" s="268"/>
      <c r="AN136" s="268"/>
      <c r="AO136" s="268"/>
      <c r="AP136" s="268"/>
      <c r="AQ136" s="268"/>
    </row>
    <row r="137" spans="1:43" s="268" customFormat="1">
      <c r="A137" s="229">
        <v>116</v>
      </c>
      <c r="B137" s="233" t="s">
        <v>5304</v>
      </c>
      <c r="C137" s="253" t="s">
        <v>5454</v>
      </c>
      <c r="D137" s="234" t="s">
        <v>333</v>
      </c>
      <c r="E137" s="234" t="s">
        <v>334</v>
      </c>
      <c r="F137" s="284" t="s">
        <v>23</v>
      </c>
      <c r="G137" s="76" t="s">
        <v>17</v>
      </c>
      <c r="H137" s="112" t="s">
        <v>5337</v>
      </c>
      <c r="I137" s="125" t="s">
        <v>942</v>
      </c>
      <c r="J137" s="113" t="s">
        <v>942</v>
      </c>
      <c r="K137" s="196"/>
      <c r="L137" s="233">
        <v>166</v>
      </c>
      <c r="M137" s="233" t="s">
        <v>10</v>
      </c>
      <c r="N137" s="233" t="s">
        <v>279</v>
      </c>
      <c r="O137" s="233" t="s">
        <v>25</v>
      </c>
      <c r="P137" s="256"/>
      <c r="Q137" s="196"/>
      <c r="R137" s="82"/>
      <c r="S137" s="76" t="str">
        <f>IF(LEN(R137)&gt;0,INDEX('JP PINT 1.0'!G:G,MATCH(R137,'JP PINT 1.0'!B:B,0),1),"")</f>
        <v/>
      </c>
      <c r="T137" s="244"/>
      <c r="U137" s="113"/>
      <c r="V137" s="82"/>
      <c r="W137" s="244"/>
      <c r="X137" s="200"/>
      <c r="Y137" s="200"/>
      <c r="Z137" s="200"/>
      <c r="AA137" s="200"/>
      <c r="AB137" s="200"/>
      <c r="AC137" s="200"/>
      <c r="AD137" s="200"/>
      <c r="AE137" s="200"/>
      <c r="AF137" s="200"/>
      <c r="AG137" s="200"/>
      <c r="AH137" s="200"/>
      <c r="AI137" s="200"/>
      <c r="AJ137" s="200"/>
    </row>
    <row r="138" spans="1:43" s="268" customFormat="1">
      <c r="A138" s="229">
        <v>117</v>
      </c>
      <c r="B138" s="233" t="s">
        <v>5304</v>
      </c>
      <c r="C138" s="251" t="s">
        <v>5455</v>
      </c>
      <c r="D138" s="285" t="s">
        <v>598</v>
      </c>
      <c r="E138" s="286" t="s">
        <v>599</v>
      </c>
      <c r="F138" s="285" t="s">
        <v>30</v>
      </c>
      <c r="G138" s="149" t="s">
        <v>595</v>
      </c>
      <c r="H138" s="89" t="s">
        <v>5309</v>
      </c>
      <c r="I138" s="86" t="s">
        <v>5306</v>
      </c>
      <c r="J138" s="88" t="s">
        <v>942</v>
      </c>
      <c r="K138" s="279"/>
      <c r="L138" s="286">
        <v>252</v>
      </c>
      <c r="M138" s="286" t="s">
        <v>10</v>
      </c>
      <c r="N138" s="286" t="s">
        <v>591</v>
      </c>
      <c r="O138" s="286" t="s">
        <v>36</v>
      </c>
      <c r="P138" s="256"/>
      <c r="Q138" s="279"/>
      <c r="R138" s="82"/>
      <c r="S138" s="76" t="str">
        <f>IF(LEN(R138)&gt;0,INDEX('JP PINT 1.0'!G:G,MATCH(R138,'JP PINT 1.0'!B:B,0),1),"")</f>
        <v/>
      </c>
      <c r="T138" s="244"/>
      <c r="U138" s="113"/>
      <c r="V138" s="82"/>
      <c r="W138" s="244"/>
      <c r="AK138" s="195"/>
      <c r="AL138" s="195"/>
      <c r="AM138" s="195"/>
      <c r="AN138" s="195"/>
      <c r="AO138" s="195"/>
      <c r="AP138" s="195"/>
      <c r="AQ138" s="195"/>
    </row>
    <row r="139" spans="1:43">
      <c r="A139" s="229">
        <v>118</v>
      </c>
      <c r="B139" s="233" t="s">
        <v>5304</v>
      </c>
      <c r="C139" s="253" t="s">
        <v>5456</v>
      </c>
      <c r="D139" s="271" t="s">
        <v>602</v>
      </c>
      <c r="E139" s="222" t="s">
        <v>5457</v>
      </c>
      <c r="F139" s="287" t="s">
        <v>30</v>
      </c>
      <c r="G139" s="97" t="s">
        <v>595</v>
      </c>
      <c r="H139" s="68" t="s">
        <v>5337</v>
      </c>
      <c r="I139" s="66" t="s">
        <v>5306</v>
      </c>
      <c r="J139" s="63" t="s">
        <v>942</v>
      </c>
      <c r="K139" s="279" t="s">
        <v>5458</v>
      </c>
      <c r="L139" s="270">
        <v>254</v>
      </c>
      <c r="M139" s="222" t="s">
        <v>10</v>
      </c>
      <c r="N139" s="222" t="s">
        <v>600</v>
      </c>
      <c r="O139" s="280" t="s">
        <v>25</v>
      </c>
      <c r="P139" s="256"/>
      <c r="Q139" s="279"/>
      <c r="R139" s="82"/>
      <c r="S139" s="76" t="str">
        <f>IF(LEN(R139)&gt;0,INDEX('JP PINT 1.0'!G:G,MATCH(R139,'JP PINT 1.0'!B:B,0),1),"")</f>
        <v/>
      </c>
      <c r="T139" s="244"/>
      <c r="U139" s="113"/>
      <c r="V139" s="82"/>
      <c r="W139" s="244"/>
      <c r="X139" s="268"/>
      <c r="Y139" s="268"/>
      <c r="Z139" s="268"/>
      <c r="AA139" s="268"/>
      <c r="AB139" s="268"/>
      <c r="AC139" s="268"/>
      <c r="AD139" s="268"/>
      <c r="AE139" s="268"/>
      <c r="AF139" s="268"/>
      <c r="AG139" s="268"/>
      <c r="AH139" s="268"/>
      <c r="AI139" s="268"/>
      <c r="AJ139" s="268"/>
    </row>
    <row r="140" spans="1:43">
      <c r="A140" s="229">
        <v>119</v>
      </c>
      <c r="B140" s="233" t="s">
        <v>5304</v>
      </c>
      <c r="C140" s="253" t="s">
        <v>5459</v>
      </c>
      <c r="D140" s="270" t="s">
        <v>606</v>
      </c>
      <c r="E140" s="222" t="s">
        <v>5460</v>
      </c>
      <c r="F140" s="288" t="s">
        <v>30</v>
      </c>
      <c r="G140" s="63" t="s">
        <v>595</v>
      </c>
      <c r="H140" s="68" t="s">
        <v>5337</v>
      </c>
      <c r="I140" s="66" t="s">
        <v>5306</v>
      </c>
      <c r="J140" s="63" t="s">
        <v>942</v>
      </c>
      <c r="K140" s="279"/>
      <c r="L140" s="270">
        <v>255</v>
      </c>
      <c r="M140" s="222" t="s">
        <v>10</v>
      </c>
      <c r="N140" s="222" t="s">
        <v>604</v>
      </c>
      <c r="O140" s="280" t="s">
        <v>25</v>
      </c>
      <c r="P140" s="256"/>
      <c r="Q140" s="279"/>
      <c r="R140" s="82"/>
      <c r="S140" s="76" t="str">
        <f>IF(LEN(R140)&gt;0,INDEX('JP PINT 1.0'!G:G,MATCH(R140,'JP PINT 1.0'!B:B,0),1),"")</f>
        <v/>
      </c>
      <c r="T140" s="244"/>
      <c r="U140" s="113"/>
      <c r="V140" s="82"/>
      <c r="W140" s="244"/>
      <c r="X140" s="268"/>
      <c r="Y140" s="268"/>
      <c r="Z140" s="268"/>
      <c r="AA140" s="268"/>
      <c r="AB140" s="268"/>
      <c r="AC140" s="268"/>
      <c r="AD140" s="268"/>
      <c r="AE140" s="268"/>
      <c r="AF140" s="268"/>
      <c r="AG140" s="268"/>
      <c r="AH140" s="268"/>
      <c r="AI140" s="268"/>
      <c r="AJ140" s="268"/>
    </row>
    <row r="141" spans="1:43">
      <c r="A141" s="229">
        <v>120</v>
      </c>
      <c r="B141" s="233" t="s">
        <v>5304</v>
      </c>
      <c r="C141" s="253" t="s">
        <v>5461</v>
      </c>
      <c r="D141" s="270" t="s">
        <v>610</v>
      </c>
      <c r="E141" s="270" t="s">
        <v>611</v>
      </c>
      <c r="F141" s="288" t="s">
        <v>30</v>
      </c>
      <c r="G141" s="63" t="s">
        <v>595</v>
      </c>
      <c r="H141" s="68" t="s">
        <v>5337</v>
      </c>
      <c r="I141" s="66" t="s">
        <v>5306</v>
      </c>
      <c r="J141" s="63" t="s">
        <v>942</v>
      </c>
      <c r="K141" s="279"/>
      <c r="L141" s="270">
        <v>256</v>
      </c>
      <c r="M141" s="222" t="s">
        <v>10</v>
      </c>
      <c r="N141" s="222" t="s">
        <v>608</v>
      </c>
      <c r="O141" s="280" t="s">
        <v>25</v>
      </c>
      <c r="P141" s="256"/>
      <c r="Q141" s="279"/>
      <c r="R141" s="82"/>
      <c r="S141" s="76" t="str">
        <f>IF(LEN(R141)&gt;0,INDEX('JP PINT 1.0'!G:G,MATCH(R141,'JP PINT 1.0'!B:B,0),1),"")</f>
        <v/>
      </c>
      <c r="T141" s="244"/>
      <c r="U141" s="113"/>
      <c r="V141" s="82"/>
      <c r="W141" s="244"/>
      <c r="X141" s="268"/>
      <c r="Y141" s="268"/>
      <c r="Z141" s="268"/>
      <c r="AA141" s="268"/>
      <c r="AB141" s="268"/>
      <c r="AC141" s="268"/>
      <c r="AD141" s="268"/>
      <c r="AE141" s="268"/>
      <c r="AF141" s="268"/>
      <c r="AG141" s="268"/>
      <c r="AH141" s="268"/>
      <c r="AI141" s="268"/>
      <c r="AJ141" s="268"/>
      <c r="AK141" s="200"/>
      <c r="AL141" s="200"/>
      <c r="AM141" s="200"/>
      <c r="AN141" s="200"/>
      <c r="AO141" s="200"/>
      <c r="AP141" s="200"/>
      <c r="AQ141" s="200"/>
    </row>
    <row r="142" spans="1:43" s="200" customFormat="1">
      <c r="A142" s="229">
        <v>121</v>
      </c>
      <c r="B142" s="233" t="s">
        <v>5304</v>
      </c>
      <c r="C142" s="253" t="s">
        <v>5462</v>
      </c>
      <c r="D142" s="222" t="s">
        <v>614</v>
      </c>
      <c r="E142" s="222" t="s">
        <v>615</v>
      </c>
      <c r="F142" s="222" t="s">
        <v>30</v>
      </c>
      <c r="G142" s="63" t="s">
        <v>24</v>
      </c>
      <c r="H142" s="68" t="s">
        <v>5337</v>
      </c>
      <c r="I142" s="66" t="s">
        <v>5306</v>
      </c>
      <c r="J142" s="63" t="s">
        <v>942</v>
      </c>
      <c r="K142" s="279"/>
      <c r="L142" s="222">
        <v>257</v>
      </c>
      <c r="M142" s="222" t="s">
        <v>10</v>
      </c>
      <c r="N142" s="289" t="s">
        <v>612</v>
      </c>
      <c r="O142" s="280" t="s">
        <v>25</v>
      </c>
      <c r="P142" s="256"/>
      <c r="Q142" s="279"/>
      <c r="R142" s="82"/>
      <c r="S142" s="76" t="str">
        <f>IF(LEN(R142)&gt;0,INDEX('JP PINT 1.0'!G:G,MATCH(R142,'JP PINT 1.0'!B:B,0),1),"")</f>
        <v/>
      </c>
      <c r="T142" s="244"/>
      <c r="U142" s="113"/>
      <c r="V142" s="82"/>
      <c r="W142" s="244"/>
      <c r="X142" s="268"/>
      <c r="Y142" s="268"/>
      <c r="Z142" s="268"/>
      <c r="AA142" s="268"/>
      <c r="AB142" s="268"/>
      <c r="AC142" s="268"/>
      <c r="AD142" s="268"/>
      <c r="AE142" s="268"/>
      <c r="AF142" s="268"/>
      <c r="AG142" s="268"/>
      <c r="AH142" s="268"/>
      <c r="AI142" s="268"/>
      <c r="AJ142" s="268"/>
      <c r="AK142" s="195"/>
      <c r="AL142" s="195"/>
      <c r="AM142" s="195"/>
      <c r="AN142" s="195"/>
      <c r="AO142" s="195"/>
      <c r="AP142" s="195"/>
      <c r="AQ142" s="195"/>
    </row>
    <row r="143" spans="1:43" s="200" customFormat="1">
      <c r="A143" s="229">
        <v>122</v>
      </c>
      <c r="B143" s="233" t="s">
        <v>5304</v>
      </c>
      <c r="C143" s="251" t="s">
        <v>5463</v>
      </c>
      <c r="D143" s="236" t="s">
        <v>630</v>
      </c>
      <c r="E143" s="236" t="s">
        <v>5799</v>
      </c>
      <c r="F143" s="236" t="s">
        <v>139</v>
      </c>
      <c r="G143" s="85" t="s">
        <v>24</v>
      </c>
      <c r="H143" s="115" t="s">
        <v>5309</v>
      </c>
      <c r="I143" s="124" t="s">
        <v>5306</v>
      </c>
      <c r="J143" s="88" t="s">
        <v>5353</v>
      </c>
      <c r="K143" s="196"/>
      <c r="L143" s="236">
        <v>264</v>
      </c>
      <c r="M143" s="81" t="s">
        <v>10</v>
      </c>
      <c r="N143" s="237" t="s">
        <v>624</v>
      </c>
      <c r="O143" s="236" t="s">
        <v>36</v>
      </c>
      <c r="P143" s="256"/>
      <c r="Q143" s="196"/>
      <c r="R143" s="76" t="s">
        <v>1810</v>
      </c>
      <c r="S143" s="76">
        <f>IF(LEN(R143)&gt;0,INDEX('JP PINT 1.0'!G:G,MATCH(R143,'JP PINT 1.0'!B:B,0),1),"")</f>
        <v>1</v>
      </c>
      <c r="T143" s="233" t="s">
        <v>1811</v>
      </c>
      <c r="U143" s="113" t="s">
        <v>5354</v>
      </c>
      <c r="V143" s="76" t="s">
        <v>139</v>
      </c>
      <c r="W143" s="233" t="s">
        <v>1812</v>
      </c>
      <c r="AK143" s="195"/>
      <c r="AL143" s="195"/>
      <c r="AM143" s="195"/>
      <c r="AN143" s="195"/>
      <c r="AO143" s="195"/>
      <c r="AP143" s="195"/>
      <c r="AQ143" s="195"/>
    </row>
    <row r="144" spans="1:43">
      <c r="A144" s="229">
        <v>123</v>
      </c>
      <c r="B144" s="233" t="s">
        <v>5304</v>
      </c>
      <c r="C144" s="253" t="s">
        <v>5464</v>
      </c>
      <c r="D144" s="233" t="s">
        <v>633</v>
      </c>
      <c r="E144" s="233" t="s">
        <v>634</v>
      </c>
      <c r="F144" s="233" t="s">
        <v>30</v>
      </c>
      <c r="G144" s="76" t="s">
        <v>17</v>
      </c>
      <c r="H144" s="112" t="s">
        <v>5337</v>
      </c>
      <c r="I144" s="125" t="s">
        <v>5306</v>
      </c>
      <c r="J144" s="113" t="s">
        <v>5353</v>
      </c>
      <c r="K144" s="196"/>
      <c r="L144" s="233">
        <v>266</v>
      </c>
      <c r="M144" s="83" t="s">
        <v>10</v>
      </c>
      <c r="N144" s="234" t="s">
        <v>632</v>
      </c>
      <c r="O144" s="233" t="s">
        <v>25</v>
      </c>
      <c r="P144" s="256"/>
      <c r="Q144" s="196"/>
      <c r="R144" s="76" t="s">
        <v>1813</v>
      </c>
      <c r="S144" s="76">
        <f>IF(LEN(R144)&gt;0,INDEX('JP PINT 1.0'!G:G,MATCH(R144,'JP PINT 1.0'!B:B,0),1),"")</f>
        <v>2</v>
      </c>
      <c r="T144" s="233" t="s">
        <v>1814</v>
      </c>
      <c r="U144" s="113" t="s">
        <v>5354</v>
      </c>
      <c r="V144" s="76" t="s">
        <v>23</v>
      </c>
      <c r="W144" s="233" t="s">
        <v>3982</v>
      </c>
      <c r="X144" s="200"/>
      <c r="Y144" s="200"/>
      <c r="Z144" s="200"/>
      <c r="AA144" s="200"/>
      <c r="AB144" s="200"/>
      <c r="AC144" s="200"/>
      <c r="AD144" s="200"/>
      <c r="AE144" s="200"/>
      <c r="AF144" s="200"/>
      <c r="AG144" s="200"/>
      <c r="AH144" s="200"/>
      <c r="AI144" s="200"/>
      <c r="AJ144" s="200"/>
      <c r="AK144" s="200"/>
      <c r="AL144" s="200"/>
      <c r="AM144" s="200"/>
      <c r="AN144" s="200"/>
      <c r="AO144" s="200"/>
      <c r="AP144" s="200"/>
      <c r="AQ144" s="200"/>
    </row>
    <row r="145" spans="1:43">
      <c r="A145" s="229">
        <v>124</v>
      </c>
      <c r="B145" s="233" t="s">
        <v>5304</v>
      </c>
      <c r="C145" s="253" t="s">
        <v>5465</v>
      </c>
      <c r="D145" s="233" t="s">
        <v>636</v>
      </c>
      <c r="E145" s="233" t="s">
        <v>637</v>
      </c>
      <c r="F145" s="233" t="s">
        <v>30</v>
      </c>
      <c r="G145" s="76" t="s">
        <v>17</v>
      </c>
      <c r="H145" s="112" t="s">
        <v>5337</v>
      </c>
      <c r="I145" s="125" t="s">
        <v>5306</v>
      </c>
      <c r="J145" s="113" t="s">
        <v>5353</v>
      </c>
      <c r="K145" s="196"/>
      <c r="L145" s="233">
        <v>267</v>
      </c>
      <c r="M145" s="83" t="s">
        <v>10</v>
      </c>
      <c r="N145" s="234" t="s">
        <v>635</v>
      </c>
      <c r="O145" s="233" t="s">
        <v>25</v>
      </c>
      <c r="P145" s="256"/>
      <c r="Q145" s="196"/>
      <c r="R145" s="76" t="s">
        <v>1815</v>
      </c>
      <c r="S145" s="76">
        <f>IF(LEN(R145)&gt;0,INDEX('JP PINT 1.0'!G:G,MATCH(R145,'JP PINT 1.0'!B:B,0),1),"")</f>
        <v>2</v>
      </c>
      <c r="T145" s="233" t="s">
        <v>1816</v>
      </c>
      <c r="U145" s="113" t="s">
        <v>5354</v>
      </c>
      <c r="V145" s="76" t="s">
        <v>30</v>
      </c>
      <c r="W145" s="233" t="s">
        <v>3983</v>
      </c>
      <c r="X145" s="200"/>
      <c r="Y145" s="200"/>
      <c r="Z145" s="200"/>
      <c r="AA145" s="200"/>
      <c r="AB145" s="200"/>
      <c r="AC145" s="200"/>
      <c r="AD145" s="200"/>
      <c r="AE145" s="200"/>
      <c r="AF145" s="200"/>
      <c r="AG145" s="200"/>
      <c r="AH145" s="200"/>
      <c r="AI145" s="200"/>
      <c r="AJ145" s="200"/>
      <c r="AK145" s="200"/>
      <c r="AL145" s="200"/>
      <c r="AM145" s="200"/>
      <c r="AN145" s="200"/>
      <c r="AO145" s="200"/>
      <c r="AP145" s="200"/>
      <c r="AQ145" s="200"/>
    </row>
    <row r="146" spans="1:43">
      <c r="A146" s="229">
        <v>125</v>
      </c>
      <c r="B146" s="233" t="s">
        <v>5304</v>
      </c>
      <c r="C146" s="253" t="s">
        <v>5466</v>
      </c>
      <c r="D146" s="233" t="s">
        <v>640</v>
      </c>
      <c r="E146" s="233" t="s">
        <v>641</v>
      </c>
      <c r="F146" s="233" t="s">
        <v>30</v>
      </c>
      <c r="G146" s="76" t="s">
        <v>17</v>
      </c>
      <c r="H146" s="113" t="s">
        <v>5337</v>
      </c>
      <c r="I146" s="125" t="s">
        <v>5306</v>
      </c>
      <c r="J146" s="113" t="s">
        <v>942</v>
      </c>
      <c r="K146" s="196"/>
      <c r="L146" s="233">
        <v>268</v>
      </c>
      <c r="M146" s="222" t="s">
        <v>10</v>
      </c>
      <c r="N146" s="234" t="s">
        <v>638</v>
      </c>
      <c r="O146" s="233" t="s">
        <v>25</v>
      </c>
      <c r="P146" s="290"/>
      <c r="Q146" s="196"/>
      <c r="R146" s="76"/>
      <c r="S146" s="76" t="str">
        <f>IF(LEN(R146)&gt;0,INDEX('JP PINT 1.0'!G:G,MATCH(R146,'JP PINT 1.0'!B:B,0),1),"")</f>
        <v/>
      </c>
      <c r="T146" s="233"/>
      <c r="U146" s="233"/>
      <c r="V146" s="76"/>
      <c r="W146" s="233"/>
      <c r="X146" s="200"/>
      <c r="Y146" s="200"/>
      <c r="Z146" s="200"/>
      <c r="AA146" s="200"/>
      <c r="AB146" s="200"/>
      <c r="AC146" s="200"/>
      <c r="AD146" s="200"/>
      <c r="AE146" s="200"/>
      <c r="AF146" s="200"/>
      <c r="AG146" s="200"/>
      <c r="AH146" s="200"/>
      <c r="AI146" s="200"/>
      <c r="AJ146" s="200"/>
      <c r="AK146" s="200"/>
      <c r="AL146" s="200"/>
      <c r="AM146" s="200"/>
      <c r="AN146" s="200"/>
      <c r="AO146" s="200"/>
      <c r="AP146" s="200"/>
      <c r="AQ146" s="200"/>
    </row>
    <row r="147" spans="1:43">
      <c r="A147" s="229">
        <v>126</v>
      </c>
      <c r="B147" s="233" t="s">
        <v>5304</v>
      </c>
      <c r="C147" s="251" t="s">
        <v>5467</v>
      </c>
      <c r="D147" s="276" t="s">
        <v>644</v>
      </c>
      <c r="E147" s="276" t="s">
        <v>645</v>
      </c>
      <c r="F147" s="276" t="s">
        <v>30</v>
      </c>
      <c r="G147" s="150" t="s">
        <v>24</v>
      </c>
      <c r="H147" s="115" t="s">
        <v>5308</v>
      </c>
      <c r="I147" s="115" t="s">
        <v>5306</v>
      </c>
      <c r="J147" s="88">
        <v>0</v>
      </c>
      <c r="K147" s="196"/>
      <c r="L147" s="236">
        <v>269</v>
      </c>
      <c r="M147" s="81" t="s">
        <v>10</v>
      </c>
      <c r="N147" s="276" t="s">
        <v>642</v>
      </c>
      <c r="O147" s="236" t="s">
        <v>36</v>
      </c>
      <c r="P147" s="256"/>
      <c r="Q147" s="196"/>
      <c r="R147" s="76" t="s">
        <v>1817</v>
      </c>
      <c r="S147" s="76">
        <f>IF(LEN(R147)&gt;0,INDEX('JP PINT 1.0'!G:G,MATCH(R147,'JP PINT 1.0'!B:B,0),1),"")</f>
        <v>2</v>
      </c>
      <c r="T147" s="233" t="s">
        <v>1818</v>
      </c>
      <c r="U147" s="113" t="s">
        <v>5354</v>
      </c>
      <c r="V147" s="76" t="s">
        <v>139</v>
      </c>
      <c r="W147" s="233" t="s">
        <v>1819</v>
      </c>
      <c r="X147" s="200"/>
      <c r="Y147" s="200"/>
      <c r="Z147" s="200"/>
      <c r="AA147" s="200"/>
      <c r="AB147" s="200"/>
      <c r="AC147" s="200"/>
      <c r="AD147" s="200"/>
      <c r="AE147" s="200"/>
      <c r="AF147" s="200"/>
      <c r="AG147" s="200"/>
      <c r="AH147" s="200"/>
      <c r="AI147" s="200"/>
      <c r="AJ147" s="200"/>
      <c r="AK147" s="200"/>
      <c r="AL147" s="200"/>
      <c r="AM147" s="200"/>
      <c r="AN147" s="200"/>
      <c r="AO147" s="200"/>
      <c r="AP147" s="200"/>
      <c r="AQ147" s="200"/>
    </row>
    <row r="148" spans="1:43">
      <c r="A148" s="229">
        <v>127</v>
      </c>
      <c r="B148" s="233" t="s">
        <v>5304</v>
      </c>
      <c r="C148" s="253" t="s">
        <v>5468</v>
      </c>
      <c r="D148" s="233" t="s">
        <v>652</v>
      </c>
      <c r="E148" s="233" t="s">
        <v>5469</v>
      </c>
      <c r="F148" s="222" t="s">
        <v>30</v>
      </c>
      <c r="G148" s="63" t="s">
        <v>24</v>
      </c>
      <c r="H148" s="68" t="s">
        <v>5337</v>
      </c>
      <c r="I148" s="68" t="s">
        <v>5337</v>
      </c>
      <c r="J148" s="113" t="s">
        <v>5353</v>
      </c>
      <c r="K148" s="196"/>
      <c r="L148" s="222">
        <v>271</v>
      </c>
      <c r="M148" s="222" t="s">
        <v>10</v>
      </c>
      <c r="N148" s="289" t="s">
        <v>650</v>
      </c>
      <c r="O148" s="233" t="s">
        <v>25</v>
      </c>
      <c r="P148" s="256"/>
      <c r="Q148" s="196"/>
      <c r="R148" s="76" t="s">
        <v>1820</v>
      </c>
      <c r="S148" s="76">
        <f>IF(LEN(R148)&gt;0,INDEX('JP PINT 1.0'!G:G,MATCH(R148,'JP PINT 1.0'!B:B,0),1),"")</f>
        <v>3</v>
      </c>
      <c r="T148" s="233" t="s">
        <v>1821</v>
      </c>
      <c r="U148" s="113" t="s">
        <v>5354</v>
      </c>
      <c r="V148" s="76" t="s">
        <v>30</v>
      </c>
      <c r="W148" s="233" t="s">
        <v>3985</v>
      </c>
      <c r="X148" s="200"/>
      <c r="Y148" s="200"/>
      <c r="Z148" s="200"/>
      <c r="AA148" s="200"/>
      <c r="AB148" s="200"/>
      <c r="AC148" s="200"/>
      <c r="AD148" s="200"/>
      <c r="AE148" s="200"/>
      <c r="AF148" s="200"/>
      <c r="AG148" s="200"/>
      <c r="AH148" s="200"/>
      <c r="AI148" s="200"/>
      <c r="AJ148" s="200"/>
      <c r="AK148" s="200"/>
      <c r="AL148" s="200"/>
      <c r="AM148" s="200"/>
      <c r="AN148" s="200"/>
      <c r="AO148" s="200"/>
      <c r="AP148" s="200"/>
      <c r="AQ148" s="200"/>
    </row>
    <row r="149" spans="1:43">
      <c r="A149" s="229">
        <v>128</v>
      </c>
      <c r="B149" s="233" t="s">
        <v>5304</v>
      </c>
      <c r="C149" s="253" t="s">
        <v>5470</v>
      </c>
      <c r="D149" s="233" t="s">
        <v>656</v>
      </c>
      <c r="E149" s="233" t="s">
        <v>657</v>
      </c>
      <c r="F149" s="222" t="s">
        <v>30</v>
      </c>
      <c r="G149" s="63" t="s">
        <v>24</v>
      </c>
      <c r="H149" s="68" t="s">
        <v>5337</v>
      </c>
      <c r="I149" s="68" t="s">
        <v>5337</v>
      </c>
      <c r="J149" s="113" t="s">
        <v>5471</v>
      </c>
      <c r="K149" s="196"/>
      <c r="L149" s="222">
        <v>272</v>
      </c>
      <c r="M149" s="222" t="s">
        <v>10</v>
      </c>
      <c r="N149" s="289" t="s">
        <v>654</v>
      </c>
      <c r="O149" s="233" t="s">
        <v>25</v>
      </c>
      <c r="P149" s="256"/>
      <c r="Q149" s="196"/>
      <c r="R149" s="76" t="s">
        <v>1822</v>
      </c>
      <c r="S149" s="76">
        <f>IF(LEN(R149)&gt;0,INDEX('JP PINT 1.0'!G:G,MATCH(R149,'JP PINT 1.0'!B:B,0),1),"")</f>
        <v>3</v>
      </c>
      <c r="T149" s="233" t="s">
        <v>5809</v>
      </c>
      <c r="U149" s="113" t="s">
        <v>5471</v>
      </c>
      <c r="V149" s="76" t="s">
        <v>23</v>
      </c>
      <c r="W149" s="233" t="s">
        <v>3986</v>
      </c>
      <c r="X149" s="200"/>
      <c r="Y149" s="200"/>
      <c r="Z149" s="200"/>
      <c r="AA149" s="200"/>
      <c r="AB149" s="200"/>
      <c r="AC149" s="200"/>
      <c r="AD149" s="200"/>
      <c r="AE149" s="200"/>
      <c r="AF149" s="200"/>
      <c r="AG149" s="200"/>
      <c r="AH149" s="200"/>
      <c r="AI149" s="200"/>
      <c r="AJ149" s="200"/>
      <c r="AK149" s="200"/>
      <c r="AL149" s="200"/>
      <c r="AM149" s="200"/>
      <c r="AN149" s="200"/>
      <c r="AO149" s="200"/>
      <c r="AP149" s="200"/>
      <c r="AQ149" s="200"/>
    </row>
    <row r="150" spans="1:43">
      <c r="A150" s="229">
        <v>129</v>
      </c>
      <c r="B150" s="233" t="s">
        <v>5304</v>
      </c>
      <c r="C150" s="253" t="s">
        <v>5472</v>
      </c>
      <c r="D150" s="233" t="s">
        <v>659</v>
      </c>
      <c r="E150" s="233" t="s">
        <v>660</v>
      </c>
      <c r="F150" s="222" t="s">
        <v>30</v>
      </c>
      <c r="G150" s="63" t="s">
        <v>17</v>
      </c>
      <c r="H150" s="68" t="s">
        <v>5337</v>
      </c>
      <c r="I150" s="68" t="s">
        <v>5337</v>
      </c>
      <c r="J150" s="113" t="s">
        <v>5471</v>
      </c>
      <c r="K150" s="196"/>
      <c r="L150" s="222">
        <v>273</v>
      </c>
      <c r="M150" s="222" t="s">
        <v>10</v>
      </c>
      <c r="N150" s="289" t="s">
        <v>658</v>
      </c>
      <c r="O150" s="233" t="s">
        <v>25</v>
      </c>
      <c r="P150" s="256"/>
      <c r="Q150" s="196"/>
      <c r="R150" s="76" t="s">
        <v>1822</v>
      </c>
      <c r="S150" s="76">
        <f>IF(LEN(R150)&gt;0,INDEX('JP PINT 1.0'!G:G,MATCH(R150,'JP PINT 1.0'!B:B,0),1),"")</f>
        <v>3</v>
      </c>
      <c r="T150" s="233" t="s">
        <v>5806</v>
      </c>
      <c r="U150" s="113" t="s">
        <v>5471</v>
      </c>
      <c r="V150" s="76" t="s">
        <v>23</v>
      </c>
      <c r="W150" s="233" t="s">
        <v>3986</v>
      </c>
      <c r="X150" s="200"/>
      <c r="Y150" s="200"/>
      <c r="Z150" s="200"/>
      <c r="AA150" s="200"/>
      <c r="AB150" s="200"/>
      <c r="AC150" s="200"/>
      <c r="AD150" s="200"/>
      <c r="AE150" s="200"/>
      <c r="AF150" s="200"/>
      <c r="AG150" s="200"/>
      <c r="AH150" s="200"/>
      <c r="AI150" s="200"/>
      <c r="AJ150" s="200"/>
      <c r="AK150" s="264"/>
      <c r="AL150" s="264"/>
      <c r="AM150" s="264"/>
      <c r="AN150" s="264"/>
      <c r="AO150" s="264"/>
      <c r="AP150" s="264"/>
      <c r="AQ150" s="264"/>
    </row>
    <row r="151" spans="1:43" s="260" customFormat="1">
      <c r="A151" s="229">
        <v>130</v>
      </c>
      <c r="B151" s="233" t="s">
        <v>5304</v>
      </c>
      <c r="C151" s="251" t="s">
        <v>5473</v>
      </c>
      <c r="D151" s="236" t="s">
        <v>667</v>
      </c>
      <c r="E151" s="236" t="s">
        <v>668</v>
      </c>
      <c r="F151" s="236" t="s">
        <v>30</v>
      </c>
      <c r="G151" s="85" t="s">
        <v>24</v>
      </c>
      <c r="H151" s="89" t="s">
        <v>5306</v>
      </c>
      <c r="I151" s="89" t="s">
        <v>942</v>
      </c>
      <c r="J151" s="88" t="s">
        <v>942</v>
      </c>
      <c r="K151" s="196"/>
      <c r="L151" s="236">
        <v>274</v>
      </c>
      <c r="M151" s="81" t="s">
        <v>10</v>
      </c>
      <c r="N151" s="237" t="s">
        <v>661</v>
      </c>
      <c r="O151" s="236" t="s">
        <v>36</v>
      </c>
      <c r="P151" s="256"/>
      <c r="Q151" s="196"/>
      <c r="R151" s="76"/>
      <c r="S151" s="76" t="str">
        <f>IF(LEN(R151)&gt;0,INDEX('JP PINT 1.0'!G:G,MATCH(R151,'JP PINT 1.0'!B:B,0),1),"")</f>
        <v/>
      </c>
      <c r="T151" s="233"/>
      <c r="U151" s="113"/>
      <c r="V151" s="76"/>
      <c r="W151" s="233"/>
      <c r="X151" s="200"/>
      <c r="Y151" s="200"/>
      <c r="Z151" s="200"/>
      <c r="AA151" s="200"/>
      <c r="AB151" s="200"/>
      <c r="AC151" s="200"/>
      <c r="AD151" s="200"/>
      <c r="AE151" s="200"/>
      <c r="AF151" s="200"/>
      <c r="AG151" s="200"/>
      <c r="AH151" s="200"/>
      <c r="AI151" s="200"/>
      <c r="AJ151" s="200"/>
      <c r="AK151" s="195"/>
      <c r="AL151" s="195"/>
      <c r="AM151" s="195"/>
      <c r="AN151" s="195"/>
      <c r="AO151" s="195"/>
      <c r="AP151" s="195"/>
      <c r="AQ151" s="195"/>
    </row>
    <row r="152" spans="1:43">
      <c r="A152" s="229">
        <v>131</v>
      </c>
      <c r="B152" s="233" t="s">
        <v>5304</v>
      </c>
      <c r="C152" s="253" t="s">
        <v>5474</v>
      </c>
      <c r="D152" s="233" t="s">
        <v>670</v>
      </c>
      <c r="E152" s="200" t="s">
        <v>671</v>
      </c>
      <c r="F152" s="222" t="s">
        <v>30</v>
      </c>
      <c r="G152" s="63" t="s">
        <v>24</v>
      </c>
      <c r="H152" s="68" t="s">
        <v>5337</v>
      </c>
      <c r="I152" s="68" t="s">
        <v>5337</v>
      </c>
      <c r="J152" s="113" t="s">
        <v>942</v>
      </c>
      <c r="K152" s="196"/>
      <c r="L152" s="222">
        <v>276</v>
      </c>
      <c r="M152" s="222" t="s">
        <v>10</v>
      </c>
      <c r="N152" s="289" t="s">
        <v>669</v>
      </c>
      <c r="O152" s="233" t="s">
        <v>25</v>
      </c>
      <c r="P152" s="256"/>
      <c r="Q152" s="196"/>
      <c r="R152" s="76"/>
      <c r="S152" s="76" t="str">
        <f>IF(LEN(R152)&gt;0,INDEX('JP PINT 1.0'!G:G,MATCH(R152,'JP PINT 1.0'!B:B,0),1),"")</f>
        <v/>
      </c>
      <c r="T152" s="233"/>
      <c r="U152" s="113"/>
      <c r="V152" s="76"/>
      <c r="W152" s="233"/>
      <c r="X152" s="200"/>
      <c r="Y152" s="200"/>
      <c r="Z152" s="200"/>
      <c r="AA152" s="200"/>
      <c r="AB152" s="200"/>
      <c r="AC152" s="200"/>
      <c r="AD152" s="200"/>
      <c r="AE152" s="200"/>
      <c r="AF152" s="200"/>
      <c r="AG152" s="200"/>
      <c r="AH152" s="200"/>
      <c r="AI152" s="200"/>
      <c r="AJ152" s="200"/>
      <c r="AK152" s="200"/>
      <c r="AL152" s="200"/>
      <c r="AM152" s="200"/>
      <c r="AN152" s="200"/>
      <c r="AO152" s="200"/>
      <c r="AP152" s="200"/>
      <c r="AQ152" s="200"/>
    </row>
    <row r="153" spans="1:43">
      <c r="A153" s="229">
        <v>132</v>
      </c>
      <c r="B153" s="233" t="s">
        <v>5304</v>
      </c>
      <c r="C153" s="253" t="s">
        <v>5475</v>
      </c>
      <c r="D153" s="233" t="s">
        <v>674</v>
      </c>
      <c r="E153" s="233" t="s">
        <v>675</v>
      </c>
      <c r="F153" s="222" t="s">
        <v>30</v>
      </c>
      <c r="G153" s="63" t="s">
        <v>24</v>
      </c>
      <c r="H153" s="68" t="s">
        <v>5337</v>
      </c>
      <c r="I153" s="68" t="s">
        <v>5337</v>
      </c>
      <c r="J153" s="113" t="s">
        <v>5471</v>
      </c>
      <c r="K153" s="196"/>
      <c r="L153" s="222">
        <v>277</v>
      </c>
      <c r="M153" s="222" t="s">
        <v>10</v>
      </c>
      <c r="N153" s="289" t="s">
        <v>672</v>
      </c>
      <c r="O153" s="233" t="s">
        <v>25</v>
      </c>
      <c r="P153" s="256"/>
      <c r="Q153" s="196"/>
      <c r="R153" s="76" t="s">
        <v>1822</v>
      </c>
      <c r="S153" s="76">
        <f>IF(LEN(R153)&gt;0,INDEX('JP PINT 1.0'!G:G,MATCH(R153,'JP PINT 1.0'!B:B,0),1),"")</f>
        <v>3</v>
      </c>
      <c r="T153" s="233" t="s">
        <v>5807</v>
      </c>
      <c r="U153" s="113" t="s">
        <v>5471</v>
      </c>
      <c r="V153" s="76" t="s">
        <v>23</v>
      </c>
      <c r="W153" s="233" t="s">
        <v>3986</v>
      </c>
      <c r="X153" s="200"/>
      <c r="Y153" s="200"/>
      <c r="Z153" s="200"/>
      <c r="AA153" s="200"/>
      <c r="AB153" s="200"/>
      <c r="AC153" s="200"/>
      <c r="AD153" s="200"/>
      <c r="AE153" s="200"/>
      <c r="AF153" s="200"/>
      <c r="AG153" s="200"/>
      <c r="AH153" s="200"/>
      <c r="AI153" s="200"/>
      <c r="AJ153" s="200"/>
      <c r="AK153" s="200"/>
      <c r="AL153" s="200"/>
      <c r="AM153" s="200"/>
      <c r="AN153" s="200"/>
      <c r="AO153" s="200"/>
      <c r="AP153" s="200"/>
      <c r="AQ153" s="200"/>
    </row>
    <row r="154" spans="1:43">
      <c r="A154" s="229">
        <v>133</v>
      </c>
      <c r="B154" s="233" t="s">
        <v>5304</v>
      </c>
      <c r="C154" s="251" t="s">
        <v>5476</v>
      </c>
      <c r="D154" s="236" t="s">
        <v>682</v>
      </c>
      <c r="E154" s="236" t="s">
        <v>683</v>
      </c>
      <c r="F154" s="236" t="s">
        <v>30</v>
      </c>
      <c r="G154" s="85" t="s">
        <v>24</v>
      </c>
      <c r="H154" s="115" t="s">
        <v>5308</v>
      </c>
      <c r="I154" s="115" t="s">
        <v>5308</v>
      </c>
      <c r="J154" s="88" t="s">
        <v>942</v>
      </c>
      <c r="K154" s="196"/>
      <c r="L154" s="236">
        <v>278</v>
      </c>
      <c r="M154" s="236" t="s">
        <v>10</v>
      </c>
      <c r="N154" s="237" t="s">
        <v>676</v>
      </c>
      <c r="O154" s="236" t="s">
        <v>36</v>
      </c>
      <c r="P154" s="256"/>
      <c r="Q154" s="196"/>
      <c r="R154" s="76"/>
      <c r="S154" s="76" t="str">
        <f>IF(LEN(R154)&gt;0,INDEX('JP PINT 1.0'!G:G,MATCH(R154,'JP PINT 1.0'!B:B,0),1),"")</f>
        <v/>
      </c>
      <c r="T154" s="233"/>
      <c r="U154" s="113"/>
      <c r="V154" s="76"/>
      <c r="W154" s="233"/>
      <c r="X154" s="200"/>
      <c r="Y154" s="200"/>
      <c r="Z154" s="200"/>
      <c r="AA154" s="200"/>
      <c r="AB154" s="200"/>
      <c r="AC154" s="200"/>
      <c r="AD154" s="200"/>
      <c r="AE154" s="200"/>
      <c r="AF154" s="200"/>
      <c r="AG154" s="200"/>
      <c r="AH154" s="200"/>
      <c r="AI154" s="200"/>
      <c r="AJ154" s="200"/>
    </row>
    <row r="155" spans="1:43">
      <c r="A155" s="229">
        <v>134</v>
      </c>
      <c r="B155" s="233" t="s">
        <v>5304</v>
      </c>
      <c r="C155" s="253" t="s">
        <v>5477</v>
      </c>
      <c r="D155" s="222" t="s">
        <v>685</v>
      </c>
      <c r="E155" s="222" t="s">
        <v>686</v>
      </c>
      <c r="F155" s="222" t="s">
        <v>30</v>
      </c>
      <c r="G155" s="63" t="s">
        <v>24</v>
      </c>
      <c r="H155" s="68" t="s">
        <v>5337</v>
      </c>
      <c r="I155" s="68" t="s">
        <v>5337</v>
      </c>
      <c r="J155" s="113" t="s">
        <v>5471</v>
      </c>
      <c r="L155" s="222">
        <v>280</v>
      </c>
      <c r="M155" s="233" t="s">
        <v>10</v>
      </c>
      <c r="N155" s="289" t="s">
        <v>684</v>
      </c>
      <c r="O155" s="229" t="s">
        <v>25</v>
      </c>
      <c r="P155" s="256"/>
      <c r="R155" s="75" t="s">
        <v>1822</v>
      </c>
      <c r="S155" s="76">
        <f>IF(LEN(R155)&gt;0,INDEX('JP PINT 1.0'!G:G,MATCH(R155,'JP PINT 1.0'!B:B,0),1),"")</f>
        <v>3</v>
      </c>
      <c r="T155" s="229" t="s">
        <v>5808</v>
      </c>
      <c r="U155" s="113" t="s">
        <v>5471</v>
      </c>
      <c r="V155" s="75" t="s">
        <v>23</v>
      </c>
      <c r="W155" s="229" t="s">
        <v>3986</v>
      </c>
      <c r="AK155" s="200"/>
      <c r="AL155" s="200"/>
      <c r="AM155" s="200"/>
      <c r="AN155" s="200"/>
      <c r="AO155" s="200"/>
      <c r="AP155" s="200"/>
      <c r="AQ155" s="200"/>
    </row>
    <row r="156" spans="1:43">
      <c r="A156" s="229">
        <v>135</v>
      </c>
      <c r="B156" s="233" t="s">
        <v>5304</v>
      </c>
      <c r="C156" s="253" t="s">
        <v>5478</v>
      </c>
      <c r="D156" s="233" t="s">
        <v>688</v>
      </c>
      <c r="E156" s="222" t="s">
        <v>689</v>
      </c>
      <c r="F156" s="233" t="s">
        <v>30</v>
      </c>
      <c r="G156" s="76" t="s">
        <v>24</v>
      </c>
      <c r="H156" s="112" t="s">
        <v>5337</v>
      </c>
      <c r="I156" s="113" t="s">
        <v>5337</v>
      </c>
      <c r="J156" s="113" t="s">
        <v>942</v>
      </c>
      <c r="L156" s="233">
        <v>281</v>
      </c>
      <c r="M156" s="233" t="s">
        <v>10</v>
      </c>
      <c r="N156" s="234" t="s">
        <v>687</v>
      </c>
      <c r="O156" s="229" t="s">
        <v>25</v>
      </c>
      <c r="P156" s="256"/>
      <c r="R156" s="75"/>
      <c r="S156" s="76" t="str">
        <f>IF(LEN(R156)&gt;0,INDEX('JP PINT 1.0'!G:G,MATCH(R156,'JP PINT 1.0'!B:B,0),1),"")</f>
        <v/>
      </c>
      <c r="T156" s="229"/>
      <c r="U156" s="113"/>
      <c r="V156" s="75"/>
      <c r="W156" s="229"/>
    </row>
    <row r="157" spans="1:43">
      <c r="A157" s="229">
        <v>136</v>
      </c>
      <c r="B157" s="233" t="s">
        <v>5304</v>
      </c>
      <c r="C157" s="251" t="s">
        <v>5479</v>
      </c>
      <c r="D157" s="236" t="s">
        <v>696</v>
      </c>
      <c r="E157" s="236" t="s">
        <v>697</v>
      </c>
      <c r="F157" s="236" t="s">
        <v>30</v>
      </c>
      <c r="G157" s="85" t="s">
        <v>17</v>
      </c>
      <c r="H157" s="115" t="s">
        <v>5308</v>
      </c>
      <c r="I157" s="124" t="s">
        <v>5306</v>
      </c>
      <c r="J157" s="88" t="s">
        <v>5433</v>
      </c>
      <c r="L157" s="236">
        <v>282</v>
      </c>
      <c r="M157" s="236" t="s">
        <v>10</v>
      </c>
      <c r="N157" s="237" t="s">
        <v>690</v>
      </c>
      <c r="O157" s="238" t="s">
        <v>36</v>
      </c>
      <c r="P157" s="256"/>
      <c r="R157" s="82" t="s">
        <v>1824</v>
      </c>
      <c r="S157" s="76">
        <f>IF(LEN(R157)&gt;0,INDEX('JP PINT 1.0'!G:G,MATCH(R157,'JP PINT 1.0'!B:B,0),1),"")</f>
        <v>2</v>
      </c>
      <c r="T157" s="244" t="s">
        <v>1825</v>
      </c>
      <c r="U157" s="113" t="s">
        <v>5354</v>
      </c>
      <c r="V157" s="82" t="s">
        <v>30</v>
      </c>
      <c r="W157" s="244" t="s">
        <v>1826</v>
      </c>
      <c r="AK157" s="200"/>
      <c r="AL157" s="200"/>
      <c r="AM157" s="200"/>
      <c r="AN157" s="200"/>
      <c r="AO157" s="200"/>
      <c r="AP157" s="200"/>
      <c r="AQ157" s="200"/>
    </row>
    <row r="158" spans="1:43">
      <c r="A158" s="229">
        <v>137</v>
      </c>
      <c r="B158" s="233" t="s">
        <v>5304</v>
      </c>
      <c r="C158" s="253" t="s">
        <v>5480</v>
      </c>
      <c r="D158" s="233" t="s">
        <v>699</v>
      </c>
      <c r="E158" s="222" t="s">
        <v>700</v>
      </c>
      <c r="F158" s="233" t="s">
        <v>23</v>
      </c>
      <c r="G158" s="76" t="s">
        <v>17</v>
      </c>
      <c r="H158" s="112" t="s">
        <v>5337</v>
      </c>
      <c r="I158" s="125" t="s">
        <v>5306</v>
      </c>
      <c r="J158" s="113" t="s">
        <v>5353</v>
      </c>
      <c r="L158" s="233">
        <v>284</v>
      </c>
      <c r="M158" s="233" t="s">
        <v>10</v>
      </c>
      <c r="N158" s="234" t="s">
        <v>698</v>
      </c>
      <c r="O158" s="229" t="s">
        <v>25</v>
      </c>
      <c r="P158" s="256"/>
      <c r="R158" s="82" t="s">
        <v>1827</v>
      </c>
      <c r="S158" s="76">
        <f>IF(LEN(R158)&gt;0,INDEX('JP PINT 1.0'!G:G,MATCH(R158,'JP PINT 1.0'!B:B,0),1),"")</f>
        <v>3</v>
      </c>
      <c r="T158" s="244" t="s">
        <v>1828</v>
      </c>
      <c r="U158" s="113" t="s">
        <v>5354</v>
      </c>
      <c r="V158" s="82" t="s">
        <v>23</v>
      </c>
      <c r="W158" s="244" t="s">
        <v>1829</v>
      </c>
      <c r="AK158" s="264"/>
      <c r="AL158" s="264"/>
      <c r="AM158" s="264"/>
      <c r="AN158" s="264"/>
      <c r="AO158" s="264"/>
      <c r="AP158" s="264"/>
      <c r="AQ158" s="264"/>
    </row>
    <row r="159" spans="1:43">
      <c r="A159" s="229">
        <v>138</v>
      </c>
      <c r="B159" s="233" t="s">
        <v>5304</v>
      </c>
      <c r="C159" s="253" t="s">
        <v>5481</v>
      </c>
      <c r="D159" s="233" t="s">
        <v>702</v>
      </c>
      <c r="E159" s="222" t="s">
        <v>703</v>
      </c>
      <c r="F159" s="233" t="s">
        <v>30</v>
      </c>
      <c r="G159" s="76" t="s">
        <v>17</v>
      </c>
      <c r="H159" s="112" t="s">
        <v>5337</v>
      </c>
      <c r="I159" s="125" t="s">
        <v>5306</v>
      </c>
      <c r="J159" s="113" t="s">
        <v>942</v>
      </c>
      <c r="L159" s="233">
        <v>285</v>
      </c>
      <c r="M159" s="233" t="s">
        <v>10</v>
      </c>
      <c r="N159" s="234" t="s">
        <v>701</v>
      </c>
      <c r="O159" s="229" t="s">
        <v>25</v>
      </c>
      <c r="P159" s="256"/>
      <c r="R159" s="82"/>
      <c r="S159" s="76" t="str">
        <f>IF(LEN(R159)&gt;0,INDEX('JP PINT 1.0'!G:G,MATCH(R159,'JP PINT 1.0'!B:B,0),1),"")</f>
        <v/>
      </c>
      <c r="T159" s="244"/>
      <c r="U159" s="113"/>
      <c r="V159" s="82"/>
      <c r="W159" s="244"/>
      <c r="AK159" s="200"/>
      <c r="AL159" s="200"/>
      <c r="AM159" s="200"/>
      <c r="AN159" s="200"/>
      <c r="AO159" s="200"/>
      <c r="AP159" s="200"/>
      <c r="AQ159" s="200"/>
    </row>
    <row r="160" spans="1:43">
      <c r="A160" s="229">
        <v>139</v>
      </c>
      <c r="B160" s="233" t="s">
        <v>5304</v>
      </c>
      <c r="C160" s="253" t="s">
        <v>5482</v>
      </c>
      <c r="D160" s="233" t="s">
        <v>706</v>
      </c>
      <c r="E160" s="222" t="s">
        <v>707</v>
      </c>
      <c r="F160" s="233" t="s">
        <v>23</v>
      </c>
      <c r="G160" s="76" t="s">
        <v>17</v>
      </c>
      <c r="H160" s="113" t="s">
        <v>5337</v>
      </c>
      <c r="I160" s="125" t="s">
        <v>5306</v>
      </c>
      <c r="J160" s="113" t="s">
        <v>5353</v>
      </c>
      <c r="L160" s="233">
        <v>286</v>
      </c>
      <c r="M160" s="233" t="s">
        <v>10</v>
      </c>
      <c r="N160" s="234" t="s">
        <v>704</v>
      </c>
      <c r="O160" s="229" t="s">
        <v>25</v>
      </c>
      <c r="P160" s="256"/>
      <c r="R160" s="82" t="s">
        <v>1830</v>
      </c>
      <c r="S160" s="76">
        <f>IF(LEN(R160)&gt;0,INDEX('JP PINT 1.0'!G:G,MATCH(R160,'JP PINT 1.0'!B:B,0),1),"")</f>
        <v>3</v>
      </c>
      <c r="T160" s="244" t="s">
        <v>1831</v>
      </c>
      <c r="U160" s="113" t="s">
        <v>5354</v>
      </c>
      <c r="V160" s="82" t="s">
        <v>30</v>
      </c>
      <c r="W160" s="244" t="s">
        <v>1832</v>
      </c>
      <c r="AK160" s="200"/>
      <c r="AL160" s="200"/>
      <c r="AM160" s="200"/>
      <c r="AN160" s="200"/>
      <c r="AO160" s="200"/>
      <c r="AP160" s="200"/>
      <c r="AQ160" s="200"/>
    </row>
    <row r="161" spans="1:43">
      <c r="A161" s="229">
        <v>140</v>
      </c>
      <c r="B161" s="233" t="s">
        <v>5304</v>
      </c>
      <c r="C161" s="253" t="s">
        <v>5483</v>
      </c>
      <c r="D161" s="233" t="s">
        <v>710</v>
      </c>
      <c r="E161" s="222" t="s">
        <v>711</v>
      </c>
      <c r="F161" s="233" t="s">
        <v>30</v>
      </c>
      <c r="G161" s="76" t="s">
        <v>17</v>
      </c>
      <c r="H161" s="112" t="s">
        <v>5337</v>
      </c>
      <c r="I161" s="125" t="s">
        <v>5306</v>
      </c>
      <c r="J161" s="113" t="s">
        <v>942</v>
      </c>
      <c r="L161" s="233">
        <v>287</v>
      </c>
      <c r="M161" s="233" t="s">
        <v>10</v>
      </c>
      <c r="N161" s="234" t="s">
        <v>708</v>
      </c>
      <c r="O161" s="229" t="s">
        <v>25</v>
      </c>
      <c r="P161" s="256"/>
      <c r="Q161" s="195"/>
      <c r="R161" s="82"/>
      <c r="S161" s="76" t="str">
        <f>IF(LEN(R161)&gt;0,INDEX('JP PINT 1.0'!G:G,MATCH(R161,'JP PINT 1.0'!B:B,0),1),"")</f>
        <v/>
      </c>
      <c r="T161" s="244"/>
      <c r="U161" s="113"/>
      <c r="V161" s="82"/>
      <c r="W161" s="244"/>
      <c r="AK161" s="264"/>
      <c r="AL161" s="264"/>
      <c r="AM161" s="264"/>
      <c r="AN161" s="264"/>
      <c r="AO161" s="264"/>
      <c r="AP161" s="264"/>
      <c r="AQ161" s="264"/>
    </row>
    <row r="162" spans="1:43">
      <c r="A162" s="229">
        <v>141</v>
      </c>
      <c r="B162" s="233" t="s">
        <v>5304</v>
      </c>
      <c r="C162" s="251" t="s">
        <v>5484</v>
      </c>
      <c r="D162" s="81" t="s">
        <v>844</v>
      </c>
      <c r="E162" s="81" t="s">
        <v>845</v>
      </c>
      <c r="F162" s="236" t="s">
        <v>30</v>
      </c>
      <c r="G162" s="85" t="s">
        <v>17</v>
      </c>
      <c r="H162" s="115" t="s">
        <v>5308</v>
      </c>
      <c r="I162" s="124" t="s">
        <v>5446</v>
      </c>
      <c r="J162" s="116" t="s">
        <v>942</v>
      </c>
      <c r="L162" s="236">
        <v>302</v>
      </c>
      <c r="M162" s="236" t="s">
        <v>10</v>
      </c>
      <c r="N162" s="237" t="s">
        <v>838</v>
      </c>
      <c r="O162" s="238" t="s">
        <v>36</v>
      </c>
      <c r="P162" s="256"/>
      <c r="R162" s="75" t="s">
        <v>2209</v>
      </c>
      <c r="S162" s="76">
        <f>IF(LEN(R162)&gt;0,INDEX('JP PINT 1.0'!G:G,MATCH(R162,'JP PINT 1.0'!B:B,0),1),"")</f>
        <v>1</v>
      </c>
      <c r="T162" s="229" t="s">
        <v>2210</v>
      </c>
      <c r="U162" s="113" t="s">
        <v>5353</v>
      </c>
      <c r="V162" s="75" t="s">
        <v>139</v>
      </c>
      <c r="W162" s="229" t="s">
        <v>2212</v>
      </c>
    </row>
    <row r="163" spans="1:43">
      <c r="A163" s="229">
        <v>142</v>
      </c>
      <c r="B163" s="233" t="s">
        <v>5304</v>
      </c>
      <c r="C163" s="253" t="s">
        <v>5485</v>
      </c>
      <c r="D163" s="83" t="s">
        <v>847</v>
      </c>
      <c r="E163" s="83" t="s">
        <v>848</v>
      </c>
      <c r="F163" s="233" t="s">
        <v>30</v>
      </c>
      <c r="G163" s="76" t="s">
        <v>17</v>
      </c>
      <c r="H163" s="112" t="s">
        <v>5337</v>
      </c>
      <c r="I163" s="125" t="s">
        <v>5446</v>
      </c>
      <c r="J163" s="113" t="s">
        <v>5353</v>
      </c>
      <c r="L163" s="233">
        <v>304</v>
      </c>
      <c r="M163" s="233" t="s">
        <v>10</v>
      </c>
      <c r="N163" s="234" t="s">
        <v>846</v>
      </c>
      <c r="O163" s="229" t="s">
        <v>25</v>
      </c>
      <c r="P163" s="256"/>
      <c r="R163" s="75" t="s">
        <v>1840</v>
      </c>
      <c r="S163" s="76">
        <f>IF(LEN(R163)&gt;0,INDEX('JP PINT 1.0'!G:G,MATCH(R163,'JP PINT 1.0'!B:B,0),1),"")</f>
        <v>2</v>
      </c>
      <c r="T163" s="229" t="s">
        <v>1841</v>
      </c>
      <c r="U163" s="113" t="s">
        <v>5353</v>
      </c>
      <c r="V163" s="75" t="s">
        <v>30</v>
      </c>
      <c r="W163" s="229" t="s">
        <v>1842</v>
      </c>
    </row>
    <row r="164" spans="1:43" s="260" customFormat="1">
      <c r="A164" s="229">
        <v>143</v>
      </c>
      <c r="B164" s="233" t="s">
        <v>5304</v>
      </c>
      <c r="C164" s="253" t="s">
        <v>5486</v>
      </c>
      <c r="D164" s="83" t="s">
        <v>851</v>
      </c>
      <c r="E164" s="83" t="s">
        <v>852</v>
      </c>
      <c r="F164" s="233" t="s">
        <v>30</v>
      </c>
      <c r="G164" s="76" t="s">
        <v>17</v>
      </c>
      <c r="H164" s="112" t="s">
        <v>5337</v>
      </c>
      <c r="I164" s="125" t="s">
        <v>5446</v>
      </c>
      <c r="J164" s="113" t="s">
        <v>5353</v>
      </c>
      <c r="K164" s="197"/>
      <c r="L164" s="233">
        <v>305</v>
      </c>
      <c r="M164" s="233" t="s">
        <v>10</v>
      </c>
      <c r="N164" s="291" t="s">
        <v>849</v>
      </c>
      <c r="O164" s="292" t="s">
        <v>25</v>
      </c>
      <c r="P164" s="293"/>
      <c r="Q164" s="294"/>
      <c r="R164" s="151" t="s">
        <v>1843</v>
      </c>
      <c r="S164" s="182">
        <f>IF(LEN(R164)&gt;0,INDEX('JP PINT 1.0'!G:G,MATCH(R164,'JP PINT 1.0'!B:B,0),1),"")</f>
        <v>1</v>
      </c>
      <c r="T164" s="292" t="s">
        <v>1844</v>
      </c>
      <c r="U164" s="152" t="s">
        <v>5353</v>
      </c>
      <c r="V164" s="75" t="s">
        <v>30</v>
      </c>
      <c r="W164" s="229" t="s">
        <v>1845</v>
      </c>
      <c r="X164" s="195"/>
      <c r="Y164" s="195"/>
      <c r="Z164" s="195"/>
      <c r="AA164" s="195"/>
      <c r="AB164" s="195"/>
      <c r="AC164" s="195"/>
      <c r="AD164" s="195"/>
      <c r="AE164" s="195"/>
      <c r="AF164" s="195"/>
      <c r="AG164" s="195"/>
      <c r="AH164" s="195"/>
      <c r="AI164" s="195"/>
      <c r="AJ164" s="195"/>
      <c r="AK164" s="195"/>
      <c r="AL164" s="195"/>
      <c r="AM164" s="195"/>
      <c r="AN164" s="195"/>
      <c r="AO164" s="195"/>
      <c r="AP164" s="195"/>
      <c r="AQ164" s="195"/>
    </row>
    <row r="165" spans="1:43" s="260" customFormat="1">
      <c r="A165" s="229">
        <v>143</v>
      </c>
      <c r="B165" s="233" t="s">
        <v>5304</v>
      </c>
      <c r="C165" s="253" t="s">
        <v>5486</v>
      </c>
      <c r="D165" s="83" t="s">
        <v>851</v>
      </c>
      <c r="E165" s="83" t="s">
        <v>852</v>
      </c>
      <c r="F165" s="233" t="s">
        <v>30</v>
      </c>
      <c r="G165" s="76" t="s">
        <v>17</v>
      </c>
      <c r="H165" s="112" t="s">
        <v>5337</v>
      </c>
      <c r="I165" s="125" t="s">
        <v>5446</v>
      </c>
      <c r="J165" s="113" t="s">
        <v>5353</v>
      </c>
      <c r="K165" s="197"/>
      <c r="L165" s="233">
        <v>305</v>
      </c>
      <c r="M165" s="233" t="s">
        <v>10</v>
      </c>
      <c r="N165" s="234" t="s">
        <v>849</v>
      </c>
      <c r="O165" s="229" t="s">
        <v>25</v>
      </c>
      <c r="P165" s="256"/>
      <c r="Q165" s="197"/>
      <c r="R165" s="75" t="s">
        <v>2241</v>
      </c>
      <c r="S165" s="76">
        <f>IF(LEN(R165)&gt;0,INDEX('JP PINT 1.0'!G:G,MATCH(R165,'JP PINT 1.0'!B:B,0),1),"")</f>
        <v>2</v>
      </c>
      <c r="T165" s="229" t="s">
        <v>2242</v>
      </c>
      <c r="U165" s="113" t="s">
        <v>5353</v>
      </c>
      <c r="V165" s="75" t="s">
        <v>30</v>
      </c>
      <c r="W165" s="229" t="s">
        <v>2244</v>
      </c>
      <c r="X165" s="195"/>
      <c r="Y165" s="195"/>
      <c r="Z165" s="195"/>
      <c r="AA165" s="195"/>
      <c r="AB165" s="195"/>
      <c r="AC165" s="195"/>
      <c r="AD165" s="195"/>
      <c r="AE165" s="195"/>
      <c r="AF165" s="195"/>
      <c r="AG165" s="195"/>
      <c r="AH165" s="195"/>
      <c r="AI165" s="195"/>
      <c r="AJ165" s="195"/>
      <c r="AK165" s="195"/>
      <c r="AL165" s="195"/>
      <c r="AM165" s="195"/>
      <c r="AN165" s="195"/>
      <c r="AO165" s="195"/>
      <c r="AP165" s="195"/>
      <c r="AQ165" s="195"/>
    </row>
    <row r="166" spans="1:43">
      <c r="A166" s="229">
        <v>144</v>
      </c>
      <c r="B166" s="233" t="s">
        <v>5304</v>
      </c>
      <c r="C166" s="253" t="s">
        <v>5487</v>
      </c>
      <c r="D166" s="83" t="s">
        <v>854</v>
      </c>
      <c r="E166" s="83" t="s">
        <v>855</v>
      </c>
      <c r="F166" s="233" t="s">
        <v>30</v>
      </c>
      <c r="G166" s="76" t="s">
        <v>17</v>
      </c>
      <c r="H166" s="112" t="s">
        <v>5337</v>
      </c>
      <c r="I166" s="125" t="s">
        <v>5446</v>
      </c>
      <c r="J166" s="113" t="s">
        <v>942</v>
      </c>
      <c r="L166" s="233">
        <v>306</v>
      </c>
      <c r="M166" s="233" t="s">
        <v>10</v>
      </c>
      <c r="N166" s="291" t="s">
        <v>853</v>
      </c>
      <c r="O166" s="292" t="s">
        <v>25</v>
      </c>
      <c r="P166" s="293"/>
      <c r="Q166" s="294"/>
      <c r="R166" s="151" t="s">
        <v>2218</v>
      </c>
      <c r="S166" s="182">
        <f>IF(LEN(R166)&gt;0,INDEX('JP PINT 1.0'!G:G,MATCH(R166,'JP PINT 1.0'!B:B,0),1),"")</f>
        <v>2</v>
      </c>
      <c r="T166" s="292" t="s">
        <v>2219</v>
      </c>
      <c r="U166" s="152"/>
      <c r="V166" s="75" t="s">
        <v>30</v>
      </c>
      <c r="W166" s="274" t="s">
        <v>2221</v>
      </c>
    </row>
    <row r="167" spans="1:43">
      <c r="A167" s="229">
        <v>145</v>
      </c>
      <c r="B167" s="233" t="s">
        <v>5304</v>
      </c>
      <c r="C167" s="251" t="s">
        <v>5488</v>
      </c>
      <c r="D167" s="81" t="s">
        <v>862</v>
      </c>
      <c r="E167" s="81" t="s">
        <v>863</v>
      </c>
      <c r="F167" s="236" t="s">
        <v>30</v>
      </c>
      <c r="G167" s="85" t="s">
        <v>17</v>
      </c>
      <c r="H167" s="115" t="s">
        <v>5308</v>
      </c>
      <c r="I167" s="124" t="s">
        <v>5446</v>
      </c>
      <c r="J167" s="116" t="s">
        <v>5489</v>
      </c>
      <c r="L167" s="236">
        <v>307</v>
      </c>
      <c r="M167" s="236" t="s">
        <v>10</v>
      </c>
      <c r="N167" s="237" t="s">
        <v>856</v>
      </c>
      <c r="O167" s="238" t="s">
        <v>36</v>
      </c>
      <c r="P167" s="256"/>
      <c r="R167" s="75"/>
      <c r="S167" s="76" t="str">
        <f>IF(LEN(R167)&gt;0,INDEX('JP PINT 1.0'!G:G,MATCH(R167,'JP PINT 1.0'!B:B,0),1),"")</f>
        <v/>
      </c>
      <c r="T167" s="229"/>
      <c r="U167" s="113"/>
      <c r="V167" s="75"/>
      <c r="W167" s="229"/>
    </row>
    <row r="168" spans="1:43">
      <c r="A168" s="229">
        <v>146</v>
      </c>
      <c r="B168" s="233" t="s">
        <v>5304</v>
      </c>
      <c r="C168" s="253" t="s">
        <v>5490</v>
      </c>
      <c r="D168" s="83" t="s">
        <v>874</v>
      </c>
      <c r="E168" s="83" t="s">
        <v>5491</v>
      </c>
      <c r="F168" s="233" t="s">
        <v>30</v>
      </c>
      <c r="G168" s="76" t="s">
        <v>17</v>
      </c>
      <c r="H168" s="112" t="s">
        <v>5337</v>
      </c>
      <c r="I168" s="125" t="s">
        <v>5308</v>
      </c>
      <c r="J168" s="113" t="s">
        <v>5308</v>
      </c>
      <c r="L168" s="233">
        <v>309</v>
      </c>
      <c r="M168" s="233" t="s">
        <v>10</v>
      </c>
      <c r="N168" s="234" t="s">
        <v>872</v>
      </c>
      <c r="O168" s="229" t="s">
        <v>25</v>
      </c>
      <c r="P168" s="256"/>
      <c r="R168" s="75"/>
      <c r="S168" s="76" t="str">
        <f>IF(LEN(R168)&gt;0,INDEX('JP PINT 1.0'!G:G,MATCH(R168,'JP PINT 1.0'!B:B,0),1),"")</f>
        <v/>
      </c>
      <c r="T168" s="229"/>
      <c r="U168" s="113"/>
      <c r="V168" s="75"/>
      <c r="W168" s="229"/>
    </row>
    <row r="169" spans="1:43">
      <c r="A169" s="229">
        <v>147</v>
      </c>
      <c r="B169" s="233" t="s">
        <v>5304</v>
      </c>
      <c r="C169" s="253" t="s">
        <v>5492</v>
      </c>
      <c r="D169" s="233" t="s">
        <v>878</v>
      </c>
      <c r="E169" s="233" t="s">
        <v>879</v>
      </c>
      <c r="F169" s="233" t="s">
        <v>30</v>
      </c>
      <c r="G169" s="76" t="s">
        <v>17</v>
      </c>
      <c r="H169" s="112" t="s">
        <v>5337</v>
      </c>
      <c r="I169" s="125" t="s">
        <v>5308</v>
      </c>
      <c r="J169" s="63" t="s">
        <v>5308</v>
      </c>
      <c r="K169" s="279"/>
      <c r="L169" s="233">
        <v>310</v>
      </c>
      <c r="M169" s="233" t="s">
        <v>10</v>
      </c>
      <c r="N169" s="234" t="s">
        <v>876</v>
      </c>
      <c r="O169" s="222" t="s">
        <v>25</v>
      </c>
      <c r="P169" s="256"/>
      <c r="Q169" s="279"/>
      <c r="R169" s="75"/>
      <c r="S169" s="76" t="str">
        <f>IF(LEN(R169)&gt;0,INDEX('JP PINT 1.0'!G:G,MATCH(R169,'JP PINT 1.0'!B:B,0),1),"")</f>
        <v/>
      </c>
      <c r="T169" s="229"/>
      <c r="U169" s="113"/>
      <c r="V169" s="75"/>
      <c r="W169" s="229"/>
      <c r="X169" s="268"/>
      <c r="Y169" s="268"/>
      <c r="Z169" s="268"/>
      <c r="AA169" s="268"/>
      <c r="AB169" s="268"/>
      <c r="AC169" s="268"/>
      <c r="AD169" s="268"/>
      <c r="AE169" s="268"/>
      <c r="AF169" s="268"/>
      <c r="AG169" s="268"/>
      <c r="AH169" s="268"/>
      <c r="AI169" s="268"/>
      <c r="AJ169" s="268"/>
    </row>
    <row r="170" spans="1:43">
      <c r="A170" s="229">
        <v>148</v>
      </c>
      <c r="B170" s="233" t="s">
        <v>5304</v>
      </c>
      <c r="C170" s="253" t="s">
        <v>5493</v>
      </c>
      <c r="D170" s="222" t="s">
        <v>881</v>
      </c>
      <c r="E170" s="222" t="s">
        <v>5494</v>
      </c>
      <c r="F170" s="222" t="s">
        <v>30</v>
      </c>
      <c r="G170" s="63" t="s">
        <v>17</v>
      </c>
      <c r="H170" s="153" t="s">
        <v>5337</v>
      </c>
      <c r="I170" s="136" t="s">
        <v>5337</v>
      </c>
      <c r="J170" s="113" t="s">
        <v>5308</v>
      </c>
      <c r="K170" s="279"/>
      <c r="L170" s="222">
        <v>311</v>
      </c>
      <c r="M170" s="222" t="s">
        <v>10</v>
      </c>
      <c r="N170" s="289" t="s">
        <v>880</v>
      </c>
      <c r="O170" s="280" t="s">
        <v>25</v>
      </c>
      <c r="P170" s="256"/>
      <c r="Q170" s="279"/>
      <c r="R170" s="75"/>
      <c r="S170" s="76" t="str">
        <f>IF(LEN(R170)&gt;0,INDEX('JP PINT 1.0'!G:G,MATCH(R170,'JP PINT 1.0'!B:B,0),1),"")</f>
        <v/>
      </c>
      <c r="T170" s="229"/>
      <c r="U170" s="113"/>
      <c r="V170" s="75"/>
      <c r="W170" s="229"/>
      <c r="X170" s="268"/>
      <c r="Y170" s="268"/>
      <c r="Z170" s="268"/>
      <c r="AA170" s="268"/>
      <c r="AB170" s="268"/>
      <c r="AC170" s="268"/>
      <c r="AD170" s="268"/>
      <c r="AE170" s="268"/>
      <c r="AF170" s="268"/>
      <c r="AG170" s="268"/>
      <c r="AH170" s="268"/>
      <c r="AI170" s="268"/>
      <c r="AJ170" s="268"/>
    </row>
    <row r="171" spans="1:43">
      <c r="A171" s="229">
        <v>149</v>
      </c>
      <c r="B171" s="233" t="s">
        <v>5304</v>
      </c>
      <c r="C171" s="253" t="s">
        <v>5495</v>
      </c>
      <c r="D171" s="284" t="s">
        <v>885</v>
      </c>
      <c r="E171" s="284" t="s">
        <v>5496</v>
      </c>
      <c r="F171" s="222" t="s">
        <v>30</v>
      </c>
      <c r="G171" s="84" t="s">
        <v>17</v>
      </c>
      <c r="H171" s="153" t="s">
        <v>5340</v>
      </c>
      <c r="I171" s="154" t="s">
        <v>5306</v>
      </c>
      <c r="J171" s="136" t="s">
        <v>5497</v>
      </c>
      <c r="L171" s="222">
        <v>312</v>
      </c>
      <c r="M171" s="222" t="s">
        <v>10</v>
      </c>
      <c r="N171" s="213" t="s">
        <v>883</v>
      </c>
      <c r="O171" s="229" t="s">
        <v>25</v>
      </c>
      <c r="P171" s="256"/>
      <c r="R171" s="75" t="s">
        <v>1913</v>
      </c>
      <c r="S171" s="76">
        <f>IF(LEN(R171)&gt;0,INDEX('JP PINT 1.0'!G:G,MATCH(R171,'JP PINT 1.0'!B:B,0),1),"")</f>
        <v>2</v>
      </c>
      <c r="T171" s="229" t="s">
        <v>1914</v>
      </c>
      <c r="U171" s="113" t="s">
        <v>5353</v>
      </c>
      <c r="V171" s="75" t="s">
        <v>30</v>
      </c>
      <c r="W171" s="229" t="s">
        <v>1915</v>
      </c>
      <c r="AK171" s="264"/>
      <c r="AL171" s="264"/>
      <c r="AM171" s="264"/>
      <c r="AN171" s="264"/>
      <c r="AO171" s="264"/>
      <c r="AP171" s="264"/>
      <c r="AQ171" s="264"/>
    </row>
    <row r="172" spans="1:43">
      <c r="A172" s="229">
        <v>150</v>
      </c>
      <c r="B172" s="233" t="s">
        <v>5304</v>
      </c>
      <c r="C172" s="253" t="s">
        <v>5498</v>
      </c>
      <c r="D172" s="222" t="s">
        <v>889</v>
      </c>
      <c r="E172" s="222" t="s">
        <v>5499</v>
      </c>
      <c r="F172" s="222" t="s">
        <v>30</v>
      </c>
      <c r="G172" s="63" t="s">
        <v>17</v>
      </c>
      <c r="H172" s="134" t="s">
        <v>5340</v>
      </c>
      <c r="I172" s="155" t="s">
        <v>5306</v>
      </c>
      <c r="J172" s="135" t="s">
        <v>5489</v>
      </c>
      <c r="L172" s="222">
        <v>313</v>
      </c>
      <c r="M172" s="222" t="s">
        <v>10</v>
      </c>
      <c r="N172" s="289" t="s">
        <v>887</v>
      </c>
      <c r="O172" s="229" t="s">
        <v>25</v>
      </c>
      <c r="P172" s="256"/>
      <c r="R172" s="75" t="s">
        <v>1919</v>
      </c>
      <c r="S172" s="76">
        <f>IF(LEN(R172)&gt;0,INDEX('JP PINT 1.0'!G:G,MATCH(R172,'JP PINT 1.0'!B:B,0),1),"")</f>
        <v>2</v>
      </c>
      <c r="T172" s="229" t="s">
        <v>1920</v>
      </c>
      <c r="U172" s="113" t="s">
        <v>5315</v>
      </c>
      <c r="V172" s="75" t="s">
        <v>23</v>
      </c>
      <c r="W172" s="229" t="s">
        <v>1921</v>
      </c>
    </row>
    <row r="173" spans="1:43" s="264" customFormat="1">
      <c r="A173" s="229">
        <v>151</v>
      </c>
      <c r="B173" s="233" t="s">
        <v>5304</v>
      </c>
      <c r="C173" s="253" t="s">
        <v>5500</v>
      </c>
      <c r="D173" s="222" t="s">
        <v>893</v>
      </c>
      <c r="E173" s="233" t="s">
        <v>894</v>
      </c>
      <c r="F173" s="222" t="s">
        <v>30</v>
      </c>
      <c r="G173" s="63" t="s">
        <v>17</v>
      </c>
      <c r="H173" s="136" t="s">
        <v>5337</v>
      </c>
      <c r="I173" s="155" t="s">
        <v>5306</v>
      </c>
      <c r="J173" s="135" t="s">
        <v>5308</v>
      </c>
      <c r="K173" s="197"/>
      <c r="L173" s="233">
        <v>314</v>
      </c>
      <c r="M173" s="222" t="s">
        <v>10</v>
      </c>
      <c r="N173" s="289" t="s">
        <v>891</v>
      </c>
      <c r="O173" s="229" t="s">
        <v>25</v>
      </c>
      <c r="P173" s="256"/>
      <c r="Q173" s="197"/>
      <c r="R173" s="75"/>
      <c r="S173" s="76" t="str">
        <f>IF(LEN(R173)&gt;0,INDEX('JP PINT 1.0'!G:G,MATCH(R173,'JP PINT 1.0'!B:B,0),1),"")</f>
        <v/>
      </c>
      <c r="T173" s="229"/>
      <c r="U173" s="113"/>
      <c r="V173" s="75"/>
      <c r="W173" s="229"/>
      <c r="X173" s="195"/>
      <c r="Y173" s="195"/>
      <c r="Z173" s="195"/>
      <c r="AA173" s="195"/>
      <c r="AB173" s="195"/>
      <c r="AC173" s="195"/>
      <c r="AD173" s="195"/>
      <c r="AE173" s="195"/>
      <c r="AF173" s="195"/>
      <c r="AG173" s="195"/>
      <c r="AH173" s="195"/>
      <c r="AI173" s="195"/>
      <c r="AJ173" s="195"/>
      <c r="AK173" s="195"/>
      <c r="AL173" s="195"/>
      <c r="AM173" s="195"/>
      <c r="AN173" s="195"/>
      <c r="AO173" s="195"/>
      <c r="AP173" s="195"/>
      <c r="AQ173" s="195"/>
    </row>
    <row r="174" spans="1:43" s="200" customFormat="1">
      <c r="A174" s="229">
        <v>152</v>
      </c>
      <c r="B174" s="233" t="s">
        <v>5304</v>
      </c>
      <c r="C174" s="253" t="s">
        <v>5501</v>
      </c>
      <c r="D174" s="222" t="s">
        <v>897</v>
      </c>
      <c r="E174" s="233" t="s">
        <v>898</v>
      </c>
      <c r="F174" s="222" t="s">
        <v>30</v>
      </c>
      <c r="G174" s="63" t="s">
        <v>17</v>
      </c>
      <c r="H174" s="136" t="s">
        <v>5337</v>
      </c>
      <c r="I174" s="155" t="s">
        <v>5306</v>
      </c>
      <c r="J174" s="135" t="s">
        <v>942</v>
      </c>
      <c r="K174" s="279"/>
      <c r="L174" s="233">
        <v>315</v>
      </c>
      <c r="M174" s="222" t="s">
        <v>10</v>
      </c>
      <c r="N174" s="289" t="s">
        <v>895</v>
      </c>
      <c r="O174" s="280" t="s">
        <v>25</v>
      </c>
      <c r="P174" s="256"/>
      <c r="Q174" s="279"/>
      <c r="R174" s="75"/>
      <c r="S174" s="76" t="str">
        <f>IF(LEN(R174)&gt;0,INDEX('JP PINT 1.0'!G:G,MATCH(R174,'JP PINT 1.0'!B:B,0),1),"")</f>
        <v/>
      </c>
      <c r="T174" s="229"/>
      <c r="U174" s="113"/>
      <c r="V174" s="75"/>
      <c r="W174" s="229"/>
      <c r="X174" s="268"/>
      <c r="Y174" s="268"/>
      <c r="Z174" s="268"/>
      <c r="AA174" s="268"/>
      <c r="AB174" s="268"/>
      <c r="AC174" s="268"/>
      <c r="AD174" s="268"/>
      <c r="AE174" s="268"/>
      <c r="AF174" s="268"/>
      <c r="AG174" s="268"/>
      <c r="AH174" s="268"/>
      <c r="AI174" s="268"/>
      <c r="AJ174" s="268"/>
    </row>
    <row r="175" spans="1:43" s="200" customFormat="1">
      <c r="A175" s="229">
        <v>153</v>
      </c>
      <c r="B175" s="233" t="s">
        <v>5304</v>
      </c>
      <c r="C175" s="251" t="s">
        <v>5502</v>
      </c>
      <c r="D175" s="236" t="s">
        <v>953</v>
      </c>
      <c r="E175" s="236" t="s">
        <v>954</v>
      </c>
      <c r="F175" s="236" t="s">
        <v>30</v>
      </c>
      <c r="G175" s="85" t="s">
        <v>17</v>
      </c>
      <c r="H175" s="116" t="s">
        <v>942</v>
      </c>
      <c r="I175" s="116" t="s">
        <v>5446</v>
      </c>
      <c r="J175" s="116" t="s">
        <v>5306</v>
      </c>
      <c r="K175" s="197"/>
      <c r="L175" s="236">
        <v>335</v>
      </c>
      <c r="M175" s="236" t="s">
        <v>10</v>
      </c>
      <c r="N175" s="237" t="s">
        <v>949</v>
      </c>
      <c r="O175" s="238" t="s">
        <v>36</v>
      </c>
      <c r="P175" s="256"/>
      <c r="Q175" s="197"/>
      <c r="R175" s="75"/>
      <c r="S175" s="76" t="str">
        <f>IF(LEN(R175)&gt;0,INDEX('JP PINT 1.0'!G:G,MATCH(R175,'JP PINT 1.0'!B:B,0),1),"")</f>
        <v/>
      </c>
      <c r="T175" s="229"/>
      <c r="U175" s="113"/>
      <c r="V175" s="75"/>
      <c r="W175" s="229"/>
      <c r="X175" s="195"/>
      <c r="Y175" s="195"/>
      <c r="Z175" s="195"/>
      <c r="AA175" s="195"/>
      <c r="AB175" s="195"/>
      <c r="AC175" s="195"/>
      <c r="AD175" s="195"/>
      <c r="AE175" s="195"/>
      <c r="AF175" s="195"/>
      <c r="AG175" s="195"/>
      <c r="AH175" s="195"/>
      <c r="AI175" s="195"/>
      <c r="AJ175" s="195"/>
    </row>
    <row r="176" spans="1:43" s="200" customFormat="1">
      <c r="A176" s="229">
        <v>154</v>
      </c>
      <c r="B176" s="233" t="s">
        <v>5304</v>
      </c>
      <c r="C176" s="253" t="s">
        <v>5503</v>
      </c>
      <c r="D176" s="233" t="s">
        <v>955</v>
      </c>
      <c r="E176" s="233" t="s">
        <v>5504</v>
      </c>
      <c r="F176" s="233" t="s">
        <v>30</v>
      </c>
      <c r="G176" s="76" t="s">
        <v>17</v>
      </c>
      <c r="H176" s="113" t="s">
        <v>5337</v>
      </c>
      <c r="I176" s="113" t="s">
        <v>5337</v>
      </c>
      <c r="J176" s="113" t="s">
        <v>942</v>
      </c>
      <c r="K176" s="197"/>
      <c r="L176" s="233">
        <v>337</v>
      </c>
      <c r="M176" s="233" t="s">
        <v>10</v>
      </c>
      <c r="N176" s="234" t="s">
        <v>864</v>
      </c>
      <c r="O176" s="229" t="s">
        <v>25</v>
      </c>
      <c r="P176" s="256"/>
      <c r="Q176" s="197"/>
      <c r="R176" s="75"/>
      <c r="S176" s="76" t="str">
        <f>IF(LEN(R176)&gt;0,INDEX('JP PINT 1.0'!G:G,MATCH(R176,'JP PINT 1.0'!B:B,0),1),"")</f>
        <v/>
      </c>
      <c r="T176" s="229"/>
      <c r="U176" s="113"/>
      <c r="V176" s="75"/>
      <c r="W176" s="229"/>
      <c r="X176" s="195"/>
      <c r="Y176" s="195"/>
      <c r="Z176" s="195"/>
      <c r="AA176" s="195"/>
      <c r="AB176" s="195"/>
      <c r="AC176" s="195"/>
      <c r="AD176" s="195"/>
      <c r="AE176" s="195"/>
      <c r="AF176" s="195"/>
      <c r="AG176" s="195"/>
      <c r="AH176" s="195"/>
      <c r="AI176" s="195"/>
      <c r="AJ176" s="195"/>
      <c r="AK176" s="195"/>
      <c r="AL176" s="195"/>
      <c r="AM176" s="195"/>
      <c r="AN176" s="195"/>
      <c r="AO176" s="195"/>
      <c r="AP176" s="195"/>
      <c r="AQ176" s="195"/>
    </row>
    <row r="177" spans="1:43">
      <c r="A177" s="229">
        <v>155</v>
      </c>
      <c r="B177" s="233" t="s">
        <v>5304</v>
      </c>
      <c r="C177" s="253" t="s">
        <v>5505</v>
      </c>
      <c r="D177" s="233" t="s">
        <v>957</v>
      </c>
      <c r="E177" s="233" t="s">
        <v>5506</v>
      </c>
      <c r="F177" s="233" t="s">
        <v>30</v>
      </c>
      <c r="G177" s="76" t="s">
        <v>17</v>
      </c>
      <c r="H177" s="113" t="s">
        <v>5337</v>
      </c>
      <c r="I177" s="113" t="s">
        <v>5337</v>
      </c>
      <c r="J177" s="113" t="s">
        <v>942</v>
      </c>
      <c r="L177" s="233">
        <v>338</v>
      </c>
      <c r="M177" s="233" t="s">
        <v>10</v>
      </c>
      <c r="N177" s="234" t="s">
        <v>868</v>
      </c>
      <c r="O177" s="229" t="s">
        <v>25</v>
      </c>
      <c r="P177" s="256"/>
      <c r="R177" s="75"/>
      <c r="S177" s="76" t="str">
        <f>IF(LEN(R177)&gt;0,INDEX('JP PINT 1.0'!G:G,MATCH(R177,'JP PINT 1.0'!B:B,0),1),"")</f>
        <v/>
      </c>
      <c r="T177" s="229"/>
      <c r="U177" s="113"/>
      <c r="V177" s="75"/>
      <c r="W177" s="229"/>
    </row>
    <row r="178" spans="1:43" s="264" customFormat="1">
      <c r="A178" s="229">
        <v>156</v>
      </c>
      <c r="B178" s="233" t="s">
        <v>5304</v>
      </c>
      <c r="C178" s="253" t="s">
        <v>5507</v>
      </c>
      <c r="D178" s="233" t="s">
        <v>959</v>
      </c>
      <c r="E178" s="233" t="s">
        <v>960</v>
      </c>
      <c r="F178" s="233" t="s">
        <v>23</v>
      </c>
      <c r="G178" s="76" t="s">
        <v>17</v>
      </c>
      <c r="H178" s="63" t="s">
        <v>5337</v>
      </c>
      <c r="I178" s="63" t="s">
        <v>5337</v>
      </c>
      <c r="J178" s="63" t="s">
        <v>942</v>
      </c>
      <c r="K178" s="197"/>
      <c r="L178" s="233">
        <v>339</v>
      </c>
      <c r="M178" s="233" t="s">
        <v>10</v>
      </c>
      <c r="N178" s="234" t="s">
        <v>880</v>
      </c>
      <c r="O178" s="229" t="s">
        <v>25</v>
      </c>
      <c r="P178" s="256"/>
      <c r="Q178" s="197"/>
      <c r="R178" s="75"/>
      <c r="S178" s="76" t="str">
        <f>IF(LEN(R178)&gt;0,INDEX('JP PINT 1.0'!G:G,MATCH(R178,'JP PINT 1.0'!B:B,0),1),"")</f>
        <v/>
      </c>
      <c r="T178" s="229"/>
      <c r="U178" s="113"/>
      <c r="V178" s="75"/>
      <c r="W178" s="229"/>
      <c r="X178" s="195"/>
      <c r="Y178" s="195"/>
      <c r="Z178" s="195"/>
      <c r="AA178" s="195"/>
      <c r="AB178" s="195"/>
      <c r="AC178" s="195"/>
      <c r="AD178" s="195"/>
      <c r="AE178" s="195"/>
      <c r="AF178" s="195"/>
      <c r="AG178" s="195"/>
      <c r="AH178" s="195"/>
      <c r="AI178" s="195"/>
      <c r="AJ178" s="195"/>
      <c r="AK178" s="195"/>
      <c r="AL178" s="195"/>
      <c r="AM178" s="195"/>
      <c r="AN178" s="195"/>
      <c r="AO178" s="195"/>
      <c r="AP178" s="195"/>
      <c r="AQ178" s="195"/>
    </row>
    <row r="179" spans="1:43" s="200" customFormat="1">
      <c r="A179" s="229">
        <v>157</v>
      </c>
      <c r="B179" s="233" t="s">
        <v>5304</v>
      </c>
      <c r="C179" s="253" t="s">
        <v>5508</v>
      </c>
      <c r="D179" s="233" t="s">
        <v>961</v>
      </c>
      <c r="E179" s="233" t="s">
        <v>962</v>
      </c>
      <c r="F179" s="233" t="s">
        <v>23</v>
      </c>
      <c r="G179" s="76" t="s">
        <v>17</v>
      </c>
      <c r="H179" s="113" t="s">
        <v>5337</v>
      </c>
      <c r="I179" s="113" t="s">
        <v>5337</v>
      </c>
      <c r="J179" s="113" t="s">
        <v>942</v>
      </c>
      <c r="K179" s="197"/>
      <c r="L179" s="233">
        <v>340</v>
      </c>
      <c r="M179" s="233" t="s">
        <v>10</v>
      </c>
      <c r="N179" s="234" t="s">
        <v>883</v>
      </c>
      <c r="O179" s="229" t="s">
        <v>25</v>
      </c>
      <c r="P179" s="256"/>
      <c r="Q179" s="197"/>
      <c r="R179" s="75"/>
      <c r="S179" s="76" t="str">
        <f>IF(LEN(R179)&gt;0,INDEX('JP PINT 1.0'!G:G,MATCH(R179,'JP PINT 1.0'!B:B,0),1),"")</f>
        <v/>
      </c>
      <c r="T179" s="229"/>
      <c r="U179" s="113"/>
      <c r="V179" s="75"/>
      <c r="W179" s="229"/>
      <c r="X179" s="195"/>
      <c r="Y179" s="195"/>
      <c r="Z179" s="195"/>
      <c r="AA179" s="195"/>
      <c r="AB179" s="195"/>
      <c r="AC179" s="195"/>
      <c r="AD179" s="195"/>
      <c r="AE179" s="195"/>
      <c r="AF179" s="195"/>
      <c r="AG179" s="195"/>
      <c r="AH179" s="195"/>
      <c r="AI179" s="195"/>
      <c r="AJ179" s="195"/>
      <c r="AK179" s="195"/>
      <c r="AL179" s="195"/>
      <c r="AM179" s="195"/>
      <c r="AN179" s="195"/>
      <c r="AO179" s="195"/>
      <c r="AP179" s="195"/>
      <c r="AQ179" s="195"/>
    </row>
    <row r="180" spans="1:43" s="200" customFormat="1">
      <c r="A180" s="229">
        <v>158</v>
      </c>
      <c r="B180" s="233" t="s">
        <v>5304</v>
      </c>
      <c r="C180" s="253" t="s">
        <v>5509</v>
      </c>
      <c r="D180" s="233" t="s">
        <v>963</v>
      </c>
      <c r="E180" s="233" t="s">
        <v>5510</v>
      </c>
      <c r="F180" s="233" t="s">
        <v>30</v>
      </c>
      <c r="G180" s="76" t="s">
        <v>17</v>
      </c>
      <c r="H180" s="113" t="s">
        <v>5337</v>
      </c>
      <c r="I180" s="113" t="s">
        <v>5337</v>
      </c>
      <c r="J180" s="113" t="s">
        <v>942</v>
      </c>
      <c r="K180" s="258"/>
      <c r="L180" s="233">
        <v>341</v>
      </c>
      <c r="M180" s="233" t="s">
        <v>10</v>
      </c>
      <c r="N180" s="234" t="s">
        <v>887</v>
      </c>
      <c r="O180" s="259" t="s">
        <v>25</v>
      </c>
      <c r="P180" s="256"/>
      <c r="Q180" s="258"/>
      <c r="R180" s="75"/>
      <c r="S180" s="76" t="str">
        <f>IF(LEN(R180)&gt;0,INDEX('JP PINT 1.0'!G:G,MATCH(R180,'JP PINT 1.0'!B:B,0),1),"")</f>
        <v/>
      </c>
      <c r="T180" s="229"/>
      <c r="U180" s="113"/>
      <c r="V180" s="75"/>
      <c r="W180" s="229"/>
      <c r="X180" s="260"/>
      <c r="Y180" s="260"/>
      <c r="Z180" s="260"/>
      <c r="AA180" s="260"/>
      <c r="AB180" s="260"/>
      <c r="AC180" s="260"/>
      <c r="AD180" s="260"/>
      <c r="AE180" s="260"/>
      <c r="AF180" s="260"/>
      <c r="AG180" s="260"/>
      <c r="AH180" s="260"/>
      <c r="AI180" s="260"/>
      <c r="AJ180" s="260"/>
      <c r="AK180" s="195"/>
      <c r="AL180" s="195"/>
      <c r="AM180" s="195"/>
      <c r="AN180" s="195"/>
      <c r="AO180" s="195"/>
      <c r="AP180" s="195"/>
      <c r="AQ180" s="195"/>
    </row>
    <row r="181" spans="1:43" s="264" customFormat="1">
      <c r="A181" s="229">
        <v>159</v>
      </c>
      <c r="B181" s="233" t="s">
        <v>5304</v>
      </c>
      <c r="C181" s="251" t="s">
        <v>5511</v>
      </c>
      <c r="D181" s="236" t="s">
        <v>968</v>
      </c>
      <c r="E181" s="236" t="s">
        <v>969</v>
      </c>
      <c r="F181" s="236" t="s">
        <v>139</v>
      </c>
      <c r="G181" s="85" t="s">
        <v>17</v>
      </c>
      <c r="H181" s="116" t="s">
        <v>942</v>
      </c>
      <c r="I181" s="124" t="s">
        <v>5306</v>
      </c>
      <c r="J181" s="116" t="s">
        <v>942</v>
      </c>
      <c r="K181" s="197"/>
      <c r="L181" s="236">
        <v>342</v>
      </c>
      <c r="M181" s="236" t="s">
        <v>10</v>
      </c>
      <c r="N181" s="237" t="s">
        <v>965</v>
      </c>
      <c r="O181" s="238" t="s">
        <v>36</v>
      </c>
      <c r="P181" s="256"/>
      <c r="Q181" s="197"/>
      <c r="R181" s="75"/>
      <c r="S181" s="76" t="str">
        <f>IF(LEN(R181)&gt;0,INDEX('JP PINT 1.0'!G:G,MATCH(R181,'JP PINT 1.0'!B:B,0),1),"")</f>
        <v/>
      </c>
      <c r="T181" s="229"/>
      <c r="U181" s="113"/>
      <c r="V181" s="75"/>
      <c r="W181" s="229"/>
      <c r="X181" s="195"/>
      <c r="Y181" s="195"/>
      <c r="Z181" s="195"/>
      <c r="AA181" s="195"/>
      <c r="AB181" s="195"/>
      <c r="AC181" s="195"/>
      <c r="AD181" s="195"/>
      <c r="AE181" s="195"/>
      <c r="AF181" s="195"/>
      <c r="AG181" s="195"/>
      <c r="AH181" s="195"/>
      <c r="AI181" s="195"/>
      <c r="AJ181" s="195"/>
      <c r="AK181" s="195"/>
      <c r="AL181" s="195"/>
      <c r="AM181" s="195"/>
      <c r="AN181" s="195"/>
      <c r="AO181" s="195"/>
      <c r="AP181" s="195"/>
      <c r="AQ181" s="195"/>
    </row>
    <row r="182" spans="1:43" s="200" customFormat="1">
      <c r="A182" s="229">
        <v>160</v>
      </c>
      <c r="B182" s="233" t="s">
        <v>5304</v>
      </c>
      <c r="C182" s="253" t="s">
        <v>5512</v>
      </c>
      <c r="D182" s="233" t="s">
        <v>970</v>
      </c>
      <c r="E182" s="233" t="s">
        <v>971</v>
      </c>
      <c r="F182" s="233" t="s">
        <v>23</v>
      </c>
      <c r="G182" s="76" t="s">
        <v>17</v>
      </c>
      <c r="H182" s="63" t="s">
        <v>5337</v>
      </c>
      <c r="I182" s="66" t="s">
        <v>5306</v>
      </c>
      <c r="J182" s="63" t="s">
        <v>942</v>
      </c>
      <c r="K182" s="197"/>
      <c r="L182" s="233">
        <v>344</v>
      </c>
      <c r="M182" s="233" t="s">
        <v>10</v>
      </c>
      <c r="N182" s="234" t="s">
        <v>163</v>
      </c>
      <c r="O182" s="229" t="s">
        <v>25</v>
      </c>
      <c r="P182" s="256"/>
      <c r="Q182" s="197"/>
      <c r="R182" s="75"/>
      <c r="S182" s="76" t="str">
        <f>IF(LEN(R182)&gt;0,INDEX('JP PINT 1.0'!G:G,MATCH(R182,'JP PINT 1.0'!B:B,0),1),"")</f>
        <v/>
      </c>
      <c r="T182" s="229"/>
      <c r="U182" s="113"/>
      <c r="V182" s="75"/>
      <c r="W182" s="229"/>
      <c r="X182" s="195"/>
      <c r="Y182" s="195"/>
      <c r="Z182" s="195"/>
      <c r="AA182" s="195"/>
      <c r="AB182" s="195"/>
      <c r="AC182" s="195"/>
      <c r="AD182" s="195"/>
      <c r="AE182" s="195"/>
      <c r="AF182" s="195"/>
      <c r="AG182" s="195"/>
      <c r="AH182" s="195"/>
      <c r="AI182" s="195"/>
      <c r="AJ182" s="195"/>
      <c r="AK182" s="195"/>
      <c r="AL182" s="195"/>
      <c r="AM182" s="195"/>
      <c r="AN182" s="195"/>
      <c r="AO182" s="195"/>
      <c r="AP182" s="195"/>
      <c r="AQ182" s="195"/>
    </row>
    <row r="183" spans="1:43" s="200" customFormat="1">
      <c r="A183" s="229">
        <v>161</v>
      </c>
      <c r="B183" s="233" t="s">
        <v>5304</v>
      </c>
      <c r="C183" s="253" t="s">
        <v>5513</v>
      </c>
      <c r="D183" s="233" t="s">
        <v>972</v>
      </c>
      <c r="E183" s="233" t="s">
        <v>973</v>
      </c>
      <c r="F183" s="233" t="s">
        <v>30</v>
      </c>
      <c r="G183" s="76" t="s">
        <v>17</v>
      </c>
      <c r="H183" s="113" t="s">
        <v>5337</v>
      </c>
      <c r="I183" s="125" t="s">
        <v>5306</v>
      </c>
      <c r="J183" s="113" t="s">
        <v>942</v>
      </c>
      <c r="K183" s="197"/>
      <c r="L183" s="233">
        <v>345</v>
      </c>
      <c r="M183" s="233" t="s">
        <v>10</v>
      </c>
      <c r="N183" s="289" t="s">
        <v>167</v>
      </c>
      <c r="O183" s="229" t="s">
        <v>25</v>
      </c>
      <c r="P183" s="256"/>
      <c r="Q183" s="197"/>
      <c r="R183" s="75"/>
      <c r="S183" s="76" t="str">
        <f>IF(LEN(R183)&gt;0,INDEX('JP PINT 1.0'!G:G,MATCH(R183,'JP PINT 1.0'!B:B,0),1),"")</f>
        <v/>
      </c>
      <c r="T183" s="229"/>
      <c r="U183" s="113"/>
      <c r="V183" s="75"/>
      <c r="W183" s="229"/>
      <c r="X183" s="195"/>
      <c r="Y183" s="195"/>
      <c r="Z183" s="195"/>
      <c r="AA183" s="195"/>
      <c r="AB183" s="195"/>
      <c r="AC183" s="195"/>
      <c r="AD183" s="195"/>
      <c r="AE183" s="195"/>
      <c r="AF183" s="195"/>
      <c r="AG183" s="195"/>
      <c r="AH183" s="195"/>
      <c r="AI183" s="195"/>
      <c r="AJ183" s="195"/>
      <c r="AK183" s="195"/>
      <c r="AL183" s="195"/>
      <c r="AM183" s="195"/>
      <c r="AN183" s="195"/>
      <c r="AO183" s="195"/>
      <c r="AP183" s="195"/>
      <c r="AQ183" s="195"/>
    </row>
    <row r="184" spans="1:43" s="200" customFormat="1">
      <c r="A184" s="229">
        <v>162</v>
      </c>
      <c r="B184" s="233" t="s">
        <v>5304</v>
      </c>
      <c r="C184" s="253" t="s">
        <v>5514</v>
      </c>
      <c r="D184" s="233" t="s">
        <v>974</v>
      </c>
      <c r="E184" s="233" t="s">
        <v>975</v>
      </c>
      <c r="F184" s="233" t="s">
        <v>30</v>
      </c>
      <c r="G184" s="76" t="s">
        <v>17</v>
      </c>
      <c r="H184" s="113" t="s">
        <v>5337</v>
      </c>
      <c r="I184" s="125" t="s">
        <v>5306</v>
      </c>
      <c r="J184" s="113" t="s">
        <v>942</v>
      </c>
      <c r="K184" s="197"/>
      <c r="L184" s="233">
        <v>346</v>
      </c>
      <c r="M184" s="233" t="s">
        <v>10</v>
      </c>
      <c r="N184" s="234" t="s">
        <v>170</v>
      </c>
      <c r="O184" s="229" t="s">
        <v>25</v>
      </c>
      <c r="P184" s="256"/>
      <c r="Q184" s="197"/>
      <c r="R184" s="75"/>
      <c r="S184" s="76" t="str">
        <f>IF(LEN(R184)&gt;0,INDEX('JP PINT 1.0'!G:G,MATCH(R184,'JP PINT 1.0'!B:B,0),1),"")</f>
        <v/>
      </c>
      <c r="T184" s="229"/>
      <c r="U184" s="113"/>
      <c r="V184" s="75"/>
      <c r="W184" s="229"/>
      <c r="X184" s="195"/>
      <c r="Y184" s="195"/>
      <c r="Z184" s="195"/>
      <c r="AA184" s="195"/>
      <c r="AB184" s="195"/>
      <c r="AC184" s="195"/>
      <c r="AD184" s="195"/>
      <c r="AE184" s="195"/>
      <c r="AF184" s="195"/>
      <c r="AG184" s="195"/>
      <c r="AH184" s="195"/>
      <c r="AI184" s="195"/>
      <c r="AJ184" s="195"/>
      <c r="AK184" s="195"/>
      <c r="AL184" s="195"/>
      <c r="AM184" s="195"/>
      <c r="AN184" s="195"/>
      <c r="AO184" s="195"/>
      <c r="AP184" s="195"/>
      <c r="AQ184" s="195"/>
    </row>
    <row r="185" spans="1:43" s="264" customFormat="1">
      <c r="A185" s="229">
        <v>163</v>
      </c>
      <c r="B185" s="233" t="s">
        <v>5304</v>
      </c>
      <c r="C185" s="253" t="s">
        <v>5515</v>
      </c>
      <c r="D185" s="261" t="s">
        <v>976</v>
      </c>
      <c r="E185" s="261" t="s">
        <v>977</v>
      </c>
      <c r="F185" s="261" t="s">
        <v>30</v>
      </c>
      <c r="G185" s="91" t="s">
        <v>17</v>
      </c>
      <c r="H185" s="91" t="s">
        <v>5337</v>
      </c>
      <c r="I185" s="90" t="s">
        <v>5306</v>
      </c>
      <c r="J185" s="91" t="s">
        <v>942</v>
      </c>
      <c r="K185" s="262"/>
      <c r="L185" s="261">
        <v>347</v>
      </c>
      <c r="M185" s="261" t="s">
        <v>10</v>
      </c>
      <c r="N185" s="263" t="s">
        <v>175</v>
      </c>
      <c r="O185" s="261" t="s">
        <v>25</v>
      </c>
      <c r="P185" s="256"/>
      <c r="Q185" s="262"/>
      <c r="R185" s="75"/>
      <c r="S185" s="76" t="str">
        <f>IF(LEN(R185)&gt;0,INDEX('JP PINT 1.0'!G:G,MATCH(R185,'JP PINT 1.0'!B:B,0),1),"")</f>
        <v/>
      </c>
      <c r="T185" s="229"/>
      <c r="U185" s="113"/>
      <c r="V185" s="75"/>
      <c r="W185" s="229"/>
      <c r="AK185" s="195"/>
      <c r="AL185" s="195"/>
      <c r="AM185" s="195"/>
      <c r="AN185" s="195"/>
      <c r="AO185" s="195"/>
      <c r="AP185" s="195"/>
      <c r="AQ185" s="195"/>
    </row>
    <row r="186" spans="1:43" s="200" customFormat="1">
      <c r="A186" s="229">
        <v>164</v>
      </c>
      <c r="B186" s="233" t="s">
        <v>5304</v>
      </c>
      <c r="C186" s="253" t="s">
        <v>5516</v>
      </c>
      <c r="D186" s="233" t="s">
        <v>978</v>
      </c>
      <c r="E186" s="233" t="s">
        <v>979</v>
      </c>
      <c r="F186" s="233" t="s">
        <v>23</v>
      </c>
      <c r="G186" s="76" t="s">
        <v>17</v>
      </c>
      <c r="H186" s="113" t="s">
        <v>5337</v>
      </c>
      <c r="I186" s="125" t="s">
        <v>5306</v>
      </c>
      <c r="J186" s="113" t="s">
        <v>942</v>
      </c>
      <c r="K186" s="197"/>
      <c r="L186" s="233">
        <v>349</v>
      </c>
      <c r="M186" s="233" t="s">
        <v>10</v>
      </c>
      <c r="N186" s="234" t="s">
        <v>179</v>
      </c>
      <c r="O186" s="229" t="s">
        <v>25</v>
      </c>
      <c r="P186" s="256"/>
      <c r="Q186" s="197"/>
      <c r="R186" s="75"/>
      <c r="S186" s="76" t="str">
        <f>IF(LEN(R186)&gt;0,INDEX('JP PINT 1.0'!G:G,MATCH(R186,'JP PINT 1.0'!B:B,0),1),"")</f>
        <v/>
      </c>
      <c r="T186" s="229"/>
      <c r="U186" s="113"/>
      <c r="V186" s="75"/>
      <c r="W186" s="229"/>
      <c r="X186" s="195"/>
      <c r="Y186" s="195"/>
      <c r="Z186" s="195"/>
      <c r="AA186" s="195"/>
      <c r="AB186" s="195"/>
      <c r="AC186" s="195"/>
      <c r="AD186" s="195"/>
      <c r="AE186" s="195"/>
      <c r="AF186" s="195"/>
      <c r="AG186" s="195"/>
      <c r="AH186" s="195"/>
      <c r="AI186" s="195"/>
      <c r="AJ186" s="195"/>
      <c r="AK186" s="195"/>
      <c r="AL186" s="195"/>
      <c r="AM186" s="195"/>
      <c r="AN186" s="195"/>
      <c r="AO186" s="195"/>
      <c r="AP186" s="195"/>
      <c r="AQ186" s="195"/>
    </row>
    <row r="187" spans="1:43" s="200" customFormat="1">
      <c r="A187" s="229">
        <v>165</v>
      </c>
      <c r="B187" s="233" t="s">
        <v>5304</v>
      </c>
      <c r="C187" s="253" t="s">
        <v>5517</v>
      </c>
      <c r="D187" s="233" t="s">
        <v>980</v>
      </c>
      <c r="E187" s="233" t="s">
        <v>5518</v>
      </c>
      <c r="F187" s="233" t="s">
        <v>30</v>
      </c>
      <c r="G187" s="126" t="s">
        <v>17</v>
      </c>
      <c r="H187" s="113" t="s">
        <v>5337</v>
      </c>
      <c r="I187" s="125" t="s">
        <v>5306</v>
      </c>
      <c r="J187" s="113" t="s">
        <v>942</v>
      </c>
      <c r="K187" s="196"/>
      <c r="L187" s="233">
        <v>350</v>
      </c>
      <c r="M187" s="222" t="s">
        <v>10</v>
      </c>
      <c r="N187" s="234" t="s">
        <v>182</v>
      </c>
      <c r="O187" s="233" t="s">
        <v>25</v>
      </c>
      <c r="P187" s="256"/>
      <c r="Q187" s="196"/>
      <c r="R187" s="75"/>
      <c r="S187" s="76" t="str">
        <f>IF(LEN(R187)&gt;0,INDEX('JP PINT 1.0'!G:G,MATCH(R187,'JP PINT 1.0'!B:B,0),1),"")</f>
        <v/>
      </c>
      <c r="T187" s="229"/>
      <c r="U187" s="113"/>
      <c r="V187" s="75"/>
      <c r="W187" s="229"/>
      <c r="AK187" s="195"/>
      <c r="AL187" s="195"/>
      <c r="AM187" s="195"/>
      <c r="AN187" s="195"/>
      <c r="AO187" s="195"/>
      <c r="AP187" s="195"/>
      <c r="AQ187" s="195"/>
    </row>
    <row r="188" spans="1:43" s="200" customFormat="1">
      <c r="A188" s="229">
        <v>166</v>
      </c>
      <c r="B188" s="233" t="s">
        <v>5304</v>
      </c>
      <c r="C188" s="253" t="s">
        <v>5519</v>
      </c>
      <c r="D188" s="222" t="s">
        <v>982</v>
      </c>
      <c r="E188" s="222" t="s">
        <v>983</v>
      </c>
      <c r="F188" s="233" t="s">
        <v>30</v>
      </c>
      <c r="G188" s="76" t="s">
        <v>17</v>
      </c>
      <c r="H188" s="112" t="s">
        <v>5337</v>
      </c>
      <c r="I188" s="125" t="s">
        <v>5306</v>
      </c>
      <c r="J188" s="63" t="s">
        <v>942</v>
      </c>
      <c r="K188" s="197"/>
      <c r="L188" s="233">
        <v>351</v>
      </c>
      <c r="M188" s="222" t="s">
        <v>10</v>
      </c>
      <c r="N188" s="234" t="s">
        <v>186</v>
      </c>
      <c r="O188" s="229" t="s">
        <v>25</v>
      </c>
      <c r="P188" s="256"/>
      <c r="Q188" s="197"/>
      <c r="R188" s="75"/>
      <c r="S188" s="76" t="str">
        <f>IF(LEN(R188)&gt;0,INDEX('JP PINT 1.0'!G:G,MATCH(R188,'JP PINT 1.0'!B:B,0),1),"")</f>
        <v/>
      </c>
      <c r="T188" s="229"/>
      <c r="U188" s="113"/>
      <c r="V188" s="75"/>
      <c r="W188" s="229"/>
      <c r="X188" s="195"/>
      <c r="Y188" s="195"/>
      <c r="Z188" s="195"/>
      <c r="AA188" s="195"/>
      <c r="AB188" s="195"/>
      <c r="AC188" s="195"/>
      <c r="AD188" s="195"/>
      <c r="AE188" s="195"/>
      <c r="AF188" s="195"/>
      <c r="AG188" s="195"/>
      <c r="AH188" s="195"/>
      <c r="AI188" s="195"/>
      <c r="AJ188" s="195"/>
      <c r="AK188" s="195"/>
      <c r="AL188" s="195"/>
      <c r="AM188" s="195"/>
      <c r="AN188" s="195"/>
      <c r="AO188" s="195"/>
      <c r="AP188" s="195"/>
      <c r="AQ188" s="195"/>
    </row>
    <row r="189" spans="1:43" s="200" customFormat="1">
      <c r="A189" s="229">
        <v>167</v>
      </c>
      <c r="B189" s="236" t="s">
        <v>5520</v>
      </c>
      <c r="C189" s="251" t="s">
        <v>5521</v>
      </c>
      <c r="D189" s="81" t="s">
        <v>991</v>
      </c>
      <c r="E189" s="81" t="s">
        <v>992</v>
      </c>
      <c r="F189" s="236" t="s">
        <v>988</v>
      </c>
      <c r="G189" s="85" t="s">
        <v>17</v>
      </c>
      <c r="H189" s="115" t="s">
        <v>942</v>
      </c>
      <c r="I189" s="115" t="s">
        <v>5306</v>
      </c>
      <c r="J189" s="116" t="s">
        <v>942</v>
      </c>
      <c r="K189" s="197"/>
      <c r="L189" s="236">
        <v>352</v>
      </c>
      <c r="M189" s="236" t="s">
        <v>10</v>
      </c>
      <c r="N189" s="237" t="s">
        <v>984</v>
      </c>
      <c r="O189" s="238" t="s">
        <v>36</v>
      </c>
      <c r="P189" s="256"/>
      <c r="Q189" s="197"/>
      <c r="R189" s="75"/>
      <c r="S189" s="76" t="str">
        <f>IF(LEN(R189)&gt;0,INDEX('JP PINT 1.0'!G:G,MATCH(R189,'JP PINT 1.0'!B:B,0),1),"")</f>
        <v/>
      </c>
      <c r="T189" s="229"/>
      <c r="U189" s="113"/>
      <c r="V189" s="75"/>
      <c r="W189" s="229"/>
      <c r="X189" s="195"/>
      <c r="Y189" s="195"/>
      <c r="Z189" s="195"/>
      <c r="AA189" s="195"/>
      <c r="AB189" s="195"/>
      <c r="AC189" s="195"/>
      <c r="AD189" s="195"/>
      <c r="AE189" s="195"/>
      <c r="AF189" s="195"/>
      <c r="AG189" s="195"/>
      <c r="AH189" s="195"/>
      <c r="AI189" s="195"/>
      <c r="AJ189" s="195"/>
    </row>
    <row r="190" spans="1:43" s="200" customFormat="1">
      <c r="A190" s="229">
        <v>168</v>
      </c>
      <c r="B190" s="233" t="s">
        <v>5520</v>
      </c>
      <c r="C190" s="253" t="s">
        <v>5522</v>
      </c>
      <c r="D190" s="233" t="s">
        <v>1003</v>
      </c>
      <c r="E190" s="233" t="s">
        <v>5523</v>
      </c>
      <c r="F190" s="233" t="s">
        <v>23</v>
      </c>
      <c r="G190" s="76" t="s">
        <v>17</v>
      </c>
      <c r="H190" s="112" t="s">
        <v>5311</v>
      </c>
      <c r="I190" s="112" t="s">
        <v>5311</v>
      </c>
      <c r="J190" s="113" t="s">
        <v>942</v>
      </c>
      <c r="K190" s="258"/>
      <c r="L190" s="233">
        <v>356</v>
      </c>
      <c r="M190" s="233" t="s">
        <v>10</v>
      </c>
      <c r="N190" s="234" t="s">
        <v>1001</v>
      </c>
      <c r="O190" s="259" t="s">
        <v>25</v>
      </c>
      <c r="P190" s="256"/>
      <c r="Q190" s="258"/>
      <c r="R190" s="75"/>
      <c r="S190" s="76" t="str">
        <f>IF(LEN(R190)&gt;0,INDEX('JP PINT 1.0'!G:G,MATCH(R190,'JP PINT 1.0'!B:B,0),1),"")</f>
        <v/>
      </c>
      <c r="T190" s="229"/>
      <c r="U190" s="113"/>
      <c r="V190" s="75"/>
      <c r="W190" s="229"/>
      <c r="X190" s="260"/>
      <c r="Y190" s="260"/>
      <c r="Z190" s="260"/>
      <c r="AA190" s="260"/>
      <c r="AB190" s="260"/>
      <c r="AC190" s="260"/>
      <c r="AD190" s="260"/>
      <c r="AE190" s="260"/>
      <c r="AF190" s="260"/>
      <c r="AG190" s="260"/>
      <c r="AH190" s="260"/>
      <c r="AI190" s="260"/>
      <c r="AJ190" s="260"/>
      <c r="AK190" s="195"/>
      <c r="AL190" s="195"/>
      <c r="AM190" s="195"/>
      <c r="AN190" s="195"/>
      <c r="AO190" s="195"/>
      <c r="AP190" s="195"/>
      <c r="AQ190" s="195"/>
    </row>
    <row r="191" spans="1:43">
      <c r="A191" s="229">
        <v>169</v>
      </c>
      <c r="B191" s="233" t="s">
        <v>5520</v>
      </c>
      <c r="C191" s="253" t="s">
        <v>5524</v>
      </c>
      <c r="D191" s="233" t="s">
        <v>1006</v>
      </c>
      <c r="E191" s="222" t="s">
        <v>5525</v>
      </c>
      <c r="F191" s="233" t="s">
        <v>23</v>
      </c>
      <c r="G191" s="76" t="s">
        <v>17</v>
      </c>
      <c r="H191" s="112" t="s">
        <v>5337</v>
      </c>
      <c r="I191" s="125" t="s">
        <v>5308</v>
      </c>
      <c r="J191" s="113" t="s">
        <v>942</v>
      </c>
      <c r="L191" s="233">
        <v>357</v>
      </c>
      <c r="M191" s="233" t="s">
        <v>10</v>
      </c>
      <c r="N191" s="234" t="s">
        <v>1005</v>
      </c>
      <c r="O191" s="229" t="s">
        <v>25</v>
      </c>
      <c r="P191" s="256"/>
      <c r="R191" s="75"/>
      <c r="S191" s="76" t="str">
        <f>IF(LEN(R191)&gt;0,INDEX('JP PINT 1.0'!G:G,MATCH(R191,'JP PINT 1.0'!B:B,0),1),"")</f>
        <v/>
      </c>
      <c r="T191" s="229"/>
      <c r="U191" s="113"/>
      <c r="V191" s="75"/>
      <c r="W191" s="229"/>
    </row>
    <row r="192" spans="1:43">
      <c r="A192" s="229">
        <v>170</v>
      </c>
      <c r="B192" s="236" t="s">
        <v>5520</v>
      </c>
      <c r="C192" s="251" t="s">
        <v>5526</v>
      </c>
      <c r="D192" s="236" t="s">
        <v>1011</v>
      </c>
      <c r="E192" s="236" t="s">
        <v>1012</v>
      </c>
      <c r="F192" s="236" t="s">
        <v>139</v>
      </c>
      <c r="G192" s="85" t="s">
        <v>17</v>
      </c>
      <c r="H192" s="115" t="s">
        <v>942</v>
      </c>
      <c r="I192" s="115" t="s">
        <v>5308</v>
      </c>
      <c r="J192" s="116" t="s">
        <v>5353</v>
      </c>
      <c r="L192" s="236">
        <v>358</v>
      </c>
      <c r="M192" s="236" t="s">
        <v>10</v>
      </c>
      <c r="N192" s="237" t="s">
        <v>1008</v>
      </c>
      <c r="O192" s="238" t="s">
        <v>36</v>
      </c>
      <c r="P192" s="256"/>
      <c r="R192" s="75" t="s">
        <v>5810</v>
      </c>
      <c r="S192" s="76" t="e">
        <f>IF(LEN(R192)&gt;0,INDEX('JP PINT 1.0'!G:G,MATCH(R192,'JP PINT 1.0'!B:B,0),1),"")</f>
        <v>#N/A</v>
      </c>
      <c r="T192" s="229"/>
      <c r="U192" s="113"/>
      <c r="V192" s="75"/>
      <c r="W192" s="229"/>
      <c r="AK192" s="200"/>
      <c r="AL192" s="200"/>
      <c r="AM192" s="200"/>
      <c r="AN192" s="200"/>
      <c r="AO192" s="200"/>
      <c r="AP192" s="200"/>
      <c r="AQ192" s="200"/>
    </row>
    <row r="193" spans="1:43">
      <c r="A193" s="229">
        <v>171</v>
      </c>
      <c r="B193" s="233" t="s">
        <v>5520</v>
      </c>
      <c r="C193" s="253" t="s">
        <v>5527</v>
      </c>
      <c r="D193" s="233" t="s">
        <v>1013</v>
      </c>
      <c r="E193" s="233" t="s">
        <v>1014</v>
      </c>
      <c r="F193" s="233" t="s">
        <v>30</v>
      </c>
      <c r="G193" s="76" t="s">
        <v>17</v>
      </c>
      <c r="H193" s="112" t="s">
        <v>5337</v>
      </c>
      <c r="I193" s="112" t="s">
        <v>5337</v>
      </c>
      <c r="J193" s="113" t="s">
        <v>942</v>
      </c>
      <c r="L193" s="233">
        <v>360</v>
      </c>
      <c r="M193" s="233" t="s">
        <v>10</v>
      </c>
      <c r="N193" s="234" t="s">
        <v>144</v>
      </c>
      <c r="O193" s="229" t="s">
        <v>25</v>
      </c>
      <c r="P193" s="256"/>
      <c r="R193" s="75"/>
      <c r="S193" s="76" t="str">
        <f>IF(LEN(R193)&gt;0,INDEX('JP PINT 1.0'!G:G,MATCH(R193,'JP PINT 1.0'!B:B,0),1),"")</f>
        <v/>
      </c>
      <c r="T193" s="229"/>
      <c r="U193" s="113"/>
      <c r="V193" s="75"/>
      <c r="W193" s="229"/>
    </row>
    <row r="194" spans="1:43">
      <c r="A194" s="229">
        <v>172</v>
      </c>
      <c r="B194" s="233" t="s">
        <v>5520</v>
      </c>
      <c r="C194" s="253" t="s">
        <v>5528</v>
      </c>
      <c r="D194" s="233" t="s">
        <v>1015</v>
      </c>
      <c r="E194" s="233" t="s">
        <v>1016</v>
      </c>
      <c r="F194" s="233" t="s">
        <v>30</v>
      </c>
      <c r="G194" s="76" t="s">
        <v>17</v>
      </c>
      <c r="H194" s="112" t="s">
        <v>5337</v>
      </c>
      <c r="I194" s="112" t="s">
        <v>5337</v>
      </c>
      <c r="J194" s="113" t="s">
        <v>5353</v>
      </c>
      <c r="L194" s="233">
        <v>361</v>
      </c>
      <c r="M194" s="261" t="s">
        <v>10</v>
      </c>
      <c r="N194" s="234" t="s">
        <v>148</v>
      </c>
      <c r="O194" s="229" t="s">
        <v>25</v>
      </c>
      <c r="P194" s="256"/>
      <c r="R194" s="75" t="s">
        <v>1596</v>
      </c>
      <c r="S194" s="76">
        <f>IF(LEN(R194)&gt;0,INDEX('JP PINT 1.0'!G:G,MATCH(R194,'JP PINT 1.0'!B:B,0),1),"")</f>
        <v>1</v>
      </c>
      <c r="T194" s="229" t="s">
        <v>1597</v>
      </c>
      <c r="U194" s="113" t="s">
        <v>5353</v>
      </c>
      <c r="V194" s="75" t="s">
        <v>30</v>
      </c>
      <c r="W194" s="229" t="s">
        <v>1598</v>
      </c>
    </row>
    <row r="195" spans="1:43">
      <c r="A195" s="229">
        <v>173</v>
      </c>
      <c r="B195" s="233" t="s">
        <v>5520</v>
      </c>
      <c r="C195" s="253" t="s">
        <v>5529</v>
      </c>
      <c r="D195" s="233" t="s">
        <v>1017</v>
      </c>
      <c r="E195" s="233" t="s">
        <v>1018</v>
      </c>
      <c r="F195" s="233" t="s">
        <v>30</v>
      </c>
      <c r="G195" s="76" t="s">
        <v>17</v>
      </c>
      <c r="H195" s="112" t="s">
        <v>5337</v>
      </c>
      <c r="I195" s="112" t="s">
        <v>5337</v>
      </c>
      <c r="J195" s="113" t="s">
        <v>5353</v>
      </c>
      <c r="L195" s="233">
        <v>362</v>
      </c>
      <c r="M195" s="233" t="s">
        <v>10</v>
      </c>
      <c r="N195" s="289" t="s">
        <v>152</v>
      </c>
      <c r="O195" s="229" t="s">
        <v>25</v>
      </c>
      <c r="P195" s="256"/>
      <c r="R195" s="75" t="s">
        <v>5811</v>
      </c>
      <c r="S195" s="76"/>
      <c r="T195" s="229"/>
      <c r="U195" s="113"/>
      <c r="V195" s="75"/>
      <c r="W195" s="229"/>
    </row>
    <row r="196" spans="1:43" s="200" customFormat="1">
      <c r="A196" s="229">
        <v>174</v>
      </c>
      <c r="B196" s="236" t="s">
        <v>5520</v>
      </c>
      <c r="C196" s="251" t="s">
        <v>5530</v>
      </c>
      <c r="D196" s="236" t="s">
        <v>1046</v>
      </c>
      <c r="E196" s="236" t="s">
        <v>1047</v>
      </c>
      <c r="F196" s="236" t="s">
        <v>30</v>
      </c>
      <c r="G196" s="85" t="s">
        <v>17</v>
      </c>
      <c r="H196" s="88" t="s">
        <v>5308</v>
      </c>
      <c r="I196" s="86" t="s">
        <v>5308</v>
      </c>
      <c r="J196" s="88" t="s">
        <v>942</v>
      </c>
      <c r="K196" s="197"/>
      <c r="L196" s="236">
        <v>372</v>
      </c>
      <c r="M196" s="236" t="s">
        <v>10</v>
      </c>
      <c r="N196" s="237" t="s">
        <v>1042</v>
      </c>
      <c r="O196" s="238" t="s">
        <v>36</v>
      </c>
      <c r="P196" s="256"/>
      <c r="Q196" s="197"/>
      <c r="R196" s="75"/>
      <c r="S196" s="76" t="str">
        <f>IF(LEN(R196)&gt;0,INDEX('JP PINT 1.0'!G:G,MATCH(R196,'JP PINT 1.0'!B:B,0),1),"")</f>
        <v/>
      </c>
      <c r="T196" s="229"/>
      <c r="U196" s="113"/>
      <c r="V196" s="75"/>
      <c r="W196" s="229"/>
      <c r="X196" s="195"/>
      <c r="Y196" s="195"/>
      <c r="Z196" s="195"/>
      <c r="AA196" s="195"/>
      <c r="AB196" s="195"/>
      <c r="AC196" s="195"/>
      <c r="AD196" s="195"/>
      <c r="AE196" s="195"/>
      <c r="AF196" s="195"/>
      <c r="AG196" s="195"/>
      <c r="AH196" s="195"/>
      <c r="AI196" s="195"/>
      <c r="AJ196" s="195"/>
    </row>
    <row r="197" spans="1:43">
      <c r="A197" s="229">
        <v>175</v>
      </c>
      <c r="B197" s="233" t="s">
        <v>5520</v>
      </c>
      <c r="C197" s="253" t="s">
        <v>5531</v>
      </c>
      <c r="D197" s="233" t="s">
        <v>1048</v>
      </c>
      <c r="E197" s="233" t="s">
        <v>1049</v>
      </c>
      <c r="F197" s="233" t="s">
        <v>30</v>
      </c>
      <c r="G197" s="76" t="s">
        <v>17</v>
      </c>
      <c r="H197" s="63" t="s">
        <v>5337</v>
      </c>
      <c r="I197" s="66" t="s">
        <v>5532</v>
      </c>
      <c r="J197" s="113" t="s">
        <v>5353</v>
      </c>
      <c r="K197" s="196"/>
      <c r="L197" s="233">
        <v>374</v>
      </c>
      <c r="M197" s="233" t="s">
        <v>10</v>
      </c>
      <c r="N197" s="234" t="s">
        <v>163</v>
      </c>
      <c r="O197" s="233" t="s">
        <v>25</v>
      </c>
      <c r="P197" s="256"/>
      <c r="Q197" s="196"/>
      <c r="R197" s="75" t="s">
        <v>1723</v>
      </c>
      <c r="S197" s="76">
        <f>IF(LEN(R197)&gt;0,INDEX('JP PINT 1.0'!G:G,MATCH(R197,'JP PINT 1.0'!B:B,0),1),"")</f>
        <v>1</v>
      </c>
      <c r="T197" s="229" t="s">
        <v>1724</v>
      </c>
      <c r="U197" s="113" t="s">
        <v>5353</v>
      </c>
      <c r="V197" s="75" t="s">
        <v>30</v>
      </c>
      <c r="W197" s="229" t="s">
        <v>2169</v>
      </c>
      <c r="X197" s="200"/>
      <c r="Y197" s="200"/>
      <c r="Z197" s="200"/>
      <c r="AA197" s="200"/>
      <c r="AB197" s="200"/>
      <c r="AC197" s="200"/>
      <c r="AD197" s="200"/>
      <c r="AE197" s="200"/>
      <c r="AF197" s="200"/>
      <c r="AG197" s="200"/>
      <c r="AH197" s="200"/>
      <c r="AI197" s="200"/>
      <c r="AJ197" s="200"/>
    </row>
    <row r="198" spans="1:43">
      <c r="A198" s="229">
        <v>176</v>
      </c>
      <c r="B198" s="233" t="s">
        <v>5520</v>
      </c>
      <c r="C198" s="253" t="s">
        <v>5533</v>
      </c>
      <c r="D198" s="233" t="s">
        <v>1050</v>
      </c>
      <c r="E198" s="233" t="s">
        <v>1051</v>
      </c>
      <c r="F198" s="233" t="s">
        <v>30</v>
      </c>
      <c r="G198" s="76" t="s">
        <v>17</v>
      </c>
      <c r="H198" s="63" t="s">
        <v>5337</v>
      </c>
      <c r="I198" s="66" t="s">
        <v>942</v>
      </c>
      <c r="J198" s="113" t="s">
        <v>942</v>
      </c>
      <c r="K198" s="196"/>
      <c r="L198" s="233">
        <v>375</v>
      </c>
      <c r="M198" s="233" t="s">
        <v>10</v>
      </c>
      <c r="N198" s="234" t="s">
        <v>170</v>
      </c>
      <c r="O198" s="233" t="s">
        <v>25</v>
      </c>
      <c r="P198" s="256"/>
      <c r="Q198" s="196"/>
      <c r="R198" s="75"/>
      <c r="S198" s="76" t="str">
        <f>IF(LEN(R198)&gt;0,INDEX('JP PINT 1.0'!G:G,MATCH(R198,'JP PINT 1.0'!B:B,0),1),"")</f>
        <v/>
      </c>
      <c r="T198" s="229"/>
      <c r="U198" s="113"/>
      <c r="V198" s="75"/>
      <c r="W198" s="229"/>
      <c r="X198" s="200"/>
      <c r="Y198" s="200"/>
      <c r="Z198" s="200"/>
      <c r="AA198" s="200"/>
      <c r="AB198" s="200"/>
      <c r="AC198" s="200"/>
      <c r="AD198" s="200"/>
      <c r="AE198" s="200"/>
      <c r="AF198" s="200"/>
      <c r="AG198" s="200"/>
      <c r="AH198" s="200"/>
      <c r="AI198" s="200"/>
      <c r="AJ198" s="200"/>
      <c r="AK198" s="268"/>
      <c r="AL198" s="268"/>
      <c r="AM198" s="268"/>
      <c r="AN198" s="268"/>
      <c r="AO198" s="268"/>
      <c r="AP198" s="268"/>
      <c r="AQ198" s="268"/>
    </row>
    <row r="199" spans="1:43">
      <c r="A199" s="229">
        <v>177</v>
      </c>
      <c r="B199" s="236" t="s">
        <v>5520</v>
      </c>
      <c r="C199" s="251" t="s">
        <v>5534</v>
      </c>
      <c r="D199" s="236" t="s">
        <v>1056</v>
      </c>
      <c r="E199" s="236" t="s">
        <v>1057</v>
      </c>
      <c r="F199" s="236" t="s">
        <v>30</v>
      </c>
      <c r="G199" s="85" t="s">
        <v>17</v>
      </c>
      <c r="H199" s="88" t="s">
        <v>5308</v>
      </c>
      <c r="I199" s="88" t="s">
        <v>5308</v>
      </c>
      <c r="J199" s="88" t="s">
        <v>942</v>
      </c>
      <c r="K199" s="196"/>
      <c r="L199" s="236">
        <v>376</v>
      </c>
      <c r="M199" s="286" t="s">
        <v>10</v>
      </c>
      <c r="N199" s="237" t="s">
        <v>1052</v>
      </c>
      <c r="O199" s="236" t="s">
        <v>36</v>
      </c>
      <c r="P199" s="256"/>
      <c r="Q199" s="196"/>
      <c r="R199" s="75"/>
      <c r="S199" s="76" t="str">
        <f>IF(LEN(R199)&gt;0,INDEX('JP PINT 1.0'!G:G,MATCH(R199,'JP PINT 1.0'!B:B,0),1),"")</f>
        <v/>
      </c>
      <c r="T199" s="229"/>
      <c r="U199" s="113"/>
      <c r="V199" s="75"/>
      <c r="W199" s="229"/>
      <c r="X199" s="200"/>
      <c r="Y199" s="200"/>
      <c r="Z199" s="200"/>
      <c r="AA199" s="200"/>
      <c r="AB199" s="200"/>
      <c r="AC199" s="200"/>
      <c r="AD199" s="200"/>
      <c r="AE199" s="200"/>
      <c r="AF199" s="200"/>
      <c r="AG199" s="200"/>
      <c r="AH199" s="200"/>
      <c r="AI199" s="200"/>
      <c r="AJ199" s="200"/>
      <c r="AK199" s="200"/>
      <c r="AL199" s="200"/>
      <c r="AM199" s="200"/>
      <c r="AN199" s="200"/>
      <c r="AO199" s="200"/>
      <c r="AP199" s="200"/>
      <c r="AQ199" s="200"/>
    </row>
    <row r="200" spans="1:43">
      <c r="A200" s="229">
        <v>178</v>
      </c>
      <c r="B200" s="233" t="s">
        <v>5520</v>
      </c>
      <c r="C200" s="253" t="s">
        <v>5535</v>
      </c>
      <c r="D200" s="233" t="s">
        <v>1058</v>
      </c>
      <c r="E200" s="233" t="s">
        <v>1059</v>
      </c>
      <c r="F200" s="233" t="s">
        <v>30</v>
      </c>
      <c r="G200" s="76" t="s">
        <v>17</v>
      </c>
      <c r="H200" s="63" t="s">
        <v>5337</v>
      </c>
      <c r="I200" s="63" t="s">
        <v>5337</v>
      </c>
      <c r="J200" s="113" t="s">
        <v>5353</v>
      </c>
      <c r="K200" s="196"/>
      <c r="L200" s="233">
        <v>378</v>
      </c>
      <c r="M200" s="233" t="s">
        <v>10</v>
      </c>
      <c r="N200" s="234" t="s">
        <v>163</v>
      </c>
      <c r="O200" s="233" t="s">
        <v>25</v>
      </c>
      <c r="P200" s="256"/>
      <c r="Q200" s="196"/>
      <c r="R200" s="75" t="s">
        <v>1721</v>
      </c>
      <c r="S200" s="76">
        <f>IF(LEN(R200)&gt;0,INDEX('JP PINT 1.0'!G:G,MATCH(R200,'JP PINT 1.0'!B:B,0),1),"")</f>
        <v>1</v>
      </c>
      <c r="T200" s="229" t="s">
        <v>1722</v>
      </c>
      <c r="U200" s="113" t="s">
        <v>5353</v>
      </c>
      <c r="V200" s="75" t="s">
        <v>30</v>
      </c>
      <c r="W200" s="229" t="s">
        <v>3949</v>
      </c>
      <c r="X200" s="200"/>
      <c r="Y200" s="200"/>
      <c r="Z200" s="200"/>
      <c r="AA200" s="200"/>
      <c r="AB200" s="200"/>
      <c r="AC200" s="200"/>
      <c r="AD200" s="200"/>
      <c r="AE200" s="200"/>
      <c r="AF200" s="200"/>
      <c r="AG200" s="200"/>
      <c r="AH200" s="200"/>
      <c r="AI200" s="200"/>
      <c r="AJ200" s="200"/>
      <c r="AK200" s="213"/>
      <c r="AL200" s="213"/>
      <c r="AM200" s="213"/>
      <c r="AN200" s="213"/>
      <c r="AO200" s="213"/>
      <c r="AP200" s="213"/>
      <c r="AQ200" s="213"/>
    </row>
    <row r="201" spans="1:43">
      <c r="A201" s="229">
        <v>179</v>
      </c>
      <c r="B201" s="261" t="s">
        <v>5520</v>
      </c>
      <c r="C201" s="253" t="s">
        <v>5536</v>
      </c>
      <c r="D201" s="261" t="s">
        <v>1060</v>
      </c>
      <c r="E201" s="261" t="s">
        <v>1061</v>
      </c>
      <c r="F201" s="261" t="s">
        <v>30</v>
      </c>
      <c r="G201" s="91" t="s">
        <v>17</v>
      </c>
      <c r="H201" s="91" t="s">
        <v>5337</v>
      </c>
      <c r="I201" s="91" t="s">
        <v>5337</v>
      </c>
      <c r="J201" s="91" t="s">
        <v>942</v>
      </c>
      <c r="K201" s="262"/>
      <c r="L201" s="261">
        <v>379</v>
      </c>
      <c r="M201" s="261" t="s">
        <v>10</v>
      </c>
      <c r="N201" s="263" t="s">
        <v>170</v>
      </c>
      <c r="O201" s="261" t="s">
        <v>25</v>
      </c>
      <c r="P201" s="256"/>
      <c r="Q201" s="262"/>
      <c r="R201" s="75"/>
      <c r="S201" s="76" t="str">
        <f>IF(LEN(R201)&gt;0,INDEX('JP PINT 1.0'!G:G,MATCH(R201,'JP PINT 1.0'!B:B,0),1),"")</f>
        <v/>
      </c>
      <c r="T201" s="229"/>
      <c r="U201" s="113"/>
      <c r="V201" s="75"/>
      <c r="W201" s="229"/>
      <c r="X201" s="264"/>
      <c r="Y201" s="264"/>
      <c r="Z201" s="264"/>
      <c r="AA201" s="264"/>
      <c r="AB201" s="264"/>
      <c r="AC201" s="264"/>
      <c r="AD201" s="264"/>
      <c r="AE201" s="264"/>
      <c r="AF201" s="264"/>
      <c r="AG201" s="264"/>
      <c r="AH201" s="264"/>
      <c r="AI201" s="264"/>
      <c r="AJ201" s="264"/>
    </row>
    <row r="202" spans="1:43">
      <c r="A202" s="229">
        <v>180</v>
      </c>
      <c r="B202" s="236" t="s">
        <v>5520</v>
      </c>
      <c r="C202" s="251" t="s">
        <v>5537</v>
      </c>
      <c r="D202" s="236" t="s">
        <v>1066</v>
      </c>
      <c r="E202" s="236" t="s">
        <v>1067</v>
      </c>
      <c r="F202" s="236" t="s">
        <v>30</v>
      </c>
      <c r="G202" s="156" t="s">
        <v>17</v>
      </c>
      <c r="H202" s="88" t="s">
        <v>5308</v>
      </c>
      <c r="I202" s="86" t="s">
        <v>5308</v>
      </c>
      <c r="J202" s="116" t="s">
        <v>942</v>
      </c>
      <c r="K202" s="196"/>
      <c r="L202" s="236">
        <v>380</v>
      </c>
      <c r="M202" s="236" t="s">
        <v>10</v>
      </c>
      <c r="N202" s="237" t="s">
        <v>1062</v>
      </c>
      <c r="O202" s="236" t="s">
        <v>36</v>
      </c>
      <c r="P202" s="256"/>
      <c r="Q202" s="196"/>
      <c r="R202" s="75"/>
      <c r="S202" s="76" t="str">
        <f>IF(LEN(R202)&gt;0,INDEX('JP PINT 1.0'!G:G,MATCH(R202,'JP PINT 1.0'!B:B,0),1),"")</f>
        <v/>
      </c>
      <c r="T202" s="229"/>
      <c r="U202" s="113"/>
      <c r="V202" s="75"/>
      <c r="W202" s="229"/>
      <c r="X202" s="200"/>
      <c r="Y202" s="200"/>
      <c r="Z202" s="200"/>
      <c r="AA202" s="200"/>
      <c r="AB202" s="200"/>
      <c r="AC202" s="200"/>
      <c r="AD202" s="200"/>
      <c r="AE202" s="200"/>
      <c r="AF202" s="200"/>
      <c r="AG202" s="200"/>
      <c r="AH202" s="200"/>
      <c r="AI202" s="200"/>
      <c r="AJ202" s="200"/>
    </row>
    <row r="203" spans="1:43">
      <c r="A203" s="229">
        <v>181</v>
      </c>
      <c r="B203" s="233" t="s">
        <v>5520</v>
      </c>
      <c r="C203" s="253" t="s">
        <v>5538</v>
      </c>
      <c r="D203" s="233" t="s">
        <v>1068</v>
      </c>
      <c r="E203" s="233" t="s">
        <v>1069</v>
      </c>
      <c r="F203" s="233" t="s">
        <v>30</v>
      </c>
      <c r="G203" s="76" t="s">
        <v>17</v>
      </c>
      <c r="H203" s="113" t="s">
        <v>5337</v>
      </c>
      <c r="I203" s="125" t="s">
        <v>5308</v>
      </c>
      <c r="J203" s="63" t="s">
        <v>5353</v>
      </c>
      <c r="K203" s="196"/>
      <c r="L203" s="233">
        <v>382</v>
      </c>
      <c r="M203" s="233" t="s">
        <v>10</v>
      </c>
      <c r="N203" s="234" t="s">
        <v>163</v>
      </c>
      <c r="O203" s="233" t="s">
        <v>25</v>
      </c>
      <c r="P203" s="256"/>
      <c r="Q203" s="196"/>
      <c r="R203" s="75" t="s">
        <v>1725</v>
      </c>
      <c r="S203" s="76">
        <f>IF(LEN(R203)&gt;0,INDEX('JP PINT 1.0'!G:G,MATCH(R203,'JP PINT 1.0'!B:B,0),1),"")</f>
        <v>1</v>
      </c>
      <c r="T203" s="229" t="s">
        <v>1726</v>
      </c>
      <c r="U203" s="113" t="s">
        <v>5353</v>
      </c>
      <c r="V203" s="75" t="s">
        <v>30</v>
      </c>
      <c r="W203" s="229" t="s">
        <v>1727</v>
      </c>
      <c r="X203" s="200"/>
      <c r="Y203" s="200"/>
      <c r="Z203" s="200"/>
      <c r="AA203" s="200"/>
      <c r="AB203" s="200"/>
      <c r="AC203" s="200"/>
      <c r="AD203" s="200"/>
      <c r="AE203" s="200"/>
      <c r="AF203" s="200"/>
      <c r="AG203" s="200"/>
      <c r="AH203" s="200"/>
      <c r="AI203" s="200"/>
      <c r="AJ203" s="200"/>
      <c r="AK203" s="200"/>
      <c r="AL203" s="200"/>
      <c r="AM203" s="200"/>
      <c r="AN203" s="200"/>
      <c r="AO203" s="200"/>
      <c r="AP203" s="200"/>
      <c r="AQ203" s="200"/>
    </row>
    <row r="204" spans="1:43">
      <c r="A204" s="229">
        <v>182</v>
      </c>
      <c r="B204" s="233" t="s">
        <v>5520</v>
      </c>
      <c r="C204" s="253" t="s">
        <v>5539</v>
      </c>
      <c r="D204" s="233" t="s">
        <v>1070</v>
      </c>
      <c r="E204" s="233" t="s">
        <v>1071</v>
      </c>
      <c r="F204" s="233" t="s">
        <v>30</v>
      </c>
      <c r="G204" s="76" t="s">
        <v>17</v>
      </c>
      <c r="H204" s="113" t="s">
        <v>5337</v>
      </c>
      <c r="I204" s="125" t="s">
        <v>5308</v>
      </c>
      <c r="J204" s="113" t="s">
        <v>5306</v>
      </c>
      <c r="L204" s="233">
        <v>383</v>
      </c>
      <c r="M204" s="233" t="s">
        <v>10</v>
      </c>
      <c r="N204" s="234" t="s">
        <v>170</v>
      </c>
      <c r="O204" s="229" t="s">
        <v>25</v>
      </c>
      <c r="P204" s="256"/>
      <c r="R204" s="75"/>
      <c r="S204" s="76" t="str">
        <f>IF(LEN(R204)&gt;0,INDEX('JP PINT 1.0'!G:G,MATCH(R204,'JP PINT 1.0'!B:B,0),1),"")</f>
        <v/>
      </c>
      <c r="T204" s="229"/>
      <c r="U204" s="113"/>
      <c r="V204" s="75"/>
      <c r="W204" s="229"/>
      <c r="AK204" s="200"/>
      <c r="AL204" s="200"/>
      <c r="AM204" s="200"/>
      <c r="AN204" s="200"/>
      <c r="AO204" s="200"/>
      <c r="AP204" s="200"/>
      <c r="AQ204" s="200"/>
    </row>
    <row r="205" spans="1:43">
      <c r="A205" s="229">
        <v>183</v>
      </c>
      <c r="B205" s="236" t="s">
        <v>5520</v>
      </c>
      <c r="C205" s="251" t="s">
        <v>5540</v>
      </c>
      <c r="D205" s="236" t="s">
        <v>1084</v>
      </c>
      <c r="E205" s="236" t="s">
        <v>1085</v>
      </c>
      <c r="F205" s="236" t="s">
        <v>30</v>
      </c>
      <c r="G205" s="85" t="s">
        <v>17</v>
      </c>
      <c r="H205" s="116" t="s">
        <v>5308</v>
      </c>
      <c r="I205" s="124" t="s">
        <v>5308</v>
      </c>
      <c r="J205" s="116" t="s">
        <v>5353</v>
      </c>
      <c r="K205" s="196"/>
      <c r="L205" s="236">
        <v>386</v>
      </c>
      <c r="M205" s="236" t="s">
        <v>10</v>
      </c>
      <c r="N205" s="237" t="s">
        <v>1080</v>
      </c>
      <c r="O205" s="236" t="s">
        <v>36</v>
      </c>
      <c r="P205" s="256"/>
      <c r="Q205" s="196"/>
      <c r="R205" s="75" t="s">
        <v>1754</v>
      </c>
      <c r="S205" s="76">
        <f>IF(LEN(R205)&gt;0,INDEX('JP PINT 1.0'!G:G,MATCH(R205,'JP PINT 1.0'!B:B,0),1),"")</f>
        <v>1</v>
      </c>
      <c r="T205" s="229" t="s">
        <v>1755</v>
      </c>
      <c r="U205" s="113" t="s">
        <v>5353</v>
      </c>
      <c r="V205" s="75" t="s">
        <v>30</v>
      </c>
      <c r="W205" s="229" t="s">
        <v>1756</v>
      </c>
      <c r="X205" s="200"/>
      <c r="Y205" s="200"/>
      <c r="Z205" s="200"/>
      <c r="AA205" s="200"/>
      <c r="AB205" s="200"/>
      <c r="AC205" s="200"/>
      <c r="AD205" s="200"/>
      <c r="AE205" s="200"/>
      <c r="AF205" s="200"/>
      <c r="AG205" s="200"/>
      <c r="AH205" s="200"/>
      <c r="AI205" s="200"/>
      <c r="AJ205" s="200"/>
    </row>
    <row r="206" spans="1:43">
      <c r="A206" s="229">
        <v>184</v>
      </c>
      <c r="B206" s="233" t="s">
        <v>5520</v>
      </c>
      <c r="C206" s="253" t="s">
        <v>5541</v>
      </c>
      <c r="D206" s="233" t="s">
        <v>1086</v>
      </c>
      <c r="E206" s="233" t="s">
        <v>1087</v>
      </c>
      <c r="F206" s="233" t="s">
        <v>30</v>
      </c>
      <c r="G206" s="76" t="s">
        <v>17</v>
      </c>
      <c r="H206" s="113" t="s">
        <v>5337</v>
      </c>
      <c r="I206" s="125" t="s">
        <v>5308</v>
      </c>
      <c r="J206" s="63" t="s">
        <v>5308</v>
      </c>
      <c r="K206" s="196"/>
      <c r="L206" s="233">
        <v>388</v>
      </c>
      <c r="M206" s="233" t="s">
        <v>10</v>
      </c>
      <c r="N206" s="234" t="s">
        <v>234</v>
      </c>
      <c r="O206" s="233" t="s">
        <v>25</v>
      </c>
      <c r="P206" s="256"/>
      <c r="Q206" s="196"/>
      <c r="R206" s="75"/>
      <c r="S206" s="76" t="str">
        <f>IF(LEN(R206)&gt;0,INDEX('JP PINT 1.0'!G:G,MATCH(R206,'JP PINT 1.0'!B:B,0),1),"")</f>
        <v/>
      </c>
      <c r="T206" s="229"/>
      <c r="U206" s="113"/>
      <c r="V206" s="75"/>
      <c r="W206" s="229"/>
      <c r="X206" s="200"/>
      <c r="Y206" s="200"/>
      <c r="Z206" s="200"/>
      <c r="AA206" s="200"/>
      <c r="AB206" s="200"/>
      <c r="AC206" s="200"/>
      <c r="AD206" s="200"/>
      <c r="AE206" s="200"/>
      <c r="AF206" s="200"/>
      <c r="AG206" s="200"/>
      <c r="AH206" s="200"/>
      <c r="AI206" s="200"/>
      <c r="AJ206" s="200"/>
      <c r="AK206" s="200"/>
      <c r="AL206" s="200"/>
      <c r="AM206" s="200"/>
      <c r="AN206" s="200"/>
      <c r="AO206" s="200"/>
      <c r="AP206" s="200"/>
      <c r="AQ206" s="200"/>
    </row>
    <row r="207" spans="1:43">
      <c r="A207" s="229">
        <v>185</v>
      </c>
      <c r="B207" s="233" t="s">
        <v>5520</v>
      </c>
      <c r="C207" s="253" t="s">
        <v>5542</v>
      </c>
      <c r="D207" s="233" t="s">
        <v>1088</v>
      </c>
      <c r="E207" s="233" t="s">
        <v>1089</v>
      </c>
      <c r="F207" s="233" t="s">
        <v>30</v>
      </c>
      <c r="G207" s="76" t="s">
        <v>17</v>
      </c>
      <c r="H207" s="113" t="s">
        <v>5337</v>
      </c>
      <c r="I207" s="125" t="s">
        <v>5308</v>
      </c>
      <c r="J207" s="113" t="s">
        <v>942</v>
      </c>
      <c r="K207" s="196"/>
      <c r="L207" s="233">
        <v>389</v>
      </c>
      <c r="M207" s="233" t="s">
        <v>10</v>
      </c>
      <c r="N207" s="234" t="s">
        <v>237</v>
      </c>
      <c r="O207" s="233" t="s">
        <v>25</v>
      </c>
      <c r="P207" s="256"/>
      <c r="Q207" s="196"/>
      <c r="R207" s="75" t="s">
        <v>1757</v>
      </c>
      <c r="S207" s="76">
        <f>IF(LEN(R207)&gt;0,INDEX('JP PINT 1.0'!G:G,MATCH(R207,'JP PINT 1.0'!B:B,0),1),"")</f>
        <v>2</v>
      </c>
      <c r="T207" s="229" t="str">
        <f>INDEX('JP PINT 1.0'!H:H,MATCH(単一請求!R207,'JP PINT 1.0'!B:B,0),1)</f>
        <v>Deliver to location identifier</v>
      </c>
      <c r="U207" s="113"/>
      <c r="V207" s="75" t="str">
        <f>INDEX('JP PINT 1.0'!F:F,MATCH(単一請求!R207,'JP PINT 1.0'!B:B,0),1)</f>
        <v>0..1</v>
      </c>
      <c r="W207" s="229" t="str">
        <f>INDEX('JP PINT 1.0'!K:K,MATCH(単一請求!R207,'JP PINT 1.0'!B:B,0),1)</f>
        <v>An identifier for the location at which the goods and services are delivered.</v>
      </c>
      <c r="X207" s="200"/>
      <c r="Y207" s="200"/>
      <c r="Z207" s="200"/>
      <c r="AA207" s="200"/>
      <c r="AB207" s="200"/>
      <c r="AC207" s="200"/>
      <c r="AD207" s="200"/>
      <c r="AE207" s="200"/>
      <c r="AF207" s="200"/>
      <c r="AG207" s="200"/>
      <c r="AH207" s="200"/>
      <c r="AI207" s="200"/>
      <c r="AJ207" s="200"/>
    </row>
    <row r="208" spans="1:43">
      <c r="A208" s="229">
        <v>186</v>
      </c>
      <c r="B208" s="261" t="s">
        <v>5520</v>
      </c>
      <c r="C208" s="253" t="s">
        <v>5543</v>
      </c>
      <c r="D208" s="261" t="s">
        <v>1090</v>
      </c>
      <c r="E208" s="261" t="s">
        <v>1091</v>
      </c>
      <c r="F208" s="261" t="s">
        <v>30</v>
      </c>
      <c r="G208" s="91" t="s">
        <v>17</v>
      </c>
      <c r="H208" s="113" t="s">
        <v>5337</v>
      </c>
      <c r="I208" s="125" t="s">
        <v>5308</v>
      </c>
      <c r="J208" s="92" t="s">
        <v>5353</v>
      </c>
      <c r="K208" s="262"/>
      <c r="L208" s="261">
        <v>390</v>
      </c>
      <c r="M208" s="261" t="s">
        <v>10</v>
      </c>
      <c r="N208" s="263" t="s">
        <v>241</v>
      </c>
      <c r="O208" s="261" t="s">
        <v>25</v>
      </c>
      <c r="P208" s="256"/>
      <c r="Q208" s="262"/>
      <c r="R208" s="75" t="s">
        <v>1760</v>
      </c>
      <c r="S208" s="76">
        <f>IF(LEN(R208)&gt;0,INDEX('JP PINT 1.0'!G:G,MATCH(R208,'JP PINT 1.0'!B:B,0),1),"")</f>
        <v>2</v>
      </c>
      <c r="T208" s="229" t="s">
        <v>1761</v>
      </c>
      <c r="U208" s="113" t="s">
        <v>5353</v>
      </c>
      <c r="V208" s="75" t="s">
        <v>30</v>
      </c>
      <c r="W208" s="229" t="s">
        <v>1762</v>
      </c>
      <c r="X208" s="264"/>
      <c r="Y208" s="264"/>
      <c r="Z208" s="264"/>
      <c r="AA208" s="264"/>
      <c r="AB208" s="264"/>
      <c r="AC208" s="264"/>
      <c r="AD208" s="264"/>
      <c r="AE208" s="264"/>
      <c r="AF208" s="264"/>
      <c r="AG208" s="264"/>
      <c r="AH208" s="264"/>
      <c r="AI208" s="264"/>
      <c r="AJ208" s="264"/>
    </row>
    <row r="209" spans="1:43">
      <c r="A209" s="229">
        <v>187</v>
      </c>
      <c r="B209" s="236" t="s">
        <v>5520</v>
      </c>
      <c r="C209" s="251" t="s">
        <v>5544</v>
      </c>
      <c r="D209" s="236" t="s">
        <v>1094</v>
      </c>
      <c r="E209" s="236" t="s">
        <v>1093</v>
      </c>
      <c r="F209" s="236" t="s">
        <v>30</v>
      </c>
      <c r="G209" s="85" t="s">
        <v>17</v>
      </c>
      <c r="H209" s="116" t="s">
        <v>5308</v>
      </c>
      <c r="I209" s="124" t="s">
        <v>5308</v>
      </c>
      <c r="J209" s="116" t="s">
        <v>5353</v>
      </c>
      <c r="K209" s="196"/>
      <c r="L209" s="236">
        <v>391</v>
      </c>
      <c r="M209" s="236" t="s">
        <v>10</v>
      </c>
      <c r="N209" s="237" t="s">
        <v>300</v>
      </c>
      <c r="O209" s="236" t="s">
        <v>36</v>
      </c>
      <c r="P209" s="256"/>
      <c r="Q209" s="196"/>
      <c r="R209" s="75" t="s">
        <v>1763</v>
      </c>
      <c r="S209" s="76">
        <f>IF(LEN(R209)&gt;0,INDEX('JP PINT 1.0'!G:G,MATCH(R209,'JP PINT 1.0'!B:B,0),1),"")</f>
        <v>2</v>
      </c>
      <c r="T209" s="229" t="s">
        <v>1764</v>
      </c>
      <c r="U209" s="113" t="s">
        <v>5353</v>
      </c>
      <c r="V209" s="75" t="s">
        <v>30</v>
      </c>
      <c r="W209" s="229" t="s">
        <v>1765</v>
      </c>
      <c r="X209" s="200"/>
      <c r="Y209" s="200"/>
      <c r="Z209" s="200"/>
      <c r="AA209" s="200"/>
      <c r="AB209" s="200"/>
      <c r="AC209" s="200"/>
      <c r="AD209" s="200"/>
      <c r="AE209" s="200"/>
      <c r="AF209" s="200"/>
      <c r="AG209" s="200"/>
      <c r="AH209" s="200"/>
      <c r="AI209" s="200"/>
      <c r="AJ209" s="200"/>
      <c r="AK209" s="200"/>
      <c r="AL209" s="200"/>
      <c r="AM209" s="200"/>
      <c r="AN209" s="200"/>
      <c r="AO209" s="200"/>
      <c r="AP209" s="200"/>
      <c r="AQ209" s="200"/>
    </row>
    <row r="210" spans="1:43">
      <c r="A210" s="229">
        <v>188</v>
      </c>
      <c r="B210" s="233" t="s">
        <v>5520</v>
      </c>
      <c r="C210" s="253" t="s">
        <v>5545</v>
      </c>
      <c r="D210" s="233" t="s">
        <v>1096</v>
      </c>
      <c r="E210" s="233" t="s">
        <v>1097</v>
      </c>
      <c r="F210" s="233" t="s">
        <v>30</v>
      </c>
      <c r="G210" s="76" t="s">
        <v>17</v>
      </c>
      <c r="H210" s="113" t="s">
        <v>5337</v>
      </c>
      <c r="I210" s="125" t="s">
        <v>5308</v>
      </c>
      <c r="J210" s="113" t="s">
        <v>5353</v>
      </c>
      <c r="K210" s="196"/>
      <c r="L210" s="233">
        <v>393</v>
      </c>
      <c r="M210" s="233" t="s">
        <v>10</v>
      </c>
      <c r="N210" s="234" t="s">
        <v>308</v>
      </c>
      <c r="O210" s="233" t="s">
        <v>25</v>
      </c>
      <c r="P210" s="256"/>
      <c r="Q210" s="196"/>
      <c r="R210" s="75" t="s">
        <v>1766</v>
      </c>
      <c r="S210" s="76">
        <f>IF(LEN(R210)&gt;0,INDEX('JP PINT 1.0'!G:G,MATCH(R210,'JP PINT 1.0'!B:B,0),1),"")</f>
        <v>3</v>
      </c>
      <c r="T210" s="229" t="s">
        <v>1767</v>
      </c>
      <c r="U210" s="113" t="s">
        <v>5353</v>
      </c>
      <c r="V210" s="75" t="s">
        <v>30</v>
      </c>
      <c r="W210" s="229" t="s">
        <v>1634</v>
      </c>
      <c r="X210" s="200"/>
      <c r="Y210" s="200"/>
      <c r="Z210" s="200"/>
      <c r="AA210" s="200"/>
      <c r="AB210" s="200"/>
      <c r="AC210" s="200"/>
      <c r="AD210" s="200"/>
      <c r="AE210" s="200"/>
      <c r="AF210" s="200"/>
      <c r="AG210" s="200"/>
      <c r="AH210" s="200"/>
      <c r="AI210" s="200"/>
      <c r="AJ210" s="200"/>
    </row>
    <row r="211" spans="1:43">
      <c r="A211" s="229">
        <v>189</v>
      </c>
      <c r="B211" s="233" t="s">
        <v>5520</v>
      </c>
      <c r="C211" s="253" t="s">
        <v>5546</v>
      </c>
      <c r="D211" s="233" t="s">
        <v>1098</v>
      </c>
      <c r="E211" s="233" t="s">
        <v>1099</v>
      </c>
      <c r="F211" s="233" t="s">
        <v>30</v>
      </c>
      <c r="G211" s="76" t="s">
        <v>17</v>
      </c>
      <c r="H211" s="113" t="s">
        <v>5337</v>
      </c>
      <c r="I211" s="125" t="s">
        <v>5308</v>
      </c>
      <c r="J211" s="113" t="s">
        <v>5353</v>
      </c>
      <c r="K211" s="196"/>
      <c r="L211" s="233">
        <v>394</v>
      </c>
      <c r="M211" s="233" t="s">
        <v>10</v>
      </c>
      <c r="N211" s="234" t="s">
        <v>312</v>
      </c>
      <c r="O211" s="233" t="s">
        <v>25</v>
      </c>
      <c r="P211" s="256"/>
      <c r="Q211" s="196"/>
      <c r="R211" s="75" t="s">
        <v>1768</v>
      </c>
      <c r="S211" s="76">
        <f>IF(LEN(R211)&gt;0,INDEX('JP PINT 1.0'!G:G,MATCH(R211,'JP PINT 1.0'!B:B,0),1),"")</f>
        <v>3</v>
      </c>
      <c r="T211" s="229" t="s">
        <v>1769</v>
      </c>
      <c r="U211" s="113" t="s">
        <v>5353</v>
      </c>
      <c r="V211" s="75" t="s">
        <v>30</v>
      </c>
      <c r="W211" s="229" t="s">
        <v>1637</v>
      </c>
      <c r="X211" s="200"/>
      <c r="Y211" s="200"/>
      <c r="Z211" s="200"/>
      <c r="AA211" s="200"/>
      <c r="AB211" s="200"/>
      <c r="AC211" s="200"/>
      <c r="AD211" s="200"/>
      <c r="AE211" s="200"/>
      <c r="AF211" s="200"/>
      <c r="AG211" s="200"/>
      <c r="AH211" s="200"/>
      <c r="AI211" s="200"/>
      <c r="AJ211" s="200"/>
    </row>
    <row r="212" spans="1:43">
      <c r="A212" s="229">
        <v>190</v>
      </c>
      <c r="B212" s="233" t="s">
        <v>5520</v>
      </c>
      <c r="C212" s="253" t="s">
        <v>5547</v>
      </c>
      <c r="D212" s="233" t="s">
        <v>1100</v>
      </c>
      <c r="E212" s="233" t="s">
        <v>1101</v>
      </c>
      <c r="F212" s="233" t="s">
        <v>30</v>
      </c>
      <c r="G212" s="76" t="s">
        <v>17</v>
      </c>
      <c r="H212" s="113" t="s">
        <v>5337</v>
      </c>
      <c r="I212" s="125" t="s">
        <v>5308</v>
      </c>
      <c r="J212" s="113" t="s">
        <v>5353</v>
      </c>
      <c r="K212" s="196"/>
      <c r="L212" s="233">
        <v>395</v>
      </c>
      <c r="M212" s="233" t="s">
        <v>10</v>
      </c>
      <c r="N212" s="234" t="s">
        <v>316</v>
      </c>
      <c r="O212" s="233" t="s">
        <v>25</v>
      </c>
      <c r="P212" s="256"/>
      <c r="Q212" s="196"/>
      <c r="R212" s="75" t="s">
        <v>1770</v>
      </c>
      <c r="S212" s="76">
        <f>IF(LEN(R212)&gt;0,INDEX('JP PINT 1.0'!G:G,MATCH(R212,'JP PINT 1.0'!B:B,0),1),"")</f>
        <v>3</v>
      </c>
      <c r="T212" s="229" t="s">
        <v>1771</v>
      </c>
      <c r="U212" s="113" t="s">
        <v>5353</v>
      </c>
      <c r="V212" s="75" t="s">
        <v>30</v>
      </c>
      <c r="W212" s="229" t="s">
        <v>1640</v>
      </c>
      <c r="X212" s="200"/>
      <c r="Y212" s="200"/>
      <c r="Z212" s="200"/>
      <c r="AA212" s="200"/>
      <c r="AB212" s="200"/>
      <c r="AC212" s="200"/>
      <c r="AD212" s="200"/>
      <c r="AE212" s="200"/>
      <c r="AF212" s="200"/>
      <c r="AG212" s="200"/>
      <c r="AH212" s="200"/>
      <c r="AI212" s="200"/>
      <c r="AJ212" s="200"/>
      <c r="AK212" s="213"/>
      <c r="AL212" s="213"/>
      <c r="AM212" s="213"/>
      <c r="AN212" s="213"/>
      <c r="AO212" s="213"/>
      <c r="AP212" s="213"/>
      <c r="AQ212" s="213"/>
    </row>
    <row r="213" spans="1:43">
      <c r="A213" s="229">
        <v>191</v>
      </c>
      <c r="B213" s="233" t="s">
        <v>5520</v>
      </c>
      <c r="C213" s="253" t="s">
        <v>5548</v>
      </c>
      <c r="D213" s="233" t="s">
        <v>1102</v>
      </c>
      <c r="E213" s="233" t="s">
        <v>1103</v>
      </c>
      <c r="F213" s="233" t="s">
        <v>30</v>
      </c>
      <c r="G213" s="76" t="s">
        <v>17</v>
      </c>
      <c r="H213" s="113" t="s">
        <v>5337</v>
      </c>
      <c r="I213" s="125" t="s">
        <v>5308</v>
      </c>
      <c r="J213" s="113" t="s">
        <v>5353</v>
      </c>
      <c r="K213" s="196"/>
      <c r="L213" s="233">
        <v>396</v>
      </c>
      <c r="M213" s="233" t="s">
        <v>10</v>
      </c>
      <c r="N213" s="234" t="s">
        <v>320</v>
      </c>
      <c r="O213" s="233" t="s">
        <v>25</v>
      </c>
      <c r="P213" s="256"/>
      <c r="Q213" s="196"/>
      <c r="R213" s="75" t="s">
        <v>1772</v>
      </c>
      <c r="S213" s="76">
        <f>IF(LEN(R213)&gt;0,INDEX('JP PINT 1.0'!G:G,MATCH(R213,'JP PINT 1.0'!B:B,0),1),"")</f>
        <v>3</v>
      </c>
      <c r="T213" s="229" t="s">
        <v>1773</v>
      </c>
      <c r="U213" s="113" t="s">
        <v>5353</v>
      </c>
      <c r="V213" s="75" t="s">
        <v>30</v>
      </c>
      <c r="W213" s="229" t="s">
        <v>1640</v>
      </c>
      <c r="X213" s="200"/>
      <c r="Y213" s="200"/>
      <c r="Z213" s="200"/>
      <c r="AA213" s="200"/>
      <c r="AB213" s="200"/>
      <c r="AC213" s="200"/>
      <c r="AD213" s="200"/>
      <c r="AE213" s="200"/>
      <c r="AF213" s="200"/>
      <c r="AG213" s="200"/>
      <c r="AH213" s="200"/>
      <c r="AI213" s="200"/>
      <c r="AJ213" s="200"/>
    </row>
    <row r="214" spans="1:43">
      <c r="A214" s="229">
        <v>192</v>
      </c>
      <c r="B214" s="233" t="s">
        <v>5520</v>
      </c>
      <c r="C214" s="253" t="s">
        <v>5549</v>
      </c>
      <c r="D214" s="233" t="s">
        <v>1104</v>
      </c>
      <c r="E214" s="233" t="s">
        <v>1105</v>
      </c>
      <c r="F214" s="233" t="s">
        <v>23</v>
      </c>
      <c r="G214" s="76" t="s">
        <v>17</v>
      </c>
      <c r="H214" s="113" t="s">
        <v>5337</v>
      </c>
      <c r="I214" s="125" t="s">
        <v>5308</v>
      </c>
      <c r="J214" s="113" t="s">
        <v>5353</v>
      </c>
      <c r="L214" s="233">
        <v>397</v>
      </c>
      <c r="M214" s="233" t="s">
        <v>10</v>
      </c>
      <c r="N214" s="234" t="s">
        <v>324</v>
      </c>
      <c r="O214" s="229" t="s">
        <v>25</v>
      </c>
      <c r="P214" s="256"/>
      <c r="R214" s="75" t="s">
        <v>1776</v>
      </c>
      <c r="S214" s="76">
        <f>IF(LEN(R214)&gt;0,INDEX('JP PINT 1.0'!G:G,MATCH(R214,'JP PINT 1.0'!B:B,0),1),"")</f>
        <v>3</v>
      </c>
      <c r="T214" s="229" t="s">
        <v>1777</v>
      </c>
      <c r="U214" s="113" t="s">
        <v>5353</v>
      </c>
      <c r="V214" s="75" t="s">
        <v>23</v>
      </c>
      <c r="W214" s="229" t="s">
        <v>1647</v>
      </c>
    </row>
    <row r="215" spans="1:43">
      <c r="A215" s="229">
        <v>193</v>
      </c>
      <c r="B215" s="236" t="s">
        <v>5520</v>
      </c>
      <c r="C215" s="251" t="s">
        <v>5550</v>
      </c>
      <c r="D215" s="236" t="s">
        <v>1108</v>
      </c>
      <c r="E215" s="236" t="s">
        <v>1109</v>
      </c>
      <c r="F215" s="236" t="s">
        <v>30</v>
      </c>
      <c r="G215" s="85" t="s">
        <v>17</v>
      </c>
      <c r="H215" s="116" t="s">
        <v>5308</v>
      </c>
      <c r="I215" s="124" t="s">
        <v>5308</v>
      </c>
      <c r="J215" s="116" t="s">
        <v>942</v>
      </c>
      <c r="L215" s="236">
        <v>398</v>
      </c>
      <c r="M215" s="236" t="s">
        <v>10</v>
      </c>
      <c r="N215" s="237" t="s">
        <v>1106</v>
      </c>
      <c r="O215" s="238" t="s">
        <v>36</v>
      </c>
      <c r="P215" s="256"/>
      <c r="R215" s="75"/>
      <c r="S215" s="76" t="str">
        <f>IF(LEN(R215)&gt;0,INDEX('JP PINT 1.0'!G:G,MATCH(R215,'JP PINT 1.0'!B:B,0),1),"")</f>
        <v/>
      </c>
      <c r="T215" s="229"/>
      <c r="U215" s="113"/>
      <c r="V215" s="75"/>
      <c r="W215" s="229"/>
      <c r="AK215" s="200"/>
      <c r="AL215" s="200"/>
      <c r="AM215" s="200"/>
      <c r="AN215" s="200"/>
      <c r="AO215" s="200"/>
      <c r="AP215" s="200"/>
      <c r="AQ215" s="200"/>
    </row>
    <row r="216" spans="1:43">
      <c r="A216" s="229">
        <v>194</v>
      </c>
      <c r="B216" s="233" t="s">
        <v>5520</v>
      </c>
      <c r="C216" s="253" t="s">
        <v>5551</v>
      </c>
      <c r="D216" s="233" t="s">
        <v>1116</v>
      </c>
      <c r="E216" s="233" t="s">
        <v>1117</v>
      </c>
      <c r="F216" s="233" t="s">
        <v>30</v>
      </c>
      <c r="G216" s="76" t="s">
        <v>17</v>
      </c>
      <c r="H216" s="113" t="s">
        <v>5337</v>
      </c>
      <c r="I216" s="125" t="s">
        <v>5308</v>
      </c>
      <c r="J216" s="113" t="s">
        <v>5353</v>
      </c>
      <c r="L216" s="233">
        <v>400</v>
      </c>
      <c r="M216" s="233" t="s">
        <v>10</v>
      </c>
      <c r="N216" s="234" t="s">
        <v>1114</v>
      </c>
      <c r="O216" s="229" t="s">
        <v>25</v>
      </c>
      <c r="P216" s="256"/>
      <c r="R216" s="75" t="s">
        <v>1780</v>
      </c>
      <c r="S216" s="76">
        <f>IF(LEN(R216)&gt;0,INDEX('JP PINT 1.0'!G:G,MATCH(R216,'JP PINT 1.0'!B:B,0),1),"")</f>
        <v>2</v>
      </c>
      <c r="T216" s="229" t="s">
        <v>1781</v>
      </c>
      <c r="U216" s="113" t="s">
        <v>5353</v>
      </c>
      <c r="V216" s="75" t="s">
        <v>30</v>
      </c>
      <c r="W216" s="229" t="s">
        <v>2661</v>
      </c>
    </row>
    <row r="217" spans="1:43">
      <c r="A217" s="229">
        <v>195</v>
      </c>
      <c r="B217" s="236" t="s">
        <v>5520</v>
      </c>
      <c r="C217" s="251" t="s">
        <v>5552</v>
      </c>
      <c r="D217" s="236" t="s">
        <v>1122</v>
      </c>
      <c r="E217" s="236" t="s">
        <v>1123</v>
      </c>
      <c r="F217" s="236" t="s">
        <v>139</v>
      </c>
      <c r="G217" s="85" t="s">
        <v>17</v>
      </c>
      <c r="H217" s="116" t="s">
        <v>5308</v>
      </c>
      <c r="I217" s="124" t="s">
        <v>5308</v>
      </c>
      <c r="J217" s="116" t="s">
        <v>942</v>
      </c>
      <c r="L217" s="236">
        <v>401</v>
      </c>
      <c r="M217" s="236" t="s">
        <v>10</v>
      </c>
      <c r="N217" s="237" t="s">
        <v>1118</v>
      </c>
      <c r="O217" s="238" t="s">
        <v>36</v>
      </c>
      <c r="P217" s="256"/>
      <c r="R217" s="75"/>
      <c r="S217" s="76" t="str">
        <f>IF(LEN(R217)&gt;0,INDEX('JP PINT 1.0'!G:G,MATCH(R217,'JP PINT 1.0'!B:B,0),1),"")</f>
        <v/>
      </c>
      <c r="T217" s="229"/>
      <c r="U217" s="113"/>
      <c r="V217" s="75"/>
      <c r="W217" s="229"/>
    </row>
    <row r="218" spans="1:43">
      <c r="A218" s="229">
        <v>196</v>
      </c>
      <c r="B218" s="233" t="s">
        <v>5520</v>
      </c>
      <c r="C218" s="253" t="s">
        <v>5553</v>
      </c>
      <c r="D218" s="233" t="s">
        <v>1124</v>
      </c>
      <c r="E218" s="233" t="s">
        <v>1125</v>
      </c>
      <c r="F218" s="233" t="s">
        <v>23</v>
      </c>
      <c r="G218" s="76" t="s">
        <v>17</v>
      </c>
      <c r="H218" s="113" t="s">
        <v>5337</v>
      </c>
      <c r="I218" s="125" t="s">
        <v>5308</v>
      </c>
      <c r="J218" s="113" t="s">
        <v>5353</v>
      </c>
      <c r="L218" s="233">
        <v>403</v>
      </c>
      <c r="M218" s="233" t="s">
        <v>10</v>
      </c>
      <c r="N218" s="234" t="s">
        <v>163</v>
      </c>
      <c r="O218" s="229" t="s">
        <v>25</v>
      </c>
      <c r="P218" s="256"/>
      <c r="R218" s="75" t="s">
        <v>1782</v>
      </c>
      <c r="S218" s="76">
        <f>IF(LEN(R218)&gt;0,INDEX('JP PINT 1.0'!G:G,MATCH(R218,'JP PINT 1.0'!B:B,0),1),"")</f>
        <v>1</v>
      </c>
      <c r="T218" s="229" t="s">
        <v>1783</v>
      </c>
      <c r="U218" s="113" t="s">
        <v>5353</v>
      </c>
      <c r="V218" s="75" t="s">
        <v>139</v>
      </c>
      <c r="W218" s="229" t="s">
        <v>1784</v>
      </c>
    </row>
    <row r="219" spans="1:43">
      <c r="A219" s="229">
        <v>197</v>
      </c>
      <c r="B219" s="233" t="s">
        <v>5520</v>
      </c>
      <c r="C219" s="253" t="s">
        <v>5554</v>
      </c>
      <c r="D219" s="233" t="s">
        <v>1126</v>
      </c>
      <c r="E219" s="233" t="s">
        <v>1127</v>
      </c>
      <c r="F219" s="233" t="s">
        <v>30</v>
      </c>
      <c r="G219" s="76" t="s">
        <v>17</v>
      </c>
      <c r="H219" s="113" t="s">
        <v>5337</v>
      </c>
      <c r="I219" s="125" t="s">
        <v>942</v>
      </c>
      <c r="J219" s="113" t="s">
        <v>942</v>
      </c>
      <c r="L219" s="233">
        <v>404</v>
      </c>
      <c r="M219" s="233" t="s">
        <v>10</v>
      </c>
      <c r="N219" s="234" t="s">
        <v>170</v>
      </c>
      <c r="O219" s="229" t="s">
        <v>25</v>
      </c>
      <c r="P219" s="256"/>
      <c r="R219" s="75"/>
      <c r="S219" s="76" t="str">
        <f>IF(LEN(R219)&gt;0,INDEX('JP PINT 1.0'!G:G,MATCH(R219,'JP PINT 1.0'!B:B,0),1),"")</f>
        <v/>
      </c>
      <c r="T219" s="229"/>
      <c r="U219" s="113"/>
      <c r="V219" s="75"/>
      <c r="W219" s="229"/>
    </row>
    <row r="220" spans="1:43">
      <c r="A220" s="229">
        <v>198</v>
      </c>
      <c r="B220" s="261" t="s">
        <v>5520</v>
      </c>
      <c r="C220" s="253" t="s">
        <v>5555</v>
      </c>
      <c r="D220" s="261" t="s">
        <v>1128</v>
      </c>
      <c r="E220" s="261" t="s">
        <v>5556</v>
      </c>
      <c r="F220" s="261" t="s">
        <v>23</v>
      </c>
      <c r="G220" s="91" t="s">
        <v>17</v>
      </c>
      <c r="H220" s="91" t="s">
        <v>5337</v>
      </c>
      <c r="I220" s="90" t="s">
        <v>5308</v>
      </c>
      <c r="J220" s="91" t="s">
        <v>942</v>
      </c>
      <c r="K220" s="262"/>
      <c r="L220" s="261">
        <v>405</v>
      </c>
      <c r="M220" s="261" t="s">
        <v>10</v>
      </c>
      <c r="N220" s="263" t="s">
        <v>179</v>
      </c>
      <c r="O220" s="261" t="s">
        <v>25</v>
      </c>
      <c r="P220" s="256"/>
      <c r="Q220" s="262"/>
      <c r="R220" s="75"/>
      <c r="S220" s="76" t="str">
        <f>IF(LEN(R220)&gt;0,INDEX('JP PINT 1.0'!G:G,MATCH(R220,'JP PINT 1.0'!B:B,0),1),"")</f>
        <v/>
      </c>
      <c r="T220" s="229"/>
      <c r="U220" s="113"/>
      <c r="V220" s="75"/>
      <c r="W220" s="229"/>
      <c r="X220" s="264"/>
      <c r="Y220" s="264"/>
      <c r="Z220" s="264"/>
      <c r="AA220" s="264"/>
      <c r="AB220" s="264"/>
      <c r="AC220" s="264"/>
      <c r="AD220" s="264"/>
      <c r="AE220" s="264"/>
      <c r="AF220" s="264"/>
      <c r="AG220" s="264"/>
      <c r="AH220" s="264"/>
      <c r="AI220" s="264"/>
      <c r="AJ220" s="264"/>
    </row>
    <row r="221" spans="1:43">
      <c r="A221" s="229">
        <v>199</v>
      </c>
      <c r="B221" s="233" t="s">
        <v>5520</v>
      </c>
      <c r="C221" s="253" t="s">
        <v>5557</v>
      </c>
      <c r="D221" s="233" t="s">
        <v>1131</v>
      </c>
      <c r="E221" s="233" t="s">
        <v>5558</v>
      </c>
      <c r="F221" s="233" t="s">
        <v>23</v>
      </c>
      <c r="G221" s="76" t="s">
        <v>17</v>
      </c>
      <c r="H221" s="113" t="s">
        <v>5337</v>
      </c>
      <c r="I221" s="125" t="s">
        <v>5308</v>
      </c>
      <c r="J221" s="113" t="s">
        <v>942</v>
      </c>
      <c r="L221" s="233">
        <v>406</v>
      </c>
      <c r="M221" s="233" t="s">
        <v>10</v>
      </c>
      <c r="N221" s="234" t="s">
        <v>1130</v>
      </c>
      <c r="O221" s="229" t="s">
        <v>25</v>
      </c>
      <c r="P221" s="256"/>
      <c r="R221" s="75"/>
      <c r="S221" s="76" t="str">
        <f>IF(LEN(R221)&gt;0,INDEX('JP PINT 1.0'!G:G,MATCH(R221,'JP PINT 1.0'!B:B,0),1),"")</f>
        <v/>
      </c>
      <c r="T221" s="229"/>
      <c r="U221" s="113"/>
      <c r="V221" s="75"/>
      <c r="W221" s="229"/>
    </row>
    <row r="222" spans="1:43">
      <c r="A222" s="229">
        <v>200</v>
      </c>
      <c r="B222" s="233" t="s">
        <v>5520</v>
      </c>
      <c r="C222" s="253" t="s">
        <v>5559</v>
      </c>
      <c r="D222" s="233" t="s">
        <v>1133</v>
      </c>
      <c r="E222" s="233" t="s">
        <v>5560</v>
      </c>
      <c r="F222" s="233" t="s">
        <v>23</v>
      </c>
      <c r="G222" s="76" t="s">
        <v>17</v>
      </c>
      <c r="H222" s="113" t="s">
        <v>5337</v>
      </c>
      <c r="I222" s="125" t="s">
        <v>5308</v>
      </c>
      <c r="J222" s="113" t="s">
        <v>942</v>
      </c>
      <c r="L222" s="233">
        <v>407</v>
      </c>
      <c r="M222" s="233" t="s">
        <v>10</v>
      </c>
      <c r="N222" s="234" t="s">
        <v>186</v>
      </c>
      <c r="O222" s="229" t="s">
        <v>25</v>
      </c>
      <c r="P222" s="256"/>
      <c r="R222" s="75"/>
      <c r="S222" s="76" t="str">
        <f>IF(LEN(R222)&gt;0,INDEX('JP PINT 1.0'!G:G,MATCH(R222,'JP PINT 1.0'!B:B,0),1),"")</f>
        <v/>
      </c>
      <c r="T222" s="229"/>
      <c r="U222" s="113"/>
      <c r="V222" s="75"/>
      <c r="W222" s="229"/>
      <c r="AK222" s="264"/>
      <c r="AL222" s="264"/>
      <c r="AM222" s="264"/>
      <c r="AN222" s="264"/>
      <c r="AO222" s="264"/>
      <c r="AP222" s="264"/>
      <c r="AQ222" s="264"/>
    </row>
    <row r="223" spans="1:43">
      <c r="A223" s="229">
        <v>201</v>
      </c>
      <c r="B223" s="236" t="s">
        <v>5520</v>
      </c>
      <c r="C223" s="251" t="s">
        <v>5561</v>
      </c>
      <c r="D223" s="236" t="s">
        <v>1149</v>
      </c>
      <c r="E223" s="236" t="s">
        <v>1150</v>
      </c>
      <c r="F223" s="236" t="s">
        <v>139</v>
      </c>
      <c r="G223" s="85" t="s">
        <v>17</v>
      </c>
      <c r="H223" s="88" t="s">
        <v>5308</v>
      </c>
      <c r="I223" s="86" t="s">
        <v>5308</v>
      </c>
      <c r="J223" s="116" t="s">
        <v>942</v>
      </c>
      <c r="L223" s="236">
        <v>411</v>
      </c>
      <c r="M223" s="295" t="s">
        <v>10</v>
      </c>
      <c r="N223" s="237" t="s">
        <v>1146</v>
      </c>
      <c r="O223" s="238" t="s">
        <v>36</v>
      </c>
      <c r="P223" s="256" t="s">
        <v>5123</v>
      </c>
      <c r="R223" s="82" t="s">
        <v>1868</v>
      </c>
      <c r="S223" s="76">
        <f>IF(LEN(R223)&gt;0,INDEX('JP PINT 1.0'!G:G,MATCH(R223,'JP PINT 1.0'!B:B,0),1),"")</f>
        <v>1</v>
      </c>
      <c r="T223" s="244" t="s">
        <v>1869</v>
      </c>
      <c r="U223" s="113" t="s">
        <v>5280</v>
      </c>
      <c r="V223" s="82" t="s">
        <v>139</v>
      </c>
      <c r="W223" s="244" t="s">
        <v>1870</v>
      </c>
      <c r="AK223" s="200"/>
      <c r="AL223" s="200"/>
      <c r="AM223" s="200"/>
      <c r="AN223" s="200"/>
      <c r="AO223" s="200"/>
      <c r="AP223" s="200"/>
      <c r="AQ223" s="200"/>
    </row>
    <row r="224" spans="1:43">
      <c r="A224" s="229">
        <v>202</v>
      </c>
      <c r="B224" s="200" t="s">
        <v>5520</v>
      </c>
      <c r="C224" s="253" t="s">
        <v>5562</v>
      </c>
      <c r="D224" s="83" t="s">
        <v>1151</v>
      </c>
      <c r="E224" s="83" t="s">
        <v>5563</v>
      </c>
      <c r="F224" s="284" t="s">
        <v>23</v>
      </c>
      <c r="G224" s="142" t="s">
        <v>17</v>
      </c>
      <c r="H224" s="63" t="s">
        <v>5337</v>
      </c>
      <c r="I224" s="66" t="s">
        <v>5308</v>
      </c>
      <c r="J224" s="113" t="s">
        <v>5308</v>
      </c>
      <c r="L224" s="233">
        <v>413</v>
      </c>
      <c r="M224" s="200" t="s">
        <v>10</v>
      </c>
      <c r="N224" s="200" t="s">
        <v>718</v>
      </c>
      <c r="O224" s="229" t="s">
        <v>25</v>
      </c>
      <c r="P224" s="256"/>
      <c r="R224" s="82"/>
      <c r="S224" s="76" t="str">
        <f>IF(LEN(R224)&gt;0,INDEX('JP PINT 1.0'!G:G,MATCH(R224,'JP PINT 1.0'!B:B,0),1),"")</f>
        <v/>
      </c>
      <c r="T224" s="244"/>
      <c r="U224" s="113"/>
      <c r="V224" s="82"/>
      <c r="W224" s="244"/>
    </row>
    <row r="225" spans="1:43" s="213" customFormat="1">
      <c r="A225" s="229">
        <v>203</v>
      </c>
      <c r="B225" s="233" t="s">
        <v>5520</v>
      </c>
      <c r="C225" s="253" t="s">
        <v>5564</v>
      </c>
      <c r="D225" s="83" t="s">
        <v>1153</v>
      </c>
      <c r="E225" s="83" t="s">
        <v>1154</v>
      </c>
      <c r="F225" s="284" t="s">
        <v>30</v>
      </c>
      <c r="G225" s="142" t="s">
        <v>17</v>
      </c>
      <c r="H225" s="63" t="s">
        <v>5337</v>
      </c>
      <c r="I225" s="66" t="s">
        <v>5306</v>
      </c>
      <c r="J225" s="113" t="s">
        <v>5353</v>
      </c>
      <c r="K225" s="197"/>
      <c r="L225" s="233">
        <v>414</v>
      </c>
      <c r="M225" s="284" t="s">
        <v>10</v>
      </c>
      <c r="N225" s="234" t="s">
        <v>722</v>
      </c>
      <c r="O225" s="229" t="s">
        <v>25</v>
      </c>
      <c r="P225" s="256"/>
      <c r="Q225" s="197"/>
      <c r="R225" s="82" t="s">
        <v>1871</v>
      </c>
      <c r="S225" s="76">
        <f>IF(LEN(R225)&gt;0,INDEX('JP PINT 1.0'!G:G,MATCH(R225,'JP PINT 1.0'!B:B,0),1),"")</f>
        <v>2</v>
      </c>
      <c r="T225" s="244" t="s">
        <v>1872</v>
      </c>
      <c r="U225" s="113" t="s">
        <v>5354</v>
      </c>
      <c r="V225" s="82" t="s">
        <v>30</v>
      </c>
      <c r="W225" s="244" t="s">
        <v>4015</v>
      </c>
      <c r="X225" s="195"/>
      <c r="Y225" s="195"/>
      <c r="Z225" s="195"/>
      <c r="AA225" s="195"/>
      <c r="AB225" s="195"/>
      <c r="AC225" s="195"/>
      <c r="AD225" s="195"/>
      <c r="AE225" s="195"/>
      <c r="AF225" s="195"/>
      <c r="AG225" s="195"/>
      <c r="AH225" s="195"/>
      <c r="AI225" s="195"/>
      <c r="AJ225" s="195"/>
      <c r="AK225" s="200"/>
      <c r="AL225" s="200"/>
      <c r="AM225" s="200"/>
      <c r="AN225" s="200"/>
      <c r="AO225" s="200"/>
      <c r="AP225" s="200"/>
      <c r="AQ225" s="200"/>
    </row>
    <row r="226" spans="1:43" s="200" customFormat="1">
      <c r="A226" s="229">
        <v>204</v>
      </c>
      <c r="B226" s="233" t="s">
        <v>5520</v>
      </c>
      <c r="C226" s="253" t="s">
        <v>5565</v>
      </c>
      <c r="D226" s="83" t="s">
        <v>1155</v>
      </c>
      <c r="E226" s="83" t="s">
        <v>1156</v>
      </c>
      <c r="F226" s="284" t="s">
        <v>30</v>
      </c>
      <c r="G226" s="76" t="s">
        <v>17</v>
      </c>
      <c r="H226" s="63" t="s">
        <v>5337</v>
      </c>
      <c r="I226" s="66" t="s">
        <v>5306</v>
      </c>
      <c r="J226" s="113" t="s">
        <v>5353</v>
      </c>
      <c r="K226" s="197"/>
      <c r="L226" s="233">
        <v>415</v>
      </c>
      <c r="M226" s="233" t="s">
        <v>10</v>
      </c>
      <c r="N226" s="233" t="s">
        <v>726</v>
      </c>
      <c r="O226" s="229" t="s">
        <v>25</v>
      </c>
      <c r="P226" s="256"/>
      <c r="Q226" s="197"/>
      <c r="R226" s="82" t="s">
        <v>1875</v>
      </c>
      <c r="S226" s="76">
        <f>IF(LEN(R226)&gt;0,INDEX('JP PINT 1.0'!G:G,MATCH(R226,'JP PINT 1.0'!B:B,0),1),"")</f>
        <v>2</v>
      </c>
      <c r="T226" s="244" t="s">
        <v>1876</v>
      </c>
      <c r="U226" s="113" t="s">
        <v>5354</v>
      </c>
      <c r="V226" s="82" t="s">
        <v>23</v>
      </c>
      <c r="W226" s="244" t="s">
        <v>5230</v>
      </c>
      <c r="X226" s="195"/>
      <c r="Y226" s="195"/>
      <c r="Z226" s="195"/>
      <c r="AA226" s="195"/>
      <c r="AB226" s="195"/>
      <c r="AC226" s="195"/>
      <c r="AD226" s="195"/>
      <c r="AE226" s="195"/>
      <c r="AF226" s="195"/>
      <c r="AG226" s="195"/>
      <c r="AH226" s="195"/>
      <c r="AI226" s="195"/>
      <c r="AJ226" s="195"/>
      <c r="AK226" s="195"/>
      <c r="AL226" s="195"/>
      <c r="AM226" s="195"/>
      <c r="AN226" s="195"/>
      <c r="AO226" s="195"/>
      <c r="AP226" s="195"/>
      <c r="AQ226" s="195"/>
    </row>
    <row r="227" spans="1:43" s="213" customFormat="1">
      <c r="A227" s="229">
        <v>205</v>
      </c>
      <c r="B227" s="233" t="s">
        <v>5520</v>
      </c>
      <c r="C227" s="253" t="s">
        <v>5566</v>
      </c>
      <c r="D227" s="83" t="s">
        <v>1157</v>
      </c>
      <c r="E227" s="83" t="s">
        <v>1158</v>
      </c>
      <c r="F227" s="284" t="s">
        <v>30</v>
      </c>
      <c r="G227" s="142" t="s">
        <v>17</v>
      </c>
      <c r="H227" s="63" t="s">
        <v>5337</v>
      </c>
      <c r="I227" s="66" t="s">
        <v>5306</v>
      </c>
      <c r="J227" s="113" t="s">
        <v>5353</v>
      </c>
      <c r="K227" s="197"/>
      <c r="L227" s="233">
        <v>416</v>
      </c>
      <c r="M227" s="233" t="s">
        <v>10</v>
      </c>
      <c r="N227" s="233" t="s">
        <v>730</v>
      </c>
      <c r="O227" s="229" t="s">
        <v>25</v>
      </c>
      <c r="P227" s="256"/>
      <c r="Q227" s="197"/>
      <c r="R227" s="82" t="s">
        <v>1877</v>
      </c>
      <c r="S227" s="76">
        <f>IF(LEN(R227)&gt;0,INDEX('JP PINT 1.0'!G:G,MATCH(R227,'JP PINT 1.0'!B:B,0),1),"")</f>
        <v>2</v>
      </c>
      <c r="T227" s="244" t="s">
        <v>1878</v>
      </c>
      <c r="U227" s="113" t="s">
        <v>5354</v>
      </c>
      <c r="V227" s="82" t="s">
        <v>30</v>
      </c>
      <c r="W227" s="244" t="s">
        <v>4018</v>
      </c>
      <c r="X227" s="195"/>
      <c r="Y227" s="195"/>
      <c r="Z227" s="195"/>
      <c r="AA227" s="195"/>
      <c r="AB227" s="195"/>
      <c r="AC227" s="195"/>
      <c r="AD227" s="195"/>
      <c r="AE227" s="195"/>
      <c r="AF227" s="195"/>
      <c r="AG227" s="195"/>
      <c r="AH227" s="195"/>
      <c r="AI227" s="195"/>
      <c r="AJ227" s="195"/>
      <c r="AK227" s="195"/>
      <c r="AL227" s="195"/>
      <c r="AM227" s="195"/>
      <c r="AN227" s="195"/>
      <c r="AO227" s="195"/>
      <c r="AP227" s="195"/>
      <c r="AQ227" s="195"/>
    </row>
    <row r="228" spans="1:43">
      <c r="A228" s="229">
        <v>206</v>
      </c>
      <c r="B228" s="200" t="s">
        <v>5520</v>
      </c>
      <c r="C228" s="253" t="s">
        <v>5567</v>
      </c>
      <c r="D228" s="83" t="s">
        <v>1159</v>
      </c>
      <c r="E228" s="83" t="s">
        <v>1160</v>
      </c>
      <c r="F228" s="200" t="s">
        <v>30</v>
      </c>
      <c r="G228" s="142" t="s">
        <v>17</v>
      </c>
      <c r="H228" s="63" t="s">
        <v>5337</v>
      </c>
      <c r="I228" s="66" t="s">
        <v>5306</v>
      </c>
      <c r="J228" s="113" t="s">
        <v>5353</v>
      </c>
      <c r="L228" s="233">
        <v>417</v>
      </c>
      <c r="M228" s="233" t="s">
        <v>10</v>
      </c>
      <c r="N228" s="233" t="s">
        <v>734</v>
      </c>
      <c r="O228" s="229" t="s">
        <v>25</v>
      </c>
      <c r="P228" s="256"/>
      <c r="R228" s="82" t="s">
        <v>1879</v>
      </c>
      <c r="S228" s="76">
        <f>IF(LEN(R228)&gt;0,INDEX('JP PINT 1.0'!G:G,MATCH(R228,'JP PINT 1.0'!B:B,0),1),"")</f>
        <v>2</v>
      </c>
      <c r="T228" s="244" t="s">
        <v>1880</v>
      </c>
      <c r="U228" s="113" t="s">
        <v>5354</v>
      </c>
      <c r="V228" s="82" t="s">
        <v>30</v>
      </c>
      <c r="W228" s="244" t="s">
        <v>4019</v>
      </c>
    </row>
    <row r="229" spans="1:43">
      <c r="A229" s="229">
        <v>207</v>
      </c>
      <c r="B229" s="200" t="s">
        <v>5520</v>
      </c>
      <c r="C229" s="253" t="s">
        <v>5568</v>
      </c>
      <c r="D229" s="83" t="s">
        <v>1161</v>
      </c>
      <c r="E229" s="83" t="s">
        <v>1162</v>
      </c>
      <c r="F229" s="284" t="s">
        <v>30</v>
      </c>
      <c r="G229" s="76" t="s">
        <v>17</v>
      </c>
      <c r="H229" s="63" t="s">
        <v>5337</v>
      </c>
      <c r="I229" s="66" t="s">
        <v>5306</v>
      </c>
      <c r="J229" s="113" t="s">
        <v>5353</v>
      </c>
      <c r="L229" s="233">
        <v>418</v>
      </c>
      <c r="M229" s="233" t="s">
        <v>10</v>
      </c>
      <c r="N229" s="233" t="s">
        <v>738</v>
      </c>
      <c r="O229" s="229" t="s">
        <v>25</v>
      </c>
      <c r="P229" s="256"/>
      <c r="R229" s="82" t="s">
        <v>1873</v>
      </c>
      <c r="S229" s="76">
        <f>IF(LEN(R229)&gt;0,INDEX('JP PINT 1.0'!G:G,MATCH(R229,'JP PINT 1.0'!B:B,0),1),"")</f>
        <v>2</v>
      </c>
      <c r="T229" s="244" t="s">
        <v>1874</v>
      </c>
      <c r="U229" s="113" t="s">
        <v>5354</v>
      </c>
      <c r="V229" s="82" t="s">
        <v>30</v>
      </c>
      <c r="W229" s="244" t="s">
        <v>4016</v>
      </c>
    </row>
    <row r="230" spans="1:43" s="268" customFormat="1">
      <c r="A230" s="229">
        <v>208</v>
      </c>
      <c r="B230" s="236" t="s">
        <v>5520</v>
      </c>
      <c r="C230" s="251" t="s">
        <v>5569</v>
      </c>
      <c r="D230" s="81" t="s">
        <v>1165</v>
      </c>
      <c r="E230" s="81" t="s">
        <v>1166</v>
      </c>
      <c r="F230" s="276" t="s">
        <v>139</v>
      </c>
      <c r="G230" s="150" t="s">
        <v>17</v>
      </c>
      <c r="H230" s="88" t="s">
        <v>942</v>
      </c>
      <c r="I230" s="86" t="s">
        <v>5308</v>
      </c>
      <c r="J230" s="116" t="s">
        <v>942</v>
      </c>
      <c r="K230" s="197"/>
      <c r="L230" s="236">
        <v>419</v>
      </c>
      <c r="M230" s="236" t="s">
        <v>10</v>
      </c>
      <c r="N230" s="236" t="s">
        <v>742</v>
      </c>
      <c r="O230" s="238" t="s">
        <v>36</v>
      </c>
      <c r="P230" s="256"/>
      <c r="Q230" s="197"/>
      <c r="R230" s="82"/>
      <c r="S230" s="76" t="str">
        <f>IF(LEN(R230)&gt;0,INDEX('JP PINT 1.0'!G:G,MATCH(R230,'JP PINT 1.0'!B:B,0),1),"")</f>
        <v/>
      </c>
      <c r="T230" s="244"/>
      <c r="U230" s="113"/>
      <c r="V230" s="82"/>
      <c r="W230" s="244"/>
      <c r="X230" s="195"/>
      <c r="Y230" s="195"/>
      <c r="Z230" s="195"/>
      <c r="AA230" s="195"/>
      <c r="AB230" s="195"/>
      <c r="AC230" s="195"/>
      <c r="AD230" s="195"/>
      <c r="AE230" s="195"/>
      <c r="AF230" s="195"/>
      <c r="AG230" s="195"/>
      <c r="AH230" s="195"/>
      <c r="AI230" s="195"/>
      <c r="AJ230" s="195"/>
      <c r="AK230" s="200"/>
      <c r="AL230" s="200"/>
      <c r="AM230" s="200"/>
      <c r="AN230" s="200"/>
      <c r="AO230" s="200"/>
      <c r="AP230" s="200"/>
      <c r="AQ230" s="200"/>
    </row>
    <row r="231" spans="1:43" s="213" customFormat="1">
      <c r="A231" s="229">
        <v>209</v>
      </c>
      <c r="B231" s="233" t="s">
        <v>5520</v>
      </c>
      <c r="C231" s="253" t="s">
        <v>5570</v>
      </c>
      <c r="D231" s="83" t="s">
        <v>1169</v>
      </c>
      <c r="E231" s="83" t="s">
        <v>1170</v>
      </c>
      <c r="F231" s="284" t="s">
        <v>23</v>
      </c>
      <c r="G231" s="76" t="s">
        <v>17</v>
      </c>
      <c r="H231" s="63" t="s">
        <v>5337</v>
      </c>
      <c r="I231" s="66" t="s">
        <v>5308</v>
      </c>
      <c r="J231" s="113" t="s">
        <v>942</v>
      </c>
      <c r="K231" s="197"/>
      <c r="L231" s="233">
        <v>421</v>
      </c>
      <c r="M231" s="233" t="s">
        <v>10</v>
      </c>
      <c r="N231" s="234" t="s">
        <v>750</v>
      </c>
      <c r="O231" s="229" t="s">
        <v>25</v>
      </c>
      <c r="P231" s="256"/>
      <c r="Q231" s="197"/>
      <c r="R231" s="82" t="s">
        <v>1882</v>
      </c>
      <c r="S231" s="76">
        <f>IF(LEN(R231)&gt;0,INDEX('JP PINT 1.0'!G:G,MATCH(R231,'JP PINT 1.0'!B:B,0),1),"")</f>
        <v>2</v>
      </c>
      <c r="T231" s="244" t="s">
        <v>2950</v>
      </c>
      <c r="U231" s="113" t="s">
        <v>5354</v>
      </c>
      <c r="V231" s="82" t="s">
        <v>30</v>
      </c>
      <c r="W231" s="244" t="s">
        <v>5231</v>
      </c>
      <c r="X231" s="195"/>
      <c r="Y231" s="195"/>
      <c r="Z231" s="195"/>
      <c r="AA231" s="195"/>
      <c r="AB231" s="195"/>
      <c r="AC231" s="195"/>
      <c r="AD231" s="195"/>
      <c r="AE231" s="195"/>
      <c r="AF231" s="195"/>
      <c r="AG231" s="195"/>
      <c r="AH231" s="195"/>
      <c r="AI231" s="195"/>
      <c r="AJ231" s="195"/>
      <c r="AK231" s="195"/>
      <c r="AL231" s="195"/>
      <c r="AM231" s="195"/>
      <c r="AN231" s="195"/>
      <c r="AO231" s="195"/>
      <c r="AP231" s="195"/>
      <c r="AQ231" s="195"/>
    </row>
    <row r="232" spans="1:43">
      <c r="A232" s="229">
        <v>210</v>
      </c>
      <c r="B232" s="233" t="s">
        <v>5520</v>
      </c>
      <c r="C232" s="253" t="s">
        <v>5571</v>
      </c>
      <c r="D232" s="83" t="s">
        <v>1173</v>
      </c>
      <c r="E232" s="83" t="s">
        <v>1174</v>
      </c>
      <c r="F232" s="284" t="s">
        <v>23</v>
      </c>
      <c r="G232" s="76" t="s">
        <v>17</v>
      </c>
      <c r="H232" s="63" t="s">
        <v>5337</v>
      </c>
      <c r="I232" s="66" t="s">
        <v>5308</v>
      </c>
      <c r="J232" s="113" t="s">
        <v>5353</v>
      </c>
      <c r="L232" s="233">
        <v>422</v>
      </c>
      <c r="M232" s="233" t="s">
        <v>10</v>
      </c>
      <c r="N232" s="234" t="s">
        <v>754</v>
      </c>
      <c r="O232" s="229" t="s">
        <v>25</v>
      </c>
      <c r="P232" s="256"/>
      <c r="R232" s="82" t="s">
        <v>1881</v>
      </c>
      <c r="S232" s="76">
        <f>IF(LEN(R232)&gt;0,INDEX('JP PINT 1.0'!G:G,MATCH(R232,'JP PINT 1.0'!B:B,0),1),"")</f>
        <v>2</v>
      </c>
      <c r="T232" s="244" t="s">
        <v>2938</v>
      </c>
      <c r="U232" s="113" t="s">
        <v>5354</v>
      </c>
      <c r="V232" s="82" t="s">
        <v>23</v>
      </c>
      <c r="W232" s="244" t="s">
        <v>2940</v>
      </c>
    </row>
    <row r="233" spans="1:43" s="200" customFormat="1">
      <c r="A233" s="229">
        <v>211</v>
      </c>
      <c r="B233" s="236" t="s">
        <v>5520</v>
      </c>
      <c r="C233" s="251" t="s">
        <v>5572</v>
      </c>
      <c r="D233" s="81" t="s">
        <v>1177</v>
      </c>
      <c r="E233" s="81" t="s">
        <v>1178</v>
      </c>
      <c r="F233" s="236" t="s">
        <v>139</v>
      </c>
      <c r="G233" s="85" t="s">
        <v>17</v>
      </c>
      <c r="H233" s="88" t="s">
        <v>942</v>
      </c>
      <c r="I233" s="86" t="s">
        <v>5308</v>
      </c>
      <c r="J233" s="116" t="s">
        <v>942</v>
      </c>
      <c r="K233" s="197"/>
      <c r="L233" s="236">
        <v>423</v>
      </c>
      <c r="M233" s="236" t="s">
        <v>10</v>
      </c>
      <c r="N233" s="237" t="s">
        <v>1146</v>
      </c>
      <c r="O233" s="238" t="s">
        <v>36</v>
      </c>
      <c r="P233" s="256" t="s">
        <v>5175</v>
      </c>
      <c r="Q233" s="197"/>
      <c r="R233" s="75" t="s">
        <v>1883</v>
      </c>
      <c r="S233" s="76">
        <f>IF(LEN(R233)&gt;0,INDEX('JP PINT 1.0'!G:G,MATCH(R233,'JP PINT 1.0'!B:B,0),1),"")</f>
        <v>1</v>
      </c>
      <c r="T233" s="229" t="s">
        <v>1884</v>
      </c>
      <c r="U233" s="113" t="s">
        <v>5354</v>
      </c>
      <c r="V233" s="75" t="s">
        <v>139</v>
      </c>
      <c r="W233" s="229" t="s">
        <v>5232</v>
      </c>
      <c r="X233" s="195"/>
      <c r="Y233" s="195"/>
      <c r="Z233" s="195"/>
      <c r="AA233" s="195"/>
      <c r="AB233" s="195"/>
      <c r="AC233" s="195"/>
      <c r="AD233" s="195"/>
      <c r="AE233" s="195"/>
      <c r="AF233" s="195"/>
      <c r="AG233" s="195"/>
      <c r="AH233" s="195"/>
      <c r="AI233" s="195"/>
      <c r="AJ233" s="195"/>
      <c r="AK233" s="195"/>
      <c r="AL233" s="195"/>
      <c r="AM233" s="195"/>
      <c r="AN233" s="195"/>
      <c r="AO233" s="195"/>
      <c r="AP233" s="195"/>
      <c r="AQ233" s="195"/>
    </row>
    <row r="234" spans="1:43" s="200" customFormat="1">
      <c r="A234" s="229">
        <v>212</v>
      </c>
      <c r="B234" s="233" t="s">
        <v>5520</v>
      </c>
      <c r="C234" s="253" t="s">
        <v>5573</v>
      </c>
      <c r="D234" s="83" t="s">
        <v>1179</v>
      </c>
      <c r="E234" s="83" t="s">
        <v>5574</v>
      </c>
      <c r="F234" s="233" t="s">
        <v>23</v>
      </c>
      <c r="G234" s="76" t="s">
        <v>17</v>
      </c>
      <c r="H234" s="63" t="s">
        <v>5337</v>
      </c>
      <c r="I234" s="66" t="s">
        <v>5308</v>
      </c>
      <c r="J234" s="113" t="s">
        <v>5308</v>
      </c>
      <c r="K234" s="197"/>
      <c r="L234" s="233">
        <v>425</v>
      </c>
      <c r="M234" s="233" t="s">
        <v>10</v>
      </c>
      <c r="N234" s="234" t="s">
        <v>718</v>
      </c>
      <c r="O234" s="229" t="s">
        <v>25</v>
      </c>
      <c r="P234" s="256"/>
      <c r="Q234" s="197"/>
      <c r="R234" s="75"/>
      <c r="S234" s="76" t="str">
        <f>IF(LEN(R234)&gt;0,INDEX('JP PINT 1.0'!G:G,MATCH(R234,'JP PINT 1.0'!B:B,0),1),"")</f>
        <v/>
      </c>
      <c r="T234" s="229"/>
      <c r="U234" s="113"/>
      <c r="V234" s="75"/>
      <c r="W234" s="229"/>
      <c r="X234" s="195"/>
      <c r="Y234" s="195"/>
      <c r="Z234" s="195"/>
      <c r="AA234" s="195"/>
      <c r="AB234" s="195"/>
      <c r="AC234" s="195"/>
      <c r="AD234" s="195"/>
      <c r="AE234" s="195"/>
      <c r="AF234" s="195"/>
      <c r="AG234" s="195"/>
      <c r="AH234" s="195"/>
      <c r="AI234" s="195"/>
      <c r="AJ234" s="195"/>
      <c r="AK234" s="195"/>
      <c r="AL234" s="195"/>
      <c r="AM234" s="195"/>
      <c r="AN234" s="195"/>
      <c r="AO234" s="195"/>
      <c r="AP234" s="195"/>
      <c r="AQ234" s="195"/>
    </row>
    <row r="235" spans="1:43" s="200" customFormat="1">
      <c r="A235" s="229">
        <v>213</v>
      </c>
      <c r="B235" s="233" t="s">
        <v>5520</v>
      </c>
      <c r="C235" s="253" t="s">
        <v>5575</v>
      </c>
      <c r="D235" s="83" t="s">
        <v>1181</v>
      </c>
      <c r="E235" s="83" t="s">
        <v>1182</v>
      </c>
      <c r="F235" s="233" t="s">
        <v>30</v>
      </c>
      <c r="G235" s="76" t="s">
        <v>17</v>
      </c>
      <c r="H235" s="63" t="s">
        <v>5337</v>
      </c>
      <c r="I235" s="66" t="s">
        <v>5306</v>
      </c>
      <c r="J235" s="113" t="s">
        <v>5353</v>
      </c>
      <c r="K235" s="197"/>
      <c r="L235" s="233">
        <v>426</v>
      </c>
      <c r="M235" s="233" t="s">
        <v>10</v>
      </c>
      <c r="N235" s="234" t="s">
        <v>722</v>
      </c>
      <c r="O235" s="229" t="s">
        <v>25</v>
      </c>
      <c r="P235" s="256"/>
      <c r="Q235" s="197"/>
      <c r="R235" s="75" t="s">
        <v>1887</v>
      </c>
      <c r="S235" s="76">
        <f>IF(LEN(R235)&gt;0,INDEX('JP PINT 1.0'!G:G,MATCH(R235,'JP PINT 1.0'!B:B,0),1),"")</f>
        <v>2</v>
      </c>
      <c r="T235" s="229" t="s">
        <v>1888</v>
      </c>
      <c r="U235" s="113" t="s">
        <v>5353</v>
      </c>
      <c r="V235" s="75" t="s">
        <v>30</v>
      </c>
      <c r="W235" s="229" t="s">
        <v>4028</v>
      </c>
      <c r="X235" s="195"/>
      <c r="Y235" s="195"/>
      <c r="Z235" s="195"/>
      <c r="AA235" s="195"/>
      <c r="AB235" s="195"/>
      <c r="AC235" s="195"/>
      <c r="AD235" s="195"/>
      <c r="AE235" s="195"/>
      <c r="AF235" s="195"/>
      <c r="AG235" s="195"/>
      <c r="AH235" s="195"/>
      <c r="AI235" s="195"/>
      <c r="AJ235" s="195"/>
      <c r="AK235" s="264"/>
      <c r="AL235" s="264"/>
      <c r="AM235" s="264"/>
      <c r="AN235" s="264"/>
      <c r="AO235" s="264"/>
      <c r="AP235" s="264"/>
      <c r="AQ235" s="264"/>
    </row>
    <row r="236" spans="1:43">
      <c r="A236" s="229">
        <v>214</v>
      </c>
      <c r="B236" s="233" t="s">
        <v>5520</v>
      </c>
      <c r="C236" s="253" t="s">
        <v>5576</v>
      </c>
      <c r="D236" s="83" t="s">
        <v>1183</v>
      </c>
      <c r="E236" s="83" t="s">
        <v>1184</v>
      </c>
      <c r="F236" s="233" t="s">
        <v>30</v>
      </c>
      <c r="G236" s="76" t="s">
        <v>17</v>
      </c>
      <c r="H236" s="63" t="s">
        <v>5337</v>
      </c>
      <c r="I236" s="66" t="s">
        <v>5306</v>
      </c>
      <c r="J236" s="113" t="s">
        <v>5353</v>
      </c>
      <c r="L236" s="233">
        <v>427</v>
      </c>
      <c r="M236" s="233" t="s">
        <v>10</v>
      </c>
      <c r="N236" s="234" t="s">
        <v>726</v>
      </c>
      <c r="O236" s="229" t="s">
        <v>25</v>
      </c>
      <c r="P236" s="256"/>
      <c r="R236" s="75" t="s">
        <v>1889</v>
      </c>
      <c r="S236" s="76">
        <f>IF(LEN(R236)&gt;0,INDEX('JP PINT 1.0'!G:G,MATCH(R236,'JP PINT 1.0'!B:B,0),1),"")</f>
        <v>2</v>
      </c>
      <c r="T236" s="229" t="s">
        <v>1890</v>
      </c>
      <c r="U236" s="113" t="s">
        <v>5353</v>
      </c>
      <c r="V236" s="75" t="s">
        <v>23</v>
      </c>
      <c r="W236" s="229" t="s">
        <v>5233</v>
      </c>
    </row>
    <row r="237" spans="1:43">
      <c r="A237" s="229">
        <v>215</v>
      </c>
      <c r="B237" s="233" t="s">
        <v>5520</v>
      </c>
      <c r="C237" s="253" t="s">
        <v>5577</v>
      </c>
      <c r="D237" s="83" t="s">
        <v>1185</v>
      </c>
      <c r="E237" s="83" t="s">
        <v>1186</v>
      </c>
      <c r="F237" s="233" t="s">
        <v>30</v>
      </c>
      <c r="G237" s="76" t="s">
        <v>17</v>
      </c>
      <c r="H237" s="63" t="s">
        <v>5337</v>
      </c>
      <c r="I237" s="66" t="s">
        <v>5306</v>
      </c>
      <c r="J237" s="113" t="s">
        <v>5353</v>
      </c>
      <c r="L237" s="233">
        <v>428</v>
      </c>
      <c r="M237" s="233" t="s">
        <v>10</v>
      </c>
      <c r="N237" s="234" t="s">
        <v>730</v>
      </c>
      <c r="O237" s="229" t="s">
        <v>25</v>
      </c>
      <c r="P237" s="256"/>
      <c r="R237" s="75" t="s">
        <v>1891</v>
      </c>
      <c r="S237" s="76">
        <f>IF(LEN(R237)&gt;0,INDEX('JP PINT 1.0'!G:G,MATCH(R237,'JP PINT 1.0'!B:B,0),1),"")</f>
        <v>2</v>
      </c>
      <c r="T237" s="229" t="s">
        <v>1892</v>
      </c>
      <c r="U237" s="113" t="s">
        <v>5353</v>
      </c>
      <c r="V237" s="75" t="s">
        <v>30</v>
      </c>
      <c r="W237" s="229" t="s">
        <v>4030</v>
      </c>
      <c r="AK237" s="200"/>
      <c r="AL237" s="200"/>
      <c r="AM237" s="200"/>
      <c r="AN237" s="200"/>
      <c r="AO237" s="200"/>
      <c r="AP237" s="200"/>
      <c r="AQ237" s="200"/>
    </row>
    <row r="238" spans="1:43">
      <c r="A238" s="229">
        <v>216</v>
      </c>
      <c r="B238" s="233" t="s">
        <v>5520</v>
      </c>
      <c r="C238" s="253" t="s">
        <v>5578</v>
      </c>
      <c r="D238" s="83" t="s">
        <v>1187</v>
      </c>
      <c r="E238" s="83" t="s">
        <v>1188</v>
      </c>
      <c r="F238" s="233" t="s">
        <v>30</v>
      </c>
      <c r="G238" s="76" t="s">
        <v>17</v>
      </c>
      <c r="H238" s="63" t="s">
        <v>5337</v>
      </c>
      <c r="I238" s="66" t="s">
        <v>5306</v>
      </c>
      <c r="J238" s="113" t="s">
        <v>5353</v>
      </c>
      <c r="L238" s="233">
        <v>429</v>
      </c>
      <c r="M238" s="233" t="s">
        <v>10</v>
      </c>
      <c r="N238" s="234" t="s">
        <v>734</v>
      </c>
      <c r="O238" s="229" t="s">
        <v>25</v>
      </c>
      <c r="P238" s="256"/>
      <c r="R238" s="75" t="s">
        <v>1893</v>
      </c>
      <c r="S238" s="76">
        <f>IF(LEN(R238)&gt;0,INDEX('JP PINT 1.0'!G:G,MATCH(R238,'JP PINT 1.0'!B:B,0),1),"")</f>
        <v>2</v>
      </c>
      <c r="T238" s="229" t="s">
        <v>1894</v>
      </c>
      <c r="U238" s="113" t="s">
        <v>5353</v>
      </c>
      <c r="V238" s="75" t="s">
        <v>30</v>
      </c>
      <c r="W238" s="229" t="s">
        <v>4031</v>
      </c>
    </row>
    <row r="239" spans="1:43">
      <c r="A239" s="229">
        <v>217</v>
      </c>
      <c r="B239" s="233" t="s">
        <v>5520</v>
      </c>
      <c r="C239" s="253" t="s">
        <v>5579</v>
      </c>
      <c r="D239" s="83" t="s">
        <v>1189</v>
      </c>
      <c r="E239" s="83" t="s">
        <v>1190</v>
      </c>
      <c r="F239" s="233" t="s">
        <v>30</v>
      </c>
      <c r="G239" s="76" t="s">
        <v>17</v>
      </c>
      <c r="H239" s="63" t="s">
        <v>5337</v>
      </c>
      <c r="I239" s="66" t="s">
        <v>5306</v>
      </c>
      <c r="J239" s="113" t="s">
        <v>5353</v>
      </c>
      <c r="L239" s="233">
        <v>430</v>
      </c>
      <c r="M239" s="233" t="s">
        <v>10</v>
      </c>
      <c r="N239" s="234" t="s">
        <v>738</v>
      </c>
      <c r="O239" s="229" t="s">
        <v>25</v>
      </c>
      <c r="P239" s="256"/>
      <c r="R239" s="75" t="s">
        <v>1887</v>
      </c>
      <c r="S239" s="76">
        <f>IF(LEN(R239)&gt;0,INDEX('JP PINT 1.0'!G:G,MATCH(R239,'JP PINT 1.0'!B:B,0),1),"")</f>
        <v>2</v>
      </c>
      <c r="T239" s="229" t="s">
        <v>1888</v>
      </c>
      <c r="U239" s="113" t="s">
        <v>5353</v>
      </c>
      <c r="V239" s="75" t="s">
        <v>30</v>
      </c>
      <c r="W239" s="229" t="s">
        <v>4028</v>
      </c>
    </row>
    <row r="240" spans="1:43" s="213" customFormat="1">
      <c r="A240" s="229">
        <v>218</v>
      </c>
      <c r="B240" s="236" t="s">
        <v>5520</v>
      </c>
      <c r="C240" s="251" t="s">
        <v>5580</v>
      </c>
      <c r="D240" s="81" t="s">
        <v>1191</v>
      </c>
      <c r="E240" s="81" t="s">
        <v>1192</v>
      </c>
      <c r="F240" s="236" t="s">
        <v>139</v>
      </c>
      <c r="G240" s="85" t="s">
        <v>17</v>
      </c>
      <c r="H240" s="88" t="s">
        <v>942</v>
      </c>
      <c r="I240" s="86" t="s">
        <v>5308</v>
      </c>
      <c r="J240" s="116" t="s">
        <v>942</v>
      </c>
      <c r="K240" s="197"/>
      <c r="L240" s="236">
        <v>431</v>
      </c>
      <c r="M240" s="236" t="s">
        <v>10</v>
      </c>
      <c r="N240" s="236" t="s">
        <v>742</v>
      </c>
      <c r="O240" s="238" t="s">
        <v>36</v>
      </c>
      <c r="P240" s="256"/>
      <c r="Q240" s="197"/>
      <c r="R240" s="75"/>
      <c r="S240" s="76" t="str">
        <f>IF(LEN(R240)&gt;0,INDEX('JP PINT 1.0'!G:G,MATCH(R240,'JP PINT 1.0'!B:B,0),1),"")</f>
        <v/>
      </c>
      <c r="T240" s="229"/>
      <c r="U240" s="113"/>
      <c r="V240" s="75"/>
      <c r="W240" s="229"/>
      <c r="X240" s="195"/>
      <c r="Y240" s="195"/>
      <c r="Z240" s="195"/>
      <c r="AA240" s="195"/>
      <c r="AB240" s="195"/>
      <c r="AC240" s="195"/>
      <c r="AD240" s="195"/>
      <c r="AE240" s="195"/>
      <c r="AF240" s="195"/>
      <c r="AG240" s="195"/>
      <c r="AH240" s="195"/>
      <c r="AI240" s="195"/>
      <c r="AJ240" s="195"/>
      <c r="AK240" s="195"/>
      <c r="AL240" s="195"/>
      <c r="AM240" s="195"/>
      <c r="AN240" s="195"/>
      <c r="AO240" s="195"/>
      <c r="AP240" s="195"/>
      <c r="AQ240" s="195"/>
    </row>
    <row r="241" spans="1:43">
      <c r="A241" s="229">
        <v>219</v>
      </c>
      <c r="B241" s="233" t="s">
        <v>5520</v>
      </c>
      <c r="C241" s="253" t="s">
        <v>5581</v>
      </c>
      <c r="D241" s="83" t="s">
        <v>1195</v>
      </c>
      <c r="E241" s="83" t="s">
        <v>1196</v>
      </c>
      <c r="F241" s="233" t="s">
        <v>23</v>
      </c>
      <c r="G241" s="76" t="s">
        <v>17</v>
      </c>
      <c r="H241" s="63" t="s">
        <v>5337</v>
      </c>
      <c r="I241" s="66" t="s">
        <v>5308</v>
      </c>
      <c r="J241" s="113" t="s">
        <v>942</v>
      </c>
      <c r="L241" s="233">
        <v>433</v>
      </c>
      <c r="M241" s="233" t="s">
        <v>10</v>
      </c>
      <c r="N241" s="234" t="s">
        <v>750</v>
      </c>
      <c r="O241" s="229" t="s">
        <v>25</v>
      </c>
      <c r="P241" s="256"/>
      <c r="R241" s="75" t="s">
        <v>1896</v>
      </c>
      <c r="S241" s="76">
        <f>IF(LEN(R241)&gt;0,INDEX('JP PINT 1.0'!G:G,MATCH(R241,'JP PINT 1.0'!B:B,0),1),"")</f>
        <v>2</v>
      </c>
      <c r="T241" s="229" t="s">
        <v>3011</v>
      </c>
      <c r="U241" s="113" t="s">
        <v>5280</v>
      </c>
      <c r="V241" s="75" t="s">
        <v>30</v>
      </c>
      <c r="W241" s="229" t="s">
        <v>5234</v>
      </c>
    </row>
    <row r="242" spans="1:43">
      <c r="A242" s="229">
        <v>220</v>
      </c>
      <c r="B242" s="233" t="s">
        <v>5520</v>
      </c>
      <c r="C242" s="253" t="s">
        <v>5582</v>
      </c>
      <c r="D242" s="83" t="s">
        <v>1199</v>
      </c>
      <c r="E242" s="83" t="s">
        <v>1200</v>
      </c>
      <c r="F242" s="233" t="s">
        <v>23</v>
      </c>
      <c r="G242" s="76" t="s">
        <v>17</v>
      </c>
      <c r="H242" s="63" t="s">
        <v>5337</v>
      </c>
      <c r="I242" s="66" t="s">
        <v>5308</v>
      </c>
      <c r="J242" s="113" t="s">
        <v>5353</v>
      </c>
      <c r="L242" s="233">
        <v>434</v>
      </c>
      <c r="M242" s="233" t="s">
        <v>10</v>
      </c>
      <c r="N242" s="234" t="s">
        <v>754</v>
      </c>
      <c r="O242" s="229" t="s">
        <v>25</v>
      </c>
      <c r="P242" s="256"/>
      <c r="R242" s="75" t="s">
        <v>1895</v>
      </c>
      <c r="S242" s="76">
        <f>IF(LEN(R242)&gt;0,INDEX('JP PINT 1.0'!G:G,MATCH(R242,'JP PINT 1.0'!B:B,0),1),"")</f>
        <v>2</v>
      </c>
      <c r="T242" s="229" t="s">
        <v>3003</v>
      </c>
      <c r="U242" s="113" t="s">
        <v>5280</v>
      </c>
      <c r="V242" s="75" t="s">
        <v>23</v>
      </c>
      <c r="W242" s="229" t="s">
        <v>3005</v>
      </c>
      <c r="AK242" s="264"/>
      <c r="AL242" s="264"/>
      <c r="AM242" s="264"/>
      <c r="AN242" s="264"/>
      <c r="AO242" s="264"/>
      <c r="AP242" s="264"/>
      <c r="AQ242" s="264"/>
    </row>
    <row r="243" spans="1:43">
      <c r="A243" s="229">
        <v>221</v>
      </c>
      <c r="B243" s="236" t="s">
        <v>5520</v>
      </c>
      <c r="C243" s="251" t="s">
        <v>5583</v>
      </c>
      <c r="D243" s="236" t="s">
        <v>1204</v>
      </c>
      <c r="E243" s="236" t="s">
        <v>1205</v>
      </c>
      <c r="F243" s="236" t="s">
        <v>30</v>
      </c>
      <c r="G243" s="85" t="s">
        <v>17</v>
      </c>
      <c r="H243" s="88" t="s">
        <v>5308</v>
      </c>
      <c r="I243" s="88" t="s">
        <v>5308</v>
      </c>
      <c r="J243" s="116" t="s">
        <v>5315</v>
      </c>
      <c r="L243" s="236">
        <v>435</v>
      </c>
      <c r="M243" s="236" t="s">
        <v>10</v>
      </c>
      <c r="N243" s="237" t="s">
        <v>1201</v>
      </c>
      <c r="O243" s="238" t="s">
        <v>36</v>
      </c>
      <c r="P243" s="256" t="s">
        <v>5185</v>
      </c>
      <c r="R243" s="157" t="s">
        <v>1849</v>
      </c>
      <c r="S243" s="76">
        <f>IF(LEN(R243)&gt;0,INDEX('JP PINT 1.0'!G:G,MATCH(R243,'JP PINT 1.0'!B:B,0),1),"")</f>
        <v>1</v>
      </c>
      <c r="T243" s="280" t="s">
        <v>3135</v>
      </c>
      <c r="U243" s="113" t="s">
        <v>5315</v>
      </c>
      <c r="V243" s="157" t="s">
        <v>988</v>
      </c>
      <c r="W243" s="280" t="s">
        <v>5235</v>
      </c>
    </row>
    <row r="244" spans="1:43">
      <c r="A244" s="229">
        <v>222</v>
      </c>
      <c r="B244" s="233" t="s">
        <v>5520</v>
      </c>
      <c r="C244" s="253" t="s">
        <v>5584</v>
      </c>
      <c r="D244" s="233" t="s">
        <v>1206</v>
      </c>
      <c r="E244" s="233" t="s">
        <v>5585</v>
      </c>
      <c r="F244" s="233" t="s">
        <v>23</v>
      </c>
      <c r="G244" s="76" t="s">
        <v>17</v>
      </c>
      <c r="H244" s="63" t="s">
        <v>5377</v>
      </c>
      <c r="I244" s="63" t="s">
        <v>5377</v>
      </c>
      <c r="J244" s="113" t="s">
        <v>5315</v>
      </c>
      <c r="L244" s="233">
        <v>437</v>
      </c>
      <c r="M244" s="83" t="s">
        <v>10</v>
      </c>
      <c r="N244" s="234" t="s">
        <v>786</v>
      </c>
      <c r="O244" s="229" t="s">
        <v>25</v>
      </c>
      <c r="P244" s="269"/>
      <c r="R244" s="157" t="s">
        <v>1850</v>
      </c>
      <c r="S244" s="76">
        <f>IF(LEN(R244)&gt;0,INDEX('JP PINT 1.0'!G:G,MATCH(R244,'JP PINT 1.0'!B:B,0),1),"")</f>
        <v>2</v>
      </c>
      <c r="T244" s="280" t="s">
        <v>3147</v>
      </c>
      <c r="U244" s="135" t="s">
        <v>5586</v>
      </c>
      <c r="V244" s="157" t="s">
        <v>23</v>
      </c>
      <c r="W244" s="280" t="s">
        <v>3149</v>
      </c>
    </row>
    <row r="245" spans="1:43">
      <c r="A245" s="229">
        <v>223</v>
      </c>
      <c r="B245" s="222" t="s">
        <v>5520</v>
      </c>
      <c r="C245" s="253" t="s">
        <v>5587</v>
      </c>
      <c r="D245" s="222" t="s">
        <v>1208</v>
      </c>
      <c r="E245" s="222" t="s">
        <v>792</v>
      </c>
      <c r="F245" s="222" t="s">
        <v>30</v>
      </c>
      <c r="G245" s="63" t="s">
        <v>17</v>
      </c>
      <c r="H245" s="63" t="s">
        <v>5337</v>
      </c>
      <c r="I245" s="63">
        <v>0</v>
      </c>
      <c r="J245" s="136" t="s">
        <v>942</v>
      </c>
      <c r="L245" s="222">
        <v>438</v>
      </c>
      <c r="M245" s="222" t="s">
        <v>10</v>
      </c>
      <c r="N245" s="289" t="s">
        <v>790</v>
      </c>
      <c r="O245" s="229" t="s">
        <v>25</v>
      </c>
      <c r="P245" s="278"/>
      <c r="R245" s="157"/>
      <c r="S245" s="76" t="str">
        <f>IF(LEN(R245)&gt;0,INDEX('JP PINT 1.0'!G:G,MATCH(R245,'JP PINT 1.0'!B:B,0),1),"")</f>
        <v/>
      </c>
      <c r="T245" s="280"/>
      <c r="U245" s="136"/>
      <c r="V245" s="157"/>
      <c r="W245" s="280"/>
    </row>
    <row r="246" spans="1:43">
      <c r="A246" s="229">
        <v>224</v>
      </c>
      <c r="B246" s="233" t="s">
        <v>5520</v>
      </c>
      <c r="C246" s="253" t="s">
        <v>5588</v>
      </c>
      <c r="D246" s="222" t="s">
        <v>1209</v>
      </c>
      <c r="E246" s="233" t="s">
        <v>5589</v>
      </c>
      <c r="F246" s="233" t="s">
        <v>23</v>
      </c>
      <c r="G246" s="63" t="s">
        <v>17</v>
      </c>
      <c r="H246" s="63" t="s">
        <v>5590</v>
      </c>
      <c r="I246" s="63" t="s">
        <v>5590</v>
      </c>
      <c r="J246" s="113" t="s">
        <v>5315</v>
      </c>
      <c r="K246" s="199"/>
      <c r="L246" s="233">
        <v>439</v>
      </c>
      <c r="M246" s="233" t="s">
        <v>10</v>
      </c>
      <c r="N246" s="234" t="s">
        <v>793</v>
      </c>
      <c r="O246" s="222" t="s">
        <v>25</v>
      </c>
      <c r="P246" s="269"/>
      <c r="Q246" s="199"/>
      <c r="R246" s="157" t="s">
        <v>1853</v>
      </c>
      <c r="S246" s="76">
        <f>IF(LEN(R246)&gt;0,INDEX('JP PINT 1.0'!G:G,MATCH(R246,'JP PINT 1.0'!B:B,0),1),"")</f>
        <v>2</v>
      </c>
      <c r="T246" s="280" t="s">
        <v>3140</v>
      </c>
      <c r="U246" s="135" t="s">
        <v>5489</v>
      </c>
      <c r="V246" s="157" t="s">
        <v>23</v>
      </c>
      <c r="W246" s="280" t="s">
        <v>3142</v>
      </c>
      <c r="X246" s="213"/>
      <c r="Y246" s="213"/>
      <c r="Z246" s="213"/>
      <c r="AA246" s="213"/>
      <c r="AB246" s="213"/>
      <c r="AC246" s="213"/>
      <c r="AD246" s="213"/>
      <c r="AE246" s="213"/>
      <c r="AF246" s="213"/>
      <c r="AG246" s="213"/>
      <c r="AH246" s="213"/>
      <c r="AI246" s="213"/>
      <c r="AJ246" s="213"/>
    </row>
    <row r="247" spans="1:43">
      <c r="A247" s="229">
        <v>225</v>
      </c>
      <c r="B247" s="233" t="s">
        <v>5520</v>
      </c>
      <c r="C247" s="253" t="s">
        <v>5591</v>
      </c>
      <c r="D247" s="222" t="s">
        <v>1211</v>
      </c>
      <c r="E247" s="222" t="s">
        <v>5803</v>
      </c>
      <c r="F247" s="233" t="s">
        <v>23</v>
      </c>
      <c r="G247" s="76" t="s">
        <v>17</v>
      </c>
      <c r="H247" s="63" t="s">
        <v>5377</v>
      </c>
      <c r="I247" s="63" t="s">
        <v>5377</v>
      </c>
      <c r="J247" s="136" t="s">
        <v>5315</v>
      </c>
      <c r="K247" s="196"/>
      <c r="L247" s="233">
        <v>440</v>
      </c>
      <c r="M247" s="233" t="s">
        <v>10</v>
      </c>
      <c r="N247" s="289" t="s">
        <v>754</v>
      </c>
      <c r="O247" s="233" t="s">
        <v>25</v>
      </c>
      <c r="P247" s="269"/>
      <c r="Q247" s="196"/>
      <c r="R247" s="157" t="s">
        <v>1854</v>
      </c>
      <c r="S247" s="76">
        <f>IF(LEN(R247)&gt;0,INDEX('JP PINT 1.0'!G:G,MATCH(R247,'JP PINT 1.0'!B:B,0),1),"")</f>
        <v>2</v>
      </c>
      <c r="T247" s="280" t="s">
        <v>3152</v>
      </c>
      <c r="U247" s="135" t="s">
        <v>5586</v>
      </c>
      <c r="V247" s="157" t="s">
        <v>23</v>
      </c>
      <c r="W247" s="280" t="s">
        <v>3154</v>
      </c>
      <c r="X247" s="200"/>
      <c r="Y247" s="200"/>
      <c r="Z247" s="200"/>
      <c r="AA247" s="200"/>
      <c r="AB247" s="200"/>
      <c r="AC247" s="200"/>
      <c r="AD247" s="200"/>
      <c r="AE247" s="200"/>
      <c r="AF247" s="200"/>
      <c r="AG247" s="200"/>
      <c r="AH247" s="200"/>
      <c r="AI247" s="200"/>
      <c r="AJ247" s="200"/>
    </row>
    <row r="248" spans="1:43" s="264" customFormat="1">
      <c r="A248" s="229">
        <v>226</v>
      </c>
      <c r="B248" s="270" t="s">
        <v>5520</v>
      </c>
      <c r="C248" s="253" t="s">
        <v>5592</v>
      </c>
      <c r="D248" s="222" t="s">
        <v>800</v>
      </c>
      <c r="E248" s="222" t="s">
        <v>5800</v>
      </c>
      <c r="F248" s="270" t="s">
        <v>30</v>
      </c>
      <c r="G248" s="63" t="s">
        <v>17</v>
      </c>
      <c r="H248" s="63" t="s">
        <v>5340</v>
      </c>
      <c r="I248" s="63">
        <v>0</v>
      </c>
      <c r="J248" s="136" t="s">
        <v>5353</v>
      </c>
      <c r="K248" s="199"/>
      <c r="L248" s="270">
        <v>441</v>
      </c>
      <c r="M248" s="222" t="s">
        <v>10</v>
      </c>
      <c r="N248" s="289" t="s">
        <v>798</v>
      </c>
      <c r="O248" s="222" t="s">
        <v>25</v>
      </c>
      <c r="P248" s="269"/>
      <c r="Q248" s="199"/>
      <c r="R248" s="157"/>
      <c r="S248" s="76" t="str">
        <f>IF(LEN(R248)&gt;0,INDEX('JP PINT 1.0'!G:G,MATCH(R248,'JP PINT 1.0'!B:B,0),1),"")</f>
        <v/>
      </c>
      <c r="T248" s="280"/>
      <c r="U248" s="135" t="s">
        <v>5280</v>
      </c>
      <c r="V248" s="157"/>
      <c r="W248" s="280"/>
      <c r="X248" s="213"/>
      <c r="Y248" s="213"/>
      <c r="Z248" s="213"/>
      <c r="AA248" s="213"/>
      <c r="AB248" s="213"/>
      <c r="AC248" s="213"/>
      <c r="AD248" s="213"/>
      <c r="AE248" s="213"/>
      <c r="AF248" s="213"/>
      <c r="AG248" s="213"/>
      <c r="AH248" s="213"/>
      <c r="AI248" s="213"/>
      <c r="AJ248" s="213"/>
      <c r="AK248" s="213"/>
      <c r="AL248" s="213"/>
      <c r="AM248" s="213"/>
      <c r="AN248" s="213"/>
      <c r="AO248" s="213"/>
      <c r="AP248" s="213"/>
      <c r="AQ248" s="213"/>
    </row>
    <row r="249" spans="1:43">
      <c r="A249" s="229">
        <v>227</v>
      </c>
      <c r="B249" s="222" t="s">
        <v>5520</v>
      </c>
      <c r="C249" s="253" t="s">
        <v>5593</v>
      </c>
      <c r="D249" s="222" t="s">
        <v>1213</v>
      </c>
      <c r="E249" s="222" t="s">
        <v>1214</v>
      </c>
      <c r="F249" s="222" t="s">
        <v>30</v>
      </c>
      <c r="G249" s="63" t="s">
        <v>17</v>
      </c>
      <c r="H249" s="63" t="s">
        <v>5337</v>
      </c>
      <c r="I249" s="63">
        <v>0</v>
      </c>
      <c r="J249" s="136" t="s">
        <v>942</v>
      </c>
      <c r="L249" s="222">
        <v>442</v>
      </c>
      <c r="M249" s="222" t="s">
        <v>10</v>
      </c>
      <c r="N249" s="289" t="s">
        <v>802</v>
      </c>
      <c r="O249" s="229" t="s">
        <v>25</v>
      </c>
      <c r="P249" s="269"/>
      <c r="R249" s="157"/>
      <c r="S249" s="76" t="str">
        <f>IF(LEN(R249)&gt;0,INDEX('JP PINT 1.0'!G:G,MATCH(R249,'JP PINT 1.0'!B:B,0),1),"")</f>
        <v/>
      </c>
      <c r="T249" s="280"/>
      <c r="U249" s="135"/>
      <c r="V249" s="157"/>
      <c r="W249" s="280"/>
      <c r="AK249" s="213"/>
      <c r="AL249" s="213"/>
      <c r="AM249" s="213"/>
      <c r="AN249" s="213"/>
      <c r="AO249" s="213"/>
      <c r="AP249" s="213"/>
      <c r="AQ249" s="213"/>
    </row>
    <row r="250" spans="1:43">
      <c r="A250" s="229">
        <v>228</v>
      </c>
      <c r="B250" s="222" t="s">
        <v>5520</v>
      </c>
      <c r="C250" s="253" t="s">
        <v>5594</v>
      </c>
      <c r="D250" s="222" t="s">
        <v>1215</v>
      </c>
      <c r="E250" s="222" t="s">
        <v>1216</v>
      </c>
      <c r="F250" s="233" t="s">
        <v>23</v>
      </c>
      <c r="G250" s="76" t="s">
        <v>17</v>
      </c>
      <c r="H250" s="63" t="s">
        <v>5377</v>
      </c>
      <c r="I250" s="63" t="s">
        <v>5377</v>
      </c>
      <c r="J250" s="136" t="s">
        <v>5353</v>
      </c>
      <c r="L250" s="222">
        <v>443</v>
      </c>
      <c r="M250" s="83" t="s">
        <v>10</v>
      </c>
      <c r="N250" s="289" t="s">
        <v>806</v>
      </c>
      <c r="O250" s="229" t="s">
        <v>25</v>
      </c>
      <c r="P250" s="269"/>
      <c r="R250" s="157" t="s">
        <v>1858</v>
      </c>
      <c r="S250" s="76">
        <f>IF(LEN(R250)&gt;0,INDEX('JP PINT 1.0'!G:G,MATCH(R250,'JP PINT 1.0'!B:B,0),1),"")</f>
        <v>2</v>
      </c>
      <c r="T250" s="280" t="s">
        <v>3157</v>
      </c>
      <c r="U250" s="135" t="s">
        <v>5354</v>
      </c>
      <c r="V250" s="157" t="s">
        <v>30</v>
      </c>
      <c r="W250" s="280" t="s">
        <v>5236</v>
      </c>
      <c r="AK250" s="213"/>
      <c r="AL250" s="213"/>
      <c r="AM250" s="213"/>
      <c r="AN250" s="213"/>
      <c r="AO250" s="213"/>
      <c r="AP250" s="213"/>
      <c r="AQ250" s="213"/>
    </row>
    <row r="251" spans="1:43" s="200" customFormat="1">
      <c r="A251" s="229">
        <v>229</v>
      </c>
      <c r="B251" s="270" t="s">
        <v>5520</v>
      </c>
      <c r="C251" s="253" t="s">
        <v>5595</v>
      </c>
      <c r="D251" s="222" t="s">
        <v>1217</v>
      </c>
      <c r="E251" s="222" t="s">
        <v>1218</v>
      </c>
      <c r="F251" s="222" t="s">
        <v>23</v>
      </c>
      <c r="G251" s="63" t="s">
        <v>17</v>
      </c>
      <c r="H251" s="63" t="s">
        <v>5590</v>
      </c>
      <c r="I251" s="63" t="s">
        <v>5590</v>
      </c>
      <c r="J251" s="113" t="s">
        <v>942</v>
      </c>
      <c r="K251" s="279"/>
      <c r="L251" s="270">
        <v>444</v>
      </c>
      <c r="M251" s="83" t="s">
        <v>10</v>
      </c>
      <c r="N251" s="289" t="s">
        <v>810</v>
      </c>
      <c r="O251" s="280" t="s">
        <v>25</v>
      </c>
      <c r="P251" s="269"/>
      <c r="Q251" s="279"/>
      <c r="R251" s="157"/>
      <c r="S251" s="76" t="str">
        <f>IF(LEN(R251)&gt;0,INDEX('JP PINT 1.0'!G:G,MATCH(R251,'JP PINT 1.0'!B:B,0),1),"")</f>
        <v/>
      </c>
      <c r="T251" s="280"/>
      <c r="U251" s="135"/>
      <c r="V251" s="157"/>
      <c r="W251" s="280"/>
      <c r="X251" s="268"/>
      <c r="Y251" s="268"/>
      <c r="Z251" s="268"/>
      <c r="AA251" s="268"/>
      <c r="AB251" s="268"/>
      <c r="AC251" s="268"/>
      <c r="AD251" s="268"/>
      <c r="AE251" s="268"/>
      <c r="AF251" s="268"/>
      <c r="AG251" s="268"/>
      <c r="AH251" s="268"/>
      <c r="AI251" s="268"/>
      <c r="AJ251" s="268"/>
    </row>
    <row r="252" spans="1:43">
      <c r="A252" s="229">
        <v>230</v>
      </c>
      <c r="B252" s="233" t="s">
        <v>5520</v>
      </c>
      <c r="C252" s="253" t="s">
        <v>5596</v>
      </c>
      <c r="D252" s="233" t="s">
        <v>1219</v>
      </c>
      <c r="E252" s="200" t="s">
        <v>5597</v>
      </c>
      <c r="F252" s="233" t="s">
        <v>23</v>
      </c>
      <c r="G252" s="76" t="s">
        <v>17</v>
      </c>
      <c r="H252" s="63" t="s">
        <v>5340</v>
      </c>
      <c r="I252" s="63" t="s">
        <v>5340</v>
      </c>
      <c r="J252" s="113" t="s">
        <v>942</v>
      </c>
      <c r="K252" s="199"/>
      <c r="L252" s="233">
        <v>445</v>
      </c>
      <c r="M252" s="83" t="s">
        <v>10</v>
      </c>
      <c r="N252" s="234" t="s">
        <v>814</v>
      </c>
      <c r="O252" s="222" t="s">
        <v>25</v>
      </c>
      <c r="P252" s="256"/>
      <c r="Q252" s="199"/>
      <c r="R252" s="76"/>
      <c r="S252" s="76" t="str">
        <f>IF(LEN(R252)&gt;0,INDEX('JP PINT 1.0'!G:G,MATCH(R252,'JP PINT 1.0'!B:B,0),1),"")</f>
        <v/>
      </c>
      <c r="T252" s="233"/>
      <c r="U252" s="113"/>
      <c r="V252" s="76"/>
      <c r="W252" s="233"/>
      <c r="X252" s="213"/>
      <c r="Y252" s="213"/>
      <c r="Z252" s="213"/>
      <c r="AA252" s="213"/>
      <c r="AB252" s="213"/>
      <c r="AC252" s="213"/>
      <c r="AD252" s="213"/>
      <c r="AE252" s="213"/>
      <c r="AF252" s="213"/>
      <c r="AG252" s="213"/>
      <c r="AH252" s="213"/>
      <c r="AI252" s="213"/>
      <c r="AJ252" s="213"/>
      <c r="AK252" s="200"/>
      <c r="AL252" s="200"/>
      <c r="AM252" s="200"/>
      <c r="AN252" s="200"/>
      <c r="AO252" s="200"/>
      <c r="AP252" s="200"/>
      <c r="AQ252" s="200"/>
    </row>
    <row r="253" spans="1:43">
      <c r="A253" s="296">
        <v>231</v>
      </c>
      <c r="B253" s="297" t="s">
        <v>5520</v>
      </c>
      <c r="C253" s="298" t="s">
        <v>5598</v>
      </c>
      <c r="D253" s="297" t="s">
        <v>1221</v>
      </c>
      <c r="E253" s="297" t="s">
        <v>5599</v>
      </c>
      <c r="F253" s="297" t="s">
        <v>30</v>
      </c>
      <c r="G253" s="158" t="s">
        <v>17</v>
      </c>
      <c r="H253" s="97" t="s">
        <v>5337</v>
      </c>
      <c r="I253" s="97">
        <v>0</v>
      </c>
      <c r="J253" s="159" t="s">
        <v>942</v>
      </c>
      <c r="L253" s="297">
        <v>446</v>
      </c>
      <c r="M253" s="98" t="s">
        <v>10</v>
      </c>
      <c r="N253" s="299" t="s">
        <v>818</v>
      </c>
      <c r="O253" s="296" t="s">
        <v>25</v>
      </c>
      <c r="P253" s="300"/>
      <c r="R253" s="158"/>
      <c r="S253" s="76" t="str">
        <f>IF(LEN(R253)&gt;0,INDEX('JP PINT 1.0'!G:G,MATCH(R253,'JP PINT 1.0'!B:B,0),1),"")</f>
        <v/>
      </c>
      <c r="T253" s="297"/>
      <c r="U253" s="159"/>
      <c r="V253" s="158"/>
      <c r="W253" s="297"/>
      <c r="AK253" s="200"/>
      <c r="AL253" s="200"/>
      <c r="AM253" s="200"/>
      <c r="AN253" s="200"/>
      <c r="AO253" s="200"/>
      <c r="AP253" s="200"/>
      <c r="AQ253" s="200"/>
    </row>
    <row r="254" spans="1:43">
      <c r="A254" s="229"/>
      <c r="B254" s="233"/>
      <c r="C254" s="253"/>
      <c r="D254" s="233"/>
      <c r="E254" s="233"/>
      <c r="F254" s="233"/>
      <c r="G254" s="76"/>
      <c r="H254" s="63"/>
      <c r="I254" s="63"/>
      <c r="J254" s="113"/>
      <c r="K254" s="216"/>
      <c r="L254" s="233"/>
      <c r="M254" s="83"/>
      <c r="N254" s="233" t="s">
        <v>5790</v>
      </c>
      <c r="O254" s="229" t="s">
        <v>25</v>
      </c>
      <c r="P254" s="256"/>
      <c r="Q254" s="229"/>
      <c r="R254" s="76" t="s">
        <v>1856</v>
      </c>
      <c r="S254" s="76">
        <f>IF(LEN(R254)&gt;0,INDEX('JP PINT 1.0'!G:G,MATCH(R254,'JP PINT 1.0'!B:B,0),1),"")</f>
        <v>1</v>
      </c>
      <c r="T254" s="233" t="s">
        <v>5791</v>
      </c>
      <c r="U254" s="135" t="s">
        <v>5354</v>
      </c>
      <c r="V254" s="76" t="s">
        <v>30</v>
      </c>
      <c r="W254" s="233" t="s">
        <v>5797</v>
      </c>
      <c r="AK254" s="200"/>
      <c r="AL254" s="200"/>
      <c r="AM254" s="200"/>
      <c r="AN254" s="200"/>
      <c r="AO254" s="200"/>
      <c r="AP254" s="200"/>
      <c r="AQ254" s="200"/>
    </row>
    <row r="255" spans="1:43">
      <c r="A255" s="229"/>
      <c r="B255" s="233"/>
      <c r="C255" s="253"/>
      <c r="D255" s="233"/>
      <c r="E255" s="233"/>
      <c r="F255" s="233"/>
      <c r="G255" s="76"/>
      <c r="H255" s="63"/>
      <c r="I255" s="63"/>
      <c r="J255" s="113"/>
      <c r="K255" s="216"/>
      <c r="L255" s="233"/>
      <c r="M255" s="83"/>
      <c r="N255" s="233" t="s">
        <v>5795</v>
      </c>
      <c r="O255" s="229" t="s">
        <v>25</v>
      </c>
      <c r="P255" s="256"/>
      <c r="Q255" s="229"/>
      <c r="R255" s="76" t="s">
        <v>1857</v>
      </c>
      <c r="S255" s="76">
        <f>IF(LEN(R255)&gt;0,INDEX('JP PINT 1.0'!G:G,MATCH(R255,'JP PINT 1.0'!B:B,0),1),"")</f>
        <v>1</v>
      </c>
      <c r="T255" s="233" t="s">
        <v>5794</v>
      </c>
      <c r="U255" s="135" t="s">
        <v>5354</v>
      </c>
      <c r="V255" s="76" t="s">
        <v>30</v>
      </c>
      <c r="W255" s="233" t="s">
        <v>5798</v>
      </c>
      <c r="AK255" s="200"/>
      <c r="AL255" s="200"/>
      <c r="AM255" s="200"/>
      <c r="AN255" s="200"/>
      <c r="AO255" s="200"/>
      <c r="AP255" s="200"/>
      <c r="AQ255" s="200"/>
    </row>
    <row r="256" spans="1:43">
      <c r="A256" s="246">
        <v>232</v>
      </c>
      <c r="B256" s="242" t="s">
        <v>5520</v>
      </c>
      <c r="C256" s="252" t="s">
        <v>5600</v>
      </c>
      <c r="D256" s="242" t="s">
        <v>5802</v>
      </c>
      <c r="E256" s="242" t="s">
        <v>5805</v>
      </c>
      <c r="F256" s="242" t="s">
        <v>30</v>
      </c>
      <c r="G256" s="160" t="s">
        <v>17</v>
      </c>
      <c r="H256" s="99" t="s">
        <v>5308</v>
      </c>
      <c r="I256" s="99" t="s">
        <v>5308</v>
      </c>
      <c r="J256" s="161" t="s">
        <v>942</v>
      </c>
      <c r="K256" s="196"/>
      <c r="L256" s="242">
        <v>447</v>
      </c>
      <c r="M256" s="94" t="s">
        <v>10</v>
      </c>
      <c r="N256" s="243" t="s">
        <v>5601</v>
      </c>
      <c r="O256" s="242" t="s">
        <v>36</v>
      </c>
      <c r="P256" s="301" t="s">
        <v>5184</v>
      </c>
      <c r="Q256" s="196"/>
      <c r="R256" s="162" t="s">
        <v>3089</v>
      </c>
      <c r="S256" s="76">
        <f>IF(LEN(R256)&gt;0,INDEX('JP PINT 1.0'!G:G,MATCH(R256,'JP PINT 1.0'!B:B,0),1),"")</f>
        <v>1</v>
      </c>
      <c r="T256" s="240" t="s">
        <v>5237</v>
      </c>
      <c r="U256" s="163" t="s">
        <v>5354</v>
      </c>
      <c r="V256" s="162" t="s">
        <v>30</v>
      </c>
      <c r="W256" s="240" t="s">
        <v>5238</v>
      </c>
      <c r="X256" s="200"/>
      <c r="Y256" s="200"/>
      <c r="Z256" s="200"/>
      <c r="AA256" s="200"/>
      <c r="AB256" s="200"/>
      <c r="AC256" s="200"/>
      <c r="AD256" s="200"/>
      <c r="AE256" s="200"/>
      <c r="AF256" s="200"/>
      <c r="AG256" s="200"/>
      <c r="AH256" s="200"/>
      <c r="AI256" s="200"/>
      <c r="AJ256" s="200"/>
    </row>
    <row r="257" spans="1:43">
      <c r="A257" s="229">
        <v>233</v>
      </c>
      <c r="B257" s="233" t="s">
        <v>5520</v>
      </c>
      <c r="C257" s="253" t="s">
        <v>5602</v>
      </c>
      <c r="D257" s="233" t="s">
        <v>1206</v>
      </c>
      <c r="E257" s="233" t="s">
        <v>5585</v>
      </c>
      <c r="F257" s="233" t="s">
        <v>23</v>
      </c>
      <c r="G257" s="76" t="s">
        <v>17</v>
      </c>
      <c r="H257" s="63" t="s">
        <v>5377</v>
      </c>
      <c r="I257" s="66" t="s">
        <v>5308</v>
      </c>
      <c r="J257" s="113" t="s">
        <v>5315</v>
      </c>
      <c r="K257" s="196"/>
      <c r="L257" s="233">
        <v>449</v>
      </c>
      <c r="M257" s="233" t="s">
        <v>10</v>
      </c>
      <c r="N257" s="234" t="s">
        <v>786</v>
      </c>
      <c r="O257" s="233" t="s">
        <v>25</v>
      </c>
      <c r="P257" s="256"/>
      <c r="Q257" s="196"/>
      <c r="R257" s="76" t="s">
        <v>1908</v>
      </c>
      <c r="S257" s="76">
        <f>IF(LEN(R257)&gt;0,INDEX('JP PINT 1.0'!G:G,MATCH(R257,'JP PINT 1.0'!B:B,0),1),"")</f>
        <v>2</v>
      </c>
      <c r="T257" s="233" t="s">
        <v>5603</v>
      </c>
      <c r="U257" s="113" t="s">
        <v>5586</v>
      </c>
      <c r="V257" s="76" t="s">
        <v>30</v>
      </c>
      <c r="W257" s="233" t="s">
        <v>3101</v>
      </c>
      <c r="X257" s="200"/>
      <c r="Y257" s="200"/>
      <c r="Z257" s="200"/>
      <c r="AA257" s="200"/>
      <c r="AB257" s="200"/>
      <c r="AC257" s="200"/>
      <c r="AD257" s="200"/>
      <c r="AE257" s="200"/>
      <c r="AF257" s="200"/>
      <c r="AG257" s="200"/>
      <c r="AH257" s="200"/>
      <c r="AI257" s="200"/>
      <c r="AJ257" s="200"/>
      <c r="AK257" s="264"/>
      <c r="AL257" s="264"/>
      <c r="AM257" s="264"/>
      <c r="AN257" s="264"/>
      <c r="AO257" s="264"/>
      <c r="AP257" s="264"/>
      <c r="AQ257" s="264"/>
    </row>
    <row r="258" spans="1:43">
      <c r="A258" s="229">
        <v>234</v>
      </c>
      <c r="B258" s="233" t="s">
        <v>5520</v>
      </c>
      <c r="C258" s="253" t="s">
        <v>5604</v>
      </c>
      <c r="D258" s="233" t="s">
        <v>1208</v>
      </c>
      <c r="E258" s="233" t="s">
        <v>792</v>
      </c>
      <c r="F258" s="233" t="s">
        <v>30</v>
      </c>
      <c r="G258" s="76" t="s">
        <v>17</v>
      </c>
      <c r="H258" s="63" t="s">
        <v>5337</v>
      </c>
      <c r="I258" s="66" t="s">
        <v>5308</v>
      </c>
      <c r="J258" s="113" t="s">
        <v>942</v>
      </c>
      <c r="L258" s="233">
        <v>450</v>
      </c>
      <c r="M258" s="233" t="s">
        <v>10</v>
      </c>
      <c r="N258" s="234"/>
      <c r="O258" s="229" t="s">
        <v>25</v>
      </c>
      <c r="P258" s="256"/>
      <c r="R258" s="76"/>
      <c r="S258" s="76" t="str">
        <f>IF(LEN(R258)&gt;0,INDEX('JP PINT 1.0'!G:G,MATCH(R258,'JP PINT 1.0'!B:B,0),1),"")</f>
        <v/>
      </c>
      <c r="T258" s="233"/>
      <c r="U258" s="113" t="s">
        <v>942</v>
      </c>
      <c r="V258" s="76"/>
      <c r="W258" s="233"/>
      <c r="AK258" s="200"/>
      <c r="AL258" s="200"/>
      <c r="AM258" s="200"/>
      <c r="AN258" s="200"/>
      <c r="AO258" s="200"/>
      <c r="AP258" s="200"/>
      <c r="AQ258" s="200"/>
    </row>
    <row r="259" spans="1:43">
      <c r="A259" s="229">
        <v>235</v>
      </c>
      <c r="B259" s="233" t="s">
        <v>5520</v>
      </c>
      <c r="C259" s="253" t="s">
        <v>5605</v>
      </c>
      <c r="D259" s="233" t="s">
        <v>1209</v>
      </c>
      <c r="E259" s="233" t="s">
        <v>5589</v>
      </c>
      <c r="F259" s="233" t="s">
        <v>23</v>
      </c>
      <c r="G259" s="76" t="s">
        <v>17</v>
      </c>
      <c r="H259" s="63" t="s">
        <v>5590</v>
      </c>
      <c r="I259" s="66" t="s">
        <v>5308</v>
      </c>
      <c r="J259" s="113" t="s">
        <v>5315</v>
      </c>
      <c r="L259" s="233">
        <v>451</v>
      </c>
      <c r="M259" s="233" t="s">
        <v>10</v>
      </c>
      <c r="N259" s="234" t="s">
        <v>793</v>
      </c>
      <c r="O259" s="229" t="s">
        <v>25</v>
      </c>
      <c r="P259" s="256"/>
      <c r="R259" s="76"/>
      <c r="S259" s="76" t="str">
        <f>IF(LEN(R259)&gt;0,INDEX('JP PINT 1.0'!G:G,MATCH(R259,'JP PINT 1.0'!B:B,0),1),"")</f>
        <v/>
      </c>
      <c r="T259" s="233"/>
      <c r="U259" s="113"/>
      <c r="V259" s="76"/>
      <c r="W259" s="233"/>
      <c r="AK259" s="200"/>
      <c r="AL259" s="200"/>
      <c r="AM259" s="200"/>
      <c r="AN259" s="200"/>
      <c r="AO259" s="200"/>
      <c r="AP259" s="200"/>
      <c r="AQ259" s="200"/>
    </row>
    <row r="260" spans="1:43">
      <c r="A260" s="229">
        <v>236</v>
      </c>
      <c r="B260" s="233" t="s">
        <v>5520</v>
      </c>
      <c r="C260" s="253" t="s">
        <v>5606</v>
      </c>
      <c r="D260" s="233" t="s">
        <v>1211</v>
      </c>
      <c r="E260" s="233" t="s">
        <v>5804</v>
      </c>
      <c r="F260" s="233" t="s">
        <v>23</v>
      </c>
      <c r="G260" s="76" t="s">
        <v>17</v>
      </c>
      <c r="H260" s="63" t="s">
        <v>5377</v>
      </c>
      <c r="I260" s="66" t="s">
        <v>5308</v>
      </c>
      <c r="J260" s="113" t="s">
        <v>5315</v>
      </c>
      <c r="L260" s="233">
        <v>452</v>
      </c>
      <c r="M260" s="233" t="s">
        <v>10</v>
      </c>
      <c r="N260" s="234" t="s">
        <v>754</v>
      </c>
      <c r="O260" s="229" t="s">
        <v>25</v>
      </c>
      <c r="P260" s="256"/>
      <c r="R260" s="76" t="s">
        <v>3121</v>
      </c>
      <c r="S260" s="76">
        <f>IF(LEN(R260)&gt;0,INDEX('JP PINT 1.0'!G:G,MATCH(R260,'JP PINT 1.0'!B:B,0),1),"")</f>
        <v>3</v>
      </c>
      <c r="T260" s="233" t="s">
        <v>3152</v>
      </c>
      <c r="U260" s="113" t="s">
        <v>5586</v>
      </c>
      <c r="V260" s="76" t="s">
        <v>23</v>
      </c>
      <c r="W260" s="233" t="s">
        <v>3154</v>
      </c>
      <c r="AK260" s="200"/>
      <c r="AL260" s="200"/>
      <c r="AM260" s="200"/>
      <c r="AN260" s="200"/>
      <c r="AO260" s="200"/>
      <c r="AP260" s="200"/>
      <c r="AQ260" s="200"/>
    </row>
    <row r="261" spans="1:43" s="264" customFormat="1">
      <c r="A261" s="229">
        <v>237</v>
      </c>
      <c r="B261" s="233" t="s">
        <v>5520</v>
      </c>
      <c r="C261" s="253" t="s">
        <v>5607</v>
      </c>
      <c r="D261" s="233" t="s">
        <v>800</v>
      </c>
      <c r="E261" s="302" t="s">
        <v>5801</v>
      </c>
      <c r="F261" s="233" t="s">
        <v>30</v>
      </c>
      <c r="G261" s="76" t="s">
        <v>17</v>
      </c>
      <c r="H261" s="63" t="s">
        <v>5373</v>
      </c>
      <c r="I261" s="66" t="s">
        <v>5309</v>
      </c>
      <c r="J261" s="63" t="s">
        <v>5353</v>
      </c>
      <c r="K261" s="197"/>
      <c r="L261" s="233">
        <v>453</v>
      </c>
      <c r="M261" s="233" t="s">
        <v>10</v>
      </c>
      <c r="N261" s="234" t="s">
        <v>798</v>
      </c>
      <c r="O261" s="229" t="s">
        <v>25</v>
      </c>
      <c r="P261" s="256"/>
      <c r="Q261" s="197"/>
      <c r="R261" s="76" t="s">
        <v>1908</v>
      </c>
      <c r="S261" s="76">
        <f>IF(LEN(R261)&gt;0,INDEX('JP PINT 1.0'!G:G,MATCH(R261,'JP PINT 1.0'!B:B,0),1),"")</f>
        <v>2</v>
      </c>
      <c r="T261" s="233" t="s">
        <v>5603</v>
      </c>
      <c r="U261" s="113" t="s">
        <v>5353</v>
      </c>
      <c r="V261" s="76" t="s">
        <v>30</v>
      </c>
      <c r="W261" s="233" t="s">
        <v>3101</v>
      </c>
      <c r="X261" s="195"/>
      <c r="Y261" s="195"/>
      <c r="Z261" s="195"/>
      <c r="AA261" s="195"/>
      <c r="AB261" s="195"/>
      <c r="AC261" s="195"/>
      <c r="AD261" s="195"/>
      <c r="AE261" s="195"/>
      <c r="AF261" s="195"/>
      <c r="AG261" s="195"/>
      <c r="AH261" s="195"/>
      <c r="AI261" s="195"/>
      <c r="AJ261" s="195"/>
    </row>
    <row r="262" spans="1:43">
      <c r="A262" s="229">
        <v>238</v>
      </c>
      <c r="B262" s="233" t="s">
        <v>5520</v>
      </c>
      <c r="C262" s="253" t="s">
        <v>5608</v>
      </c>
      <c r="D262" s="233" t="s">
        <v>1213</v>
      </c>
      <c r="E262" s="233" t="s">
        <v>1214</v>
      </c>
      <c r="F262" s="233" t="s">
        <v>30</v>
      </c>
      <c r="G262" s="76" t="s">
        <v>17</v>
      </c>
      <c r="H262" s="63" t="s">
        <v>5337</v>
      </c>
      <c r="I262" s="66" t="s">
        <v>5308</v>
      </c>
      <c r="J262" s="113" t="s">
        <v>942</v>
      </c>
      <c r="L262" s="233">
        <v>454</v>
      </c>
      <c r="M262" s="233" t="s">
        <v>10</v>
      </c>
      <c r="N262" s="234" t="s">
        <v>802</v>
      </c>
      <c r="O262" s="229" t="s">
        <v>25</v>
      </c>
      <c r="P262" s="256"/>
      <c r="R262" s="76"/>
      <c r="S262" s="76" t="str">
        <f>IF(LEN(R262)&gt;0,INDEX('JP PINT 1.0'!G:G,MATCH(R262,'JP PINT 1.0'!B:B,0),1),"")</f>
        <v/>
      </c>
      <c r="T262" s="233"/>
      <c r="U262" s="113"/>
      <c r="V262" s="76"/>
      <c r="W262" s="233"/>
      <c r="AI262" s="213"/>
      <c r="AJ262" s="213"/>
      <c r="AK262" s="200"/>
      <c r="AL262" s="200"/>
      <c r="AM262" s="200"/>
      <c r="AN262" s="200"/>
      <c r="AO262" s="200"/>
      <c r="AP262" s="200"/>
      <c r="AQ262" s="200"/>
    </row>
    <row r="263" spans="1:43" s="200" customFormat="1">
      <c r="A263" s="229">
        <v>239</v>
      </c>
      <c r="B263" s="233" t="s">
        <v>5520</v>
      </c>
      <c r="C263" s="253" t="s">
        <v>5609</v>
      </c>
      <c r="D263" s="233" t="s">
        <v>1215</v>
      </c>
      <c r="E263" s="233" t="s">
        <v>1216</v>
      </c>
      <c r="F263" s="233" t="s">
        <v>23</v>
      </c>
      <c r="G263" s="76" t="s">
        <v>17</v>
      </c>
      <c r="H263" s="63" t="s">
        <v>5377</v>
      </c>
      <c r="I263" s="66" t="s">
        <v>5308</v>
      </c>
      <c r="J263" s="113" t="s">
        <v>5353</v>
      </c>
      <c r="K263" s="197"/>
      <c r="L263" s="233">
        <v>455</v>
      </c>
      <c r="M263" s="233" t="s">
        <v>10</v>
      </c>
      <c r="N263" s="234" t="s">
        <v>806</v>
      </c>
      <c r="O263" s="229" t="s">
        <v>25</v>
      </c>
      <c r="P263" s="256"/>
      <c r="Q263" s="197"/>
      <c r="R263" s="76" t="s">
        <v>3128</v>
      </c>
      <c r="S263" s="76">
        <f>IF(LEN(R263)&gt;0,INDEX('JP PINT 1.0'!G:G,MATCH(R263,'JP PINT 1.0'!B:B,0),1),"")</f>
        <v>3</v>
      </c>
      <c r="T263" s="233" t="s">
        <v>3157</v>
      </c>
      <c r="U263" s="113" t="s">
        <v>5353</v>
      </c>
      <c r="V263" s="76" t="s">
        <v>30</v>
      </c>
      <c r="W263" s="233" t="s">
        <v>5236</v>
      </c>
      <c r="X263" s="195"/>
      <c r="Y263" s="195"/>
      <c r="Z263" s="195"/>
      <c r="AA263" s="195"/>
      <c r="AB263" s="195"/>
      <c r="AC263" s="195"/>
      <c r="AD263" s="195"/>
      <c r="AE263" s="195"/>
      <c r="AF263" s="195"/>
      <c r="AG263" s="195"/>
      <c r="AH263" s="195"/>
      <c r="AI263" s="195"/>
      <c r="AJ263" s="195"/>
    </row>
    <row r="264" spans="1:43">
      <c r="A264" s="229">
        <v>240</v>
      </c>
      <c r="B264" s="233" t="s">
        <v>5520</v>
      </c>
      <c r="C264" s="253" t="s">
        <v>5610</v>
      </c>
      <c r="D264" s="233" t="s">
        <v>1217</v>
      </c>
      <c r="E264" s="233" t="s">
        <v>1218</v>
      </c>
      <c r="F264" s="233" t="s">
        <v>23</v>
      </c>
      <c r="G264" s="76" t="s">
        <v>17</v>
      </c>
      <c r="H264" s="63" t="s">
        <v>5590</v>
      </c>
      <c r="I264" s="66" t="s">
        <v>5308</v>
      </c>
      <c r="J264" s="113" t="s">
        <v>942</v>
      </c>
      <c r="L264" s="233">
        <v>456</v>
      </c>
      <c r="M264" s="233" t="s">
        <v>10</v>
      </c>
      <c r="N264" s="234" t="s">
        <v>810</v>
      </c>
      <c r="O264" s="229" t="s">
        <v>25</v>
      </c>
      <c r="P264" s="256"/>
      <c r="R264" s="76"/>
      <c r="S264" s="76" t="str">
        <f>IF(LEN(R264)&gt;0,INDEX('JP PINT 1.0'!G:G,MATCH(R264,'JP PINT 1.0'!B:B,0),1),"")</f>
        <v/>
      </c>
      <c r="T264" s="233"/>
      <c r="U264" s="113"/>
      <c r="V264" s="76"/>
      <c r="W264" s="233"/>
      <c r="AK264" s="200"/>
      <c r="AL264" s="200"/>
      <c r="AM264" s="200"/>
      <c r="AN264" s="200"/>
      <c r="AO264" s="200"/>
      <c r="AP264" s="200"/>
      <c r="AQ264" s="200"/>
    </row>
    <row r="265" spans="1:43">
      <c r="A265" s="229">
        <v>241</v>
      </c>
      <c r="B265" s="233" t="s">
        <v>5520</v>
      </c>
      <c r="C265" s="253" t="s">
        <v>5611</v>
      </c>
      <c r="D265" s="83" t="s">
        <v>1219</v>
      </c>
      <c r="E265" s="83" t="s">
        <v>5597</v>
      </c>
      <c r="F265" s="233" t="s">
        <v>23</v>
      </c>
      <c r="G265" s="76" t="s">
        <v>17</v>
      </c>
      <c r="H265" s="63" t="s">
        <v>5373</v>
      </c>
      <c r="I265" s="66" t="s">
        <v>5308</v>
      </c>
      <c r="J265" s="113" t="s">
        <v>942</v>
      </c>
      <c r="L265" s="233">
        <v>457</v>
      </c>
      <c r="M265" s="233" t="s">
        <v>10</v>
      </c>
      <c r="N265" s="234" t="s">
        <v>814</v>
      </c>
      <c r="O265" s="229" t="s">
        <v>25</v>
      </c>
      <c r="P265" s="256"/>
      <c r="R265" s="76"/>
      <c r="S265" s="76" t="str">
        <f>IF(LEN(R265)&gt;0,INDEX('JP PINT 1.0'!G:G,MATCH(R265,'JP PINT 1.0'!B:B,0),1),"")</f>
        <v/>
      </c>
      <c r="T265" s="233"/>
      <c r="U265" s="113"/>
      <c r="V265" s="76"/>
      <c r="W265" s="233"/>
      <c r="AK265" s="264"/>
      <c r="AL265" s="264"/>
      <c r="AM265" s="264"/>
      <c r="AN265" s="264"/>
      <c r="AO265" s="264"/>
      <c r="AP265" s="264"/>
      <c r="AQ265" s="264"/>
    </row>
    <row r="266" spans="1:43">
      <c r="A266" s="229">
        <v>242</v>
      </c>
      <c r="B266" s="233" t="s">
        <v>5520</v>
      </c>
      <c r="C266" s="253" t="s">
        <v>5612</v>
      </c>
      <c r="D266" s="233" t="s">
        <v>1221</v>
      </c>
      <c r="E266" s="233" t="s">
        <v>5599</v>
      </c>
      <c r="F266" s="233" t="s">
        <v>30</v>
      </c>
      <c r="G266" s="76" t="s">
        <v>17</v>
      </c>
      <c r="H266" s="63" t="s">
        <v>5337</v>
      </c>
      <c r="I266" s="66" t="s">
        <v>5308</v>
      </c>
      <c r="J266" s="63" t="s">
        <v>942</v>
      </c>
      <c r="L266" s="233">
        <v>458</v>
      </c>
      <c r="M266" s="233" t="s">
        <v>10</v>
      </c>
      <c r="N266" s="234" t="s">
        <v>818</v>
      </c>
      <c r="O266" s="229" t="s">
        <v>25</v>
      </c>
      <c r="P266" s="256"/>
      <c r="R266" s="76"/>
      <c r="S266" s="76" t="str">
        <f>IF(LEN(R266)&gt;0,INDEX('JP PINT 1.0'!G:G,MATCH(R266,'JP PINT 1.0'!B:B,0),1),"")</f>
        <v/>
      </c>
      <c r="T266" s="233"/>
      <c r="U266" s="113"/>
      <c r="V266" s="76"/>
      <c r="W266" s="233"/>
      <c r="AK266" s="200"/>
      <c r="AL266" s="200"/>
      <c r="AM266" s="200"/>
      <c r="AN266" s="200"/>
      <c r="AO266" s="200"/>
      <c r="AP266" s="200"/>
      <c r="AQ266" s="200"/>
    </row>
    <row r="267" spans="1:43" s="264" customFormat="1">
      <c r="A267" s="229">
        <v>243</v>
      </c>
      <c r="B267" s="236" t="s">
        <v>5520</v>
      </c>
      <c r="C267" s="251" t="s">
        <v>5613</v>
      </c>
      <c r="D267" s="236" t="s">
        <v>1225</v>
      </c>
      <c r="E267" s="236" t="s">
        <v>1226</v>
      </c>
      <c r="F267" s="236" t="s">
        <v>30</v>
      </c>
      <c r="G267" s="85" t="s">
        <v>17</v>
      </c>
      <c r="H267" s="88" t="s">
        <v>5308</v>
      </c>
      <c r="I267" s="88" t="s">
        <v>5308</v>
      </c>
      <c r="J267" s="116" t="s">
        <v>942</v>
      </c>
      <c r="K267" s="197"/>
      <c r="L267" s="236">
        <v>459</v>
      </c>
      <c r="M267" s="236" t="s">
        <v>10</v>
      </c>
      <c r="N267" s="237" t="s">
        <v>1222</v>
      </c>
      <c r="O267" s="238" t="s">
        <v>36</v>
      </c>
      <c r="P267" s="256"/>
      <c r="Q267" s="197"/>
      <c r="R267" s="76" t="s">
        <v>1860</v>
      </c>
      <c r="S267" s="76">
        <f>IF(LEN(R267)&gt;0,INDEX('JP PINT 1.0'!G:G,MATCH(R267,'JP PINT 1.0'!B:B,0),1),"")</f>
        <v>2</v>
      </c>
      <c r="T267" s="233" t="s">
        <v>2666</v>
      </c>
      <c r="U267" s="113" t="s">
        <v>5354</v>
      </c>
      <c r="V267" s="76" t="s">
        <v>30</v>
      </c>
      <c r="W267" s="233" t="s">
        <v>1861</v>
      </c>
      <c r="X267" s="195"/>
      <c r="Y267" s="195"/>
      <c r="Z267" s="195"/>
      <c r="AA267" s="195"/>
      <c r="AB267" s="195"/>
      <c r="AC267" s="195"/>
      <c r="AD267" s="195"/>
      <c r="AE267" s="195"/>
      <c r="AF267" s="195"/>
      <c r="AG267" s="195"/>
      <c r="AH267" s="195"/>
      <c r="AI267" s="195"/>
      <c r="AJ267" s="195"/>
      <c r="AK267" s="200"/>
      <c r="AL267" s="200"/>
      <c r="AM267" s="200"/>
      <c r="AN267" s="200"/>
      <c r="AO267" s="200"/>
      <c r="AP267" s="200"/>
      <c r="AQ267" s="200"/>
    </row>
    <row r="268" spans="1:43">
      <c r="A268" s="229">
        <v>244</v>
      </c>
      <c r="B268" s="261" t="s">
        <v>5520</v>
      </c>
      <c r="C268" s="253" t="s">
        <v>5614</v>
      </c>
      <c r="D268" s="261" t="s">
        <v>1227</v>
      </c>
      <c r="E268" s="261" t="s">
        <v>1228</v>
      </c>
      <c r="F268" s="261" t="s">
        <v>23</v>
      </c>
      <c r="G268" s="91" t="s">
        <v>17</v>
      </c>
      <c r="H268" s="63" t="s">
        <v>5373</v>
      </c>
      <c r="I268" s="63" t="s">
        <v>5373</v>
      </c>
      <c r="J268" s="91" t="s">
        <v>5489</v>
      </c>
      <c r="K268" s="262"/>
      <c r="L268" s="261">
        <v>461</v>
      </c>
      <c r="M268" s="261" t="s">
        <v>10</v>
      </c>
      <c r="N268" s="263" t="s">
        <v>830</v>
      </c>
      <c r="O268" s="261" t="s">
        <v>25</v>
      </c>
      <c r="P268" s="256"/>
      <c r="Q268" s="262"/>
      <c r="R268" s="76" t="s">
        <v>1862</v>
      </c>
      <c r="S268" s="76">
        <f>IF(LEN(R268)&gt;0,INDEX('JP PINT 1.0'!G:G,MATCH(R268,'JP PINT 1.0'!B:B,0),1),"")</f>
        <v>3</v>
      </c>
      <c r="T268" s="233" t="s">
        <v>1863</v>
      </c>
      <c r="U268" s="113" t="s">
        <v>5354</v>
      </c>
      <c r="V268" s="76" t="s">
        <v>30</v>
      </c>
      <c r="W268" s="233" t="s">
        <v>1864</v>
      </c>
      <c r="X268" s="264"/>
      <c r="Y268" s="264"/>
      <c r="Z268" s="264"/>
      <c r="AA268" s="264"/>
      <c r="AB268" s="264"/>
      <c r="AC268" s="264"/>
      <c r="AD268" s="264"/>
      <c r="AE268" s="264"/>
      <c r="AF268" s="264"/>
      <c r="AG268" s="264"/>
      <c r="AH268" s="264"/>
    </row>
    <row r="269" spans="1:43">
      <c r="A269" s="229">
        <v>245</v>
      </c>
      <c r="B269" s="233" t="s">
        <v>5520</v>
      </c>
      <c r="C269" s="253" t="s">
        <v>5615</v>
      </c>
      <c r="D269" s="233" t="s">
        <v>1229</v>
      </c>
      <c r="E269" s="233" t="s">
        <v>1230</v>
      </c>
      <c r="F269" s="233" t="s">
        <v>23</v>
      </c>
      <c r="G269" s="76" t="s">
        <v>17</v>
      </c>
      <c r="H269" s="63" t="s">
        <v>5340</v>
      </c>
      <c r="I269" s="63" t="s">
        <v>5340</v>
      </c>
      <c r="J269" s="113" t="s">
        <v>5315</v>
      </c>
      <c r="L269" s="233">
        <v>462</v>
      </c>
      <c r="M269" s="233" t="s">
        <v>10</v>
      </c>
      <c r="N269" s="234" t="s">
        <v>834</v>
      </c>
      <c r="O269" s="229" t="s">
        <v>25</v>
      </c>
      <c r="P269" s="256"/>
      <c r="R269" s="76" t="s">
        <v>1865</v>
      </c>
      <c r="S269" s="76">
        <f>IF(LEN(R269)&gt;0,INDEX('JP PINT 1.0'!G:G,MATCH(R269,'JP PINT 1.0'!B:B,0),1),"")</f>
        <v>3</v>
      </c>
      <c r="T269" s="233" t="s">
        <v>1866</v>
      </c>
      <c r="U269" s="113" t="s">
        <v>5354</v>
      </c>
      <c r="V269" s="76" t="s">
        <v>30</v>
      </c>
      <c r="W269" s="233" t="s">
        <v>1867</v>
      </c>
      <c r="AI269" s="264"/>
      <c r="AJ269" s="264"/>
    </row>
    <row r="270" spans="1:43">
      <c r="A270" s="229">
        <v>246</v>
      </c>
      <c r="B270" s="236" t="s">
        <v>5520</v>
      </c>
      <c r="C270" s="251" t="s">
        <v>5616</v>
      </c>
      <c r="D270" s="236" t="s">
        <v>1237</v>
      </c>
      <c r="E270" s="236" t="s">
        <v>1238</v>
      </c>
      <c r="F270" s="236" t="s">
        <v>30</v>
      </c>
      <c r="G270" s="85" t="s">
        <v>17</v>
      </c>
      <c r="H270" s="88" t="s">
        <v>5308</v>
      </c>
      <c r="I270" s="88" t="s">
        <v>5308</v>
      </c>
      <c r="J270" s="116" t="s">
        <v>942</v>
      </c>
      <c r="L270" s="236">
        <v>463</v>
      </c>
      <c r="M270" s="236" t="s">
        <v>10</v>
      </c>
      <c r="N270" s="237" t="s">
        <v>1231</v>
      </c>
      <c r="O270" s="238" t="s">
        <v>36</v>
      </c>
      <c r="P270" s="256" t="s">
        <v>5185</v>
      </c>
      <c r="R270" s="82" t="s">
        <v>1897</v>
      </c>
      <c r="S270" s="76">
        <f>IF(LEN(R270)&gt;0,INDEX('JP PINT 1.0'!G:G,MATCH(R270,'JP PINT 1.0'!B:B,0),1),"")</f>
        <v>1</v>
      </c>
      <c r="T270" s="244" t="s">
        <v>1898</v>
      </c>
      <c r="U270" s="113" t="s">
        <v>5371</v>
      </c>
      <c r="V270" s="82" t="s">
        <v>23</v>
      </c>
      <c r="W270" s="244" t="s">
        <v>1899</v>
      </c>
    </row>
    <row r="271" spans="1:43">
      <c r="A271" s="229">
        <v>247</v>
      </c>
      <c r="B271" s="233" t="s">
        <v>5520</v>
      </c>
      <c r="C271" s="253" t="s">
        <v>5617</v>
      </c>
      <c r="D271" s="222" t="s">
        <v>5618</v>
      </c>
      <c r="E271" s="222" t="s">
        <v>5619</v>
      </c>
      <c r="F271" s="233" t="s">
        <v>30</v>
      </c>
      <c r="G271" s="76" t="s">
        <v>17</v>
      </c>
      <c r="H271" s="63" t="s">
        <v>5337</v>
      </c>
      <c r="I271" s="63" t="s">
        <v>5337</v>
      </c>
      <c r="J271" s="63" t="s">
        <v>5353</v>
      </c>
      <c r="L271" s="233">
        <v>465</v>
      </c>
      <c r="M271" s="222" t="s">
        <v>10</v>
      </c>
      <c r="N271" s="234" t="s">
        <v>5620</v>
      </c>
      <c r="O271" s="229" t="s">
        <v>25</v>
      </c>
      <c r="P271" s="256"/>
      <c r="R271" s="82" t="s">
        <v>1900</v>
      </c>
      <c r="S271" s="76">
        <f>IF(LEN(R271)&gt;0,INDEX('JP PINT 1.0'!G:G,MATCH(R271,'JP PINT 1.0'!B:B,0),1),"")</f>
        <v>2</v>
      </c>
      <c r="T271" s="244" t="s">
        <v>1901</v>
      </c>
      <c r="U271" s="113" t="s">
        <v>5354</v>
      </c>
      <c r="V271" s="82" t="s">
        <v>30</v>
      </c>
      <c r="W271" s="244" t="s">
        <v>1902</v>
      </c>
      <c r="AI271" s="200"/>
      <c r="AJ271" s="200"/>
      <c r="AK271" s="200"/>
      <c r="AL271" s="200"/>
      <c r="AM271" s="200"/>
      <c r="AN271" s="200"/>
      <c r="AO271" s="200"/>
      <c r="AP271" s="200"/>
      <c r="AQ271" s="200"/>
    </row>
    <row r="272" spans="1:43" s="213" customFormat="1">
      <c r="A272" s="229">
        <v>248</v>
      </c>
      <c r="B272" s="233" t="s">
        <v>5520</v>
      </c>
      <c r="C272" s="253" t="s">
        <v>5621</v>
      </c>
      <c r="D272" s="83" t="s">
        <v>5622</v>
      </c>
      <c r="E272" s="83" t="s">
        <v>5623</v>
      </c>
      <c r="F272" s="233" t="s">
        <v>30</v>
      </c>
      <c r="G272" s="76" t="s">
        <v>17</v>
      </c>
      <c r="H272" s="63" t="s">
        <v>5337</v>
      </c>
      <c r="I272" s="63" t="s">
        <v>5337</v>
      </c>
      <c r="J272" s="113" t="s">
        <v>5353</v>
      </c>
      <c r="K272" s="197"/>
      <c r="L272" s="233">
        <v>466</v>
      </c>
      <c r="M272" s="233" t="s">
        <v>10</v>
      </c>
      <c r="N272" s="233" t="s">
        <v>5624</v>
      </c>
      <c r="O272" s="229" t="s">
        <v>25</v>
      </c>
      <c r="P272" s="256"/>
      <c r="Q272" s="197"/>
      <c r="R272" s="82" t="s">
        <v>1903</v>
      </c>
      <c r="S272" s="76">
        <f>IF(LEN(R272)&gt;0,INDEX('JP PINT 1.0'!G:G,MATCH(R272,'JP PINT 1.0'!B:B,0),1),"")</f>
        <v>2</v>
      </c>
      <c r="T272" s="244" t="s">
        <v>1904</v>
      </c>
      <c r="U272" s="113" t="s">
        <v>5354</v>
      </c>
      <c r="V272" s="82" t="s">
        <v>30</v>
      </c>
      <c r="W272" s="244" t="s">
        <v>1905</v>
      </c>
      <c r="X272" s="195"/>
      <c r="Y272" s="195"/>
      <c r="Z272" s="195"/>
      <c r="AA272" s="195"/>
      <c r="AB272" s="195"/>
      <c r="AC272" s="195"/>
      <c r="AD272" s="195"/>
      <c r="AE272" s="195"/>
      <c r="AF272" s="195"/>
      <c r="AG272" s="195"/>
      <c r="AH272" s="195"/>
      <c r="AI272" s="195"/>
      <c r="AJ272" s="195"/>
      <c r="AK272" s="200"/>
      <c r="AL272" s="200"/>
      <c r="AM272" s="200"/>
      <c r="AN272" s="200"/>
      <c r="AO272" s="200"/>
      <c r="AP272" s="200"/>
      <c r="AQ272" s="200"/>
    </row>
    <row r="273" spans="1:43" s="213" customFormat="1">
      <c r="A273" s="229">
        <v>249</v>
      </c>
      <c r="B273" s="233" t="s">
        <v>5520</v>
      </c>
      <c r="C273" s="253" t="s">
        <v>5625</v>
      </c>
      <c r="D273" s="83" t="s">
        <v>1240</v>
      </c>
      <c r="E273" s="83" t="s">
        <v>5626</v>
      </c>
      <c r="F273" s="233" t="s">
        <v>23</v>
      </c>
      <c r="G273" s="76" t="s">
        <v>17</v>
      </c>
      <c r="H273" s="63" t="s">
        <v>5373</v>
      </c>
      <c r="I273" s="63" t="s">
        <v>5373</v>
      </c>
      <c r="J273" s="113" t="s">
        <v>5315</v>
      </c>
      <c r="K273" s="197"/>
      <c r="L273" s="233">
        <v>467</v>
      </c>
      <c r="M273" s="233" t="s">
        <v>10</v>
      </c>
      <c r="N273" s="233" t="s">
        <v>1239</v>
      </c>
      <c r="O273" s="229" t="s">
        <v>25</v>
      </c>
      <c r="P273" s="256"/>
      <c r="Q273" s="197"/>
      <c r="R273" s="82" t="s">
        <v>1916</v>
      </c>
      <c r="S273" s="76">
        <f>IF(LEN(R273)&gt;0,INDEX('JP PINT 1.0'!G:G,MATCH(R273,'JP PINT 1.0'!B:B,0),1),"")</f>
        <v>2</v>
      </c>
      <c r="T273" s="244" t="s">
        <v>1917</v>
      </c>
      <c r="U273" s="113" t="s">
        <v>5315</v>
      </c>
      <c r="V273" s="82" t="s">
        <v>23</v>
      </c>
      <c r="W273" s="244" t="s">
        <v>1918</v>
      </c>
      <c r="X273" s="195"/>
      <c r="Y273" s="195"/>
      <c r="Z273" s="195"/>
      <c r="AA273" s="195"/>
      <c r="AB273" s="195"/>
      <c r="AC273" s="195"/>
      <c r="AD273" s="195"/>
      <c r="AE273" s="195"/>
      <c r="AF273" s="195"/>
      <c r="AG273" s="195"/>
      <c r="AH273" s="195"/>
      <c r="AI273" s="195"/>
      <c r="AJ273" s="195"/>
      <c r="AK273" s="195"/>
      <c r="AL273" s="195"/>
      <c r="AM273" s="195"/>
      <c r="AN273" s="195"/>
      <c r="AO273" s="195"/>
      <c r="AP273" s="195"/>
      <c r="AQ273" s="195"/>
    </row>
    <row r="274" spans="1:43" s="213" customFormat="1">
      <c r="A274" s="229">
        <v>250</v>
      </c>
      <c r="B274" s="233" t="s">
        <v>5520</v>
      </c>
      <c r="C274" s="253" t="s">
        <v>5627</v>
      </c>
      <c r="D274" s="83" t="s">
        <v>5628</v>
      </c>
      <c r="E274" s="83" t="s">
        <v>5629</v>
      </c>
      <c r="F274" s="233" t="s">
        <v>23</v>
      </c>
      <c r="G274" s="76" t="s">
        <v>17</v>
      </c>
      <c r="H274" s="68" t="s">
        <v>5373</v>
      </c>
      <c r="I274" s="68" t="s">
        <v>5373</v>
      </c>
      <c r="J274" s="113" t="s">
        <v>5315</v>
      </c>
      <c r="K274" s="197"/>
      <c r="L274" s="233">
        <v>468</v>
      </c>
      <c r="M274" s="233" t="s">
        <v>10</v>
      </c>
      <c r="N274" s="233" t="s">
        <v>5630</v>
      </c>
      <c r="O274" s="229" t="s">
        <v>25</v>
      </c>
      <c r="P274" s="256"/>
      <c r="Q274" s="197"/>
      <c r="R274" s="82" t="s">
        <v>1907</v>
      </c>
      <c r="S274" s="76">
        <f>IF(LEN(R274)&gt;0,INDEX('JP PINT 1.0'!G:G,MATCH(R274,'JP PINT 1.0'!B:B,0),1),"")</f>
        <v>2</v>
      </c>
      <c r="T274" s="244" t="s">
        <v>3059</v>
      </c>
      <c r="U274" s="113" t="s">
        <v>5354</v>
      </c>
      <c r="V274" s="82" t="s">
        <v>30</v>
      </c>
      <c r="W274" s="244" t="s">
        <v>3061</v>
      </c>
      <c r="X274" s="195"/>
      <c r="Y274" s="195"/>
      <c r="Z274" s="195"/>
      <c r="AA274" s="195"/>
      <c r="AB274" s="195"/>
      <c r="AC274" s="195"/>
      <c r="AD274" s="195"/>
      <c r="AE274" s="195"/>
      <c r="AF274" s="195"/>
      <c r="AG274" s="195"/>
      <c r="AH274" s="195"/>
      <c r="AI274" s="195"/>
      <c r="AJ274" s="195"/>
      <c r="AK274" s="260"/>
      <c r="AL274" s="260"/>
      <c r="AM274" s="260"/>
      <c r="AN274" s="260"/>
      <c r="AO274" s="260"/>
      <c r="AP274" s="260"/>
      <c r="AQ274" s="260"/>
    </row>
    <row r="275" spans="1:43" s="200" customFormat="1">
      <c r="A275" s="229">
        <v>251</v>
      </c>
      <c r="B275" s="233" t="s">
        <v>5520</v>
      </c>
      <c r="C275" s="253" t="s">
        <v>5631</v>
      </c>
      <c r="D275" s="233" t="s">
        <v>1243</v>
      </c>
      <c r="E275" s="233" t="s">
        <v>5632</v>
      </c>
      <c r="F275" s="233" t="s">
        <v>23</v>
      </c>
      <c r="G275" s="76" t="s">
        <v>17</v>
      </c>
      <c r="H275" s="68" t="s">
        <v>5373</v>
      </c>
      <c r="I275" s="68" t="s">
        <v>5373</v>
      </c>
      <c r="J275" s="63" t="s">
        <v>5315</v>
      </c>
      <c r="K275" s="197"/>
      <c r="L275" s="233">
        <v>469</v>
      </c>
      <c r="M275" s="233" t="s">
        <v>10</v>
      </c>
      <c r="N275" s="234" t="s">
        <v>1242</v>
      </c>
      <c r="O275" s="229" t="s">
        <v>25</v>
      </c>
      <c r="P275" s="256"/>
      <c r="Q275" s="197"/>
      <c r="R275" s="82" t="s">
        <v>1906</v>
      </c>
      <c r="S275" s="76">
        <f>IF(LEN(R275)&gt;0,INDEX('JP PINT 1.0'!G:G,MATCH(R275,'JP PINT 1.0'!B:B,0),1),"")</f>
        <v>2</v>
      </c>
      <c r="T275" s="244" t="s">
        <v>3051</v>
      </c>
      <c r="U275" s="113" t="s">
        <v>5315</v>
      </c>
      <c r="V275" s="82" t="s">
        <v>23</v>
      </c>
      <c r="W275" s="244" t="s">
        <v>3053</v>
      </c>
      <c r="X275" s="195"/>
      <c r="Y275" s="195"/>
      <c r="Z275" s="195"/>
      <c r="AA275" s="195"/>
      <c r="AB275" s="195"/>
      <c r="AC275" s="195"/>
      <c r="AD275" s="195"/>
      <c r="AE275" s="195"/>
      <c r="AF275" s="195"/>
      <c r="AG275" s="195"/>
      <c r="AH275" s="195"/>
      <c r="AI275" s="195"/>
      <c r="AJ275" s="195"/>
      <c r="AK275" s="264"/>
      <c r="AL275" s="264"/>
      <c r="AM275" s="264"/>
      <c r="AN275" s="264"/>
      <c r="AO275" s="264"/>
      <c r="AP275" s="264"/>
      <c r="AQ275" s="264"/>
    </row>
    <row r="276" spans="1:43" s="200" customFormat="1">
      <c r="A276" s="229">
        <v>252</v>
      </c>
      <c r="B276" s="233" t="s">
        <v>5520</v>
      </c>
      <c r="C276" s="253" t="s">
        <v>5633</v>
      </c>
      <c r="D276" s="233" t="s">
        <v>1247</v>
      </c>
      <c r="E276" s="233" t="s">
        <v>5634</v>
      </c>
      <c r="F276" s="233" t="s">
        <v>30</v>
      </c>
      <c r="G276" s="76" t="s">
        <v>17</v>
      </c>
      <c r="H276" s="68" t="s">
        <v>5337</v>
      </c>
      <c r="I276" s="68" t="s">
        <v>5337</v>
      </c>
      <c r="J276" s="113" t="s">
        <v>5308</v>
      </c>
      <c r="K276" s="197"/>
      <c r="L276" s="233">
        <v>470</v>
      </c>
      <c r="M276" s="233" t="s">
        <v>10</v>
      </c>
      <c r="N276" s="234" t="s">
        <v>1245</v>
      </c>
      <c r="O276" s="229" t="s">
        <v>25</v>
      </c>
      <c r="P276" s="256"/>
      <c r="Q276" s="197"/>
      <c r="R276" s="82"/>
      <c r="S276" s="76" t="str">
        <f>IF(LEN(R276)&gt;0,INDEX('JP PINT 1.0'!G:G,MATCH(R276,'JP PINT 1.0'!B:B,0),1),"")</f>
        <v/>
      </c>
      <c r="T276" s="244"/>
      <c r="U276" s="113"/>
      <c r="V276" s="82"/>
      <c r="W276" s="244"/>
      <c r="X276" s="195"/>
      <c r="Y276" s="195"/>
      <c r="Z276" s="195"/>
      <c r="AA276" s="195"/>
      <c r="AB276" s="195"/>
      <c r="AC276" s="195"/>
      <c r="AD276" s="195"/>
      <c r="AE276" s="195"/>
      <c r="AF276" s="195"/>
      <c r="AG276" s="195"/>
      <c r="AH276" s="195"/>
      <c r="AI276" s="195"/>
      <c r="AJ276" s="195"/>
      <c r="AK276" s="213"/>
      <c r="AL276" s="213"/>
      <c r="AM276" s="213"/>
      <c r="AN276" s="213"/>
      <c r="AO276" s="213"/>
      <c r="AP276" s="213"/>
      <c r="AQ276" s="213"/>
    </row>
    <row r="277" spans="1:43" s="200" customFormat="1">
      <c r="A277" s="229">
        <v>253</v>
      </c>
      <c r="B277" s="233" t="s">
        <v>5520</v>
      </c>
      <c r="C277" s="253" t="s">
        <v>5635</v>
      </c>
      <c r="D277" s="233" t="s">
        <v>1250</v>
      </c>
      <c r="E277" s="233" t="s">
        <v>5636</v>
      </c>
      <c r="F277" s="233" t="s">
        <v>23</v>
      </c>
      <c r="G277" s="76" t="s">
        <v>17</v>
      </c>
      <c r="H277" s="68" t="s">
        <v>5373</v>
      </c>
      <c r="I277" s="68" t="s">
        <v>5373</v>
      </c>
      <c r="J277" s="113" t="s">
        <v>5315</v>
      </c>
      <c r="K277" s="197"/>
      <c r="L277" s="233">
        <v>471</v>
      </c>
      <c r="M277" s="233" t="s">
        <v>10</v>
      </c>
      <c r="N277" s="234" t="s">
        <v>1249</v>
      </c>
      <c r="O277" s="229" t="s">
        <v>25</v>
      </c>
      <c r="P277" s="256"/>
      <c r="Q277" s="197"/>
      <c r="R277" s="82" t="s">
        <v>1912</v>
      </c>
      <c r="S277" s="76">
        <f>IF(LEN(R277)&gt;0,INDEX('JP PINT 1.0'!G:G,MATCH(R277,'JP PINT 1.0'!B:B,0),1),"")</f>
        <v>2</v>
      </c>
      <c r="T277" s="244" t="s">
        <v>3067</v>
      </c>
      <c r="U277" s="113" t="s">
        <v>5315</v>
      </c>
      <c r="V277" s="82" t="s">
        <v>23</v>
      </c>
      <c r="W277" s="244" t="s">
        <v>3069</v>
      </c>
      <c r="X277" s="195"/>
      <c r="Y277" s="195"/>
      <c r="Z277" s="195"/>
      <c r="AA277" s="195"/>
      <c r="AB277" s="195"/>
      <c r="AC277" s="195"/>
      <c r="AD277" s="195"/>
      <c r="AE277" s="195"/>
      <c r="AF277" s="195"/>
      <c r="AG277" s="195"/>
      <c r="AH277" s="195"/>
      <c r="AI277" s="195"/>
      <c r="AJ277" s="195"/>
      <c r="AK277" s="195"/>
      <c r="AL277" s="195"/>
      <c r="AM277" s="195"/>
      <c r="AN277" s="195"/>
      <c r="AO277" s="195"/>
      <c r="AP277" s="195"/>
      <c r="AQ277" s="195"/>
    </row>
    <row r="278" spans="1:43" s="264" customFormat="1">
      <c r="A278" s="229">
        <v>254</v>
      </c>
      <c r="B278" s="236" t="s">
        <v>5520</v>
      </c>
      <c r="C278" s="251" t="s">
        <v>5637</v>
      </c>
      <c r="D278" s="236" t="s">
        <v>5638</v>
      </c>
      <c r="E278" s="236" t="s">
        <v>5639</v>
      </c>
      <c r="F278" s="236" t="s">
        <v>139</v>
      </c>
      <c r="G278" s="85" t="s">
        <v>17</v>
      </c>
      <c r="H278" s="116" t="s">
        <v>5308</v>
      </c>
      <c r="I278" s="116" t="s">
        <v>5308</v>
      </c>
      <c r="J278" s="116" t="s">
        <v>942</v>
      </c>
      <c r="K278" s="196"/>
      <c r="L278" s="236">
        <v>483</v>
      </c>
      <c r="M278" s="236" t="s">
        <v>10</v>
      </c>
      <c r="N278" s="236" t="s">
        <v>1293</v>
      </c>
      <c r="O278" s="236" t="s">
        <v>36</v>
      </c>
      <c r="P278" s="256"/>
      <c r="Q278" s="196"/>
      <c r="R278" s="82"/>
      <c r="S278" s="76" t="str">
        <f>IF(LEN(R278)&gt;0,INDEX('JP PINT 1.0'!G:G,MATCH(R278,'JP PINT 1.0'!B:B,0),1),"")</f>
        <v/>
      </c>
      <c r="T278" s="244"/>
      <c r="U278" s="113"/>
      <c r="V278" s="82"/>
      <c r="W278" s="244"/>
      <c r="X278" s="200"/>
      <c r="Y278" s="200"/>
      <c r="Z278" s="200"/>
      <c r="AA278" s="200"/>
      <c r="AB278" s="200"/>
      <c r="AC278" s="200"/>
      <c r="AD278" s="200"/>
      <c r="AE278" s="200"/>
      <c r="AF278" s="200"/>
      <c r="AG278" s="200"/>
      <c r="AH278" s="200"/>
      <c r="AI278" s="200"/>
      <c r="AJ278" s="200"/>
      <c r="AK278" s="195"/>
      <c r="AL278" s="195"/>
      <c r="AM278" s="195"/>
      <c r="AN278" s="195"/>
      <c r="AO278" s="195"/>
      <c r="AP278" s="195"/>
      <c r="AQ278" s="195"/>
    </row>
    <row r="279" spans="1:43" s="213" customFormat="1">
      <c r="A279" s="229">
        <v>255</v>
      </c>
      <c r="B279" s="233" t="s">
        <v>5520</v>
      </c>
      <c r="C279" s="253" t="s">
        <v>5640</v>
      </c>
      <c r="D279" s="261" t="s">
        <v>1299</v>
      </c>
      <c r="E279" s="261" t="s">
        <v>1300</v>
      </c>
      <c r="F279" s="261" t="s">
        <v>23</v>
      </c>
      <c r="G279" s="91" t="s">
        <v>17</v>
      </c>
      <c r="H279" s="113" t="s">
        <v>5340</v>
      </c>
      <c r="I279" s="125" t="s">
        <v>5308</v>
      </c>
      <c r="J279" s="91" t="s">
        <v>5353</v>
      </c>
      <c r="K279" s="262"/>
      <c r="L279" s="233">
        <v>485</v>
      </c>
      <c r="M279" s="261" t="s">
        <v>10</v>
      </c>
      <c r="N279" s="261" t="s">
        <v>163</v>
      </c>
      <c r="O279" s="261" t="s">
        <v>25</v>
      </c>
      <c r="P279" s="256"/>
      <c r="Q279" s="262"/>
      <c r="R279" s="82" t="s">
        <v>1734</v>
      </c>
      <c r="S279" s="76">
        <f>IF(LEN(R279)&gt;0,INDEX('JP PINT 1.0'!G:G,MATCH(R279,'JP PINT 1.0'!B:B,0),1),"")</f>
        <v>1</v>
      </c>
      <c r="T279" s="244" t="s">
        <v>1735</v>
      </c>
      <c r="U279" s="113" t="s">
        <v>5354</v>
      </c>
      <c r="V279" s="82" t="s">
        <v>30</v>
      </c>
      <c r="W279" s="244" t="s">
        <v>5219</v>
      </c>
      <c r="X279" s="264"/>
      <c r="Y279" s="264"/>
      <c r="Z279" s="264"/>
      <c r="AA279" s="264"/>
      <c r="AB279" s="264"/>
      <c r="AC279" s="264"/>
      <c r="AD279" s="264"/>
      <c r="AE279" s="264"/>
      <c r="AF279" s="264"/>
      <c r="AG279" s="264"/>
      <c r="AH279" s="264"/>
      <c r="AI279" s="200"/>
      <c r="AJ279" s="200"/>
      <c r="AK279" s="200"/>
      <c r="AL279" s="200"/>
      <c r="AM279" s="200"/>
      <c r="AN279" s="200"/>
      <c r="AO279" s="200"/>
      <c r="AP279" s="200"/>
      <c r="AQ279" s="200"/>
    </row>
    <row r="280" spans="1:43">
      <c r="A280" s="229">
        <v>256</v>
      </c>
      <c r="B280" s="233" t="s">
        <v>5520</v>
      </c>
      <c r="C280" s="253" t="s">
        <v>5641</v>
      </c>
      <c r="D280" s="233" t="s">
        <v>1301</v>
      </c>
      <c r="E280" s="233" t="s">
        <v>1302</v>
      </c>
      <c r="F280" s="233" t="s">
        <v>30</v>
      </c>
      <c r="G280" s="76" t="s">
        <v>17</v>
      </c>
      <c r="H280" s="113" t="s">
        <v>5337</v>
      </c>
      <c r="I280" s="125" t="s">
        <v>5308</v>
      </c>
      <c r="J280" s="63" t="s">
        <v>942</v>
      </c>
      <c r="K280" s="196"/>
      <c r="L280" s="233">
        <v>486</v>
      </c>
      <c r="M280" s="233" t="s">
        <v>10</v>
      </c>
      <c r="N280" s="234" t="s">
        <v>167</v>
      </c>
      <c r="O280" s="233" t="s">
        <v>25</v>
      </c>
      <c r="P280" s="256"/>
      <c r="Q280" s="196"/>
      <c r="R280" s="82"/>
      <c r="S280" s="76" t="str">
        <f>IF(LEN(R280)&gt;0,INDEX('JP PINT 1.0'!G:G,MATCH(R280,'JP PINT 1.0'!B:B,0),1),"")</f>
        <v/>
      </c>
      <c r="T280" s="244"/>
      <c r="U280" s="113"/>
      <c r="V280" s="82"/>
      <c r="W280" s="244"/>
      <c r="X280" s="200"/>
      <c r="Y280" s="200"/>
      <c r="Z280" s="200"/>
      <c r="AA280" s="200"/>
      <c r="AB280" s="200"/>
      <c r="AC280" s="200"/>
      <c r="AD280" s="200"/>
      <c r="AE280" s="200"/>
      <c r="AF280" s="200"/>
      <c r="AG280" s="200"/>
      <c r="AH280" s="200"/>
      <c r="AI280" s="264"/>
      <c r="AJ280" s="264"/>
    </row>
    <row r="281" spans="1:43">
      <c r="A281" s="229">
        <v>257</v>
      </c>
      <c r="B281" s="233" t="s">
        <v>5520</v>
      </c>
      <c r="C281" s="253" t="s">
        <v>5642</v>
      </c>
      <c r="D281" s="233" t="s">
        <v>5643</v>
      </c>
      <c r="E281" s="233" t="s">
        <v>5644</v>
      </c>
      <c r="F281" s="233" t="s">
        <v>30</v>
      </c>
      <c r="G281" s="76" t="s">
        <v>17</v>
      </c>
      <c r="H281" s="113" t="s">
        <v>5337</v>
      </c>
      <c r="I281" s="125" t="s">
        <v>942</v>
      </c>
      <c r="J281" s="63" t="s">
        <v>5433</v>
      </c>
      <c r="K281" s="196"/>
      <c r="L281" s="233">
        <v>487</v>
      </c>
      <c r="M281" s="233" t="s">
        <v>10</v>
      </c>
      <c r="N281" s="234" t="s">
        <v>1273</v>
      </c>
      <c r="O281" s="233" t="s">
        <v>25</v>
      </c>
      <c r="P281" s="256"/>
      <c r="Q281" s="196"/>
      <c r="R281" s="82" t="s">
        <v>2194</v>
      </c>
      <c r="S281" s="76">
        <f>IF(LEN(R281)&gt;0,INDEX('JP PINT 1.0'!G:G,MATCH(R281,'JP PINT 1.0'!B:B,0),1),"")</f>
        <v>1</v>
      </c>
      <c r="T281" s="244" t="s">
        <v>1751</v>
      </c>
      <c r="U281" s="113" t="s">
        <v>5354</v>
      </c>
      <c r="V281" s="82" t="s">
        <v>30</v>
      </c>
      <c r="W281" s="244" t="s">
        <v>5220</v>
      </c>
      <c r="X281" s="200"/>
      <c r="Y281" s="200"/>
      <c r="Z281" s="200"/>
      <c r="AA281" s="200"/>
      <c r="AB281" s="200"/>
      <c r="AC281" s="200"/>
      <c r="AD281" s="200"/>
      <c r="AE281" s="200"/>
      <c r="AF281" s="200"/>
      <c r="AG281" s="200"/>
      <c r="AH281" s="200"/>
      <c r="AI281" s="264"/>
      <c r="AJ281" s="264"/>
    </row>
    <row r="282" spans="1:43" s="200" customFormat="1">
      <c r="A282" s="229">
        <v>258</v>
      </c>
      <c r="B282" s="233" t="s">
        <v>5520</v>
      </c>
      <c r="C282" s="253" t="s">
        <v>5645</v>
      </c>
      <c r="D282" s="233" t="s">
        <v>1303</v>
      </c>
      <c r="E282" s="222" t="s">
        <v>1304</v>
      </c>
      <c r="F282" s="233" t="s">
        <v>30</v>
      </c>
      <c r="G282" s="76" t="s">
        <v>17</v>
      </c>
      <c r="H282" s="113" t="s">
        <v>5337</v>
      </c>
      <c r="I282" s="125" t="s">
        <v>942</v>
      </c>
      <c r="J282" s="113" t="s">
        <v>5308</v>
      </c>
      <c r="K282" s="196"/>
      <c r="L282" s="233">
        <v>488</v>
      </c>
      <c r="M282" s="233" t="s">
        <v>10</v>
      </c>
      <c r="N282" s="234" t="s">
        <v>170</v>
      </c>
      <c r="O282" s="233" t="s">
        <v>25</v>
      </c>
      <c r="P282" s="256"/>
      <c r="Q282" s="196"/>
      <c r="R282" s="82"/>
      <c r="S282" s="76" t="str">
        <f>IF(LEN(R282)&gt;0,INDEX('JP PINT 1.0'!G:G,MATCH(R282,'JP PINT 1.0'!B:B,0),1),"")</f>
        <v/>
      </c>
      <c r="T282" s="244"/>
      <c r="U282" s="113"/>
      <c r="V282" s="82"/>
      <c r="W282" s="244"/>
    </row>
    <row r="283" spans="1:43" s="200" customFormat="1">
      <c r="A283" s="229">
        <v>259</v>
      </c>
      <c r="B283" s="233" t="s">
        <v>5520</v>
      </c>
      <c r="C283" s="253" t="s">
        <v>5646</v>
      </c>
      <c r="D283" s="233" t="s">
        <v>1305</v>
      </c>
      <c r="E283" s="233" t="s">
        <v>1306</v>
      </c>
      <c r="F283" s="233" t="s">
        <v>30</v>
      </c>
      <c r="G283" s="76" t="s">
        <v>17</v>
      </c>
      <c r="H283" s="113" t="s">
        <v>5337</v>
      </c>
      <c r="I283" s="125" t="s">
        <v>5308</v>
      </c>
      <c r="J283" s="113" t="s">
        <v>942</v>
      </c>
      <c r="K283" s="196"/>
      <c r="L283" s="233">
        <v>489</v>
      </c>
      <c r="M283" s="233" t="s">
        <v>10</v>
      </c>
      <c r="N283" s="234" t="s">
        <v>179</v>
      </c>
      <c r="O283" s="233" t="s">
        <v>25</v>
      </c>
      <c r="P283" s="256"/>
      <c r="Q283" s="196"/>
      <c r="R283" s="82"/>
      <c r="S283" s="76" t="str">
        <f>IF(LEN(R283)&gt;0,INDEX('JP PINT 1.0'!G:G,MATCH(R283,'JP PINT 1.0'!B:B,0),1),"")</f>
        <v/>
      </c>
      <c r="T283" s="244"/>
      <c r="U283" s="113"/>
      <c r="V283" s="82"/>
      <c r="W283" s="244"/>
    </row>
    <row r="284" spans="1:43">
      <c r="A284" s="229">
        <v>260</v>
      </c>
      <c r="B284" s="233" t="s">
        <v>5520</v>
      </c>
      <c r="C284" s="253" t="s">
        <v>5647</v>
      </c>
      <c r="D284" s="261" t="s">
        <v>1307</v>
      </c>
      <c r="E284" s="261" t="s">
        <v>1308</v>
      </c>
      <c r="F284" s="261" t="s">
        <v>23</v>
      </c>
      <c r="G284" s="91" t="s">
        <v>17</v>
      </c>
      <c r="H284" s="113" t="s">
        <v>5337</v>
      </c>
      <c r="I284" s="125" t="s">
        <v>5308</v>
      </c>
      <c r="J284" s="91" t="s">
        <v>942</v>
      </c>
      <c r="K284" s="262"/>
      <c r="L284" s="233">
        <v>490</v>
      </c>
      <c r="M284" s="261" t="s">
        <v>10</v>
      </c>
      <c r="N284" s="263" t="s">
        <v>186</v>
      </c>
      <c r="O284" s="261" t="s">
        <v>25</v>
      </c>
      <c r="P284" s="256"/>
      <c r="Q284" s="262"/>
      <c r="R284" s="82"/>
      <c r="S284" s="76" t="str">
        <f>IF(LEN(R284)&gt;0,INDEX('JP PINT 1.0'!G:G,MATCH(R284,'JP PINT 1.0'!B:B,0),1),"")</f>
        <v/>
      </c>
      <c r="T284" s="244"/>
      <c r="U284" s="113"/>
      <c r="V284" s="82"/>
      <c r="W284" s="244"/>
      <c r="X284" s="264"/>
      <c r="Y284" s="264"/>
      <c r="Z284" s="264"/>
      <c r="AA284" s="264"/>
      <c r="AB284" s="264"/>
      <c r="AC284" s="264"/>
      <c r="AD284" s="264"/>
      <c r="AE284" s="264"/>
      <c r="AF284" s="264"/>
      <c r="AG284" s="264"/>
      <c r="AH284" s="264"/>
      <c r="AI284" s="200"/>
      <c r="AJ284" s="200"/>
      <c r="AK284" s="213"/>
      <c r="AL284" s="213"/>
      <c r="AM284" s="213"/>
      <c r="AN284" s="213"/>
      <c r="AO284" s="213"/>
      <c r="AP284" s="213"/>
      <c r="AQ284" s="213"/>
    </row>
    <row r="285" spans="1:43">
      <c r="A285" s="229">
        <v>261</v>
      </c>
      <c r="B285" s="236" t="s">
        <v>5520</v>
      </c>
      <c r="C285" s="236" t="s">
        <v>5648</v>
      </c>
      <c r="D285" s="265" t="s">
        <v>5649</v>
      </c>
      <c r="E285" s="265" t="s">
        <v>5650</v>
      </c>
      <c r="F285" s="265" t="s">
        <v>139</v>
      </c>
      <c r="G285" s="93" t="s">
        <v>17</v>
      </c>
      <c r="H285" s="116" t="s">
        <v>5308</v>
      </c>
      <c r="I285" s="124" t="s">
        <v>5308</v>
      </c>
      <c r="J285" s="93" t="s">
        <v>5353</v>
      </c>
      <c r="K285" s="262"/>
      <c r="L285" s="236">
        <v>491</v>
      </c>
      <c r="M285" s="265" t="s">
        <v>10</v>
      </c>
      <c r="N285" s="303" t="s">
        <v>1293</v>
      </c>
      <c r="O285" s="265" t="s">
        <v>36</v>
      </c>
      <c r="P285" s="256"/>
      <c r="Q285" s="262"/>
      <c r="R285" s="82" t="s">
        <v>1922</v>
      </c>
      <c r="S285" s="76">
        <f>IF(LEN(R285)&gt;0,INDEX('JP PINT 1.0'!G:G,MATCH(R285,'JP PINT 1.0'!B:B,0),1),"")</f>
        <v>1</v>
      </c>
      <c r="T285" s="244" t="s">
        <v>1923</v>
      </c>
      <c r="U285" s="113" t="s">
        <v>5354</v>
      </c>
      <c r="V285" s="82" t="s">
        <v>139</v>
      </c>
      <c r="W285" s="244" t="s">
        <v>1924</v>
      </c>
      <c r="X285" s="264"/>
      <c r="Y285" s="264"/>
      <c r="Z285" s="264"/>
      <c r="AA285" s="264"/>
      <c r="AB285" s="264"/>
      <c r="AC285" s="264"/>
      <c r="AD285" s="264"/>
      <c r="AE285" s="264"/>
      <c r="AF285" s="264"/>
      <c r="AG285" s="264"/>
      <c r="AH285" s="264"/>
      <c r="AI285" s="200"/>
      <c r="AJ285" s="200"/>
      <c r="AK285" s="213"/>
      <c r="AL285" s="213"/>
      <c r="AM285" s="213"/>
      <c r="AN285" s="213"/>
      <c r="AO285" s="213"/>
      <c r="AP285" s="213"/>
      <c r="AQ285" s="213"/>
    </row>
    <row r="286" spans="1:43">
      <c r="A286" s="229">
        <v>262</v>
      </c>
      <c r="B286" s="233" t="s">
        <v>5520</v>
      </c>
      <c r="C286" s="253" t="s">
        <v>5651</v>
      </c>
      <c r="D286" s="261" t="s">
        <v>5652</v>
      </c>
      <c r="E286" s="261" t="s">
        <v>5653</v>
      </c>
      <c r="F286" s="261" t="s">
        <v>30</v>
      </c>
      <c r="G286" s="91" t="s">
        <v>17</v>
      </c>
      <c r="H286" s="113" t="s">
        <v>5337</v>
      </c>
      <c r="I286" s="125" t="s">
        <v>5308</v>
      </c>
      <c r="J286" s="91" t="s">
        <v>5353</v>
      </c>
      <c r="K286" s="262"/>
      <c r="L286" s="233">
        <v>493</v>
      </c>
      <c r="M286" s="261" t="s">
        <v>10</v>
      </c>
      <c r="N286" s="263" t="s">
        <v>167</v>
      </c>
      <c r="O286" s="261" t="s">
        <v>25</v>
      </c>
      <c r="P286" s="256"/>
      <c r="Q286" s="262"/>
      <c r="R286" s="82" t="s">
        <v>1927</v>
      </c>
      <c r="S286" s="76">
        <f>IF(LEN(R286)&gt;0,INDEX('JP PINT 1.0'!G:G,MATCH(R286,'JP PINT 1.0'!B:B,0),1),"")</f>
        <v>2</v>
      </c>
      <c r="T286" s="244" t="s">
        <v>1928</v>
      </c>
      <c r="U286" s="113" t="s">
        <v>5354</v>
      </c>
      <c r="V286" s="82" t="s">
        <v>30</v>
      </c>
      <c r="W286" s="244" t="s">
        <v>1929</v>
      </c>
      <c r="X286" s="264"/>
      <c r="Y286" s="264"/>
      <c r="Z286" s="264"/>
      <c r="AA286" s="264"/>
      <c r="AB286" s="264"/>
      <c r="AC286" s="264"/>
      <c r="AD286" s="264"/>
      <c r="AE286" s="264"/>
      <c r="AF286" s="264"/>
      <c r="AG286" s="264"/>
      <c r="AH286" s="264"/>
      <c r="AI286" s="200"/>
      <c r="AJ286" s="200"/>
      <c r="AK286" s="213"/>
      <c r="AL286" s="213"/>
      <c r="AM286" s="213"/>
      <c r="AN286" s="213"/>
      <c r="AO286" s="213"/>
      <c r="AP286" s="213"/>
      <c r="AQ286" s="213"/>
    </row>
    <row r="287" spans="1:43">
      <c r="A287" s="229">
        <v>263</v>
      </c>
      <c r="B287" s="233" t="s">
        <v>5520</v>
      </c>
      <c r="C287" s="253" t="s">
        <v>5654</v>
      </c>
      <c r="D287" s="261" t="s">
        <v>5655</v>
      </c>
      <c r="E287" s="261" t="s">
        <v>5656</v>
      </c>
      <c r="F287" s="261" t="s">
        <v>30</v>
      </c>
      <c r="G287" s="91" t="s">
        <v>17</v>
      </c>
      <c r="H287" s="113" t="s">
        <v>5337</v>
      </c>
      <c r="I287" s="125" t="s">
        <v>942</v>
      </c>
      <c r="J287" s="91" t="s">
        <v>942</v>
      </c>
      <c r="K287" s="262"/>
      <c r="L287" s="233">
        <v>494</v>
      </c>
      <c r="M287" s="261" t="s">
        <v>10</v>
      </c>
      <c r="N287" s="263" t="s">
        <v>1273</v>
      </c>
      <c r="O287" s="261" t="s">
        <v>25</v>
      </c>
      <c r="P287" s="256"/>
      <c r="Q287" s="262"/>
      <c r="R287" s="82"/>
      <c r="S287" s="76" t="str">
        <f>IF(LEN(R287)&gt;0,INDEX('JP PINT 1.0'!G:G,MATCH(R287,'JP PINT 1.0'!B:B,0),1),"")</f>
        <v/>
      </c>
      <c r="T287" s="244"/>
      <c r="U287" s="113"/>
      <c r="V287" s="82"/>
      <c r="W287" s="244"/>
      <c r="X287" s="264"/>
      <c r="Y287" s="264"/>
      <c r="Z287" s="264"/>
      <c r="AA287" s="264"/>
      <c r="AB287" s="264"/>
      <c r="AC287" s="264"/>
      <c r="AD287" s="264"/>
      <c r="AE287" s="264"/>
      <c r="AF287" s="264"/>
      <c r="AG287" s="264"/>
      <c r="AH287" s="264"/>
      <c r="AI287" s="200"/>
      <c r="AJ287" s="200"/>
      <c r="AK287" s="213"/>
      <c r="AL287" s="213"/>
      <c r="AM287" s="213"/>
      <c r="AN287" s="213"/>
      <c r="AO287" s="213"/>
      <c r="AP287" s="213"/>
      <c r="AQ287" s="213"/>
    </row>
    <row r="288" spans="1:43">
      <c r="A288" s="229">
        <v>264</v>
      </c>
      <c r="B288" s="233" t="s">
        <v>5520</v>
      </c>
      <c r="C288" s="253" t="s">
        <v>5657</v>
      </c>
      <c r="D288" s="261" t="s">
        <v>5658</v>
      </c>
      <c r="E288" s="261" t="s">
        <v>5659</v>
      </c>
      <c r="F288" s="261" t="s">
        <v>30</v>
      </c>
      <c r="G288" s="91" t="s">
        <v>17</v>
      </c>
      <c r="H288" s="113" t="s">
        <v>5337</v>
      </c>
      <c r="I288" s="125" t="s">
        <v>942</v>
      </c>
      <c r="J288" s="91" t="s">
        <v>5308</v>
      </c>
      <c r="K288" s="262"/>
      <c r="L288" s="233">
        <v>495</v>
      </c>
      <c r="M288" s="261" t="s">
        <v>10</v>
      </c>
      <c r="N288" s="263" t="s">
        <v>170</v>
      </c>
      <c r="O288" s="261" t="s">
        <v>25</v>
      </c>
      <c r="P288" s="256"/>
      <c r="Q288" s="262"/>
      <c r="R288" s="82"/>
      <c r="S288" s="76" t="str">
        <f>IF(LEN(R288)&gt;0,INDEX('JP PINT 1.0'!G:G,MATCH(R288,'JP PINT 1.0'!B:B,0),1),"")</f>
        <v/>
      </c>
      <c r="T288" s="244"/>
      <c r="U288" s="113"/>
      <c r="V288" s="82"/>
      <c r="W288" s="244"/>
      <c r="X288" s="264"/>
      <c r="Y288" s="264"/>
      <c r="Z288" s="264"/>
      <c r="AA288" s="264"/>
      <c r="AB288" s="264"/>
      <c r="AC288" s="264"/>
      <c r="AD288" s="264"/>
      <c r="AE288" s="264"/>
      <c r="AF288" s="264"/>
      <c r="AG288" s="264"/>
      <c r="AH288" s="264"/>
      <c r="AI288" s="200"/>
      <c r="AJ288" s="200"/>
      <c r="AK288" s="213"/>
      <c r="AL288" s="213"/>
      <c r="AM288" s="213"/>
      <c r="AN288" s="213"/>
      <c r="AO288" s="213"/>
      <c r="AP288" s="213"/>
      <c r="AQ288" s="213"/>
    </row>
    <row r="289" spans="1:43">
      <c r="A289" s="229">
        <v>265</v>
      </c>
      <c r="B289" s="233" t="s">
        <v>5520</v>
      </c>
      <c r="C289" s="253" t="s">
        <v>5660</v>
      </c>
      <c r="D289" s="261" t="s">
        <v>5661</v>
      </c>
      <c r="E289" s="261" t="s">
        <v>5662</v>
      </c>
      <c r="F289" s="261" t="s">
        <v>23</v>
      </c>
      <c r="G289" s="91" t="s">
        <v>17</v>
      </c>
      <c r="H289" s="113" t="s">
        <v>5340</v>
      </c>
      <c r="I289" s="125" t="s">
        <v>5308</v>
      </c>
      <c r="J289" s="91" t="s">
        <v>5353</v>
      </c>
      <c r="K289" s="262"/>
      <c r="L289" s="233">
        <v>496</v>
      </c>
      <c r="M289" s="261" t="s">
        <v>10</v>
      </c>
      <c r="N289" s="263" t="s">
        <v>5663</v>
      </c>
      <c r="O289" s="261" t="s">
        <v>25</v>
      </c>
      <c r="P289" s="256"/>
      <c r="Q289" s="262"/>
      <c r="R289" s="82" t="s">
        <v>1925</v>
      </c>
      <c r="S289" s="76">
        <f>IF(LEN(R289)&gt;0,INDEX('JP PINT 1.0'!G:G,MATCH(R289,'JP PINT 1.0'!B:B,0),1),"")</f>
        <v>2</v>
      </c>
      <c r="T289" s="244" t="s">
        <v>2278</v>
      </c>
      <c r="U289" s="113" t="s">
        <v>5354</v>
      </c>
      <c r="V289" s="82" t="s">
        <v>23</v>
      </c>
      <c r="W289" s="244" t="s">
        <v>1926</v>
      </c>
      <c r="X289" s="264"/>
      <c r="Y289" s="264"/>
      <c r="Z289" s="264"/>
      <c r="AA289" s="264"/>
      <c r="AB289" s="264"/>
      <c r="AC289" s="264"/>
      <c r="AD289" s="264"/>
      <c r="AE289" s="264"/>
      <c r="AF289" s="264"/>
      <c r="AG289" s="264"/>
      <c r="AH289" s="264"/>
      <c r="AI289" s="200"/>
      <c r="AJ289" s="200"/>
      <c r="AK289" s="213"/>
      <c r="AL289" s="213"/>
      <c r="AM289" s="213"/>
      <c r="AN289" s="213"/>
      <c r="AO289" s="213"/>
      <c r="AP289" s="213"/>
      <c r="AQ289" s="213"/>
    </row>
    <row r="290" spans="1:43">
      <c r="A290" s="229">
        <v>266</v>
      </c>
      <c r="B290" s="233" t="s">
        <v>5520</v>
      </c>
      <c r="C290" s="253" t="s">
        <v>5664</v>
      </c>
      <c r="D290" s="261" t="s">
        <v>1305</v>
      </c>
      <c r="E290" s="261" t="s">
        <v>1306</v>
      </c>
      <c r="F290" s="261" t="s">
        <v>30</v>
      </c>
      <c r="G290" s="91" t="s">
        <v>17</v>
      </c>
      <c r="H290" s="113" t="s">
        <v>5337</v>
      </c>
      <c r="I290" s="125" t="s">
        <v>5308</v>
      </c>
      <c r="J290" s="91" t="s">
        <v>942</v>
      </c>
      <c r="K290" s="262"/>
      <c r="L290" s="233">
        <v>497</v>
      </c>
      <c r="M290" s="261" t="s">
        <v>10</v>
      </c>
      <c r="N290" s="263" t="s">
        <v>179</v>
      </c>
      <c r="O290" s="261" t="s">
        <v>25</v>
      </c>
      <c r="P290" s="256"/>
      <c r="Q290" s="262"/>
      <c r="R290" s="82"/>
      <c r="S290" s="76" t="str">
        <f>IF(LEN(R290)&gt;0,INDEX('JP PINT 1.0'!G:G,MATCH(R290,'JP PINT 1.0'!B:B,0),1),"")</f>
        <v/>
      </c>
      <c r="T290" s="244"/>
      <c r="U290" s="113"/>
      <c r="V290" s="82"/>
      <c r="W290" s="244"/>
      <c r="X290" s="264"/>
      <c r="Y290" s="264"/>
      <c r="Z290" s="264"/>
      <c r="AA290" s="264"/>
      <c r="AB290" s="264"/>
      <c r="AC290" s="264"/>
      <c r="AD290" s="264"/>
      <c r="AE290" s="264"/>
      <c r="AF290" s="264"/>
      <c r="AG290" s="264"/>
      <c r="AH290" s="264"/>
      <c r="AI290" s="200"/>
      <c r="AJ290" s="200"/>
      <c r="AK290" s="213"/>
      <c r="AL290" s="213"/>
      <c r="AM290" s="213"/>
      <c r="AN290" s="213"/>
      <c r="AO290" s="213"/>
      <c r="AP290" s="213"/>
      <c r="AQ290" s="213"/>
    </row>
    <row r="291" spans="1:43">
      <c r="A291" s="229">
        <v>267</v>
      </c>
      <c r="B291" s="233" t="s">
        <v>5520</v>
      </c>
      <c r="C291" s="253" t="s">
        <v>5665</v>
      </c>
      <c r="D291" s="261" t="s">
        <v>1307</v>
      </c>
      <c r="E291" s="261" t="s">
        <v>1308</v>
      </c>
      <c r="F291" s="261" t="s">
        <v>23</v>
      </c>
      <c r="G291" s="91" t="s">
        <v>17</v>
      </c>
      <c r="H291" s="113" t="s">
        <v>5337</v>
      </c>
      <c r="I291" s="125" t="s">
        <v>5308</v>
      </c>
      <c r="J291" s="91" t="s">
        <v>942</v>
      </c>
      <c r="K291" s="262"/>
      <c r="L291" s="233">
        <v>498</v>
      </c>
      <c r="M291" s="261" t="s">
        <v>10</v>
      </c>
      <c r="N291" s="263" t="s">
        <v>186</v>
      </c>
      <c r="O291" s="261" t="s">
        <v>25</v>
      </c>
      <c r="P291" s="256"/>
      <c r="Q291" s="262"/>
      <c r="R291" s="82"/>
      <c r="S291" s="76" t="str">
        <f>IF(LEN(R291)&gt;0,INDEX('JP PINT 1.0'!G:G,MATCH(R291,'JP PINT 1.0'!B:B,0),1),"")</f>
        <v/>
      </c>
      <c r="T291" s="244"/>
      <c r="U291" s="113"/>
      <c r="V291" s="82"/>
      <c r="W291" s="244"/>
      <c r="X291" s="264"/>
      <c r="Y291" s="264"/>
      <c r="Z291" s="264"/>
      <c r="AA291" s="264"/>
      <c r="AB291" s="264"/>
      <c r="AC291" s="264"/>
      <c r="AD291" s="264"/>
      <c r="AE291" s="264"/>
      <c r="AF291" s="264"/>
      <c r="AG291" s="264"/>
      <c r="AH291" s="264"/>
      <c r="AI291" s="200"/>
      <c r="AJ291" s="200"/>
      <c r="AK291" s="213"/>
      <c r="AL291" s="213"/>
      <c r="AM291" s="213"/>
      <c r="AN291" s="213"/>
      <c r="AO291" s="213"/>
      <c r="AP291" s="213"/>
      <c r="AQ291" s="213"/>
    </row>
    <row r="292" spans="1:43">
      <c r="A292" s="229">
        <v>268</v>
      </c>
      <c r="B292" s="236" t="s">
        <v>5520</v>
      </c>
      <c r="C292" s="251" t="s">
        <v>5666</v>
      </c>
      <c r="D292" s="236" t="s">
        <v>1313</v>
      </c>
      <c r="E292" s="236" t="s">
        <v>1314</v>
      </c>
      <c r="F292" s="236" t="s">
        <v>139</v>
      </c>
      <c r="G292" s="85" t="s">
        <v>17</v>
      </c>
      <c r="H292" s="116" t="s">
        <v>942</v>
      </c>
      <c r="I292" s="124" t="s">
        <v>5308</v>
      </c>
      <c r="J292" s="116" t="s">
        <v>942</v>
      </c>
      <c r="K292" s="196"/>
      <c r="L292" s="236">
        <v>499</v>
      </c>
      <c r="M292" s="236" t="s">
        <v>10</v>
      </c>
      <c r="N292" s="237" t="s">
        <v>1309</v>
      </c>
      <c r="O292" s="236" t="s">
        <v>36</v>
      </c>
      <c r="P292" s="256"/>
      <c r="Q292" s="196"/>
      <c r="R292" s="82"/>
      <c r="S292" s="76" t="str">
        <f>IF(LEN(R292)&gt;0,INDEX('JP PINT 1.0'!G:G,MATCH(R292,'JP PINT 1.0'!B:B,0),1),"")</f>
        <v/>
      </c>
      <c r="T292" s="244"/>
      <c r="U292" s="113"/>
      <c r="V292" s="82"/>
      <c r="W292" s="244"/>
      <c r="X292" s="200"/>
      <c r="Y292" s="200"/>
      <c r="Z292" s="200"/>
      <c r="AA292" s="200"/>
      <c r="AB292" s="200"/>
      <c r="AC292" s="200"/>
      <c r="AD292" s="200"/>
      <c r="AE292" s="200"/>
      <c r="AF292" s="200"/>
      <c r="AG292" s="200"/>
      <c r="AH292" s="200"/>
      <c r="AI292" s="264"/>
      <c r="AJ292" s="264"/>
    </row>
    <row r="293" spans="1:43">
      <c r="A293" s="229">
        <v>269</v>
      </c>
      <c r="B293" s="233" t="s">
        <v>5520</v>
      </c>
      <c r="C293" s="253" t="s">
        <v>5667</v>
      </c>
      <c r="D293" s="233" t="s">
        <v>1315</v>
      </c>
      <c r="E293" s="233" t="s">
        <v>1316</v>
      </c>
      <c r="F293" s="233" t="s">
        <v>23</v>
      </c>
      <c r="G293" s="76" t="s">
        <v>17</v>
      </c>
      <c r="H293" s="113" t="s">
        <v>5340</v>
      </c>
      <c r="I293" s="125" t="s">
        <v>5308</v>
      </c>
      <c r="J293" s="113" t="s">
        <v>5353</v>
      </c>
      <c r="L293" s="233">
        <v>501</v>
      </c>
      <c r="M293" s="233" t="s">
        <v>10</v>
      </c>
      <c r="N293" s="234" t="s">
        <v>163</v>
      </c>
      <c r="O293" s="229" t="s">
        <v>25</v>
      </c>
      <c r="P293" s="304"/>
      <c r="R293" s="75"/>
      <c r="S293" s="76" t="str">
        <f>IF(LEN(R293)&gt;0,INDEX('JP PINT 1.0'!G:G,MATCH(R293,'JP PINT 1.0'!B:B,0),1),"")</f>
        <v/>
      </c>
      <c r="T293" s="229"/>
      <c r="U293" s="229"/>
      <c r="V293" s="75"/>
      <c r="W293" s="229"/>
    </row>
    <row r="294" spans="1:43" s="200" customFormat="1">
      <c r="A294" s="229">
        <v>270</v>
      </c>
      <c r="B294" s="233" t="s">
        <v>5520</v>
      </c>
      <c r="C294" s="253" t="s">
        <v>5668</v>
      </c>
      <c r="D294" s="233" t="s">
        <v>1317</v>
      </c>
      <c r="E294" s="233" t="s">
        <v>1318</v>
      </c>
      <c r="F294" s="233" t="s">
        <v>30</v>
      </c>
      <c r="G294" s="76" t="s">
        <v>17</v>
      </c>
      <c r="H294" s="113" t="s">
        <v>5337</v>
      </c>
      <c r="I294" s="125" t="s">
        <v>5308</v>
      </c>
      <c r="J294" s="113" t="s">
        <v>5353</v>
      </c>
      <c r="K294" s="196"/>
      <c r="L294" s="233">
        <v>502</v>
      </c>
      <c r="M294" s="222" t="s">
        <v>10</v>
      </c>
      <c r="N294" s="234" t="s">
        <v>167</v>
      </c>
      <c r="O294" s="233" t="s">
        <v>25</v>
      </c>
      <c r="P294" s="304"/>
      <c r="Q294" s="196"/>
      <c r="R294" s="75"/>
      <c r="S294" s="76" t="str">
        <f>IF(LEN(R294)&gt;0,INDEX('JP PINT 1.0'!G:G,MATCH(R294,'JP PINT 1.0'!B:B,0),1),"")</f>
        <v/>
      </c>
      <c r="T294" s="229"/>
      <c r="U294" s="229"/>
      <c r="V294" s="75"/>
      <c r="W294" s="229"/>
      <c r="AI294" s="195"/>
      <c r="AJ294" s="195"/>
      <c r="AK294" s="268"/>
      <c r="AL294" s="268"/>
      <c r="AM294" s="268"/>
      <c r="AN294" s="268"/>
      <c r="AO294" s="268"/>
      <c r="AP294" s="268"/>
      <c r="AQ294" s="268"/>
    </row>
    <row r="295" spans="1:43">
      <c r="A295" s="229">
        <v>271</v>
      </c>
      <c r="B295" s="233" t="s">
        <v>5520</v>
      </c>
      <c r="C295" s="253" t="s">
        <v>5669</v>
      </c>
      <c r="D295" s="233" t="s">
        <v>1319</v>
      </c>
      <c r="E295" s="233" t="s">
        <v>1320</v>
      </c>
      <c r="F295" s="233" t="s">
        <v>30</v>
      </c>
      <c r="G295" s="76" t="s">
        <v>17</v>
      </c>
      <c r="H295" s="112" t="s">
        <v>5337</v>
      </c>
      <c r="I295" s="125" t="s">
        <v>942</v>
      </c>
      <c r="J295" s="63" t="s">
        <v>942</v>
      </c>
      <c r="K295" s="196"/>
      <c r="L295" s="233">
        <v>503</v>
      </c>
      <c r="M295" s="233" t="s">
        <v>10</v>
      </c>
      <c r="N295" s="234" t="s">
        <v>170</v>
      </c>
      <c r="O295" s="233" t="s">
        <v>25</v>
      </c>
      <c r="P295" s="304"/>
      <c r="Q295" s="196"/>
      <c r="R295" s="75"/>
      <c r="S295" s="76" t="str">
        <f>IF(LEN(R295)&gt;0,INDEX('JP PINT 1.0'!G:G,MATCH(R295,'JP PINT 1.0'!B:B,0),1),"")</f>
        <v/>
      </c>
      <c r="T295" s="229"/>
      <c r="U295" s="229"/>
      <c r="V295" s="75"/>
      <c r="W295" s="229"/>
      <c r="X295" s="200"/>
      <c r="Y295" s="200"/>
      <c r="Z295" s="200"/>
      <c r="AA295" s="200"/>
      <c r="AB295" s="200"/>
      <c r="AC295" s="200"/>
      <c r="AD295" s="200"/>
      <c r="AE295" s="200"/>
      <c r="AF295" s="200"/>
      <c r="AG295" s="200"/>
      <c r="AH295" s="200"/>
      <c r="AI295" s="200"/>
      <c r="AJ295" s="200"/>
      <c r="AK295" s="213"/>
      <c r="AL295" s="213"/>
      <c r="AM295" s="213"/>
      <c r="AN295" s="213"/>
      <c r="AO295" s="213"/>
      <c r="AP295" s="213"/>
      <c r="AQ295" s="213"/>
    </row>
    <row r="296" spans="1:43" s="200" customFormat="1">
      <c r="A296" s="229">
        <v>272</v>
      </c>
      <c r="B296" s="233" t="s">
        <v>5520</v>
      </c>
      <c r="C296" s="253" t="s">
        <v>5670</v>
      </c>
      <c r="D296" s="233" t="s">
        <v>1321</v>
      </c>
      <c r="E296" s="233" t="s">
        <v>1322</v>
      </c>
      <c r="F296" s="233" t="s">
        <v>30</v>
      </c>
      <c r="G296" s="76" t="s">
        <v>17</v>
      </c>
      <c r="H296" s="113" t="s">
        <v>5337</v>
      </c>
      <c r="I296" s="125" t="s">
        <v>5308</v>
      </c>
      <c r="J296" s="113" t="s">
        <v>5353</v>
      </c>
      <c r="K296" s="197"/>
      <c r="L296" s="233">
        <v>504</v>
      </c>
      <c r="M296" s="233" t="s">
        <v>10</v>
      </c>
      <c r="N296" s="234" t="s">
        <v>175</v>
      </c>
      <c r="O296" s="229" t="s">
        <v>25</v>
      </c>
      <c r="P296" s="304"/>
      <c r="Q296" s="197"/>
      <c r="R296" s="75"/>
      <c r="S296" s="76" t="str">
        <f>IF(LEN(R296)&gt;0,INDEX('JP PINT 1.0'!G:G,MATCH(R296,'JP PINT 1.0'!B:B,0),1),"")</f>
        <v/>
      </c>
      <c r="T296" s="229"/>
      <c r="U296" s="229"/>
      <c r="V296" s="75"/>
      <c r="W296" s="229"/>
      <c r="X296" s="195"/>
      <c r="Y296" s="195"/>
      <c r="Z296" s="195"/>
      <c r="AA296" s="195"/>
      <c r="AB296" s="195"/>
      <c r="AC296" s="195"/>
      <c r="AD296" s="195"/>
      <c r="AE296" s="195"/>
      <c r="AF296" s="195"/>
      <c r="AG296" s="195"/>
      <c r="AH296" s="195"/>
      <c r="AK296" s="213"/>
      <c r="AL296" s="213"/>
      <c r="AM296" s="213"/>
      <c r="AN296" s="213"/>
      <c r="AO296" s="213"/>
      <c r="AP296" s="213"/>
      <c r="AQ296" s="213"/>
    </row>
    <row r="297" spans="1:43" s="264" customFormat="1">
      <c r="A297" s="229">
        <v>273</v>
      </c>
      <c r="B297" s="233" t="s">
        <v>5520</v>
      </c>
      <c r="C297" s="253" t="s">
        <v>5671</v>
      </c>
      <c r="D297" s="233" t="s">
        <v>1323</v>
      </c>
      <c r="E297" s="233" t="s">
        <v>1324</v>
      </c>
      <c r="F297" s="233" t="s">
        <v>23</v>
      </c>
      <c r="G297" s="76" t="s">
        <v>17</v>
      </c>
      <c r="H297" s="113" t="s">
        <v>5337</v>
      </c>
      <c r="I297" s="125" t="s">
        <v>5308</v>
      </c>
      <c r="J297" s="113" t="s">
        <v>5306</v>
      </c>
      <c r="K297" s="258"/>
      <c r="L297" s="233">
        <v>505</v>
      </c>
      <c r="M297" s="83" t="s">
        <v>10</v>
      </c>
      <c r="N297" s="233" t="s">
        <v>179</v>
      </c>
      <c r="O297" s="259" t="s">
        <v>25</v>
      </c>
      <c r="P297" s="304"/>
      <c r="Q297" s="258"/>
      <c r="R297" s="75"/>
      <c r="S297" s="76" t="str">
        <f>IF(LEN(R297)&gt;0,INDEX('JP PINT 1.0'!G:G,MATCH(R297,'JP PINT 1.0'!B:B,0),1),"")</f>
        <v/>
      </c>
      <c r="T297" s="229"/>
      <c r="U297" s="229"/>
      <c r="V297" s="75"/>
      <c r="W297" s="229"/>
      <c r="X297" s="260"/>
      <c r="Y297" s="260"/>
      <c r="Z297" s="260"/>
      <c r="AA297" s="260"/>
      <c r="AB297" s="260"/>
      <c r="AC297" s="260"/>
      <c r="AD297" s="260"/>
      <c r="AE297" s="260"/>
      <c r="AF297" s="260"/>
      <c r="AG297" s="260"/>
      <c r="AH297" s="260"/>
      <c r="AI297" s="195"/>
      <c r="AJ297" s="195"/>
      <c r="AK297" s="195"/>
      <c r="AL297" s="195"/>
      <c r="AM297" s="195"/>
      <c r="AN297" s="195"/>
      <c r="AO297" s="195"/>
      <c r="AP297" s="195"/>
      <c r="AQ297" s="195"/>
    </row>
    <row r="298" spans="1:43">
      <c r="A298" s="229">
        <v>274</v>
      </c>
      <c r="B298" s="233" t="s">
        <v>5520</v>
      </c>
      <c r="C298" s="253" t="s">
        <v>5672</v>
      </c>
      <c r="D298" s="233" t="s">
        <v>1325</v>
      </c>
      <c r="E298" s="233" t="s">
        <v>5673</v>
      </c>
      <c r="F298" s="233" t="s">
        <v>30</v>
      </c>
      <c r="G298" s="76" t="s">
        <v>17</v>
      </c>
      <c r="H298" s="113" t="s">
        <v>5337</v>
      </c>
      <c r="I298" s="125" t="s">
        <v>5308</v>
      </c>
      <c r="J298" s="113" t="s">
        <v>5353</v>
      </c>
      <c r="K298" s="199"/>
      <c r="L298" s="233">
        <v>506</v>
      </c>
      <c r="M298" s="83" t="s">
        <v>10</v>
      </c>
      <c r="N298" s="234" t="s">
        <v>182</v>
      </c>
      <c r="O298" s="222" t="s">
        <v>25</v>
      </c>
      <c r="P298" s="304"/>
      <c r="Q298" s="199"/>
      <c r="R298" s="75"/>
      <c r="S298" s="76" t="str">
        <f>IF(LEN(R298)&gt;0,INDEX('JP PINT 1.0'!G:G,MATCH(R298,'JP PINT 1.0'!B:B,0),1),"")</f>
        <v/>
      </c>
      <c r="T298" s="229"/>
      <c r="U298" s="229"/>
      <c r="V298" s="75"/>
      <c r="W298" s="229"/>
      <c r="X298" s="213"/>
      <c r="Y298" s="213"/>
      <c r="Z298" s="213"/>
      <c r="AA298" s="213"/>
      <c r="AB298" s="213"/>
      <c r="AC298" s="213"/>
      <c r="AD298" s="213"/>
      <c r="AE298" s="213"/>
      <c r="AF298" s="213"/>
      <c r="AG298" s="213"/>
      <c r="AH298" s="213"/>
      <c r="AI298" s="260"/>
      <c r="AJ298" s="260"/>
      <c r="AK298" s="260"/>
      <c r="AL298" s="260"/>
      <c r="AM298" s="260"/>
      <c r="AN298" s="260"/>
      <c r="AO298" s="260"/>
      <c r="AP298" s="260"/>
      <c r="AQ298" s="260"/>
    </row>
    <row r="299" spans="1:43" s="213" customFormat="1">
      <c r="A299" s="229">
        <v>275</v>
      </c>
      <c r="B299" s="233" t="s">
        <v>5520</v>
      </c>
      <c r="C299" s="253" t="s">
        <v>5674</v>
      </c>
      <c r="D299" s="233" t="s">
        <v>1327</v>
      </c>
      <c r="E299" s="233" t="s">
        <v>1328</v>
      </c>
      <c r="F299" s="164" t="s">
        <v>23</v>
      </c>
      <c r="G299" s="76" t="s">
        <v>17</v>
      </c>
      <c r="H299" s="76" t="s">
        <v>5337</v>
      </c>
      <c r="I299" s="87" t="s">
        <v>5308</v>
      </c>
      <c r="J299" s="92" t="s">
        <v>942</v>
      </c>
      <c r="K299" s="196"/>
      <c r="L299" s="261">
        <v>507</v>
      </c>
      <c r="M299" s="261" t="s">
        <v>10</v>
      </c>
      <c r="N299" s="76" t="s">
        <v>186</v>
      </c>
      <c r="O299" s="83" t="s">
        <v>25</v>
      </c>
      <c r="P299" s="304"/>
      <c r="Q299" s="305"/>
      <c r="R299" s="75"/>
      <c r="S299" s="76" t="str">
        <f>IF(LEN(R299)&gt;0,INDEX('JP PINT 1.0'!G:G,MATCH(R299,'JP PINT 1.0'!B:B,0),1),"")</f>
        <v/>
      </c>
      <c r="T299" s="229"/>
      <c r="U299" s="229"/>
      <c r="V299" s="75"/>
      <c r="W299" s="229"/>
      <c r="X299" s="306"/>
      <c r="Y299" s="306"/>
      <c r="Z299" s="306"/>
      <c r="AA299" s="306"/>
      <c r="AB299" s="306"/>
      <c r="AC299" s="306"/>
      <c r="AD299" s="306"/>
      <c r="AE299" s="306"/>
      <c r="AF299" s="306"/>
      <c r="AG299" s="306"/>
      <c r="AH299" s="306"/>
      <c r="AI299" s="306"/>
      <c r="AJ299" s="306"/>
      <c r="AK299" s="260"/>
      <c r="AL299" s="260"/>
      <c r="AM299" s="260"/>
      <c r="AN299" s="260"/>
      <c r="AO299" s="260"/>
      <c r="AP299" s="260"/>
      <c r="AQ299" s="260"/>
    </row>
    <row r="300" spans="1:43" s="213" customFormat="1">
      <c r="A300" s="229"/>
      <c r="B300" s="233"/>
      <c r="C300" s="253"/>
      <c r="D300" s="233"/>
      <c r="E300" s="233"/>
      <c r="F300" s="164"/>
      <c r="G300" s="76"/>
      <c r="H300" s="76"/>
      <c r="I300" s="76"/>
      <c r="J300" s="92"/>
      <c r="K300" s="196"/>
      <c r="L300" s="261"/>
      <c r="M300" s="261"/>
      <c r="N300" s="100" t="s">
        <v>4119</v>
      </c>
      <c r="O300" s="101" t="s">
        <v>36</v>
      </c>
      <c r="P300" s="307"/>
      <c r="Q300" s="308"/>
      <c r="R300" s="76" t="s">
        <v>4109</v>
      </c>
      <c r="S300" s="76">
        <f>IF(LEN(R300)&gt;0,INDEX('JP PINT 1.0'!G:G,MATCH(R300,'JP PINT 1.0'!B:B,0),1),"")</f>
        <v>1</v>
      </c>
      <c r="T300" s="292" t="str">
        <f>INDEX('JP PINT 1.0'!H:H,MATCH(単一請求!R300,'JP PINT 1.0'!B:B,0),1)</f>
        <v>Paid amounts</v>
      </c>
      <c r="U300" s="75" t="s">
        <v>5353</v>
      </c>
      <c r="V300" s="75" t="str">
        <f>INDEX('JP PINT 1.0'!F:F,MATCH(単一請求!R300,'JP PINT 1.0'!B:B,0),1)</f>
        <v>0..n</v>
      </c>
      <c r="W300" s="229" t="str">
        <f>INDEX('JP PINT 1.0'!K:K,MATCH(単一請求!R300,'JP PINT 1.0'!B:B,0),1)</f>
        <v>Breakdown of the paid amount deducted from the amount due.</v>
      </c>
      <c r="X300" s="306"/>
      <c r="Y300" s="306"/>
      <c r="Z300" s="306"/>
      <c r="AA300" s="306"/>
      <c r="AB300" s="306"/>
      <c r="AC300" s="306"/>
      <c r="AD300" s="306"/>
      <c r="AE300" s="306"/>
      <c r="AF300" s="306"/>
      <c r="AG300" s="306"/>
      <c r="AH300" s="306"/>
      <c r="AI300" s="306"/>
      <c r="AJ300" s="306"/>
      <c r="AK300" s="260"/>
      <c r="AL300" s="260"/>
      <c r="AM300" s="260"/>
      <c r="AN300" s="260"/>
      <c r="AO300" s="260"/>
      <c r="AP300" s="260"/>
      <c r="AQ300" s="260"/>
    </row>
    <row r="301" spans="1:43" s="213" customFormat="1">
      <c r="A301" s="229"/>
      <c r="B301" s="233"/>
      <c r="C301" s="253"/>
      <c r="D301" s="233"/>
      <c r="E301" s="233"/>
      <c r="F301" s="164"/>
      <c r="G301" s="76"/>
      <c r="H301" s="76"/>
      <c r="I301" s="76"/>
      <c r="J301" s="92"/>
      <c r="K301" s="196"/>
      <c r="L301" s="261"/>
      <c r="M301" s="261"/>
      <c r="N301" s="165" t="s">
        <v>5087</v>
      </c>
      <c r="O301" s="101"/>
      <c r="P301" s="307"/>
      <c r="Q301" s="308"/>
      <c r="R301" s="166" t="s">
        <v>4110</v>
      </c>
      <c r="S301" s="182">
        <f>IF(LEN(R301)&gt;0,INDEX('JP PINT 1.0'!G:G,MATCH(R301,'JP PINT 1.0'!B:B,0),1),"")</f>
        <v>2</v>
      </c>
      <c r="T301" s="292" t="str">
        <f>INDEX('JP PINT 1.0'!H:H,MATCH(単一請求!R301,'JP PINT 1.0'!B:B,0),1)</f>
        <v>Payment identifier</v>
      </c>
      <c r="U301" s="75" t="s">
        <v>5353</v>
      </c>
      <c r="V301" s="75" t="str">
        <f>INDEX('JP PINT 1.0'!F:F,MATCH(単一請求!R301,'JP PINT 1.0'!B:B,0),1)</f>
        <v>0..1</v>
      </c>
      <c r="W301" s="229" t="str">
        <f>INDEX('JP PINT 1.0'!K:K,MATCH(単一請求!R301,'JP PINT 1.0'!B:B,0),1)</f>
        <v>An identifier that references the payment	 such as bank transfer identifier.</v>
      </c>
      <c r="X301" s="306"/>
      <c r="Y301" s="306"/>
      <c r="Z301" s="306"/>
      <c r="AA301" s="306"/>
      <c r="AB301" s="306"/>
      <c r="AC301" s="306"/>
      <c r="AD301" s="306"/>
      <c r="AE301" s="306"/>
      <c r="AF301" s="306"/>
      <c r="AG301" s="306"/>
      <c r="AH301" s="306"/>
      <c r="AI301" s="306"/>
      <c r="AJ301" s="306"/>
      <c r="AK301" s="260"/>
      <c r="AL301" s="260"/>
      <c r="AM301" s="260"/>
      <c r="AN301" s="260"/>
      <c r="AO301" s="260"/>
      <c r="AP301" s="260"/>
      <c r="AQ301" s="260"/>
    </row>
    <row r="302" spans="1:43" s="213" customFormat="1">
      <c r="A302" s="229"/>
      <c r="B302" s="233"/>
      <c r="C302" s="253"/>
      <c r="D302" s="233"/>
      <c r="E302" s="233"/>
      <c r="F302" s="164"/>
      <c r="G302" s="76"/>
      <c r="H302" s="76"/>
      <c r="I302" s="76"/>
      <c r="J302" s="92"/>
      <c r="K302" s="196"/>
      <c r="L302" s="261"/>
      <c r="M302" s="261"/>
      <c r="N302" s="165" t="s">
        <v>4115</v>
      </c>
      <c r="O302" s="101"/>
      <c r="P302" s="307"/>
      <c r="Q302" s="308"/>
      <c r="R302" s="166" t="s">
        <v>4111</v>
      </c>
      <c r="S302" s="182">
        <f>IF(LEN(R302)&gt;0,INDEX('JP PINT 1.0'!G:G,MATCH(R302,'JP PINT 1.0'!B:B,0),1),"")</f>
        <v>2</v>
      </c>
      <c r="T302" s="292" t="str">
        <f>INDEX('JP PINT 1.0'!H:H,MATCH(単一請求!R302,'JP PINT 1.0'!B:B,0),1)</f>
        <v>Paid amount</v>
      </c>
      <c r="U302" s="75" t="s">
        <v>5353</v>
      </c>
      <c r="V302" s="75" t="str">
        <f>INDEX('JP PINT 1.0'!F:F,MATCH(単一請求!R302,'JP PINT 1.0'!B:B,0),1)</f>
        <v>1..1</v>
      </c>
      <c r="W302" s="229" t="str">
        <f>INDEX('JP PINT 1.0'!K:K,MATCH(単一請求!R302,'JP PINT 1.0'!B:B,0),1)</f>
        <v>The amount of the payment in the invoice currency.</v>
      </c>
      <c r="X302" s="306"/>
      <c r="Y302" s="306"/>
      <c r="Z302" s="306"/>
      <c r="AA302" s="306"/>
      <c r="AB302" s="306"/>
      <c r="AC302" s="306"/>
      <c r="AD302" s="306"/>
      <c r="AE302" s="306"/>
      <c r="AF302" s="306"/>
      <c r="AG302" s="306"/>
      <c r="AH302" s="306"/>
      <c r="AI302" s="306"/>
      <c r="AJ302" s="306"/>
      <c r="AK302" s="260"/>
      <c r="AL302" s="260"/>
      <c r="AM302" s="260"/>
      <c r="AN302" s="260"/>
      <c r="AO302" s="260"/>
      <c r="AP302" s="260"/>
      <c r="AQ302" s="260"/>
    </row>
    <row r="303" spans="1:43" s="213" customFormat="1">
      <c r="A303" s="229"/>
      <c r="B303" s="233"/>
      <c r="C303" s="253"/>
      <c r="D303" s="233"/>
      <c r="E303" s="233"/>
      <c r="F303" s="164"/>
      <c r="G303" s="76"/>
      <c r="H303" s="76"/>
      <c r="I303" s="76"/>
      <c r="J303" s="92"/>
      <c r="K303" s="196"/>
      <c r="L303" s="261"/>
      <c r="M303" s="261"/>
      <c r="N303" s="165" t="s">
        <v>4117</v>
      </c>
      <c r="O303" s="101"/>
      <c r="P303" s="307"/>
      <c r="Q303" s="308"/>
      <c r="R303" s="166" t="s">
        <v>4112</v>
      </c>
      <c r="S303" s="182">
        <f>IF(LEN(R303)&gt;0,INDEX('JP PINT 1.0'!G:G,MATCH(R303,'JP PINT 1.0'!B:B,0),1),"")</f>
        <v>2</v>
      </c>
      <c r="T303" s="292" t="str">
        <f>INDEX('JP PINT 1.0'!H:H,MATCH(単一請求!R303,'JP PINT 1.0'!B:B,0),1)</f>
        <v>The date when the paid amount is debited to the invoice.</v>
      </c>
      <c r="U303" s="75" t="s">
        <v>5353</v>
      </c>
      <c r="V303" s="75" t="str">
        <f>INDEX('JP PINT 1.0'!F:F,MATCH(単一請求!R303,'JP PINT 1.0'!B:B,0),1)</f>
        <v>0..1</v>
      </c>
      <c r="W303" s="229" t="str">
        <f>INDEX('JP PINT 1.0'!K:K,MATCH(単一請求!R303,'JP PINT 1.0'!B:B,0),1)</f>
        <v>The date when the prepaid amount was received by the seller.</v>
      </c>
      <c r="X303" s="306"/>
      <c r="Y303" s="306"/>
      <c r="Z303" s="306"/>
      <c r="AA303" s="306"/>
      <c r="AB303" s="306"/>
      <c r="AC303" s="306"/>
      <c r="AD303" s="306"/>
      <c r="AE303" s="306"/>
      <c r="AF303" s="306"/>
      <c r="AG303" s="306"/>
      <c r="AH303" s="306"/>
      <c r="AI303" s="306"/>
      <c r="AJ303" s="306"/>
      <c r="AK303" s="260"/>
      <c r="AL303" s="260"/>
      <c r="AM303" s="260"/>
      <c r="AN303" s="260"/>
      <c r="AO303" s="260"/>
      <c r="AP303" s="260"/>
      <c r="AQ303" s="260"/>
    </row>
    <row r="304" spans="1:43" s="213" customFormat="1">
      <c r="A304" s="229"/>
      <c r="B304" s="233"/>
      <c r="C304" s="253"/>
      <c r="D304" s="233"/>
      <c r="E304" s="233"/>
      <c r="F304" s="164"/>
      <c r="G304" s="76"/>
      <c r="H304" s="76"/>
      <c r="I304" s="76"/>
      <c r="J304" s="92"/>
      <c r="K304" s="196"/>
      <c r="L304" s="261"/>
      <c r="M304" s="261"/>
      <c r="N304" s="165" t="s">
        <v>5087</v>
      </c>
      <c r="O304" s="101"/>
      <c r="P304" s="307"/>
      <c r="Q304" s="308"/>
      <c r="R304" s="166" t="s">
        <v>4113</v>
      </c>
      <c r="S304" s="182">
        <f>IF(LEN(R304)&gt;0,INDEX('JP PINT 1.0'!G:G,MATCH(R304,'JP PINT 1.0'!B:B,0),1),"")</f>
        <v>2</v>
      </c>
      <c r="T304" s="292" t="str">
        <f>INDEX('JP PINT 1.0'!H:H,MATCH(単一請求!R304,'JP PINT 1.0'!B:B,0),1)</f>
        <v>Payment type</v>
      </c>
      <c r="U304" s="75" t="s">
        <v>5353</v>
      </c>
      <c r="V304" s="75" t="str">
        <f>INDEX('JP PINT 1.0'!F:F,MATCH(単一請求!R304,'JP PINT 1.0'!B:B,0),1)</f>
        <v>0..1</v>
      </c>
      <c r="W304" s="229" t="str">
        <f>INDEX('JP PINT 1.0'!K:K,MATCH(単一請求!R304,'JP PINT 1.0'!B:B,0),1)</f>
        <v>The type of the the payment.</v>
      </c>
      <c r="X304" s="306"/>
      <c r="Y304" s="306"/>
      <c r="Z304" s="306"/>
      <c r="AA304" s="306"/>
      <c r="AB304" s="306"/>
      <c r="AC304" s="306"/>
      <c r="AD304" s="306"/>
      <c r="AE304" s="306"/>
      <c r="AF304" s="306"/>
      <c r="AG304" s="306"/>
      <c r="AH304" s="306"/>
      <c r="AI304" s="306"/>
      <c r="AJ304" s="306"/>
      <c r="AK304" s="260"/>
      <c r="AL304" s="260"/>
      <c r="AM304" s="260"/>
      <c r="AN304" s="260"/>
      <c r="AO304" s="260"/>
      <c r="AP304" s="260"/>
      <c r="AQ304" s="260"/>
    </row>
    <row r="305" spans="1:43">
      <c r="A305" s="229">
        <v>276</v>
      </c>
      <c r="B305" s="236" t="s">
        <v>5675</v>
      </c>
      <c r="C305" s="251" t="s">
        <v>5676</v>
      </c>
      <c r="D305" s="236" t="s">
        <v>1336</v>
      </c>
      <c r="E305" s="236" t="s">
        <v>1337</v>
      </c>
      <c r="F305" s="236" t="s">
        <v>988</v>
      </c>
      <c r="G305" s="85" t="s">
        <v>17</v>
      </c>
      <c r="H305" s="116" t="s">
        <v>5308</v>
      </c>
      <c r="I305" s="116" t="s">
        <v>5308</v>
      </c>
      <c r="J305" s="88" t="s">
        <v>5353</v>
      </c>
      <c r="L305" s="236">
        <v>508</v>
      </c>
      <c r="M305" s="236" t="s">
        <v>1329</v>
      </c>
      <c r="N305" s="237" t="s">
        <v>1330</v>
      </c>
      <c r="O305" s="238" t="s">
        <v>36</v>
      </c>
      <c r="P305" s="304"/>
      <c r="Q305" s="199"/>
      <c r="R305" s="75" t="s">
        <v>3230</v>
      </c>
      <c r="S305" s="76">
        <f>IF(LEN(R305)&gt;0,INDEX('JP PINT 1.0'!G:G,MATCH(R305,'JP PINT 1.0'!B:B,0),1),"")</f>
        <v>2</v>
      </c>
      <c r="T305" s="229" t="s">
        <v>3231</v>
      </c>
      <c r="U305" s="75" t="s">
        <v>5353</v>
      </c>
      <c r="V305" s="75" t="s">
        <v>30</v>
      </c>
      <c r="W305" s="229" t="s">
        <v>4073</v>
      </c>
      <c r="AI305" s="213"/>
      <c r="AJ305" s="213"/>
    </row>
    <row r="306" spans="1:43">
      <c r="A306" s="229">
        <v>277</v>
      </c>
      <c r="B306" s="233" t="s">
        <v>5675</v>
      </c>
      <c r="C306" s="253" t="s">
        <v>5677</v>
      </c>
      <c r="D306" s="200" t="s">
        <v>1339</v>
      </c>
      <c r="E306" s="200" t="s">
        <v>1340</v>
      </c>
      <c r="F306" s="233" t="s">
        <v>23</v>
      </c>
      <c r="G306" s="76" t="s">
        <v>17</v>
      </c>
      <c r="H306" s="113" t="s">
        <v>5373</v>
      </c>
      <c r="I306" s="113" t="s">
        <v>5311</v>
      </c>
      <c r="J306" s="113" t="s">
        <v>5353</v>
      </c>
      <c r="K306" s="196"/>
      <c r="L306" s="233">
        <v>510</v>
      </c>
      <c r="M306" s="233" t="s">
        <v>1329</v>
      </c>
      <c r="N306" s="234" t="s">
        <v>1338</v>
      </c>
      <c r="O306" s="233" t="s">
        <v>25</v>
      </c>
      <c r="P306" s="304"/>
      <c r="Q306" s="196"/>
      <c r="R306" s="75" t="s">
        <v>3238</v>
      </c>
      <c r="S306" s="76">
        <f>IF(LEN(R306)&gt;0,INDEX('JP PINT 1.0'!G:G,MATCH(R306,'JP PINT 1.0'!B:B,0),1),"")</f>
        <v>3</v>
      </c>
      <c r="T306" s="229" t="s">
        <v>3239</v>
      </c>
      <c r="U306" s="75" t="s">
        <v>5353</v>
      </c>
      <c r="V306" s="75" t="s">
        <v>23</v>
      </c>
      <c r="W306" s="229" t="s">
        <v>3241</v>
      </c>
      <c r="X306" s="200"/>
      <c r="Y306" s="200"/>
      <c r="Z306" s="200"/>
      <c r="AA306" s="200"/>
      <c r="AB306" s="200"/>
      <c r="AC306" s="200"/>
      <c r="AD306" s="200"/>
      <c r="AE306" s="200"/>
      <c r="AF306" s="200"/>
      <c r="AG306" s="200"/>
      <c r="AH306" s="200"/>
      <c r="AI306" s="200"/>
      <c r="AJ306" s="200"/>
      <c r="AK306" s="260"/>
      <c r="AL306" s="260"/>
      <c r="AM306" s="260"/>
      <c r="AN306" s="260"/>
      <c r="AO306" s="260"/>
      <c r="AP306" s="260"/>
      <c r="AQ306" s="260"/>
    </row>
    <row r="307" spans="1:43" s="200" customFormat="1">
      <c r="A307" s="229">
        <v>278</v>
      </c>
      <c r="B307" s="233" t="s">
        <v>5675</v>
      </c>
      <c r="C307" s="253" t="s">
        <v>5678</v>
      </c>
      <c r="D307" s="233" t="s">
        <v>1342</v>
      </c>
      <c r="E307" s="233" t="s">
        <v>5679</v>
      </c>
      <c r="F307" s="233" t="s">
        <v>30</v>
      </c>
      <c r="G307" s="76" t="s">
        <v>17</v>
      </c>
      <c r="H307" s="112" t="s">
        <v>5373</v>
      </c>
      <c r="I307" s="112" t="s">
        <v>5340</v>
      </c>
      <c r="J307" s="113" t="s">
        <v>942</v>
      </c>
      <c r="K307" s="196"/>
      <c r="L307" s="233">
        <v>511</v>
      </c>
      <c r="M307" s="233" t="s">
        <v>1329</v>
      </c>
      <c r="N307" s="234" t="s">
        <v>1341</v>
      </c>
      <c r="O307" s="233" t="s">
        <v>25</v>
      </c>
      <c r="P307" s="304"/>
      <c r="Q307" s="196"/>
      <c r="R307" s="75"/>
      <c r="S307" s="76" t="str">
        <f>IF(LEN(R307)&gt;0,INDEX('JP PINT 1.0'!G:G,MATCH(R307,'JP PINT 1.0'!B:B,0),1),"")</f>
        <v/>
      </c>
      <c r="T307" s="229"/>
      <c r="U307" s="229"/>
      <c r="V307" s="75"/>
      <c r="W307" s="229"/>
      <c r="AK307" s="268"/>
      <c r="AL307" s="268"/>
      <c r="AM307" s="268"/>
      <c r="AN307" s="268"/>
      <c r="AO307" s="268"/>
      <c r="AP307" s="268"/>
      <c r="AQ307" s="268"/>
    </row>
    <row r="308" spans="1:43" s="200" customFormat="1">
      <c r="A308" s="229">
        <v>279</v>
      </c>
      <c r="B308" s="236" t="s">
        <v>5675</v>
      </c>
      <c r="C308" s="251" t="s">
        <v>5680</v>
      </c>
      <c r="D308" s="286" t="s">
        <v>1355</v>
      </c>
      <c r="E308" s="286" t="s">
        <v>1356</v>
      </c>
      <c r="F308" s="236" t="s">
        <v>30</v>
      </c>
      <c r="G308" s="85" t="s">
        <v>24</v>
      </c>
      <c r="H308" s="116" t="s">
        <v>5308</v>
      </c>
      <c r="I308" s="116" t="s">
        <v>5308</v>
      </c>
      <c r="J308" s="88" t="s">
        <v>942</v>
      </c>
      <c r="K308" s="197"/>
      <c r="L308" s="236">
        <v>514</v>
      </c>
      <c r="M308" s="236" t="s">
        <v>1329</v>
      </c>
      <c r="N308" s="237" t="s">
        <v>1352</v>
      </c>
      <c r="O308" s="238" t="s">
        <v>36</v>
      </c>
      <c r="P308" s="256"/>
      <c r="Q308" s="197"/>
      <c r="R308" s="82"/>
      <c r="S308" s="76" t="str">
        <f>IF(LEN(R308)&gt;0,INDEX('JP PINT 1.0'!G:G,MATCH(R308,'JP PINT 1.0'!B:B,0),1),"")</f>
        <v/>
      </c>
      <c r="T308" s="244"/>
      <c r="U308" s="113"/>
      <c r="V308" s="82"/>
      <c r="W308" s="244"/>
      <c r="X308" s="195"/>
      <c r="Y308" s="195"/>
      <c r="Z308" s="195"/>
      <c r="AA308" s="195"/>
      <c r="AB308" s="195"/>
      <c r="AC308" s="195"/>
      <c r="AD308" s="195"/>
      <c r="AE308" s="195"/>
      <c r="AF308" s="195"/>
      <c r="AG308" s="195"/>
      <c r="AH308" s="195"/>
      <c r="AI308" s="195"/>
      <c r="AJ308" s="195"/>
    </row>
    <row r="309" spans="1:43">
      <c r="A309" s="229">
        <v>280</v>
      </c>
      <c r="B309" s="233" t="s">
        <v>5675</v>
      </c>
      <c r="C309" s="253" t="s">
        <v>5681</v>
      </c>
      <c r="D309" s="233" t="s">
        <v>1357</v>
      </c>
      <c r="E309" s="233" t="s">
        <v>1358</v>
      </c>
      <c r="F309" s="233" t="s">
        <v>30</v>
      </c>
      <c r="G309" s="84" t="s">
        <v>24</v>
      </c>
      <c r="H309" s="113" t="s">
        <v>5337</v>
      </c>
      <c r="I309" s="125"/>
      <c r="J309" s="63" t="s">
        <v>5308</v>
      </c>
      <c r="L309" s="233">
        <v>516</v>
      </c>
      <c r="M309" s="233" t="s">
        <v>1329</v>
      </c>
      <c r="N309" s="234" t="s">
        <v>163</v>
      </c>
      <c r="O309" s="229" t="s">
        <v>25</v>
      </c>
      <c r="P309" s="256"/>
      <c r="R309" s="82"/>
      <c r="S309" s="76" t="str">
        <f>IF(LEN(R309)&gt;0,INDEX('JP PINT 1.0'!G:G,MATCH(R309,'JP PINT 1.0'!B:B,0),1),"")</f>
        <v/>
      </c>
      <c r="T309" s="244"/>
      <c r="U309" s="113"/>
      <c r="V309" s="82"/>
      <c r="W309" s="244"/>
      <c r="AI309" s="200"/>
      <c r="AJ309" s="200"/>
      <c r="AK309" s="213"/>
      <c r="AL309" s="213"/>
      <c r="AM309" s="213"/>
      <c r="AN309" s="213"/>
      <c r="AO309" s="213"/>
      <c r="AP309" s="213"/>
      <c r="AQ309" s="213"/>
    </row>
    <row r="310" spans="1:43" s="200" customFormat="1">
      <c r="A310" s="229">
        <v>281</v>
      </c>
      <c r="B310" s="233" t="s">
        <v>5675</v>
      </c>
      <c r="C310" s="253" t="s">
        <v>5682</v>
      </c>
      <c r="D310" s="233" t="s">
        <v>1360</v>
      </c>
      <c r="E310" s="233" t="s">
        <v>1361</v>
      </c>
      <c r="F310" s="233" t="s">
        <v>30</v>
      </c>
      <c r="G310" s="76" t="s">
        <v>24</v>
      </c>
      <c r="H310" s="113" t="s">
        <v>5337</v>
      </c>
      <c r="I310" s="125"/>
      <c r="J310" s="113" t="s">
        <v>5308</v>
      </c>
      <c r="K310" s="196"/>
      <c r="L310" s="233">
        <v>517</v>
      </c>
      <c r="M310" s="83" t="s">
        <v>1329</v>
      </c>
      <c r="N310" s="234" t="s">
        <v>1359</v>
      </c>
      <c r="O310" s="233" t="s">
        <v>25</v>
      </c>
      <c r="P310" s="256"/>
      <c r="Q310" s="196"/>
      <c r="R310" s="82"/>
      <c r="S310" s="76" t="str">
        <f>IF(LEN(R310)&gt;0,INDEX('JP PINT 1.0'!G:G,MATCH(R310,'JP PINT 1.0'!B:B,0),1),"")</f>
        <v/>
      </c>
      <c r="T310" s="244"/>
      <c r="U310" s="113"/>
      <c r="V310" s="82"/>
      <c r="W310" s="244"/>
      <c r="AI310" s="195"/>
      <c r="AJ310" s="195"/>
      <c r="AK310" s="213"/>
      <c r="AL310" s="213"/>
      <c r="AM310" s="213"/>
      <c r="AN310" s="213"/>
      <c r="AO310" s="213"/>
      <c r="AP310" s="213"/>
      <c r="AQ310" s="213"/>
    </row>
    <row r="311" spans="1:43" s="200" customFormat="1">
      <c r="A311" s="229">
        <v>282</v>
      </c>
      <c r="B311" s="213" t="s">
        <v>5675</v>
      </c>
      <c r="C311" s="253" t="s">
        <v>5683</v>
      </c>
      <c r="D311" s="222" t="s">
        <v>1362</v>
      </c>
      <c r="E311" s="222" t="s">
        <v>1363</v>
      </c>
      <c r="F311" s="233" t="s">
        <v>30</v>
      </c>
      <c r="G311" s="63" t="s">
        <v>17</v>
      </c>
      <c r="H311" s="136" t="s">
        <v>5337</v>
      </c>
      <c r="I311" s="154" t="s">
        <v>5532</v>
      </c>
      <c r="J311" s="136" t="s">
        <v>5308</v>
      </c>
      <c r="K311" s="196"/>
      <c r="L311" s="222">
        <v>518</v>
      </c>
      <c r="M311" s="222" t="s">
        <v>1329</v>
      </c>
      <c r="N311" s="222" t="s">
        <v>170</v>
      </c>
      <c r="O311" s="233" t="s">
        <v>25</v>
      </c>
      <c r="P311" s="256"/>
      <c r="Q311" s="196"/>
      <c r="R311" s="82"/>
      <c r="S311" s="76" t="str">
        <f>IF(LEN(R311)&gt;0,INDEX('JP PINT 1.0'!G:G,MATCH(R311,'JP PINT 1.0'!B:B,0),1),"")</f>
        <v/>
      </c>
      <c r="T311" s="244"/>
      <c r="U311" s="113"/>
      <c r="V311" s="82"/>
      <c r="W311" s="244"/>
      <c r="AK311" s="195"/>
      <c r="AL311" s="195"/>
      <c r="AM311" s="195"/>
      <c r="AN311" s="195"/>
      <c r="AO311" s="195"/>
      <c r="AP311" s="195"/>
      <c r="AQ311" s="195"/>
    </row>
    <row r="312" spans="1:43" s="213" customFormat="1">
      <c r="A312" s="229">
        <v>283</v>
      </c>
      <c r="B312" s="236" t="s">
        <v>5675</v>
      </c>
      <c r="C312" s="251" t="s">
        <v>5684</v>
      </c>
      <c r="D312" s="286" t="s">
        <v>1367</v>
      </c>
      <c r="E312" s="286" t="s">
        <v>1368</v>
      </c>
      <c r="F312" s="236" t="s">
        <v>30</v>
      </c>
      <c r="G312" s="88" t="s">
        <v>24</v>
      </c>
      <c r="H312" s="116" t="s">
        <v>5308</v>
      </c>
      <c r="I312" s="116" t="s">
        <v>5308</v>
      </c>
      <c r="J312" s="116" t="s">
        <v>942</v>
      </c>
      <c r="K312" s="199"/>
      <c r="L312" s="236">
        <v>519</v>
      </c>
      <c r="M312" s="236" t="s">
        <v>1329</v>
      </c>
      <c r="N312" s="236" t="s">
        <v>1364</v>
      </c>
      <c r="O312" s="286" t="s">
        <v>36</v>
      </c>
      <c r="P312" s="256"/>
      <c r="Q312" s="199"/>
      <c r="R312" s="82"/>
      <c r="S312" s="76" t="str">
        <f>IF(LEN(R312)&gt;0,INDEX('JP PINT 1.0'!G:G,MATCH(R312,'JP PINT 1.0'!B:B,0),1),"")</f>
        <v/>
      </c>
      <c r="T312" s="244"/>
      <c r="U312" s="113"/>
      <c r="V312" s="82"/>
      <c r="W312" s="244"/>
      <c r="AI312" s="200"/>
      <c r="AJ312" s="200"/>
      <c r="AK312" s="200"/>
      <c r="AL312" s="200"/>
      <c r="AM312" s="200"/>
      <c r="AN312" s="200"/>
      <c r="AO312" s="200"/>
      <c r="AP312" s="200"/>
      <c r="AQ312" s="200"/>
    </row>
    <row r="313" spans="1:43">
      <c r="A313" s="229">
        <v>284</v>
      </c>
      <c r="B313" s="270" t="s">
        <v>5675</v>
      </c>
      <c r="C313" s="253" t="s">
        <v>5685</v>
      </c>
      <c r="D313" s="222" t="s">
        <v>1369</v>
      </c>
      <c r="E313" s="222" t="s">
        <v>1370</v>
      </c>
      <c r="F313" s="233" t="s">
        <v>30</v>
      </c>
      <c r="G313" s="63" t="s">
        <v>24</v>
      </c>
      <c r="H313" s="113" t="s">
        <v>5337</v>
      </c>
      <c r="I313" s="113" t="s">
        <v>5337</v>
      </c>
      <c r="J313" s="136" t="s">
        <v>5353</v>
      </c>
      <c r="K313" s="279"/>
      <c r="L313" s="270">
        <v>521</v>
      </c>
      <c r="M313" s="222" t="s">
        <v>1329</v>
      </c>
      <c r="N313" s="222" t="s">
        <v>163</v>
      </c>
      <c r="O313" s="280" t="s">
        <v>25</v>
      </c>
      <c r="P313" s="256"/>
      <c r="Q313" s="279"/>
      <c r="R313" s="82" t="s">
        <v>3293</v>
      </c>
      <c r="S313" s="76">
        <f>IF(LEN(R313)&gt;0,INDEX('JP PINT 1.0'!G:G,MATCH(R313,'JP PINT 1.0'!B:B,0),1),"")</f>
        <v>2</v>
      </c>
      <c r="T313" s="244" t="s">
        <v>5686</v>
      </c>
      <c r="U313" s="113" t="s">
        <v>5353</v>
      </c>
      <c r="V313" s="82" t="s">
        <v>30</v>
      </c>
      <c r="W313" s="244" t="s">
        <v>5243</v>
      </c>
      <c r="X313" s="268"/>
      <c r="Y313" s="268"/>
      <c r="Z313" s="268"/>
      <c r="AA313" s="268"/>
      <c r="AB313" s="268"/>
      <c r="AC313" s="268"/>
      <c r="AD313" s="268"/>
      <c r="AE313" s="268"/>
      <c r="AF313" s="268"/>
      <c r="AG313" s="268"/>
      <c r="AH313" s="268"/>
      <c r="AK313" s="260"/>
      <c r="AL313" s="260"/>
      <c r="AM313" s="260"/>
      <c r="AN313" s="260"/>
      <c r="AO313" s="260"/>
      <c r="AP313" s="260"/>
      <c r="AQ313" s="260"/>
    </row>
    <row r="314" spans="1:43" s="268" customFormat="1">
      <c r="A314" s="229">
        <v>285</v>
      </c>
      <c r="B314" s="222" t="s">
        <v>5675</v>
      </c>
      <c r="C314" s="253" t="s">
        <v>5687</v>
      </c>
      <c r="D314" s="222" t="s">
        <v>1371</v>
      </c>
      <c r="E314" s="222" t="s">
        <v>1372</v>
      </c>
      <c r="F314" s="222" t="s">
        <v>30</v>
      </c>
      <c r="G314" s="63" t="s">
        <v>24</v>
      </c>
      <c r="H314" s="112" t="s">
        <v>5337</v>
      </c>
      <c r="I314" s="112" t="s">
        <v>5337</v>
      </c>
      <c r="J314" s="136" t="s">
        <v>5353</v>
      </c>
      <c r="K314" s="199"/>
      <c r="L314" s="222">
        <v>522</v>
      </c>
      <c r="M314" s="222" t="s">
        <v>1329</v>
      </c>
      <c r="N314" s="222" t="s">
        <v>1359</v>
      </c>
      <c r="O314" s="222" t="s">
        <v>25</v>
      </c>
      <c r="P314" s="256"/>
      <c r="Q314" s="199"/>
      <c r="R314" s="82" t="s">
        <v>1944</v>
      </c>
      <c r="S314" s="76">
        <f>IF(LEN(R314)&gt;0,INDEX('JP PINT 1.0'!G:G,MATCH(R314,'JP PINT 1.0'!B:B,0),1),"")</f>
        <v>2</v>
      </c>
      <c r="T314" s="244" t="s">
        <v>1945</v>
      </c>
      <c r="U314" s="113" t="s">
        <v>5353</v>
      </c>
      <c r="V314" s="82" t="s">
        <v>30</v>
      </c>
      <c r="W314" s="244" t="s">
        <v>4050</v>
      </c>
      <c r="X314" s="213"/>
      <c r="Y314" s="213"/>
      <c r="Z314" s="213"/>
      <c r="AA314" s="213"/>
      <c r="AB314" s="213"/>
      <c r="AC314" s="213"/>
      <c r="AD314" s="213"/>
      <c r="AE314" s="213"/>
      <c r="AF314" s="213"/>
      <c r="AG314" s="213"/>
      <c r="AH314" s="213"/>
      <c r="AK314" s="260"/>
      <c r="AL314" s="260"/>
      <c r="AM314" s="260"/>
      <c r="AN314" s="260"/>
      <c r="AO314" s="260"/>
      <c r="AP314" s="260"/>
      <c r="AQ314" s="260"/>
    </row>
    <row r="315" spans="1:43" s="213" customFormat="1">
      <c r="A315" s="229">
        <v>286</v>
      </c>
      <c r="B315" s="270" t="s">
        <v>5675</v>
      </c>
      <c r="C315" s="253" t="s">
        <v>5688</v>
      </c>
      <c r="D315" s="222" t="s">
        <v>1373</v>
      </c>
      <c r="E315" s="222" t="s">
        <v>1374</v>
      </c>
      <c r="F315" s="222" t="s">
        <v>30</v>
      </c>
      <c r="G315" s="63" t="s">
        <v>17</v>
      </c>
      <c r="H315" s="112" t="s">
        <v>5337</v>
      </c>
      <c r="I315" s="112" t="s">
        <v>5337</v>
      </c>
      <c r="J315" s="113" t="s">
        <v>5308</v>
      </c>
      <c r="K315" s="197"/>
      <c r="L315" s="270">
        <v>523</v>
      </c>
      <c r="M315" s="83" t="s">
        <v>1329</v>
      </c>
      <c r="N315" s="222" t="s">
        <v>170</v>
      </c>
      <c r="O315" s="229" t="s">
        <v>25</v>
      </c>
      <c r="P315" s="256"/>
      <c r="Q315" s="197"/>
      <c r="R315" s="82"/>
      <c r="S315" s="76" t="str">
        <f>IF(LEN(R315)&gt;0,INDEX('JP PINT 1.0'!G:G,MATCH(R315,'JP PINT 1.0'!B:B,0),1),"")</f>
        <v/>
      </c>
      <c r="T315" s="244"/>
      <c r="U315" s="113"/>
      <c r="V315" s="82"/>
      <c r="W315" s="244"/>
      <c r="X315" s="195"/>
      <c r="Y315" s="195"/>
      <c r="Z315" s="195"/>
      <c r="AA315" s="195"/>
      <c r="AB315" s="195"/>
      <c r="AC315" s="195"/>
      <c r="AD315" s="195"/>
      <c r="AE315" s="195"/>
      <c r="AF315" s="195"/>
      <c r="AG315" s="195"/>
      <c r="AH315" s="195"/>
      <c r="AK315" s="260"/>
      <c r="AL315" s="260"/>
      <c r="AM315" s="260"/>
      <c r="AN315" s="260"/>
      <c r="AO315" s="260"/>
      <c r="AP315" s="260"/>
      <c r="AQ315" s="260"/>
    </row>
    <row r="316" spans="1:43">
      <c r="A316" s="229">
        <v>287</v>
      </c>
      <c r="B316" s="309" t="s">
        <v>5675</v>
      </c>
      <c r="C316" s="251" t="s">
        <v>5689</v>
      </c>
      <c r="D316" s="236" t="s">
        <v>1396</v>
      </c>
      <c r="E316" s="236" t="s">
        <v>1397</v>
      </c>
      <c r="F316" s="236" t="s">
        <v>23</v>
      </c>
      <c r="G316" s="85" t="s">
        <v>17</v>
      </c>
      <c r="H316" s="115" t="s">
        <v>5308</v>
      </c>
      <c r="I316" s="116" t="s">
        <v>5308</v>
      </c>
      <c r="J316" s="116" t="s">
        <v>5489</v>
      </c>
      <c r="L316" s="310">
        <v>533</v>
      </c>
      <c r="M316" s="94" t="s">
        <v>1329</v>
      </c>
      <c r="N316" s="236" t="s">
        <v>1390</v>
      </c>
      <c r="O316" s="311" t="s">
        <v>36</v>
      </c>
      <c r="P316" s="256"/>
      <c r="R316" s="76" t="s">
        <v>1941</v>
      </c>
      <c r="S316" s="76">
        <f>IF(LEN(R316)&gt;0,INDEX('JP PINT 1.0'!G:G,MATCH(R316,'JP PINT 1.0'!B:B,0),1),"")</f>
        <v>2</v>
      </c>
      <c r="T316" s="233" t="s">
        <v>1942</v>
      </c>
      <c r="U316" s="113" t="s">
        <v>5278</v>
      </c>
      <c r="V316" s="76" t="s">
        <v>23</v>
      </c>
      <c r="W316" s="233" t="s">
        <v>1943</v>
      </c>
      <c r="AI316" s="213"/>
      <c r="AJ316" s="213"/>
    </row>
    <row r="317" spans="1:43" s="260" customFormat="1">
      <c r="A317" s="229">
        <v>288</v>
      </c>
      <c r="B317" s="233" t="s">
        <v>5675</v>
      </c>
      <c r="C317" s="253" t="s">
        <v>5690</v>
      </c>
      <c r="D317" s="233" t="s">
        <v>1399</v>
      </c>
      <c r="E317" s="233" t="s">
        <v>1400</v>
      </c>
      <c r="F317" s="233" t="s">
        <v>30</v>
      </c>
      <c r="G317" s="84" t="s">
        <v>17</v>
      </c>
      <c r="H317" s="113" t="s">
        <v>5337</v>
      </c>
      <c r="I317" s="125" t="s">
        <v>5308</v>
      </c>
      <c r="J317" s="113" t="s">
        <v>942</v>
      </c>
      <c r="K317" s="197"/>
      <c r="L317" s="233">
        <v>535</v>
      </c>
      <c r="M317" s="233" t="s">
        <v>1329</v>
      </c>
      <c r="N317" s="233" t="s">
        <v>1398</v>
      </c>
      <c r="O317" s="229" t="s">
        <v>25</v>
      </c>
      <c r="P317" s="256"/>
      <c r="Q317" s="197"/>
      <c r="R317" s="75"/>
      <c r="S317" s="76" t="str">
        <f>IF(LEN(R317)&gt;0,INDEX('JP PINT 1.0'!G:G,MATCH(R317,'JP PINT 1.0'!B:B,0),1),"")</f>
        <v/>
      </c>
      <c r="T317" s="229"/>
      <c r="U317" s="127"/>
      <c r="V317" s="75"/>
      <c r="W317" s="229"/>
      <c r="X317" s="195"/>
      <c r="Y317" s="195"/>
      <c r="Z317" s="195"/>
      <c r="AA317" s="195"/>
      <c r="AB317" s="195"/>
      <c r="AC317" s="195"/>
      <c r="AD317" s="195"/>
      <c r="AE317" s="195"/>
      <c r="AF317" s="195"/>
      <c r="AG317" s="195"/>
      <c r="AH317" s="195"/>
      <c r="AI317" s="195"/>
      <c r="AJ317" s="195"/>
      <c r="AK317" s="195"/>
      <c r="AL317" s="195"/>
      <c r="AM317" s="195"/>
      <c r="AN317" s="195"/>
      <c r="AO317" s="195"/>
      <c r="AP317" s="195"/>
      <c r="AQ317" s="195"/>
    </row>
    <row r="318" spans="1:43" s="260" customFormat="1">
      <c r="A318" s="229">
        <v>289</v>
      </c>
      <c r="B318" s="233" t="s">
        <v>5675</v>
      </c>
      <c r="C318" s="253" t="s">
        <v>5691</v>
      </c>
      <c r="D318" s="233" t="s">
        <v>1403</v>
      </c>
      <c r="E318" s="233" t="s">
        <v>5692</v>
      </c>
      <c r="F318" s="233" t="s">
        <v>23</v>
      </c>
      <c r="G318" s="84" t="s">
        <v>17</v>
      </c>
      <c r="H318" s="113" t="s">
        <v>5335</v>
      </c>
      <c r="I318" s="113" t="s">
        <v>5335</v>
      </c>
      <c r="J318" s="113" t="s">
        <v>5315</v>
      </c>
      <c r="K318" s="196"/>
      <c r="L318" s="233">
        <v>536</v>
      </c>
      <c r="M318" s="83" t="s">
        <v>1329</v>
      </c>
      <c r="N318" s="234" t="s">
        <v>1401</v>
      </c>
      <c r="O318" s="233" t="s">
        <v>25</v>
      </c>
      <c r="P318" s="256"/>
      <c r="Q318" s="196"/>
      <c r="R318" s="167" t="s">
        <v>1957</v>
      </c>
      <c r="S318" s="76">
        <f>IF(LEN(R318)&gt;0,INDEX('JP PINT 1.0'!G:G,MATCH(R318,'JP PINT 1.0'!B:B,0),1),"")</f>
        <v>3</v>
      </c>
      <c r="T318" s="312" t="s">
        <v>1958</v>
      </c>
      <c r="U318" s="113" t="s">
        <v>5315</v>
      </c>
      <c r="V318" s="167" t="s">
        <v>23</v>
      </c>
      <c r="W318" s="312" t="s">
        <v>5244</v>
      </c>
      <c r="X318" s="200"/>
      <c r="Y318" s="200"/>
      <c r="Z318" s="200"/>
      <c r="AA318" s="200"/>
      <c r="AB318" s="200"/>
      <c r="AC318" s="200"/>
      <c r="AD318" s="200"/>
      <c r="AE318" s="200"/>
      <c r="AF318" s="200"/>
      <c r="AG318" s="200"/>
      <c r="AH318" s="200"/>
      <c r="AI318" s="195"/>
      <c r="AJ318" s="195"/>
      <c r="AK318" s="195"/>
      <c r="AL318" s="195"/>
      <c r="AM318" s="195"/>
      <c r="AN318" s="195"/>
      <c r="AO318" s="195"/>
      <c r="AP318" s="195"/>
      <c r="AQ318" s="195"/>
    </row>
    <row r="319" spans="1:43" s="260" customFormat="1">
      <c r="A319" s="229">
        <v>290</v>
      </c>
      <c r="B319" s="233" t="s">
        <v>5675</v>
      </c>
      <c r="C319" s="253" t="s">
        <v>5693</v>
      </c>
      <c r="D319" s="233" t="s">
        <v>1407</v>
      </c>
      <c r="E319" s="233" t="s">
        <v>5694</v>
      </c>
      <c r="F319" s="233" t="s">
        <v>30</v>
      </c>
      <c r="G319" s="84" t="s">
        <v>17</v>
      </c>
      <c r="H319" s="113" t="s">
        <v>5337</v>
      </c>
      <c r="I319" s="125" t="s">
        <v>5308</v>
      </c>
      <c r="J319" s="113" t="s">
        <v>5353</v>
      </c>
      <c r="K319" s="196"/>
      <c r="L319" s="233">
        <v>537</v>
      </c>
      <c r="M319" s="83" t="s">
        <v>1329</v>
      </c>
      <c r="N319" s="234" t="s">
        <v>1405</v>
      </c>
      <c r="O319" s="233" t="s">
        <v>25</v>
      </c>
      <c r="P319" s="256"/>
      <c r="Q319" s="196"/>
      <c r="R319" s="167" t="s">
        <v>1948</v>
      </c>
      <c r="S319" s="76">
        <f>IF(LEN(R319)&gt;0,INDEX('JP PINT 1.0'!G:G,MATCH(R319,'JP PINT 1.0'!B:B,0),1),"")</f>
        <v>3</v>
      </c>
      <c r="T319" s="312" t="s">
        <v>1949</v>
      </c>
      <c r="U319" s="113" t="s">
        <v>5354</v>
      </c>
      <c r="V319" s="167" t="s">
        <v>30</v>
      </c>
      <c r="W319" s="312" t="s">
        <v>1950</v>
      </c>
      <c r="X319" s="200"/>
      <c r="Y319" s="200"/>
      <c r="Z319" s="200"/>
      <c r="AA319" s="200"/>
      <c r="AB319" s="200"/>
      <c r="AC319" s="200"/>
      <c r="AD319" s="200"/>
      <c r="AE319" s="200"/>
      <c r="AF319" s="200"/>
      <c r="AG319" s="200"/>
      <c r="AH319" s="200"/>
      <c r="AI319" s="200"/>
      <c r="AJ319" s="200"/>
      <c r="AK319" s="195"/>
      <c r="AL319" s="195"/>
      <c r="AM319" s="195"/>
      <c r="AN319" s="195"/>
      <c r="AO319" s="195"/>
      <c r="AP319" s="195"/>
      <c r="AQ319" s="195"/>
    </row>
    <row r="320" spans="1:43">
      <c r="A320" s="229">
        <v>291</v>
      </c>
      <c r="B320" s="233" t="s">
        <v>5675</v>
      </c>
      <c r="C320" s="253" t="s">
        <v>5695</v>
      </c>
      <c r="D320" s="233" t="s">
        <v>5696</v>
      </c>
      <c r="E320" s="233" t="s">
        <v>5696</v>
      </c>
      <c r="F320" s="164"/>
      <c r="G320" s="76" t="s">
        <v>5697</v>
      </c>
      <c r="H320" s="76" t="s">
        <v>5264</v>
      </c>
      <c r="I320" s="76" t="s">
        <v>5698</v>
      </c>
      <c r="J320" s="92" t="s">
        <v>5337</v>
      </c>
      <c r="K320" s="200"/>
      <c r="L320" s="261"/>
      <c r="M320" s="261" t="s">
        <v>5699</v>
      </c>
      <c r="N320" s="76"/>
      <c r="O320" s="83"/>
      <c r="P320" s="83"/>
      <c r="Q320" s="196"/>
      <c r="R320" s="76" t="s">
        <v>1951</v>
      </c>
      <c r="S320" s="76">
        <f>IF(LEN(R320)&gt;0,INDEX('JP PINT 1.0'!G:G,MATCH(R320,'JP PINT 1.0'!B:B,0),1),"")</f>
        <v>3</v>
      </c>
      <c r="T320" s="233" t="s">
        <v>1952</v>
      </c>
      <c r="U320" s="76" t="s">
        <v>5280</v>
      </c>
      <c r="V320" s="76" t="s">
        <v>30</v>
      </c>
      <c r="W320" s="233" t="s">
        <v>1953</v>
      </c>
      <c r="X320" s="200"/>
      <c r="Y320" s="200"/>
      <c r="Z320" s="200"/>
      <c r="AB320" s="200"/>
      <c r="AC320" s="200"/>
      <c r="AD320" s="200"/>
      <c r="AE320" s="200"/>
      <c r="AF320" s="200"/>
      <c r="AG320" s="200"/>
      <c r="AH320" s="200"/>
      <c r="AI320" s="200"/>
      <c r="AJ320" s="200"/>
      <c r="AK320" s="200"/>
      <c r="AL320" s="200"/>
      <c r="AM320" s="200"/>
      <c r="AN320" s="200"/>
      <c r="AO320" s="200"/>
      <c r="AP320" s="200"/>
      <c r="AQ320" s="200"/>
    </row>
    <row r="321" spans="1:43" s="260" customFormat="1">
      <c r="A321" s="229">
        <v>292</v>
      </c>
      <c r="B321" s="236" t="s">
        <v>5675</v>
      </c>
      <c r="C321" s="251" t="s">
        <v>5700</v>
      </c>
      <c r="D321" s="236" t="s">
        <v>1415</v>
      </c>
      <c r="E321" s="236" t="s">
        <v>1416</v>
      </c>
      <c r="F321" s="236" t="s">
        <v>23</v>
      </c>
      <c r="G321" s="168" t="s">
        <v>17</v>
      </c>
      <c r="H321" s="116"/>
      <c r="I321" s="116"/>
      <c r="J321" s="116"/>
      <c r="K321" s="196"/>
      <c r="L321" s="236">
        <v>538</v>
      </c>
      <c r="M321" s="81" t="s">
        <v>1329</v>
      </c>
      <c r="N321" s="237" t="s">
        <v>1409</v>
      </c>
      <c r="O321" s="236" t="s">
        <v>36</v>
      </c>
      <c r="P321" s="256"/>
      <c r="Q321" s="196"/>
      <c r="R321" s="75"/>
      <c r="S321" s="76" t="str">
        <f>IF(LEN(R321)&gt;0,INDEX('JP PINT 1.0'!G:G,MATCH(R321,'JP PINT 1.0'!B:B,0),1),"")</f>
        <v/>
      </c>
      <c r="T321" s="229"/>
      <c r="U321" s="113"/>
      <c r="V321" s="75"/>
      <c r="W321" s="229"/>
      <c r="X321" s="200"/>
      <c r="Y321" s="200"/>
      <c r="Z321" s="200"/>
      <c r="AA321" s="200"/>
      <c r="AB321" s="200"/>
      <c r="AC321" s="200"/>
      <c r="AD321" s="200"/>
      <c r="AE321" s="200"/>
      <c r="AF321" s="200"/>
      <c r="AG321" s="200"/>
      <c r="AH321" s="200"/>
      <c r="AI321" s="200"/>
      <c r="AJ321" s="200"/>
      <c r="AK321" s="195"/>
      <c r="AL321" s="195"/>
      <c r="AM321" s="195"/>
      <c r="AN321" s="195"/>
      <c r="AO321" s="195"/>
      <c r="AP321" s="195"/>
      <c r="AQ321" s="195"/>
    </row>
    <row r="322" spans="1:43" s="264" customFormat="1">
      <c r="A322" s="229">
        <v>293</v>
      </c>
      <c r="B322" s="270" t="s">
        <v>5675</v>
      </c>
      <c r="C322" s="253" t="s">
        <v>5701</v>
      </c>
      <c r="D322" s="233" t="s">
        <v>1420</v>
      </c>
      <c r="E322" s="233" t="s">
        <v>5702</v>
      </c>
      <c r="F322" s="233" t="s">
        <v>30</v>
      </c>
      <c r="G322" s="84" t="s">
        <v>174</v>
      </c>
      <c r="H322" s="113" t="s">
        <v>5337</v>
      </c>
      <c r="I322" s="125" t="s">
        <v>5308</v>
      </c>
      <c r="J322" s="113" t="s">
        <v>942</v>
      </c>
      <c r="K322" s="197"/>
      <c r="L322" s="270">
        <v>540</v>
      </c>
      <c r="M322" s="83" t="s">
        <v>1329</v>
      </c>
      <c r="N322" s="234" t="s">
        <v>1418</v>
      </c>
      <c r="O322" s="229" t="s">
        <v>25</v>
      </c>
      <c r="P322" s="256"/>
      <c r="Q322" s="197"/>
      <c r="R322" s="75"/>
      <c r="S322" s="76" t="str">
        <f>IF(LEN(R322)&gt;0,INDEX('JP PINT 1.0'!G:G,MATCH(R322,'JP PINT 1.0'!B:B,0),1),"")</f>
        <v/>
      </c>
      <c r="T322" s="229"/>
      <c r="U322" s="113"/>
      <c r="V322" s="75"/>
      <c r="W322" s="229"/>
      <c r="X322" s="200"/>
      <c r="Y322" s="200"/>
      <c r="Z322" s="200"/>
      <c r="AA322" s="195"/>
      <c r="AB322" s="195"/>
      <c r="AC322" s="195"/>
      <c r="AD322" s="195"/>
      <c r="AE322" s="195"/>
      <c r="AF322" s="195"/>
      <c r="AG322" s="195"/>
      <c r="AH322" s="195"/>
      <c r="AI322" s="213"/>
      <c r="AJ322" s="213"/>
      <c r="AK322" s="195"/>
      <c r="AL322" s="195"/>
      <c r="AM322" s="195"/>
      <c r="AN322" s="195"/>
      <c r="AO322" s="195"/>
      <c r="AP322" s="195"/>
      <c r="AQ322" s="195"/>
    </row>
    <row r="323" spans="1:43" s="260" customFormat="1">
      <c r="A323" s="229">
        <v>294</v>
      </c>
      <c r="B323" s="270" t="s">
        <v>5675</v>
      </c>
      <c r="C323" s="253" t="s">
        <v>5703</v>
      </c>
      <c r="D323" s="233" t="s">
        <v>1424</v>
      </c>
      <c r="E323" s="233" t="s">
        <v>5704</v>
      </c>
      <c r="F323" s="233" t="s">
        <v>30</v>
      </c>
      <c r="G323" s="84" t="s">
        <v>174</v>
      </c>
      <c r="H323" s="113" t="s">
        <v>5337</v>
      </c>
      <c r="I323" s="125" t="s">
        <v>5308</v>
      </c>
      <c r="J323" s="113" t="s">
        <v>942</v>
      </c>
      <c r="K323" s="197"/>
      <c r="L323" s="270">
        <v>541</v>
      </c>
      <c r="M323" s="83" t="s">
        <v>1329</v>
      </c>
      <c r="N323" s="234" t="s">
        <v>1422</v>
      </c>
      <c r="O323" s="229" t="s">
        <v>25</v>
      </c>
      <c r="P323" s="256"/>
      <c r="Q323" s="197"/>
      <c r="R323" s="76"/>
      <c r="S323" s="76" t="str">
        <f>IF(LEN(R323)&gt;0,INDEX('JP PINT 1.0'!G:G,MATCH(R323,'JP PINT 1.0'!B:B,0),1),"")</f>
        <v/>
      </c>
      <c r="T323" s="233"/>
      <c r="U323" s="113"/>
      <c r="V323" s="76"/>
      <c r="W323" s="233"/>
      <c r="X323" s="200"/>
      <c r="Y323" s="200"/>
      <c r="Z323" s="200"/>
      <c r="AA323" s="195"/>
      <c r="AB323" s="195"/>
      <c r="AC323" s="195"/>
      <c r="AD323" s="195"/>
      <c r="AE323" s="195"/>
      <c r="AF323" s="195"/>
      <c r="AG323" s="195"/>
      <c r="AH323" s="195"/>
      <c r="AI323" s="213"/>
      <c r="AJ323" s="213"/>
      <c r="AK323" s="195"/>
      <c r="AL323" s="195"/>
      <c r="AM323" s="195"/>
      <c r="AN323" s="195"/>
      <c r="AO323" s="195"/>
      <c r="AP323" s="195"/>
      <c r="AQ323" s="195"/>
    </row>
    <row r="324" spans="1:43" s="260" customFormat="1">
      <c r="A324" s="229">
        <v>295</v>
      </c>
      <c r="B324" s="233" t="s">
        <v>5675</v>
      </c>
      <c r="C324" s="253" t="s">
        <v>5705</v>
      </c>
      <c r="D324" s="233" t="s">
        <v>1428</v>
      </c>
      <c r="E324" s="233" t="s">
        <v>5706</v>
      </c>
      <c r="F324" s="233" t="s">
        <v>30</v>
      </c>
      <c r="G324" s="84" t="s">
        <v>17</v>
      </c>
      <c r="H324" s="113" t="s">
        <v>5335</v>
      </c>
      <c r="I324" s="113" t="s">
        <v>5340</v>
      </c>
      <c r="J324" s="113" t="s">
        <v>942</v>
      </c>
      <c r="K324" s="197"/>
      <c r="L324" s="233">
        <v>542</v>
      </c>
      <c r="M324" s="233" t="s">
        <v>1329</v>
      </c>
      <c r="N324" s="234" t="s">
        <v>1426</v>
      </c>
      <c r="O324" s="229" t="s">
        <v>25</v>
      </c>
      <c r="P324" s="256"/>
      <c r="Q324" s="197"/>
      <c r="R324" s="75"/>
      <c r="S324" s="76" t="str">
        <f>IF(LEN(R324)&gt;0,INDEX('JP PINT 1.0'!G:G,MATCH(R324,'JP PINT 1.0'!B:B,0),1),"")</f>
        <v/>
      </c>
      <c r="T324" s="229"/>
      <c r="U324" s="113"/>
      <c r="V324" s="75"/>
      <c r="W324" s="229"/>
      <c r="X324" s="200"/>
      <c r="Y324" s="200"/>
      <c r="Z324" s="200"/>
      <c r="AA324" s="195"/>
      <c r="AB324" s="195"/>
      <c r="AC324" s="195"/>
      <c r="AD324" s="195"/>
      <c r="AE324" s="195"/>
      <c r="AF324" s="195"/>
      <c r="AG324" s="195"/>
      <c r="AH324" s="195"/>
      <c r="AI324" s="195"/>
      <c r="AJ324" s="195"/>
      <c r="AK324" s="195"/>
      <c r="AL324" s="195"/>
      <c r="AM324" s="195"/>
      <c r="AN324" s="195"/>
      <c r="AO324" s="195"/>
      <c r="AP324" s="195"/>
      <c r="AQ324" s="195"/>
    </row>
    <row r="325" spans="1:43" s="260" customFormat="1">
      <c r="A325" s="229">
        <v>296</v>
      </c>
      <c r="B325" s="233" t="s">
        <v>5675</v>
      </c>
      <c r="C325" s="253" t="s">
        <v>5707</v>
      </c>
      <c r="D325" s="233" t="s">
        <v>1432</v>
      </c>
      <c r="E325" s="233" t="s">
        <v>5708</v>
      </c>
      <c r="F325" s="233" t="s">
        <v>23</v>
      </c>
      <c r="G325" s="84" t="s">
        <v>24</v>
      </c>
      <c r="H325" s="113" t="s">
        <v>5335</v>
      </c>
      <c r="I325" s="113" t="s">
        <v>5335</v>
      </c>
      <c r="J325" s="113" t="s">
        <v>5315</v>
      </c>
      <c r="K325" s="196"/>
      <c r="L325" s="233">
        <v>543</v>
      </c>
      <c r="M325" s="83" t="s">
        <v>1329</v>
      </c>
      <c r="N325" s="234" t="s">
        <v>1430</v>
      </c>
      <c r="O325" s="233" t="s">
        <v>25</v>
      </c>
      <c r="P325" s="256"/>
      <c r="Q325" s="196"/>
      <c r="R325" s="75" t="s">
        <v>1959</v>
      </c>
      <c r="S325" s="76">
        <f>IF(LEN(R325)&gt;0,INDEX('JP PINT 1.0'!G:G,MATCH(R325,'JP PINT 1.0'!B:B,0),1),"")</f>
        <v>2</v>
      </c>
      <c r="T325" s="229" t="s">
        <v>1960</v>
      </c>
      <c r="U325" s="113" t="s">
        <v>5278</v>
      </c>
      <c r="V325" s="75" t="s">
        <v>23</v>
      </c>
      <c r="W325" s="229" t="s">
        <v>1961</v>
      </c>
      <c r="X325" s="200"/>
      <c r="Y325" s="200"/>
      <c r="Z325" s="200"/>
      <c r="AA325" s="200"/>
      <c r="AB325" s="200"/>
      <c r="AC325" s="200"/>
      <c r="AD325" s="200"/>
      <c r="AE325" s="200"/>
      <c r="AF325" s="200"/>
      <c r="AG325" s="200"/>
      <c r="AH325" s="200"/>
      <c r="AI325" s="195"/>
      <c r="AJ325" s="195"/>
      <c r="AK325" s="200"/>
      <c r="AL325" s="200"/>
      <c r="AM325" s="200"/>
      <c r="AN325" s="200"/>
      <c r="AO325" s="200"/>
      <c r="AP325" s="200"/>
      <c r="AQ325" s="200"/>
    </row>
    <row r="326" spans="1:43">
      <c r="A326" s="229">
        <v>297</v>
      </c>
      <c r="B326" s="233" t="s">
        <v>5675</v>
      </c>
      <c r="C326" s="253" t="s">
        <v>5709</v>
      </c>
      <c r="D326" s="233" t="s">
        <v>5710</v>
      </c>
      <c r="E326" s="233" t="s">
        <v>5710</v>
      </c>
      <c r="F326" s="164"/>
      <c r="G326" s="76" t="s">
        <v>5697</v>
      </c>
      <c r="H326" s="76" t="s">
        <v>5335</v>
      </c>
      <c r="I326" s="76" t="s">
        <v>5335</v>
      </c>
      <c r="J326" s="92" t="s">
        <v>5335</v>
      </c>
      <c r="K326" s="200"/>
      <c r="L326" s="261"/>
      <c r="M326" s="261" t="s">
        <v>5699</v>
      </c>
      <c r="N326" s="76"/>
      <c r="O326" s="83"/>
      <c r="P326" s="83"/>
      <c r="Q326" s="196"/>
      <c r="R326" s="76" t="s">
        <v>1962</v>
      </c>
      <c r="S326" s="76">
        <f>IF(LEN(R326)&gt;0,INDEX('JP PINT 1.0'!G:G,MATCH(R326,'JP PINT 1.0'!B:B,0),1),"")</f>
        <v>2</v>
      </c>
      <c r="T326" s="233" t="s">
        <v>3270</v>
      </c>
      <c r="U326" s="76" t="s">
        <v>5278</v>
      </c>
      <c r="V326" s="76" t="s">
        <v>23</v>
      </c>
      <c r="W326" s="233" t="s">
        <v>1963</v>
      </c>
      <c r="X326" s="200"/>
      <c r="Y326" s="200"/>
      <c r="Z326" s="200"/>
      <c r="AA326" s="200"/>
      <c r="AB326" s="200"/>
      <c r="AC326" s="200"/>
      <c r="AD326" s="200"/>
      <c r="AE326" s="200"/>
      <c r="AF326" s="200"/>
      <c r="AG326" s="200"/>
      <c r="AH326" s="200"/>
      <c r="AI326" s="200"/>
      <c r="AJ326" s="200"/>
      <c r="AK326" s="200"/>
      <c r="AL326" s="200"/>
      <c r="AM326" s="200"/>
      <c r="AN326" s="200"/>
      <c r="AO326" s="200"/>
      <c r="AP326" s="200"/>
      <c r="AQ326" s="200"/>
    </row>
    <row r="327" spans="1:43" s="260" customFormat="1">
      <c r="A327" s="229">
        <v>298</v>
      </c>
      <c r="B327" s="236" t="s">
        <v>5675</v>
      </c>
      <c r="C327" s="251" t="s">
        <v>5711</v>
      </c>
      <c r="D327" s="236" t="s">
        <v>1448</v>
      </c>
      <c r="E327" s="236" t="s">
        <v>1449</v>
      </c>
      <c r="F327" s="236" t="s">
        <v>23</v>
      </c>
      <c r="G327" s="168" t="s">
        <v>17</v>
      </c>
      <c r="H327" s="88" t="s">
        <v>5308</v>
      </c>
      <c r="I327" s="88" t="s">
        <v>5308</v>
      </c>
      <c r="J327" s="116" t="s">
        <v>942</v>
      </c>
      <c r="K327" s="197"/>
      <c r="L327" s="236">
        <v>547</v>
      </c>
      <c r="M327" s="236" t="s">
        <v>1329</v>
      </c>
      <c r="N327" s="237" t="s">
        <v>1445</v>
      </c>
      <c r="O327" s="238" t="s">
        <v>36</v>
      </c>
      <c r="P327" s="278"/>
      <c r="Q327" s="197"/>
      <c r="R327" s="76"/>
      <c r="S327" s="76" t="str">
        <f>IF(LEN(R327)&gt;0,INDEX('JP PINT 1.0'!G:G,MATCH(R327,'JP PINT 1.0'!B:B,0),1),"")</f>
        <v/>
      </c>
      <c r="T327" s="233"/>
      <c r="U327" s="136"/>
      <c r="V327" s="76"/>
      <c r="W327" s="233"/>
      <c r="X327" s="200"/>
      <c r="Y327" s="200"/>
      <c r="Z327" s="200"/>
      <c r="AA327" s="195"/>
      <c r="AB327" s="195"/>
      <c r="AC327" s="195"/>
      <c r="AD327" s="195"/>
      <c r="AE327" s="195"/>
      <c r="AF327" s="195"/>
      <c r="AG327" s="195"/>
      <c r="AH327" s="195"/>
      <c r="AI327" s="195"/>
      <c r="AJ327" s="195"/>
      <c r="AK327" s="200"/>
      <c r="AL327" s="200"/>
      <c r="AM327" s="200"/>
      <c r="AN327" s="200"/>
      <c r="AO327" s="200"/>
      <c r="AP327" s="200"/>
      <c r="AQ327" s="200"/>
    </row>
    <row r="328" spans="1:43" s="213" customFormat="1">
      <c r="A328" s="229">
        <v>299</v>
      </c>
      <c r="B328" s="233" t="s">
        <v>5675</v>
      </c>
      <c r="C328" s="253" t="s">
        <v>5712</v>
      </c>
      <c r="D328" s="233" t="s">
        <v>1450</v>
      </c>
      <c r="E328" s="233" t="s">
        <v>792</v>
      </c>
      <c r="F328" s="233" t="s">
        <v>30</v>
      </c>
      <c r="G328" s="76" t="s">
        <v>17</v>
      </c>
      <c r="H328" s="63" t="s">
        <v>5337</v>
      </c>
      <c r="I328" s="66" t="s">
        <v>5308</v>
      </c>
      <c r="J328" s="113" t="s">
        <v>942</v>
      </c>
      <c r="K328" s="197"/>
      <c r="L328" s="233">
        <v>549</v>
      </c>
      <c r="M328" s="233" t="s">
        <v>1329</v>
      </c>
      <c r="N328" s="233" t="s">
        <v>790</v>
      </c>
      <c r="O328" s="229" t="s">
        <v>25</v>
      </c>
      <c r="P328" s="278"/>
      <c r="Q328" s="197"/>
      <c r="R328" s="75"/>
      <c r="S328" s="76" t="str">
        <f>IF(LEN(R328)&gt;0,INDEX('JP PINT 1.0'!G:G,MATCH(R328,'JP PINT 1.0'!B:B,0),1),"")</f>
        <v/>
      </c>
      <c r="T328" s="229"/>
      <c r="U328" s="136"/>
      <c r="V328" s="75"/>
      <c r="W328" s="229"/>
      <c r="X328" s="200"/>
      <c r="Y328" s="200"/>
      <c r="Z328" s="200"/>
      <c r="AA328" s="195"/>
      <c r="AB328" s="195"/>
      <c r="AC328" s="195"/>
      <c r="AD328" s="195"/>
      <c r="AE328" s="195"/>
      <c r="AF328" s="195"/>
      <c r="AG328" s="195"/>
      <c r="AH328" s="195"/>
      <c r="AI328" s="195"/>
      <c r="AJ328" s="195"/>
      <c r="AK328" s="195"/>
      <c r="AL328" s="195"/>
      <c r="AM328" s="195"/>
      <c r="AN328" s="195"/>
      <c r="AO328" s="195"/>
      <c r="AP328" s="195"/>
      <c r="AQ328" s="195"/>
    </row>
    <row r="329" spans="1:43">
      <c r="A329" s="229">
        <v>300</v>
      </c>
      <c r="B329" s="233" t="s">
        <v>5675</v>
      </c>
      <c r="C329" s="253" t="s">
        <v>5713</v>
      </c>
      <c r="D329" s="233" t="s">
        <v>1451</v>
      </c>
      <c r="E329" s="233" t="s">
        <v>5714</v>
      </c>
      <c r="F329" s="233" t="s">
        <v>23</v>
      </c>
      <c r="G329" s="76" t="s">
        <v>17</v>
      </c>
      <c r="H329" s="112" t="s">
        <v>5715</v>
      </c>
      <c r="I329" s="112" t="s">
        <v>5715</v>
      </c>
      <c r="J329" s="63" t="s">
        <v>5315</v>
      </c>
      <c r="K329" s="199"/>
      <c r="L329" s="233">
        <v>550</v>
      </c>
      <c r="M329" s="222" t="s">
        <v>1329</v>
      </c>
      <c r="N329" s="234" t="s">
        <v>793</v>
      </c>
      <c r="O329" s="222" t="s">
        <v>25</v>
      </c>
      <c r="P329" s="278"/>
      <c r="Q329" s="199"/>
      <c r="R329" s="169" t="s">
        <v>2001</v>
      </c>
      <c r="S329" s="76">
        <f>IF(LEN(R329)&gt;0,INDEX('JP PINT 1.0'!G:G,MATCH(R329,'JP PINT 1.0'!B:B,0),1),"")</f>
        <v>2</v>
      </c>
      <c r="T329" s="313" t="s">
        <v>2002</v>
      </c>
      <c r="U329" s="136" t="s">
        <v>5371</v>
      </c>
      <c r="V329" s="169" t="s">
        <v>23</v>
      </c>
      <c r="W329" s="313" t="s">
        <v>4072</v>
      </c>
      <c r="X329" s="200"/>
      <c r="Y329" s="200"/>
      <c r="Z329" s="200"/>
      <c r="AA329" s="213"/>
      <c r="AB329" s="213"/>
      <c r="AC329" s="213"/>
      <c r="AD329" s="213"/>
      <c r="AE329" s="213"/>
      <c r="AF329" s="213"/>
      <c r="AG329" s="213"/>
      <c r="AH329" s="213"/>
    </row>
    <row r="330" spans="1:43" s="200" customFormat="1">
      <c r="A330" s="229">
        <v>301</v>
      </c>
      <c r="B330" s="233" t="s">
        <v>5675</v>
      </c>
      <c r="C330" s="253" t="s">
        <v>5716</v>
      </c>
      <c r="D330" s="233" t="s">
        <v>1453</v>
      </c>
      <c r="E330" s="233" t="s">
        <v>1454</v>
      </c>
      <c r="F330" s="233" t="s">
        <v>23</v>
      </c>
      <c r="G330" s="76" t="s">
        <v>17</v>
      </c>
      <c r="H330" s="113" t="s">
        <v>5377</v>
      </c>
      <c r="I330" s="113" t="s">
        <v>5311</v>
      </c>
      <c r="J330" s="112" t="s">
        <v>5315</v>
      </c>
      <c r="K330" s="314"/>
      <c r="L330" s="284">
        <v>551</v>
      </c>
      <c r="M330" s="83" t="s">
        <v>1329</v>
      </c>
      <c r="N330" s="234" t="s">
        <v>754</v>
      </c>
      <c r="O330" s="229" t="s">
        <v>25</v>
      </c>
      <c r="P330" s="256"/>
      <c r="Q330" s="197"/>
      <c r="R330" s="76" t="s">
        <v>1965</v>
      </c>
      <c r="S330" s="76">
        <f>IF(LEN(R330)&gt;0,INDEX('JP PINT 1.0'!G:G,MATCH(R330,'JP PINT 1.0'!B:B,0),1),"")</f>
        <v>3</v>
      </c>
      <c r="T330" s="233" t="s">
        <v>3424</v>
      </c>
      <c r="U330" s="113" t="s">
        <v>5371</v>
      </c>
      <c r="V330" s="76" t="s">
        <v>23</v>
      </c>
      <c r="W330" s="233" t="s">
        <v>3426</v>
      </c>
      <c r="AA330" s="195"/>
      <c r="AB330" s="195"/>
      <c r="AC330" s="195"/>
      <c r="AD330" s="195"/>
      <c r="AE330" s="195"/>
      <c r="AF330" s="195"/>
      <c r="AG330" s="195"/>
      <c r="AH330" s="195"/>
      <c r="AI330" s="213"/>
      <c r="AJ330" s="213"/>
      <c r="AK330" s="195"/>
      <c r="AL330" s="195"/>
      <c r="AM330" s="195"/>
      <c r="AN330" s="195"/>
      <c r="AO330" s="195"/>
      <c r="AP330" s="195"/>
      <c r="AQ330" s="195"/>
    </row>
    <row r="331" spans="1:43">
      <c r="A331" s="229">
        <v>302</v>
      </c>
      <c r="B331" s="233" t="s">
        <v>5675</v>
      </c>
      <c r="C331" s="253" t="s">
        <v>5717</v>
      </c>
      <c r="D331" s="233" t="s">
        <v>1455</v>
      </c>
      <c r="E331" s="233" t="s">
        <v>1456</v>
      </c>
      <c r="F331" s="233" t="s">
        <v>30</v>
      </c>
      <c r="G331" s="76" t="s">
        <v>17</v>
      </c>
      <c r="H331" s="112" t="s">
        <v>5337</v>
      </c>
      <c r="I331" s="125" t="s">
        <v>5308</v>
      </c>
      <c r="J331" s="113" t="s">
        <v>942</v>
      </c>
      <c r="K331" s="196"/>
      <c r="L331" s="233">
        <v>552</v>
      </c>
      <c r="M331" s="83" t="s">
        <v>1329</v>
      </c>
      <c r="N331" s="234" t="s">
        <v>802</v>
      </c>
      <c r="O331" s="233" t="s">
        <v>25</v>
      </c>
      <c r="P331" s="278"/>
      <c r="Q331" s="196"/>
      <c r="R331" s="75"/>
      <c r="S331" s="76" t="str">
        <f>IF(LEN(R331)&gt;0,INDEX('JP PINT 1.0'!G:G,MATCH(R331,'JP PINT 1.0'!B:B,0),1),"")</f>
        <v/>
      </c>
      <c r="T331" s="229"/>
      <c r="U331" s="136"/>
      <c r="V331" s="75"/>
      <c r="W331" s="229"/>
      <c r="X331" s="200"/>
      <c r="Y331" s="200"/>
      <c r="Z331" s="200"/>
      <c r="AA331" s="200"/>
      <c r="AB331" s="200"/>
      <c r="AC331" s="200"/>
      <c r="AD331" s="200"/>
      <c r="AE331" s="200"/>
      <c r="AF331" s="200"/>
      <c r="AG331" s="200"/>
      <c r="AH331" s="200"/>
    </row>
    <row r="332" spans="1:43">
      <c r="A332" s="229">
        <v>303</v>
      </c>
      <c r="B332" s="233" t="s">
        <v>5675</v>
      </c>
      <c r="C332" s="253" t="s">
        <v>5718</v>
      </c>
      <c r="D332" s="233" t="s">
        <v>1457</v>
      </c>
      <c r="E332" s="233" t="s">
        <v>1458</v>
      </c>
      <c r="F332" s="233" t="s">
        <v>23</v>
      </c>
      <c r="G332" s="76" t="s">
        <v>17</v>
      </c>
      <c r="H332" s="112" t="s">
        <v>5335</v>
      </c>
      <c r="I332" s="112" t="s">
        <v>5335</v>
      </c>
      <c r="J332" s="63" t="s">
        <v>5353</v>
      </c>
      <c r="K332" s="196"/>
      <c r="L332" s="233">
        <v>553</v>
      </c>
      <c r="M332" s="233" t="s">
        <v>1329</v>
      </c>
      <c r="N332" s="234" t="s">
        <v>806</v>
      </c>
      <c r="O332" s="233" t="s">
        <v>25</v>
      </c>
      <c r="P332" s="278"/>
      <c r="Q332" s="196"/>
      <c r="R332" s="170" t="s">
        <v>1966</v>
      </c>
      <c r="S332" s="76">
        <f>IF(LEN(R332)&gt;0,INDEX('JP PINT 1.0'!G:G,MATCH(R332,'JP PINT 1.0'!B:B,0),1),"")</f>
        <v>3</v>
      </c>
      <c r="T332" s="315" t="s">
        <v>3430</v>
      </c>
      <c r="U332" s="136" t="s">
        <v>5354</v>
      </c>
      <c r="V332" s="170" t="s">
        <v>30</v>
      </c>
      <c r="W332" s="315" t="s">
        <v>5245</v>
      </c>
      <c r="X332" s="200"/>
      <c r="Y332" s="200"/>
      <c r="Z332" s="200"/>
      <c r="AA332" s="200"/>
      <c r="AB332" s="200"/>
      <c r="AC332" s="200"/>
      <c r="AD332" s="200"/>
      <c r="AE332" s="200"/>
      <c r="AF332" s="200"/>
      <c r="AG332" s="200"/>
      <c r="AH332" s="200"/>
      <c r="AI332" s="200"/>
      <c r="AJ332" s="200"/>
    </row>
    <row r="333" spans="1:43">
      <c r="A333" s="229">
        <v>304</v>
      </c>
      <c r="B333" s="233" t="s">
        <v>5675</v>
      </c>
      <c r="C333" s="253" t="s">
        <v>5719</v>
      </c>
      <c r="D333" s="233" t="s">
        <v>1459</v>
      </c>
      <c r="E333" s="233" t="s">
        <v>1460</v>
      </c>
      <c r="F333" s="233" t="s">
        <v>30</v>
      </c>
      <c r="G333" s="76" t="s">
        <v>17</v>
      </c>
      <c r="H333" s="112" t="s">
        <v>5715</v>
      </c>
      <c r="I333" s="112" t="s">
        <v>5715</v>
      </c>
      <c r="J333" s="113" t="s">
        <v>942</v>
      </c>
      <c r="K333" s="196"/>
      <c r="L333" s="233">
        <v>554</v>
      </c>
      <c r="M333" s="233" t="s">
        <v>1329</v>
      </c>
      <c r="N333" s="234" t="s">
        <v>810</v>
      </c>
      <c r="O333" s="233" t="s">
        <v>25</v>
      </c>
      <c r="P333" s="278"/>
      <c r="Q333" s="196"/>
      <c r="R333" s="75"/>
      <c r="S333" s="76" t="str">
        <f>IF(LEN(R333)&gt;0,INDEX('JP PINT 1.0'!G:G,MATCH(R333,'JP PINT 1.0'!B:B,0),1),"")</f>
        <v/>
      </c>
      <c r="T333" s="229"/>
      <c r="U333" s="136"/>
      <c r="V333" s="75"/>
      <c r="W333" s="229"/>
      <c r="X333" s="200"/>
      <c r="Y333" s="200"/>
      <c r="Z333" s="200"/>
      <c r="AA333" s="200"/>
      <c r="AB333" s="200"/>
      <c r="AC333" s="200"/>
      <c r="AD333" s="200"/>
      <c r="AE333" s="200"/>
      <c r="AF333" s="200"/>
      <c r="AG333" s="200"/>
      <c r="AH333" s="200"/>
      <c r="AI333" s="200"/>
      <c r="AJ333" s="200"/>
    </row>
    <row r="334" spans="1:43" s="200" customFormat="1">
      <c r="A334" s="229">
        <v>305</v>
      </c>
      <c r="B334" s="233" t="s">
        <v>5675</v>
      </c>
      <c r="C334" s="253" t="s">
        <v>5720</v>
      </c>
      <c r="D334" s="233" t="s">
        <v>1461</v>
      </c>
      <c r="E334" s="233" t="s">
        <v>5721</v>
      </c>
      <c r="F334" s="233" t="s">
        <v>30</v>
      </c>
      <c r="G334" s="76" t="s">
        <v>17</v>
      </c>
      <c r="H334" s="112" t="s">
        <v>5337</v>
      </c>
      <c r="I334" s="125" t="s">
        <v>5308</v>
      </c>
      <c r="J334" s="113" t="s">
        <v>942</v>
      </c>
      <c r="K334" s="196"/>
      <c r="L334" s="233">
        <v>555</v>
      </c>
      <c r="M334" s="233" t="s">
        <v>1329</v>
      </c>
      <c r="N334" s="234" t="s">
        <v>818</v>
      </c>
      <c r="O334" s="233" t="s">
        <v>25</v>
      </c>
      <c r="P334" s="278"/>
      <c r="Q334" s="196"/>
      <c r="R334" s="75"/>
      <c r="S334" s="76" t="str">
        <f>IF(LEN(R334)&gt;0,INDEX('JP PINT 1.0'!G:G,MATCH(R334,'JP PINT 1.0'!B:B,0),1),"")</f>
        <v/>
      </c>
      <c r="T334" s="229"/>
      <c r="U334" s="136"/>
      <c r="V334" s="75"/>
      <c r="W334" s="229"/>
      <c r="AK334" s="195"/>
      <c r="AL334" s="195"/>
      <c r="AM334" s="195"/>
      <c r="AN334" s="195"/>
      <c r="AO334" s="195"/>
      <c r="AP334" s="195"/>
      <c r="AQ334" s="195"/>
    </row>
    <row r="335" spans="1:43" s="200" customFormat="1">
      <c r="A335" s="229">
        <v>306</v>
      </c>
      <c r="B335" s="236" t="s">
        <v>5675</v>
      </c>
      <c r="C335" s="236" t="s">
        <v>5711</v>
      </c>
      <c r="D335" s="236" t="s">
        <v>1466</v>
      </c>
      <c r="E335" s="236" t="s">
        <v>1467</v>
      </c>
      <c r="F335" s="236" t="s">
        <v>139</v>
      </c>
      <c r="G335" s="85" t="s">
        <v>17</v>
      </c>
      <c r="H335" s="115" t="s">
        <v>5308</v>
      </c>
      <c r="I335" s="116" t="s">
        <v>5308</v>
      </c>
      <c r="J335" s="116" t="s">
        <v>942</v>
      </c>
      <c r="K335" s="276"/>
      <c r="L335" s="236">
        <v>556</v>
      </c>
      <c r="M335" s="236" t="s">
        <v>1329</v>
      </c>
      <c r="N335" s="237" t="s">
        <v>1463</v>
      </c>
      <c r="O335" s="236" t="s">
        <v>36</v>
      </c>
      <c r="P335" s="278"/>
      <c r="Q335" s="196"/>
      <c r="R335" s="75" t="s">
        <v>3230</v>
      </c>
      <c r="S335" s="76">
        <f>IF(LEN(R335)&gt;0,INDEX('JP PINT 1.0'!G:G,MATCH(R335,'JP PINT 1.0'!B:B,0),1),"")</f>
        <v>2</v>
      </c>
      <c r="T335" s="229" t="s">
        <v>3231</v>
      </c>
      <c r="U335" s="136" t="s">
        <v>5354</v>
      </c>
      <c r="V335" s="75" t="s">
        <v>30</v>
      </c>
      <c r="W335" s="229" t="s">
        <v>4073</v>
      </c>
      <c r="AK335" s="195"/>
      <c r="AL335" s="195"/>
      <c r="AM335" s="195"/>
      <c r="AN335" s="195"/>
      <c r="AO335" s="195"/>
      <c r="AP335" s="195"/>
      <c r="AQ335" s="195"/>
    </row>
    <row r="336" spans="1:43" s="200" customFormat="1">
      <c r="A336" s="229">
        <v>307</v>
      </c>
      <c r="B336" s="233" t="s">
        <v>5675</v>
      </c>
      <c r="C336" s="253" t="s">
        <v>5713</v>
      </c>
      <c r="D336" s="233" t="s">
        <v>1468</v>
      </c>
      <c r="E336" s="233" t="s">
        <v>1469</v>
      </c>
      <c r="F336" s="233" t="s">
        <v>23</v>
      </c>
      <c r="G336" s="76" t="s">
        <v>17</v>
      </c>
      <c r="H336" s="112" t="s">
        <v>5337</v>
      </c>
      <c r="I336" s="125" t="s">
        <v>5308</v>
      </c>
      <c r="J336" s="113" t="s">
        <v>942</v>
      </c>
      <c r="K336" s="196"/>
      <c r="L336" s="233">
        <v>558</v>
      </c>
      <c r="M336" s="233" t="s">
        <v>1329</v>
      </c>
      <c r="N336" s="234" t="s">
        <v>163</v>
      </c>
      <c r="O336" s="233" t="s">
        <v>25</v>
      </c>
      <c r="P336" s="278"/>
      <c r="Q336" s="196"/>
      <c r="R336" s="75" t="s">
        <v>3238</v>
      </c>
      <c r="S336" s="76">
        <f>IF(LEN(R336)&gt;0,INDEX('JP PINT 1.0'!G:G,MATCH(R336,'JP PINT 1.0'!B:B,0),1),"")</f>
        <v>3</v>
      </c>
      <c r="T336" s="229" t="s">
        <v>3239</v>
      </c>
      <c r="U336" s="136" t="s">
        <v>5354</v>
      </c>
      <c r="V336" s="75" t="s">
        <v>23</v>
      </c>
      <c r="W336" s="229" t="s">
        <v>3241</v>
      </c>
      <c r="AK336" s="195"/>
      <c r="AL336" s="195"/>
      <c r="AM336" s="195"/>
      <c r="AN336" s="195"/>
      <c r="AO336" s="195"/>
      <c r="AP336" s="195"/>
      <c r="AQ336" s="195"/>
    </row>
    <row r="337" spans="1:43" s="200" customFormat="1">
      <c r="A337" s="229">
        <v>308</v>
      </c>
      <c r="B337" s="233" t="s">
        <v>5675</v>
      </c>
      <c r="C337" s="253" t="s">
        <v>5716</v>
      </c>
      <c r="D337" s="233" t="s">
        <v>1470</v>
      </c>
      <c r="E337" s="233" t="s">
        <v>1471</v>
      </c>
      <c r="F337" s="233" t="s">
        <v>30</v>
      </c>
      <c r="G337" s="76" t="s">
        <v>17</v>
      </c>
      <c r="H337" s="112" t="s">
        <v>5337</v>
      </c>
      <c r="I337" s="125" t="s">
        <v>5308</v>
      </c>
      <c r="J337" s="113" t="s">
        <v>942</v>
      </c>
      <c r="K337" s="196"/>
      <c r="L337" s="233">
        <v>559</v>
      </c>
      <c r="M337" s="233" t="s">
        <v>1329</v>
      </c>
      <c r="N337" s="234" t="s">
        <v>167</v>
      </c>
      <c r="O337" s="233" t="s">
        <v>25</v>
      </c>
      <c r="P337" s="278"/>
      <c r="Q337" s="196"/>
      <c r="R337" s="75"/>
      <c r="S337" s="76" t="str">
        <f>IF(LEN(R337)&gt;0,INDEX('JP PINT 1.0'!G:G,MATCH(R337,'JP PINT 1.0'!B:B,0),1),"")</f>
        <v/>
      </c>
      <c r="T337" s="229"/>
      <c r="U337" s="136"/>
      <c r="V337" s="75"/>
      <c r="W337" s="229"/>
      <c r="AK337" s="195"/>
      <c r="AL337" s="195"/>
      <c r="AM337" s="195"/>
      <c r="AN337" s="195"/>
      <c r="AO337" s="195"/>
      <c r="AP337" s="195"/>
      <c r="AQ337" s="195"/>
    </row>
    <row r="338" spans="1:43" s="200" customFormat="1">
      <c r="A338" s="229">
        <v>309</v>
      </c>
      <c r="B338" s="233" t="s">
        <v>5675</v>
      </c>
      <c r="C338" s="253" t="s">
        <v>5717</v>
      </c>
      <c r="D338" s="233" t="s">
        <v>1472</v>
      </c>
      <c r="E338" s="233" t="s">
        <v>1473</v>
      </c>
      <c r="F338" s="233" t="s">
        <v>23</v>
      </c>
      <c r="G338" s="76" t="s">
        <v>17</v>
      </c>
      <c r="H338" s="112" t="s">
        <v>5337</v>
      </c>
      <c r="I338" s="125" t="s">
        <v>5308</v>
      </c>
      <c r="J338" s="113" t="s">
        <v>942</v>
      </c>
      <c r="K338" s="196"/>
      <c r="L338" s="233">
        <v>560</v>
      </c>
      <c r="M338" s="233" t="s">
        <v>1329</v>
      </c>
      <c r="N338" s="234" t="s">
        <v>1359</v>
      </c>
      <c r="O338" s="233" t="s">
        <v>25</v>
      </c>
      <c r="P338" s="278"/>
      <c r="Q338" s="196"/>
      <c r="R338" s="75"/>
      <c r="S338" s="76" t="str">
        <f>IF(LEN(R338)&gt;0,INDEX('JP PINT 1.0'!G:G,MATCH(R338,'JP PINT 1.0'!B:B,0),1),"")</f>
        <v/>
      </c>
      <c r="T338" s="229"/>
      <c r="U338" s="136"/>
      <c r="V338" s="75"/>
      <c r="W338" s="229"/>
      <c r="AK338" s="195"/>
      <c r="AL338" s="195"/>
      <c r="AM338" s="195"/>
      <c r="AN338" s="195"/>
      <c r="AO338" s="195"/>
      <c r="AP338" s="195"/>
      <c r="AQ338" s="195"/>
    </row>
    <row r="339" spans="1:43" s="200" customFormat="1">
      <c r="A339" s="229">
        <v>310</v>
      </c>
      <c r="B339" s="233" t="s">
        <v>5675</v>
      </c>
      <c r="C339" s="253" t="s">
        <v>5718</v>
      </c>
      <c r="D339" s="233" t="s">
        <v>1474</v>
      </c>
      <c r="E339" s="233" t="s">
        <v>1475</v>
      </c>
      <c r="F339" s="233" t="s">
        <v>30</v>
      </c>
      <c r="G339" s="76" t="s">
        <v>17</v>
      </c>
      <c r="H339" s="112" t="s">
        <v>5337</v>
      </c>
      <c r="I339" s="125" t="s">
        <v>5308</v>
      </c>
      <c r="J339" s="113" t="s">
        <v>942</v>
      </c>
      <c r="K339" s="196"/>
      <c r="L339" s="233">
        <v>561</v>
      </c>
      <c r="M339" s="233" t="s">
        <v>1329</v>
      </c>
      <c r="N339" s="234" t="s">
        <v>170</v>
      </c>
      <c r="O339" s="233" t="s">
        <v>25</v>
      </c>
      <c r="P339" s="278"/>
      <c r="Q339" s="196"/>
      <c r="R339" s="75"/>
      <c r="S339" s="76" t="str">
        <f>IF(LEN(R339)&gt;0,INDEX('JP PINT 1.0'!G:G,MATCH(R339,'JP PINT 1.0'!B:B,0),1),"")</f>
        <v/>
      </c>
      <c r="T339" s="229"/>
      <c r="U339" s="136"/>
      <c r="V339" s="75"/>
      <c r="W339" s="229"/>
      <c r="AK339" s="195"/>
      <c r="AL339" s="195"/>
      <c r="AM339" s="195"/>
      <c r="AN339" s="195"/>
      <c r="AO339" s="195"/>
      <c r="AP339" s="195"/>
      <c r="AQ339" s="195"/>
    </row>
    <row r="340" spans="1:43" s="200" customFormat="1">
      <c r="A340" s="229">
        <v>311</v>
      </c>
      <c r="B340" s="233" t="s">
        <v>5675</v>
      </c>
      <c r="C340" s="253" t="s">
        <v>5719</v>
      </c>
      <c r="D340" s="233" t="s">
        <v>1476</v>
      </c>
      <c r="E340" s="233" t="s">
        <v>1477</v>
      </c>
      <c r="F340" s="233" t="s">
        <v>30</v>
      </c>
      <c r="G340" s="76" t="s">
        <v>17</v>
      </c>
      <c r="H340" s="112" t="s">
        <v>5337</v>
      </c>
      <c r="I340" s="125" t="s">
        <v>5308</v>
      </c>
      <c r="J340" s="113" t="s">
        <v>942</v>
      </c>
      <c r="K340" s="196"/>
      <c r="L340" s="233">
        <v>562</v>
      </c>
      <c r="M340" s="233" t="s">
        <v>1329</v>
      </c>
      <c r="N340" s="234" t="s">
        <v>175</v>
      </c>
      <c r="O340" s="233" t="s">
        <v>25</v>
      </c>
      <c r="P340" s="278"/>
      <c r="Q340" s="196"/>
      <c r="R340" s="75"/>
      <c r="S340" s="76" t="str">
        <f>IF(LEN(R340)&gt;0,INDEX('JP PINT 1.0'!G:G,MATCH(R340,'JP PINT 1.0'!B:B,0),1),"")</f>
        <v/>
      </c>
      <c r="T340" s="229"/>
      <c r="U340" s="136"/>
      <c r="V340" s="75"/>
      <c r="W340" s="229"/>
      <c r="AK340" s="195"/>
      <c r="AL340" s="195"/>
      <c r="AM340" s="195"/>
      <c r="AN340" s="195"/>
      <c r="AO340" s="195"/>
      <c r="AP340" s="195"/>
      <c r="AQ340" s="195"/>
    </row>
    <row r="341" spans="1:43" s="200" customFormat="1">
      <c r="A341" s="229">
        <v>312</v>
      </c>
      <c r="B341" s="233" t="s">
        <v>5675</v>
      </c>
      <c r="C341" s="253" t="s">
        <v>5720</v>
      </c>
      <c r="D341" s="233" t="s">
        <v>1383</v>
      </c>
      <c r="E341" s="233" t="s">
        <v>5722</v>
      </c>
      <c r="F341" s="233" t="s">
        <v>30</v>
      </c>
      <c r="G341" s="76" t="s">
        <v>17</v>
      </c>
      <c r="H341" s="112" t="s">
        <v>5337</v>
      </c>
      <c r="I341" s="125" t="s">
        <v>5308</v>
      </c>
      <c r="J341" s="113" t="s">
        <v>942</v>
      </c>
      <c r="K341" s="196"/>
      <c r="L341" s="233">
        <v>563</v>
      </c>
      <c r="M341" s="233" t="s">
        <v>1329</v>
      </c>
      <c r="N341" s="234" t="s">
        <v>179</v>
      </c>
      <c r="O341" s="233" t="s">
        <v>25</v>
      </c>
      <c r="P341" s="278"/>
      <c r="Q341" s="196"/>
      <c r="R341" s="75" t="s">
        <v>3245</v>
      </c>
      <c r="S341" s="76">
        <f>IF(LEN(R341)&gt;0,INDEX('JP PINT 1.0'!G:G,MATCH(R341,'JP PINT 1.0'!B:B,0),1),"")</f>
        <v>3</v>
      </c>
      <c r="T341" s="229" t="s">
        <v>3246</v>
      </c>
      <c r="U341" s="136" t="s">
        <v>5354</v>
      </c>
      <c r="V341" s="75" t="s">
        <v>23</v>
      </c>
      <c r="W341" s="229" t="s">
        <v>3248</v>
      </c>
      <c r="AK341" s="195"/>
      <c r="AL341" s="195"/>
      <c r="AM341" s="195"/>
      <c r="AN341" s="195"/>
      <c r="AO341" s="195"/>
      <c r="AP341" s="195"/>
      <c r="AQ341" s="195"/>
    </row>
    <row r="342" spans="1:43" s="200" customFormat="1">
      <c r="A342" s="229">
        <v>313</v>
      </c>
      <c r="B342" s="233" t="s">
        <v>5675</v>
      </c>
      <c r="C342" s="253" t="s">
        <v>5723</v>
      </c>
      <c r="D342" s="233" t="s">
        <v>1480</v>
      </c>
      <c r="E342" s="233" t="s">
        <v>1481</v>
      </c>
      <c r="F342" s="233" t="s">
        <v>23</v>
      </c>
      <c r="G342" s="76" t="s">
        <v>17</v>
      </c>
      <c r="H342" s="112" t="s">
        <v>5337</v>
      </c>
      <c r="I342" s="125" t="s">
        <v>5308</v>
      </c>
      <c r="J342" s="113" t="s">
        <v>942</v>
      </c>
      <c r="K342" s="196"/>
      <c r="L342" s="233">
        <v>564</v>
      </c>
      <c r="M342" s="233" t="s">
        <v>1329</v>
      </c>
      <c r="N342" s="234" t="s">
        <v>1478</v>
      </c>
      <c r="O342" s="233" t="s">
        <v>25</v>
      </c>
      <c r="P342" s="278"/>
      <c r="Q342" s="196"/>
      <c r="R342" s="75"/>
      <c r="S342" s="76" t="str">
        <f>IF(LEN(R342)&gt;0,INDEX('JP PINT 1.0'!G:G,MATCH(R342,'JP PINT 1.0'!B:B,0),1),"")</f>
        <v/>
      </c>
      <c r="T342" s="229"/>
      <c r="U342" s="136"/>
      <c r="V342" s="75"/>
      <c r="W342" s="229"/>
      <c r="AK342" s="195"/>
      <c r="AL342" s="195"/>
      <c r="AM342" s="195"/>
      <c r="AN342" s="195"/>
      <c r="AO342" s="195"/>
      <c r="AP342" s="195"/>
      <c r="AQ342" s="195"/>
    </row>
    <row r="343" spans="1:43" s="200" customFormat="1">
      <c r="A343" s="229">
        <v>314</v>
      </c>
      <c r="B343" s="233" t="s">
        <v>5675</v>
      </c>
      <c r="C343" s="253" t="s">
        <v>5724</v>
      </c>
      <c r="D343" s="233" t="s">
        <v>1389</v>
      </c>
      <c r="E343" s="233" t="s">
        <v>1482</v>
      </c>
      <c r="F343" s="233" t="s">
        <v>30</v>
      </c>
      <c r="G343" s="76" t="s">
        <v>17</v>
      </c>
      <c r="H343" s="112" t="s">
        <v>5337</v>
      </c>
      <c r="I343" s="125" t="s">
        <v>5308</v>
      </c>
      <c r="J343" s="113" t="s">
        <v>942</v>
      </c>
      <c r="K343" s="196"/>
      <c r="L343" s="233">
        <v>565</v>
      </c>
      <c r="M343" s="233" t="s">
        <v>1329</v>
      </c>
      <c r="N343" s="234" t="s">
        <v>186</v>
      </c>
      <c r="O343" s="233" t="s">
        <v>25</v>
      </c>
      <c r="P343" s="278"/>
      <c r="Q343" s="196"/>
      <c r="R343" s="75"/>
      <c r="S343" s="76" t="str">
        <f>IF(LEN(R343)&gt;0,INDEX('JP PINT 1.0'!G:G,MATCH(R343,'JP PINT 1.0'!B:B,0),1),"")</f>
        <v/>
      </c>
      <c r="T343" s="229"/>
      <c r="U343" s="136"/>
      <c r="V343" s="75"/>
      <c r="W343" s="229"/>
      <c r="AK343" s="195"/>
      <c r="AL343" s="195"/>
      <c r="AM343" s="195"/>
      <c r="AN343" s="195"/>
      <c r="AO343" s="195"/>
      <c r="AP343" s="195"/>
      <c r="AQ343" s="195"/>
    </row>
    <row r="344" spans="1:43" s="200" customFormat="1">
      <c r="A344" s="229">
        <v>315</v>
      </c>
      <c r="B344" s="238" t="s">
        <v>5675</v>
      </c>
      <c r="C344" s="251" t="s">
        <v>5725</v>
      </c>
      <c r="D344" s="238" t="s">
        <v>1486</v>
      </c>
      <c r="E344" s="238" t="s">
        <v>5726</v>
      </c>
      <c r="F344" s="238" t="s">
        <v>139</v>
      </c>
      <c r="G344" s="122" t="s">
        <v>17</v>
      </c>
      <c r="H344" s="120" t="s">
        <v>5308</v>
      </c>
      <c r="I344" s="120" t="s">
        <v>5308</v>
      </c>
      <c r="J344" s="123" t="s">
        <v>5433</v>
      </c>
      <c r="K344" s="314"/>
      <c r="L344" s="316">
        <v>566</v>
      </c>
      <c r="M344" s="238" t="s">
        <v>1329</v>
      </c>
      <c r="N344" s="317" t="s">
        <v>1483</v>
      </c>
      <c r="O344" s="238" t="s">
        <v>36</v>
      </c>
      <c r="P344" s="256"/>
      <c r="Q344" s="197"/>
      <c r="R344" s="171" t="s">
        <v>1976</v>
      </c>
      <c r="S344" s="76">
        <f>IF(LEN(R344)&gt;0,INDEX('JP PINT 1.0'!G:G,MATCH(R344,'JP PINT 1.0'!B:B,0),1),"")</f>
        <v>2</v>
      </c>
      <c r="T344" s="318" t="s">
        <v>1977</v>
      </c>
      <c r="U344" s="113" t="s">
        <v>5280</v>
      </c>
      <c r="V344" s="171" t="s">
        <v>139</v>
      </c>
      <c r="W344" s="318" t="s">
        <v>1978</v>
      </c>
      <c r="AA344" s="195"/>
      <c r="AB344" s="195"/>
      <c r="AC344" s="195"/>
      <c r="AD344" s="195"/>
      <c r="AE344" s="195"/>
      <c r="AF344" s="195"/>
      <c r="AG344" s="195"/>
      <c r="AH344" s="195"/>
      <c r="AI344" s="195"/>
      <c r="AJ344" s="195"/>
    </row>
    <row r="345" spans="1:43" s="200" customFormat="1">
      <c r="A345" s="229">
        <v>316</v>
      </c>
      <c r="B345" s="229" t="s">
        <v>5675</v>
      </c>
      <c r="C345" s="253" t="s">
        <v>5723</v>
      </c>
      <c r="D345" s="229" t="s">
        <v>1488</v>
      </c>
      <c r="E345" s="229" t="s">
        <v>5727</v>
      </c>
      <c r="F345" s="229" t="s">
        <v>23</v>
      </c>
      <c r="G345" s="75" t="s">
        <v>17</v>
      </c>
      <c r="H345" s="121" t="s">
        <v>5337</v>
      </c>
      <c r="I345" s="172" t="s">
        <v>5308</v>
      </c>
      <c r="J345" s="118" t="s">
        <v>942</v>
      </c>
      <c r="K345" s="197"/>
      <c r="L345" s="229">
        <v>568</v>
      </c>
      <c r="M345" s="229" t="s">
        <v>1329</v>
      </c>
      <c r="N345" s="245" t="s">
        <v>718</v>
      </c>
      <c r="O345" s="229" t="s">
        <v>25</v>
      </c>
      <c r="P345" s="256"/>
      <c r="Q345" s="197"/>
      <c r="R345" s="157"/>
      <c r="S345" s="76" t="str">
        <f>IF(LEN(R345)&gt;0,INDEX('JP PINT 1.0'!G:G,MATCH(R345,'JP PINT 1.0'!B:B,0),1),"")</f>
        <v/>
      </c>
      <c r="T345" s="280"/>
      <c r="U345" s="113"/>
      <c r="V345" s="157"/>
      <c r="W345" s="280"/>
      <c r="AA345" s="195"/>
      <c r="AB345" s="195"/>
      <c r="AC345" s="195"/>
      <c r="AD345" s="195"/>
      <c r="AE345" s="195"/>
      <c r="AF345" s="195"/>
      <c r="AG345" s="195"/>
      <c r="AH345" s="195"/>
      <c r="AI345" s="195"/>
      <c r="AJ345" s="195"/>
      <c r="AK345" s="195"/>
      <c r="AL345" s="195"/>
      <c r="AM345" s="195"/>
      <c r="AN345" s="195"/>
      <c r="AO345" s="195"/>
      <c r="AP345" s="195"/>
      <c r="AQ345" s="195"/>
    </row>
    <row r="346" spans="1:43">
      <c r="A346" s="229">
        <v>317</v>
      </c>
      <c r="B346" s="229" t="s">
        <v>5675</v>
      </c>
      <c r="C346" s="253" t="s">
        <v>5724</v>
      </c>
      <c r="D346" s="229" t="s">
        <v>1490</v>
      </c>
      <c r="E346" s="229" t="s">
        <v>1491</v>
      </c>
      <c r="F346" s="229" t="s">
        <v>30</v>
      </c>
      <c r="G346" s="75" t="s">
        <v>17</v>
      </c>
      <c r="H346" s="118" t="s">
        <v>5337</v>
      </c>
      <c r="I346" s="172" t="s">
        <v>5308</v>
      </c>
      <c r="J346" s="118" t="s">
        <v>5353</v>
      </c>
      <c r="L346" s="229">
        <v>569</v>
      </c>
      <c r="M346" s="229" t="s">
        <v>1329</v>
      </c>
      <c r="N346" s="245" t="s">
        <v>722</v>
      </c>
      <c r="O346" s="229" t="s">
        <v>25</v>
      </c>
      <c r="P346" s="256"/>
      <c r="R346" s="157"/>
      <c r="S346" s="76" t="str">
        <f>IF(LEN(R346)&gt;0,INDEX('JP PINT 1.0'!G:G,MATCH(R346,'JP PINT 1.0'!B:B,0),1),"")</f>
        <v/>
      </c>
      <c r="T346" s="280"/>
      <c r="U346" s="113" t="s">
        <v>5354</v>
      </c>
      <c r="V346" s="157"/>
      <c r="W346" s="280"/>
      <c r="X346" s="200"/>
      <c r="Y346" s="200"/>
      <c r="Z346" s="200"/>
    </row>
    <row r="347" spans="1:43">
      <c r="A347" s="229">
        <v>318</v>
      </c>
      <c r="B347" s="229" t="s">
        <v>5675</v>
      </c>
      <c r="C347" s="253" t="s">
        <v>5728</v>
      </c>
      <c r="D347" s="229" t="s">
        <v>1492</v>
      </c>
      <c r="E347" s="229" t="s">
        <v>5729</v>
      </c>
      <c r="F347" s="229" t="s">
        <v>30</v>
      </c>
      <c r="G347" s="75" t="s">
        <v>17</v>
      </c>
      <c r="H347" s="118" t="s">
        <v>5337</v>
      </c>
      <c r="I347" s="172" t="s">
        <v>5308</v>
      </c>
      <c r="J347" s="118" t="s">
        <v>5353</v>
      </c>
      <c r="L347" s="229">
        <v>570</v>
      </c>
      <c r="M347" s="229" t="s">
        <v>1329</v>
      </c>
      <c r="N347" s="229" t="s">
        <v>726</v>
      </c>
      <c r="O347" s="229" t="s">
        <v>25</v>
      </c>
      <c r="P347" s="256"/>
      <c r="R347" s="76" t="s">
        <v>1981</v>
      </c>
      <c r="S347" s="76">
        <f>IF(LEN(R347)&gt;0,INDEX('JP PINT 1.0'!G:G,MATCH(R347,'JP PINT 1.0'!B:B,0),1),"")</f>
        <v>3</v>
      </c>
      <c r="T347" s="233" t="s">
        <v>1982</v>
      </c>
      <c r="U347" s="113" t="s">
        <v>5354</v>
      </c>
      <c r="V347" s="76" t="s">
        <v>30</v>
      </c>
      <c r="W347" s="233" t="s">
        <v>4064</v>
      </c>
      <c r="X347" s="200"/>
      <c r="Y347" s="200"/>
      <c r="Z347" s="200"/>
    </row>
    <row r="348" spans="1:43">
      <c r="A348" s="229">
        <v>319</v>
      </c>
      <c r="B348" s="229" t="s">
        <v>5675</v>
      </c>
      <c r="C348" s="253" t="s">
        <v>5730</v>
      </c>
      <c r="D348" s="229" t="s">
        <v>1494</v>
      </c>
      <c r="E348" s="229" t="s">
        <v>1495</v>
      </c>
      <c r="F348" s="229" t="s">
        <v>30</v>
      </c>
      <c r="G348" s="75" t="s">
        <v>17</v>
      </c>
      <c r="H348" s="118" t="s">
        <v>5337</v>
      </c>
      <c r="I348" s="172" t="s">
        <v>5308</v>
      </c>
      <c r="J348" s="118" t="s">
        <v>5353</v>
      </c>
      <c r="L348" s="229">
        <v>571</v>
      </c>
      <c r="M348" s="229" t="s">
        <v>1329</v>
      </c>
      <c r="N348" s="229" t="s">
        <v>730</v>
      </c>
      <c r="O348" s="229" t="s">
        <v>25</v>
      </c>
      <c r="P348" s="256"/>
      <c r="R348" s="75" t="s">
        <v>1985</v>
      </c>
      <c r="S348" s="76">
        <f>IF(LEN(R348)&gt;0,INDEX('JP PINT 1.0'!G:G,MATCH(R348,'JP PINT 1.0'!B:B,0),1),"")</f>
        <v>3</v>
      </c>
      <c r="T348" s="229" t="s">
        <v>1986</v>
      </c>
      <c r="U348" s="113" t="s">
        <v>5354</v>
      </c>
      <c r="V348" s="75" t="s">
        <v>30</v>
      </c>
      <c r="W348" s="229" t="s">
        <v>4065</v>
      </c>
      <c r="X348" s="200"/>
      <c r="Y348" s="200"/>
      <c r="Z348" s="200"/>
    </row>
    <row r="349" spans="1:43">
      <c r="A349" s="229">
        <v>320</v>
      </c>
      <c r="B349" s="229" t="s">
        <v>5675</v>
      </c>
      <c r="C349" s="253" t="s">
        <v>5731</v>
      </c>
      <c r="D349" s="229" t="s">
        <v>1496</v>
      </c>
      <c r="E349" s="229" t="s">
        <v>1497</v>
      </c>
      <c r="F349" s="229" t="s">
        <v>30</v>
      </c>
      <c r="G349" s="75" t="s">
        <v>17</v>
      </c>
      <c r="H349" s="118" t="s">
        <v>5337</v>
      </c>
      <c r="I349" s="172" t="s">
        <v>5308</v>
      </c>
      <c r="J349" s="118" t="s">
        <v>5353</v>
      </c>
      <c r="L349" s="229">
        <v>572</v>
      </c>
      <c r="M349" s="229" t="s">
        <v>1329</v>
      </c>
      <c r="N349" s="229" t="s">
        <v>734</v>
      </c>
      <c r="O349" s="229" t="s">
        <v>25</v>
      </c>
      <c r="P349" s="256"/>
      <c r="R349" s="75" t="s">
        <v>1987</v>
      </c>
      <c r="S349" s="76">
        <f>IF(LEN(R349)&gt;0,INDEX('JP PINT 1.0'!G:G,MATCH(R349,'JP PINT 1.0'!B:B,0),1),"")</f>
        <v>3</v>
      </c>
      <c r="T349" s="229" t="s">
        <v>1988</v>
      </c>
      <c r="U349" s="113" t="s">
        <v>5354</v>
      </c>
      <c r="V349" s="75" t="s">
        <v>30</v>
      </c>
      <c r="W349" s="229" t="s">
        <v>4066</v>
      </c>
      <c r="X349" s="200"/>
      <c r="Y349" s="200"/>
      <c r="Z349" s="200"/>
    </row>
    <row r="350" spans="1:43">
      <c r="A350" s="229">
        <v>321</v>
      </c>
      <c r="B350" s="229" t="s">
        <v>5675</v>
      </c>
      <c r="C350" s="253" t="s">
        <v>5732</v>
      </c>
      <c r="D350" s="229" t="s">
        <v>1498</v>
      </c>
      <c r="E350" s="229" t="s">
        <v>1499</v>
      </c>
      <c r="F350" s="229" t="s">
        <v>30</v>
      </c>
      <c r="G350" s="75" t="s">
        <v>17</v>
      </c>
      <c r="H350" s="118" t="s">
        <v>5337</v>
      </c>
      <c r="I350" s="172" t="s">
        <v>5308</v>
      </c>
      <c r="J350" s="118" t="s">
        <v>5353</v>
      </c>
      <c r="L350" s="229">
        <v>573</v>
      </c>
      <c r="M350" s="229" t="s">
        <v>1329</v>
      </c>
      <c r="N350" s="229" t="s">
        <v>738</v>
      </c>
      <c r="O350" s="229" t="s">
        <v>25</v>
      </c>
      <c r="P350" s="256"/>
      <c r="R350" s="75"/>
      <c r="S350" s="76" t="str">
        <f>IF(LEN(R350)&gt;0,INDEX('JP PINT 1.0'!G:G,MATCH(R350,'JP PINT 1.0'!B:B,0),1),"")</f>
        <v/>
      </c>
      <c r="T350" s="229"/>
      <c r="U350" s="113" t="s">
        <v>5354</v>
      </c>
      <c r="V350" s="75"/>
      <c r="W350" s="229"/>
      <c r="X350" s="200"/>
      <c r="Y350" s="200"/>
      <c r="Z350" s="200"/>
    </row>
    <row r="351" spans="1:43">
      <c r="A351" s="229">
        <v>322</v>
      </c>
      <c r="B351" s="229"/>
      <c r="C351" s="253"/>
      <c r="D351" s="229" t="s">
        <v>1500</v>
      </c>
      <c r="E351" s="229" t="s">
        <v>5733</v>
      </c>
      <c r="F351" s="229" t="s">
        <v>139</v>
      </c>
      <c r="G351" s="75" t="s">
        <v>17</v>
      </c>
      <c r="H351" s="118">
        <v>0</v>
      </c>
      <c r="I351" s="172" t="s">
        <v>5308</v>
      </c>
      <c r="J351" s="118" t="s">
        <v>5433</v>
      </c>
      <c r="L351" s="229">
        <v>574</v>
      </c>
      <c r="M351" s="229" t="s">
        <v>1329</v>
      </c>
      <c r="N351" s="229" t="s">
        <v>1483</v>
      </c>
      <c r="O351" s="229" t="s">
        <v>36</v>
      </c>
      <c r="P351" s="256"/>
      <c r="R351" s="75"/>
      <c r="S351" s="76" t="str">
        <f>IF(LEN(R351)&gt;0,INDEX('JP PINT 1.0'!G:G,MATCH(R351,'JP PINT 1.0'!B:B,0),1),"")</f>
        <v/>
      </c>
      <c r="T351" s="229"/>
      <c r="U351" s="113"/>
      <c r="V351" s="75"/>
      <c r="W351" s="229"/>
    </row>
    <row r="352" spans="1:43">
      <c r="A352" s="229">
        <v>323</v>
      </c>
      <c r="B352" s="238" t="s">
        <v>5675</v>
      </c>
      <c r="C352" s="251" t="s">
        <v>5734</v>
      </c>
      <c r="D352" s="238" t="s">
        <v>1502</v>
      </c>
      <c r="E352" s="238" t="s">
        <v>5735</v>
      </c>
      <c r="F352" s="238" t="s">
        <v>139</v>
      </c>
      <c r="G352" s="122" t="s">
        <v>17</v>
      </c>
      <c r="H352" s="120">
        <v>0</v>
      </c>
      <c r="I352" s="173" t="s">
        <v>5308</v>
      </c>
      <c r="J352" s="120" t="s">
        <v>5433</v>
      </c>
      <c r="L352" s="238">
        <v>574</v>
      </c>
      <c r="M352" s="238" t="s">
        <v>1329</v>
      </c>
      <c r="N352" s="238" t="s">
        <v>1483</v>
      </c>
      <c r="O352" s="238" t="s">
        <v>36</v>
      </c>
      <c r="P352" s="256"/>
      <c r="R352" s="75"/>
      <c r="S352" s="76" t="str">
        <f>IF(LEN(R352)&gt;0,INDEX('JP PINT 1.0'!G:G,MATCH(R352,'JP PINT 1.0'!B:B,0),1),"")</f>
        <v/>
      </c>
      <c r="T352" s="229"/>
      <c r="U352" s="113"/>
      <c r="V352" s="75"/>
      <c r="W352" s="229"/>
      <c r="AK352" s="200"/>
      <c r="AL352" s="200"/>
      <c r="AM352" s="200"/>
      <c r="AN352" s="200"/>
      <c r="AO352" s="200"/>
      <c r="AP352" s="200"/>
      <c r="AQ352" s="200"/>
    </row>
    <row r="353" spans="1:23">
      <c r="A353" s="229">
        <v>324</v>
      </c>
      <c r="B353" s="229" t="s">
        <v>5675</v>
      </c>
      <c r="C353" s="253" t="s">
        <v>5736</v>
      </c>
      <c r="D353" s="229" t="s">
        <v>1488</v>
      </c>
      <c r="E353" s="229" t="s">
        <v>5737</v>
      </c>
      <c r="F353" s="229" t="s">
        <v>23</v>
      </c>
      <c r="G353" s="75" t="s">
        <v>17</v>
      </c>
      <c r="H353" s="118" t="s">
        <v>5337</v>
      </c>
      <c r="I353" s="172" t="s">
        <v>5308</v>
      </c>
      <c r="J353" s="118" t="s">
        <v>942</v>
      </c>
      <c r="L353" s="229">
        <v>576</v>
      </c>
      <c r="M353" s="229" t="s">
        <v>1329</v>
      </c>
      <c r="N353" s="229" t="s">
        <v>718</v>
      </c>
      <c r="O353" s="229" t="s">
        <v>25</v>
      </c>
      <c r="P353" s="256"/>
      <c r="R353" s="75"/>
      <c r="S353" s="76" t="str">
        <f>IF(LEN(R353)&gt;0,INDEX('JP PINT 1.0'!G:G,MATCH(R353,'JP PINT 1.0'!B:B,0),1),"")</f>
        <v/>
      </c>
      <c r="T353" s="229"/>
      <c r="U353" s="113"/>
      <c r="V353" s="75"/>
      <c r="W353" s="229"/>
    </row>
    <row r="354" spans="1:23">
      <c r="A354" s="229">
        <v>325</v>
      </c>
      <c r="B354" s="229" t="s">
        <v>5675</v>
      </c>
      <c r="C354" s="253" t="s">
        <v>5738</v>
      </c>
      <c r="D354" s="229" t="s">
        <v>1505</v>
      </c>
      <c r="E354" s="229" t="s">
        <v>1506</v>
      </c>
      <c r="F354" s="229" t="s">
        <v>30</v>
      </c>
      <c r="G354" s="75" t="s">
        <v>17</v>
      </c>
      <c r="H354" s="118" t="s">
        <v>5337</v>
      </c>
      <c r="I354" s="172" t="s">
        <v>5308</v>
      </c>
      <c r="J354" s="118" t="s">
        <v>5353</v>
      </c>
      <c r="L354" s="229">
        <v>577</v>
      </c>
      <c r="M354" s="229" t="s">
        <v>1329</v>
      </c>
      <c r="N354" s="229" t="s">
        <v>722</v>
      </c>
      <c r="O354" s="229" t="s">
        <v>25</v>
      </c>
      <c r="P354" s="256"/>
      <c r="R354" s="75"/>
      <c r="S354" s="76" t="str">
        <f>IF(LEN(R354)&gt;0,INDEX('JP PINT 1.0'!G:G,MATCH(R354,'JP PINT 1.0'!B:B,0),1),"")</f>
        <v/>
      </c>
      <c r="T354" s="229"/>
      <c r="U354" s="113" t="s">
        <v>5353</v>
      </c>
      <c r="V354" s="75"/>
      <c r="W354" s="229"/>
    </row>
    <row r="355" spans="1:23">
      <c r="A355" s="229">
        <v>326</v>
      </c>
      <c r="B355" s="229" t="s">
        <v>5675</v>
      </c>
      <c r="C355" s="253" t="s">
        <v>5739</v>
      </c>
      <c r="D355" s="229" t="s">
        <v>1507</v>
      </c>
      <c r="E355" s="229" t="s">
        <v>5740</v>
      </c>
      <c r="F355" s="229" t="s">
        <v>30</v>
      </c>
      <c r="G355" s="75" t="s">
        <v>17</v>
      </c>
      <c r="H355" s="118" t="s">
        <v>5337</v>
      </c>
      <c r="I355" s="172" t="s">
        <v>5308</v>
      </c>
      <c r="J355" s="118" t="s">
        <v>5353</v>
      </c>
      <c r="L355" s="229">
        <v>578</v>
      </c>
      <c r="M355" s="229" t="s">
        <v>1329</v>
      </c>
      <c r="N355" s="229" t="s">
        <v>726</v>
      </c>
      <c r="O355" s="229" t="s">
        <v>25</v>
      </c>
      <c r="P355" s="256"/>
      <c r="R355" s="75"/>
      <c r="S355" s="76" t="str">
        <f>IF(LEN(R355)&gt;0,INDEX('JP PINT 1.0'!G:G,MATCH(R355,'JP PINT 1.0'!B:B,0),1),"")</f>
        <v/>
      </c>
      <c r="T355" s="229"/>
      <c r="U355" s="113" t="s">
        <v>5353</v>
      </c>
      <c r="V355" s="75"/>
      <c r="W355" s="229"/>
    </row>
    <row r="356" spans="1:23">
      <c r="A356" s="229">
        <v>327</v>
      </c>
      <c r="B356" s="229" t="s">
        <v>5675</v>
      </c>
      <c r="C356" s="253" t="s">
        <v>5741</v>
      </c>
      <c r="D356" s="229" t="s">
        <v>1509</v>
      </c>
      <c r="E356" s="229" t="s">
        <v>1510</v>
      </c>
      <c r="F356" s="229" t="s">
        <v>30</v>
      </c>
      <c r="G356" s="75" t="s">
        <v>17</v>
      </c>
      <c r="H356" s="118" t="s">
        <v>5337</v>
      </c>
      <c r="I356" s="172" t="s">
        <v>5308</v>
      </c>
      <c r="J356" s="118" t="s">
        <v>5353</v>
      </c>
      <c r="L356" s="229">
        <v>579</v>
      </c>
      <c r="M356" s="229" t="s">
        <v>1329</v>
      </c>
      <c r="N356" s="229" t="s">
        <v>730</v>
      </c>
      <c r="O356" s="229" t="s">
        <v>25</v>
      </c>
      <c r="P356" s="256"/>
      <c r="R356" s="75"/>
      <c r="S356" s="76" t="str">
        <f>IF(LEN(R356)&gt;0,INDEX('JP PINT 1.0'!G:G,MATCH(R356,'JP PINT 1.0'!B:B,0),1),"")</f>
        <v/>
      </c>
      <c r="T356" s="229"/>
      <c r="U356" s="113" t="s">
        <v>5353</v>
      </c>
      <c r="V356" s="75"/>
      <c r="W356" s="229"/>
    </row>
    <row r="357" spans="1:23">
      <c r="A357" s="229">
        <v>328</v>
      </c>
      <c r="B357" s="229" t="s">
        <v>5675</v>
      </c>
      <c r="C357" s="253" t="s">
        <v>5742</v>
      </c>
      <c r="D357" s="229" t="s">
        <v>1511</v>
      </c>
      <c r="E357" s="229" t="s">
        <v>1512</v>
      </c>
      <c r="F357" s="229" t="s">
        <v>30</v>
      </c>
      <c r="G357" s="75" t="s">
        <v>17</v>
      </c>
      <c r="H357" s="118" t="s">
        <v>5337</v>
      </c>
      <c r="I357" s="172" t="s">
        <v>5308</v>
      </c>
      <c r="J357" s="118" t="s">
        <v>5353</v>
      </c>
      <c r="L357" s="229">
        <v>580</v>
      </c>
      <c r="M357" s="229" t="s">
        <v>1329</v>
      </c>
      <c r="N357" s="229" t="s">
        <v>734</v>
      </c>
      <c r="O357" s="229" t="s">
        <v>25</v>
      </c>
      <c r="P357" s="256"/>
      <c r="R357" s="75"/>
      <c r="S357" s="76" t="str">
        <f>IF(LEN(R357)&gt;0,INDEX('JP PINT 1.0'!G:G,MATCH(R357,'JP PINT 1.0'!B:B,0),1),"")</f>
        <v/>
      </c>
      <c r="T357" s="229"/>
      <c r="U357" s="113" t="s">
        <v>5353</v>
      </c>
      <c r="V357" s="75"/>
      <c r="W357" s="229"/>
    </row>
    <row r="358" spans="1:23">
      <c r="A358" s="229">
        <v>329</v>
      </c>
      <c r="B358" s="229" t="s">
        <v>5675</v>
      </c>
      <c r="C358" s="253" t="s">
        <v>5743</v>
      </c>
      <c r="D358" s="229" t="s">
        <v>1513</v>
      </c>
      <c r="E358" s="229" t="s">
        <v>1514</v>
      </c>
      <c r="F358" s="229" t="s">
        <v>30</v>
      </c>
      <c r="G358" s="75" t="s">
        <v>17</v>
      </c>
      <c r="H358" s="118" t="s">
        <v>5337</v>
      </c>
      <c r="I358" s="172" t="s">
        <v>5308</v>
      </c>
      <c r="J358" s="118" t="s">
        <v>5353</v>
      </c>
      <c r="L358" s="229">
        <v>581</v>
      </c>
      <c r="M358" s="229" t="s">
        <v>1329</v>
      </c>
      <c r="N358" s="229" t="s">
        <v>738</v>
      </c>
      <c r="O358" s="229" t="s">
        <v>25</v>
      </c>
      <c r="P358" s="256"/>
      <c r="R358" s="75"/>
      <c r="S358" s="76" t="str">
        <f>IF(LEN(R358)&gt;0,INDEX('JP PINT 1.0'!G:G,MATCH(R358,'JP PINT 1.0'!B:B,0),1),"")</f>
        <v/>
      </c>
      <c r="T358" s="229"/>
      <c r="U358" s="113" t="s">
        <v>5353</v>
      </c>
      <c r="V358" s="75"/>
      <c r="W358" s="229"/>
    </row>
    <row r="359" spans="1:23">
      <c r="A359" s="229">
        <v>330</v>
      </c>
      <c r="B359" s="238" t="s">
        <v>5675</v>
      </c>
      <c r="C359" s="251" t="s">
        <v>5744</v>
      </c>
      <c r="D359" s="238" t="s">
        <v>1529</v>
      </c>
      <c r="E359" s="238" t="s">
        <v>1530</v>
      </c>
      <c r="F359" s="238" t="s">
        <v>23</v>
      </c>
      <c r="G359" s="122" t="s">
        <v>17</v>
      </c>
      <c r="H359" s="120" t="s">
        <v>5308</v>
      </c>
      <c r="I359" s="120" t="s">
        <v>5308</v>
      </c>
      <c r="J359" s="120" t="s">
        <v>5353</v>
      </c>
      <c r="L359" s="238">
        <v>587</v>
      </c>
      <c r="M359" s="238" t="s">
        <v>1329</v>
      </c>
      <c r="N359" s="238" t="s">
        <v>1526</v>
      </c>
      <c r="O359" s="238" t="s">
        <v>36</v>
      </c>
      <c r="P359" s="256"/>
      <c r="R359" s="76" t="s">
        <v>1967</v>
      </c>
      <c r="S359" s="76">
        <f>IF(LEN(R359)&gt;0,INDEX('JP PINT 1.0'!G:G,MATCH(R359,'JP PINT 1.0'!B:B,0),1),"")</f>
        <v>2</v>
      </c>
      <c r="T359" s="233" t="s">
        <v>1968</v>
      </c>
      <c r="U359" s="113" t="s">
        <v>5354</v>
      </c>
      <c r="V359" s="76" t="s">
        <v>30</v>
      </c>
      <c r="W359" s="233" t="s">
        <v>1969</v>
      </c>
    </row>
    <row r="360" spans="1:23">
      <c r="A360" s="229">
        <v>331</v>
      </c>
      <c r="B360" s="229" t="s">
        <v>5675</v>
      </c>
      <c r="C360" s="253" t="s">
        <v>5745</v>
      </c>
      <c r="D360" s="229" t="s">
        <v>1531</v>
      </c>
      <c r="E360" s="229" t="s">
        <v>1532</v>
      </c>
      <c r="F360" s="229" t="s">
        <v>23</v>
      </c>
      <c r="G360" s="75" t="s">
        <v>17</v>
      </c>
      <c r="H360" s="118" t="s">
        <v>5377</v>
      </c>
      <c r="I360" s="118" t="s">
        <v>5377</v>
      </c>
      <c r="J360" s="118" t="s">
        <v>5353</v>
      </c>
      <c r="L360" s="229">
        <v>589</v>
      </c>
      <c r="M360" s="229" t="s">
        <v>1329</v>
      </c>
      <c r="N360" s="229" t="s">
        <v>830</v>
      </c>
      <c r="O360" s="229" t="s">
        <v>25</v>
      </c>
      <c r="P360" s="256"/>
      <c r="R360" s="76" t="s">
        <v>1970</v>
      </c>
      <c r="S360" s="76">
        <f>IF(LEN(R360)&gt;0,INDEX('JP PINT 1.0'!G:G,MATCH(R360,'JP PINT 1.0'!B:B,0),1),"")</f>
        <v>3</v>
      </c>
      <c r="T360" s="233" t="s">
        <v>1971</v>
      </c>
      <c r="U360" s="113" t="s">
        <v>5280</v>
      </c>
      <c r="V360" s="76" t="s">
        <v>30</v>
      </c>
      <c r="W360" s="233" t="s">
        <v>1972</v>
      </c>
    </row>
    <row r="361" spans="1:23">
      <c r="A361" s="229">
        <v>332</v>
      </c>
      <c r="B361" s="229" t="s">
        <v>5675</v>
      </c>
      <c r="C361" s="253" t="s">
        <v>5746</v>
      </c>
      <c r="D361" s="229" t="s">
        <v>1533</v>
      </c>
      <c r="E361" s="229" t="s">
        <v>1534</v>
      </c>
      <c r="F361" s="229" t="s">
        <v>23</v>
      </c>
      <c r="G361" s="75" t="s">
        <v>17</v>
      </c>
      <c r="H361" s="118" t="s">
        <v>5340</v>
      </c>
      <c r="I361" s="118" t="s">
        <v>5340</v>
      </c>
      <c r="J361" s="118" t="s">
        <v>5353</v>
      </c>
      <c r="L361" s="229">
        <v>590</v>
      </c>
      <c r="M361" s="229" t="s">
        <v>1329</v>
      </c>
      <c r="N361" s="229" t="s">
        <v>834</v>
      </c>
      <c r="O361" s="229" t="s">
        <v>25</v>
      </c>
      <c r="P361" s="256"/>
      <c r="R361" s="171" t="s">
        <v>1973</v>
      </c>
      <c r="S361" s="76">
        <f>IF(LEN(R361)&gt;0,INDEX('JP PINT 1.0'!G:G,MATCH(R361,'JP PINT 1.0'!B:B,0),1),"")</f>
        <v>3</v>
      </c>
      <c r="T361" s="318" t="s">
        <v>1974</v>
      </c>
      <c r="U361" s="113" t="s">
        <v>5280</v>
      </c>
      <c r="V361" s="171" t="s">
        <v>30</v>
      </c>
      <c r="W361" s="318" t="s">
        <v>1975</v>
      </c>
    </row>
    <row r="362" spans="1:23">
      <c r="A362" s="229">
        <v>333</v>
      </c>
      <c r="B362" s="238" t="s">
        <v>5675</v>
      </c>
      <c r="C362" s="251" t="s">
        <v>5747</v>
      </c>
      <c r="D362" s="238" t="s">
        <v>1541</v>
      </c>
      <c r="E362" s="238" t="s">
        <v>1542</v>
      </c>
      <c r="F362" s="238" t="s">
        <v>23</v>
      </c>
      <c r="G362" s="122" t="s">
        <v>17</v>
      </c>
      <c r="H362" s="120" t="s">
        <v>5308</v>
      </c>
      <c r="I362" s="120" t="s">
        <v>5308</v>
      </c>
      <c r="J362" s="120" t="s">
        <v>5586</v>
      </c>
      <c r="L362" s="238">
        <v>591</v>
      </c>
      <c r="M362" s="238" t="s">
        <v>1329</v>
      </c>
      <c r="N362" s="238" t="s">
        <v>1535</v>
      </c>
      <c r="O362" s="238" t="s">
        <v>36</v>
      </c>
      <c r="P362" s="256"/>
      <c r="R362" s="82" t="s">
        <v>2007</v>
      </c>
      <c r="S362" s="76">
        <f>IF(LEN(R362)&gt;0,INDEX('JP PINT 1.0'!G:G,MATCH(R362,'JP PINT 1.0'!B:B,0),1),"")</f>
        <v>2</v>
      </c>
      <c r="T362" s="244" t="s">
        <v>2008</v>
      </c>
      <c r="U362" s="113" t="s">
        <v>5278</v>
      </c>
      <c r="V362" s="82" t="s">
        <v>23</v>
      </c>
      <c r="W362" s="244" t="s">
        <v>2009</v>
      </c>
    </row>
    <row r="363" spans="1:23">
      <c r="A363" s="229">
        <v>334</v>
      </c>
      <c r="B363" s="229" t="s">
        <v>5675</v>
      </c>
      <c r="C363" s="253" t="s">
        <v>5748</v>
      </c>
      <c r="D363" s="229" t="s">
        <v>1544</v>
      </c>
      <c r="E363" s="229" t="s">
        <v>1545</v>
      </c>
      <c r="F363" s="229" t="s">
        <v>30</v>
      </c>
      <c r="G363" s="75" t="s">
        <v>17</v>
      </c>
      <c r="H363" s="118" t="s">
        <v>5337</v>
      </c>
      <c r="I363" s="172" t="s">
        <v>5308</v>
      </c>
      <c r="J363" s="118" t="s">
        <v>5308</v>
      </c>
      <c r="L363" s="229">
        <v>593</v>
      </c>
      <c r="M363" s="229" t="s">
        <v>1329</v>
      </c>
      <c r="N363" s="229" t="s">
        <v>1543</v>
      </c>
      <c r="O363" s="229" t="s">
        <v>25</v>
      </c>
      <c r="P363" s="256"/>
      <c r="R363" s="82"/>
      <c r="S363" s="76" t="str">
        <f>IF(LEN(R363)&gt;0,INDEX('JP PINT 1.0'!G:G,MATCH(R363,'JP PINT 1.0'!B:B,0),1),"")</f>
        <v/>
      </c>
      <c r="T363" s="244"/>
      <c r="U363" s="113"/>
      <c r="V363" s="82"/>
      <c r="W363" s="244"/>
    </row>
    <row r="364" spans="1:23">
      <c r="A364" s="229">
        <v>335</v>
      </c>
      <c r="B364" s="229" t="s">
        <v>5675</v>
      </c>
      <c r="C364" s="253" t="s">
        <v>5749</v>
      </c>
      <c r="D364" s="229" t="s">
        <v>1547</v>
      </c>
      <c r="E364" s="229" t="s">
        <v>1548</v>
      </c>
      <c r="F364" s="229" t="s">
        <v>30</v>
      </c>
      <c r="G364" s="75" t="s">
        <v>17</v>
      </c>
      <c r="H364" s="118" t="s">
        <v>5337</v>
      </c>
      <c r="I364" s="172" t="s">
        <v>5308</v>
      </c>
      <c r="J364" s="118" t="s">
        <v>5353</v>
      </c>
      <c r="L364" s="229">
        <v>594</v>
      </c>
      <c r="M364" s="229" t="s">
        <v>1329</v>
      </c>
      <c r="N364" s="229" t="s">
        <v>1546</v>
      </c>
      <c r="O364" s="229" t="s">
        <v>25</v>
      </c>
      <c r="P364" s="256"/>
      <c r="R364" s="82" t="s">
        <v>2010</v>
      </c>
      <c r="S364" s="76">
        <f>IF(LEN(R364)&gt;0,INDEX('JP PINT 1.0'!G:G,MATCH(R364,'JP PINT 1.0'!B:B,0),1),"")</f>
        <v>3</v>
      </c>
      <c r="T364" s="229" t="str">
        <f>INDEX('JP PINT 1.0'!H:H,MATCH(単一請求!R364,'JP PINT 1.0'!B:B,0),1)</f>
        <v>Item standard identifier</v>
      </c>
      <c r="U364" s="113" t="s">
        <v>5353</v>
      </c>
      <c r="V364" s="75" t="str">
        <f>INDEX('JP PINT 1.0'!F:F,MATCH(単一請求!R364,'JP PINT 1.0'!B:B,0),1)</f>
        <v>0..1</v>
      </c>
      <c r="W364" s="229" t="str">
        <f>INDEX('JP PINT 1.0'!K:K,MATCH(単一請求!R364,'JP PINT 1.0'!B:B,0),1)</f>
        <v>An item identifier based on a registered scheme.</v>
      </c>
    </row>
    <row r="365" spans="1:23">
      <c r="A365" s="229"/>
      <c r="B365" s="229"/>
      <c r="C365" s="253"/>
      <c r="D365" s="229"/>
      <c r="E365" s="229"/>
      <c r="F365" s="229"/>
      <c r="G365" s="75"/>
      <c r="H365" s="118"/>
      <c r="I365" s="172"/>
      <c r="J365" s="118"/>
      <c r="L365" s="229"/>
      <c r="M365" s="229"/>
      <c r="N365" s="229"/>
      <c r="O365" s="229"/>
      <c r="P365" s="256"/>
      <c r="R365" s="82" t="s">
        <v>3490</v>
      </c>
      <c r="S365" s="76">
        <f>IF(LEN(R365)&gt;0,INDEX('JP PINT 1.0'!G:G,MATCH(R365,'JP PINT 1.0'!B:B,0),1),"")</f>
        <v>4</v>
      </c>
      <c r="T365" s="229" t="str">
        <f>INDEX('JP PINT 1.0'!H:H,MATCH(単一請求!R365,'JP PINT 1.0'!B:B,0),1)</f>
        <v>Item standard identifier Scheme identifier</v>
      </c>
      <c r="U365" s="113"/>
      <c r="V365" s="75" t="str">
        <f>INDEX('JP PINT 1.0'!F:F,MATCH(単一請求!R365,'JP PINT 1.0'!B:B,0),1)</f>
        <v>1..1</v>
      </c>
      <c r="W365" s="229" t="str">
        <f>INDEX('JP PINT 1.0'!K:K,MATCH(単一請求!R365,'JP PINT 1.0'!B:B,0),1)</f>
        <v>The identification scheme shall be identified from the entries of the list published by the ISO/IEC 6523 maintenance agency.</v>
      </c>
    </row>
    <row r="366" spans="1:23">
      <c r="A366" s="229">
        <v>336</v>
      </c>
      <c r="B366" s="229" t="s">
        <v>5675</v>
      </c>
      <c r="C366" s="253" t="s">
        <v>5750</v>
      </c>
      <c r="D366" s="229" t="s">
        <v>1551</v>
      </c>
      <c r="E366" s="229" t="s">
        <v>1552</v>
      </c>
      <c r="F366" s="229" t="s">
        <v>30</v>
      </c>
      <c r="G366" s="75" t="s">
        <v>17</v>
      </c>
      <c r="H366" s="118" t="s">
        <v>5337</v>
      </c>
      <c r="I366" s="172" t="s">
        <v>5308</v>
      </c>
      <c r="J366" s="118" t="s">
        <v>5353</v>
      </c>
      <c r="L366" s="229">
        <v>595</v>
      </c>
      <c r="M366" s="229" t="s">
        <v>1329</v>
      </c>
      <c r="N366" s="229" t="s">
        <v>1549</v>
      </c>
      <c r="O366" s="229" t="s">
        <v>25</v>
      </c>
      <c r="P366" s="256"/>
      <c r="R366" s="82" t="s">
        <v>2013</v>
      </c>
      <c r="S366" s="76">
        <f>IF(LEN(R366)&gt;0,INDEX('JP PINT 1.0'!G:G,MATCH(R366,'JP PINT 1.0'!B:B,0),1),"")</f>
        <v>3</v>
      </c>
      <c r="T366" s="229" t="str">
        <f>INDEX('JP PINT 1.0'!H:H,MATCH(単一請求!R366,'JP PINT 1.0'!B:B,0),1)</f>
        <v>Item Seller's identifier</v>
      </c>
      <c r="U366" s="113" t="s">
        <v>5353</v>
      </c>
      <c r="V366" s="75" t="str">
        <f>INDEX('JP PINT 1.0'!F:F,MATCH(単一請求!R366,'JP PINT 1.0'!B:B,0),1)</f>
        <v>0..1</v>
      </c>
      <c r="W366" s="229" t="str">
        <f>INDEX('JP PINT 1.0'!K:K,MATCH(単一請求!R366,'JP PINT 1.0'!B:B,0),1)</f>
        <v>An identifier	 assigned by the Seller	 for the item.</v>
      </c>
    </row>
    <row r="367" spans="1:23">
      <c r="A367" s="229">
        <v>337</v>
      </c>
      <c r="B367" s="229" t="s">
        <v>5675</v>
      </c>
      <c r="C367" s="253" t="s">
        <v>5751</v>
      </c>
      <c r="D367" s="229" t="s">
        <v>1555</v>
      </c>
      <c r="E367" s="229" t="s">
        <v>1556</v>
      </c>
      <c r="F367" s="229" t="s">
        <v>30</v>
      </c>
      <c r="G367" s="75" t="s">
        <v>17</v>
      </c>
      <c r="H367" s="118" t="s">
        <v>5337</v>
      </c>
      <c r="I367" s="172" t="s">
        <v>5308</v>
      </c>
      <c r="J367" s="118" t="s">
        <v>5353</v>
      </c>
      <c r="L367" s="229">
        <v>596</v>
      </c>
      <c r="M367" s="229" t="s">
        <v>1329</v>
      </c>
      <c r="N367" s="229" t="s">
        <v>1553</v>
      </c>
      <c r="O367" s="229" t="s">
        <v>25</v>
      </c>
      <c r="P367" s="256"/>
      <c r="R367" s="82" t="s">
        <v>2015</v>
      </c>
      <c r="S367" s="76">
        <f>IF(LEN(R367)&gt;0,INDEX('JP PINT 1.0'!G:G,MATCH(R367,'JP PINT 1.0'!B:B,0),1),"")</f>
        <v>3</v>
      </c>
      <c r="T367" s="229" t="str">
        <f>INDEX('JP PINT 1.0'!H:H,MATCH(単一請求!R367,'JP PINT 1.0'!B:B,0),1)</f>
        <v>Item Buyer's identifier</v>
      </c>
      <c r="U367" s="113" t="s">
        <v>5353</v>
      </c>
      <c r="V367" s="75" t="str">
        <f>INDEX('JP PINT 1.0'!F:F,MATCH(単一請求!R367,'JP PINT 1.0'!B:B,0),1)</f>
        <v>0..1</v>
      </c>
      <c r="W367" s="229" t="str">
        <f>INDEX('JP PINT 1.0'!K:K,MATCH(単一請求!R367,'JP PINT 1.0'!B:B,0),1)</f>
        <v>An identifier	 assigned by the Buyer	 for the item.</v>
      </c>
    </row>
    <row r="368" spans="1:23">
      <c r="A368" s="229">
        <v>338</v>
      </c>
      <c r="B368" s="229" t="s">
        <v>5675</v>
      </c>
      <c r="C368" s="253" t="s">
        <v>5752</v>
      </c>
      <c r="D368" s="229" t="s">
        <v>1559</v>
      </c>
      <c r="E368" s="229" t="s">
        <v>1560</v>
      </c>
      <c r="F368" s="229" t="s">
        <v>30</v>
      </c>
      <c r="G368" s="75" t="s">
        <v>17</v>
      </c>
      <c r="H368" s="118" t="s">
        <v>5337</v>
      </c>
      <c r="I368" s="172" t="s">
        <v>5308</v>
      </c>
      <c r="J368" s="118" t="s">
        <v>5308</v>
      </c>
      <c r="L368" s="229">
        <v>597</v>
      </c>
      <c r="M368" s="229" t="s">
        <v>1329</v>
      </c>
      <c r="N368" s="229" t="s">
        <v>1557</v>
      </c>
      <c r="O368" s="229" t="s">
        <v>25</v>
      </c>
      <c r="P368" s="256"/>
      <c r="R368" s="82"/>
      <c r="S368" s="76" t="str">
        <f>IF(LEN(R368)&gt;0,INDEX('JP PINT 1.0'!G:G,MATCH(R368,'JP PINT 1.0'!B:B,0),1),"")</f>
        <v/>
      </c>
      <c r="T368" s="244"/>
      <c r="U368" s="113"/>
      <c r="V368" s="82"/>
      <c r="W368" s="244"/>
    </row>
    <row r="369" spans="1:43">
      <c r="A369" s="229">
        <v>339</v>
      </c>
      <c r="B369" s="229" t="s">
        <v>5675</v>
      </c>
      <c r="C369" s="253" t="s">
        <v>5753</v>
      </c>
      <c r="D369" s="229" t="s">
        <v>1562</v>
      </c>
      <c r="E369" s="229" t="s">
        <v>1563</v>
      </c>
      <c r="F369" s="229" t="s">
        <v>30</v>
      </c>
      <c r="G369" s="75" t="s">
        <v>17</v>
      </c>
      <c r="H369" s="118" t="s">
        <v>5377</v>
      </c>
      <c r="I369" s="118" t="s">
        <v>5377</v>
      </c>
      <c r="J369" s="118" t="s">
        <v>5315</v>
      </c>
      <c r="L369" s="229">
        <v>598</v>
      </c>
      <c r="M369" s="229" t="s">
        <v>1329</v>
      </c>
      <c r="N369" s="229" t="s">
        <v>1561</v>
      </c>
      <c r="O369" s="229" t="s">
        <v>25</v>
      </c>
      <c r="P369" s="256"/>
      <c r="R369" s="82" t="s">
        <v>2017</v>
      </c>
      <c r="S369" s="76">
        <f>IF(LEN(R369)&gt;0,INDEX('JP PINT 1.0'!G:G,MATCH(R369,'JP PINT 1.0'!B:B,0),1),"")</f>
        <v>3</v>
      </c>
      <c r="T369" s="244" t="s">
        <v>2018</v>
      </c>
      <c r="U369" s="113" t="s">
        <v>5371</v>
      </c>
      <c r="V369" s="82" t="s">
        <v>23</v>
      </c>
      <c r="W369" s="244" t="s">
        <v>2019</v>
      </c>
    </row>
    <row r="370" spans="1:43">
      <c r="A370" s="229">
        <v>340</v>
      </c>
      <c r="B370" s="229" t="s">
        <v>5675</v>
      </c>
      <c r="C370" s="253" t="s">
        <v>5754</v>
      </c>
      <c r="D370" s="229" t="s">
        <v>1565</v>
      </c>
      <c r="E370" s="229" t="s">
        <v>1566</v>
      </c>
      <c r="F370" s="229" t="s">
        <v>23</v>
      </c>
      <c r="G370" s="75" t="s">
        <v>17</v>
      </c>
      <c r="H370" s="118" t="s">
        <v>5373</v>
      </c>
      <c r="I370" s="118" t="s">
        <v>5373</v>
      </c>
      <c r="J370" s="118" t="s">
        <v>5353</v>
      </c>
      <c r="L370" s="229">
        <v>599</v>
      </c>
      <c r="M370" s="229" t="s">
        <v>1329</v>
      </c>
      <c r="N370" s="229" t="s">
        <v>1564</v>
      </c>
      <c r="O370" s="229" t="s">
        <v>25</v>
      </c>
      <c r="P370" s="256"/>
      <c r="R370" s="82" t="s">
        <v>2020</v>
      </c>
      <c r="S370" s="76">
        <f>IF(LEN(R370)&gt;0,INDEX('JP PINT 1.0'!G:G,MATCH(R370,'JP PINT 1.0'!B:B,0),1),"")</f>
        <v>3</v>
      </c>
      <c r="T370" s="244" t="s">
        <v>2021</v>
      </c>
      <c r="U370" s="113" t="s">
        <v>5354</v>
      </c>
      <c r="V370" s="82" t="s">
        <v>139</v>
      </c>
      <c r="W370" s="244" t="s">
        <v>2022</v>
      </c>
    </row>
    <row r="371" spans="1:43">
      <c r="A371" s="229">
        <v>341</v>
      </c>
      <c r="B371" s="229" t="s">
        <v>5675</v>
      </c>
      <c r="C371" s="253" t="s">
        <v>5755</v>
      </c>
      <c r="D371" s="229" t="s">
        <v>1568</v>
      </c>
      <c r="E371" s="229" t="s">
        <v>5756</v>
      </c>
      <c r="F371" s="229" t="s">
        <v>30</v>
      </c>
      <c r="G371" s="75" t="s">
        <v>17</v>
      </c>
      <c r="H371" s="118" t="s">
        <v>5340</v>
      </c>
      <c r="I371" s="172" t="s">
        <v>5308</v>
      </c>
      <c r="J371" s="118" t="s">
        <v>942</v>
      </c>
      <c r="L371" s="229">
        <v>600</v>
      </c>
      <c r="M371" s="229" t="s">
        <v>1329</v>
      </c>
      <c r="N371" s="229" t="s">
        <v>1567</v>
      </c>
      <c r="O371" s="229" t="s">
        <v>25</v>
      </c>
      <c r="P371" s="255"/>
      <c r="R371" s="75"/>
      <c r="S371" s="76" t="str">
        <f>IF(LEN(R371)&gt;0,INDEX('JP PINT 1.0'!G:G,MATCH(R371,'JP PINT 1.0'!B:B,0),1),"")</f>
        <v/>
      </c>
      <c r="T371" s="229"/>
      <c r="U371" s="174"/>
      <c r="V371" s="75"/>
      <c r="W371" s="229"/>
    </row>
    <row r="372" spans="1:43">
      <c r="A372" s="229">
        <v>342</v>
      </c>
      <c r="B372" s="229" t="s">
        <v>5675</v>
      </c>
      <c r="C372" s="253" t="s">
        <v>5757</v>
      </c>
      <c r="D372" s="229" t="s">
        <v>1572</v>
      </c>
      <c r="E372" s="229" t="s">
        <v>1573</v>
      </c>
      <c r="F372" s="229" t="s">
        <v>30</v>
      </c>
      <c r="G372" s="75" t="s">
        <v>17</v>
      </c>
      <c r="H372" s="118" t="s">
        <v>5337</v>
      </c>
      <c r="I372" s="172" t="s">
        <v>5308</v>
      </c>
      <c r="J372" s="118" t="s">
        <v>5353</v>
      </c>
      <c r="L372" s="229">
        <v>601</v>
      </c>
      <c r="M372" s="229" t="s">
        <v>1329</v>
      </c>
      <c r="N372" s="229" t="s">
        <v>1570</v>
      </c>
      <c r="O372" s="229" t="s">
        <v>25</v>
      </c>
      <c r="P372" s="255"/>
      <c r="R372" s="75"/>
      <c r="S372" s="76" t="str">
        <f>IF(LEN(R372)&gt;0,INDEX('JP PINT 1.0'!G:G,MATCH(R372,'JP PINT 1.0'!B:B,0),1),"")</f>
        <v/>
      </c>
      <c r="T372" s="229"/>
      <c r="U372" s="229"/>
      <c r="V372" s="75"/>
      <c r="W372" s="229"/>
    </row>
    <row r="373" spans="1:43">
      <c r="A373" s="229">
        <v>343</v>
      </c>
      <c r="B373" s="229" t="s">
        <v>5675</v>
      </c>
      <c r="C373" s="253" t="s">
        <v>5758</v>
      </c>
      <c r="D373" s="229" t="s">
        <v>1574</v>
      </c>
      <c r="E373" s="229" t="s">
        <v>1575</v>
      </c>
      <c r="F373" s="229" t="s">
        <v>30</v>
      </c>
      <c r="G373" s="75" t="s">
        <v>17</v>
      </c>
      <c r="H373" s="118" t="s">
        <v>5337</v>
      </c>
      <c r="I373" s="172" t="s">
        <v>5308</v>
      </c>
      <c r="J373" s="118" t="s">
        <v>5353</v>
      </c>
      <c r="L373" s="229">
        <v>602</v>
      </c>
      <c r="M373" s="229" t="s">
        <v>1329</v>
      </c>
      <c r="N373" s="292" t="s">
        <v>5759</v>
      </c>
      <c r="O373" s="292" t="s">
        <v>25</v>
      </c>
      <c r="P373" s="319"/>
      <c r="Q373" s="294"/>
      <c r="R373" s="179" t="s">
        <v>5812</v>
      </c>
      <c r="S373" s="182">
        <f>IF(LEN(R373)&gt;0,INDEX('JP PINT 1.0'!G:G,MATCH(R373,'JP PINT 1.0'!B:B,0),1),"")</f>
        <v>2</v>
      </c>
      <c r="T373" s="292" t="str">
        <f>INDEX('JP PINT 1.0'!H:H,MATCH(単一請求!R373,'JP PINT 1.0'!B:B,0),1)</f>
        <v>Invoice line note</v>
      </c>
      <c r="U373" s="118" t="s">
        <v>5353</v>
      </c>
      <c r="V373" s="75" t="str">
        <f>INDEX('JP PINT 1.0'!F:F,MATCH(単一請求!R373,'JP PINT 1.0'!B:B,0),1)</f>
        <v>0..1</v>
      </c>
      <c r="W373" s="229" t="str">
        <f>INDEX('JP PINT 1.0'!K:K,MATCH(単一請求!R373,'JP PINT 1.0'!B:B,0),1)</f>
        <v>A textual note that gives unstructured information that is relevant to the Invoice line.</v>
      </c>
    </row>
    <row r="374" spans="1:43">
      <c r="A374" s="296">
        <v>344</v>
      </c>
      <c r="B374" s="296" t="s">
        <v>5675</v>
      </c>
      <c r="C374" s="296" t="s">
        <v>5760</v>
      </c>
      <c r="D374" s="296" t="s">
        <v>5761</v>
      </c>
      <c r="E374" s="296" t="s">
        <v>5762</v>
      </c>
      <c r="F374" s="296" t="s">
        <v>30</v>
      </c>
      <c r="G374" s="175" t="s">
        <v>17</v>
      </c>
      <c r="H374" s="176" t="s">
        <v>5337</v>
      </c>
      <c r="I374" s="177" t="s">
        <v>5308</v>
      </c>
      <c r="J374" s="176" t="s">
        <v>5353</v>
      </c>
      <c r="L374" s="296">
        <v>603</v>
      </c>
      <c r="M374" s="296" t="s">
        <v>1329</v>
      </c>
      <c r="N374" s="296" t="s">
        <v>5763</v>
      </c>
      <c r="O374" s="296" t="s">
        <v>25</v>
      </c>
      <c r="P374" s="320"/>
      <c r="R374" s="175"/>
      <c r="S374" s="76" t="str">
        <f>IF(LEN(R374)&gt;0,INDEX('JP PINT 1.0'!G:G,MATCH(R374,'JP PINT 1.0'!B:B,0),1),"")</f>
        <v/>
      </c>
      <c r="T374" s="296"/>
      <c r="U374" s="296"/>
      <c r="V374" s="175"/>
      <c r="W374" s="296"/>
    </row>
    <row r="375" spans="1:43">
      <c r="A375" s="296"/>
      <c r="B375" s="296" t="s">
        <v>5675</v>
      </c>
      <c r="C375" s="238"/>
      <c r="D375" s="238"/>
      <c r="E375" s="238"/>
      <c r="F375" s="238"/>
      <c r="G375" s="238"/>
      <c r="H375" s="238"/>
      <c r="I375" s="238"/>
      <c r="J375" s="238"/>
      <c r="K375" s="238"/>
      <c r="L375" s="238"/>
      <c r="M375" s="238"/>
      <c r="N375" s="238" t="s">
        <v>4123</v>
      </c>
      <c r="O375" s="296" t="s">
        <v>36</v>
      </c>
      <c r="P375" s="320"/>
      <c r="R375" s="175"/>
      <c r="S375" s="76" t="str">
        <f>IF(LEN(R375)&gt;0,INDEX('JP PINT 1.0'!G:G,MATCH(R375,'JP PINT 1.0'!B:B,0),1),"")</f>
        <v/>
      </c>
      <c r="T375" s="296"/>
      <c r="U375" s="296"/>
      <c r="V375" s="175"/>
      <c r="W375" s="296"/>
    </row>
    <row r="376" spans="1:43">
      <c r="A376" s="229"/>
      <c r="B376" s="296" t="s">
        <v>5675</v>
      </c>
      <c r="C376" s="229"/>
      <c r="D376" s="229"/>
      <c r="E376" s="229"/>
      <c r="F376" s="229"/>
      <c r="G376" s="75"/>
      <c r="H376" s="118"/>
      <c r="I376" s="118"/>
      <c r="J376" s="118"/>
      <c r="K376" s="216"/>
      <c r="L376" s="229"/>
      <c r="M376" s="229"/>
      <c r="N376" s="178" t="s">
        <v>4127</v>
      </c>
      <c r="O376" s="292" t="s">
        <v>41</v>
      </c>
      <c r="P376" s="319"/>
      <c r="Q376" s="292"/>
      <c r="R376" s="179" t="s">
        <v>2023</v>
      </c>
      <c r="S376" s="76">
        <f>IF(LEN(R376)&gt;0,INDEX('JP PINT 1.0'!G:G,MATCH(R376,'JP PINT 1.0'!B:B,0),1),"")</f>
        <v>3</v>
      </c>
      <c r="T376" s="292" t="str">
        <f>INDEX('JP PINT 1.0'!H:H,MATCH(単一請求!R376,'JP PINT 1.0'!B:B,0),1)</f>
        <v>ITEM ATTRIBUTES</v>
      </c>
      <c r="U376" s="118" t="s">
        <v>5353</v>
      </c>
      <c r="V376" s="75" t="str">
        <f>INDEX('JP PINT 1.0'!F:F,MATCH(単一請求!R376,'JP PINT 1.0'!B:B,0),1)</f>
        <v>0..n</v>
      </c>
      <c r="W376" s="229" t="str">
        <f>INDEX('JP PINT 1.0'!K:K,MATCH(単一請求!R376,'JP PINT 1.0'!B:B,0),1)</f>
        <v>A group of business terms providing information about properties of the goods and services invoiced.</v>
      </c>
    </row>
    <row r="377" spans="1:43">
      <c r="A377" s="229"/>
      <c r="B377" s="296" t="s">
        <v>5675</v>
      </c>
      <c r="C377" s="229"/>
      <c r="D377" s="229"/>
      <c r="E377" s="229"/>
      <c r="F377" s="229"/>
      <c r="G377" s="75"/>
      <c r="H377" s="118"/>
      <c r="I377" s="118"/>
      <c r="J377" s="118"/>
      <c r="K377" s="216"/>
      <c r="L377" s="229"/>
      <c r="M377" s="229"/>
      <c r="N377" s="178" t="s">
        <v>4125</v>
      </c>
      <c r="O377" s="292" t="s">
        <v>25</v>
      </c>
      <c r="P377" s="319"/>
      <c r="Q377" s="292"/>
      <c r="R377" s="179" t="s">
        <v>2026</v>
      </c>
      <c r="S377" s="182">
        <f>IF(LEN(R377)&gt;0,INDEX('JP PINT 1.0'!G:G,MATCH(R377,'JP PINT 1.0'!B:B,0),1),"")</f>
        <v>4</v>
      </c>
      <c r="T377" s="292" t="str">
        <f>INDEX('JP PINT 1.0'!H:H,MATCH(単一請求!R377,'JP PINT 1.0'!B:B,0),1)</f>
        <v>Item attribute name</v>
      </c>
      <c r="U377" s="118" t="s">
        <v>5353</v>
      </c>
      <c r="V377" s="75" t="str">
        <f>INDEX('JP PINT 1.0'!F:F,MATCH(単一請求!R377,'JP PINT 1.0'!B:B,0),1)</f>
        <v>1..1</v>
      </c>
      <c r="W377" s="229" t="str">
        <f>INDEX('JP PINT 1.0'!K:K,MATCH(単一請求!R377,'JP PINT 1.0'!B:B,0),1)</f>
        <v>The name of the attribute or property of the item.</v>
      </c>
    </row>
    <row r="378" spans="1:43">
      <c r="A378" s="229"/>
      <c r="B378" s="296" t="s">
        <v>5675</v>
      </c>
      <c r="C378" s="229"/>
      <c r="D378" s="229"/>
      <c r="E378" s="229"/>
      <c r="F378" s="229"/>
      <c r="G378" s="75"/>
      <c r="H378" s="118"/>
      <c r="I378" s="118"/>
      <c r="J378" s="118"/>
      <c r="K378" s="216"/>
      <c r="L378" s="229"/>
      <c r="M378" s="229"/>
      <c r="N378" s="178" t="s">
        <v>4126</v>
      </c>
      <c r="O378" s="292" t="s">
        <v>25</v>
      </c>
      <c r="P378" s="319"/>
      <c r="Q378" s="292"/>
      <c r="R378" s="179" t="s">
        <v>2029</v>
      </c>
      <c r="S378" s="182">
        <f>IF(LEN(R378)&gt;0,INDEX('JP PINT 1.0'!G:G,MATCH(R378,'JP PINT 1.0'!B:B,0),1),"")</f>
        <v>4</v>
      </c>
      <c r="T378" s="292" t="str">
        <f>INDEX('JP PINT 1.0'!H:H,MATCH(単一請求!R378,'JP PINT 1.0'!B:B,0),1)</f>
        <v>Item attribute value</v>
      </c>
      <c r="U378" s="118" t="s">
        <v>5353</v>
      </c>
      <c r="V378" s="75" t="str">
        <f>INDEX('JP PINT 1.0'!F:F,MATCH(単一請求!R378,'JP PINT 1.0'!B:B,0),1)</f>
        <v>1..1</v>
      </c>
      <c r="W378" s="229" t="str">
        <f>INDEX('JP PINT 1.0'!K:K,MATCH(単一請求!R378,'JP PINT 1.0'!B:B,0),1)</f>
        <v>The value of the attribute or property of the item.</v>
      </c>
    </row>
    <row r="379" spans="1:43">
      <c r="C379" s="195"/>
      <c r="N379" s="195"/>
      <c r="U379" s="181"/>
    </row>
    <row r="380" spans="1:43" s="73" customFormat="1">
      <c r="A380" s="195"/>
      <c r="B380" s="195"/>
      <c r="C380" s="195"/>
      <c r="D380" s="195"/>
      <c r="E380" s="195"/>
      <c r="F380" s="195"/>
      <c r="H380" s="180"/>
      <c r="I380" s="180"/>
      <c r="J380" s="180"/>
      <c r="K380" s="197"/>
      <c r="L380" s="195"/>
      <c r="M380" s="195"/>
      <c r="N380" s="195"/>
      <c r="O380" s="195"/>
      <c r="P380" s="321"/>
      <c r="Q380" s="197"/>
      <c r="T380" s="195"/>
      <c r="U380" s="181"/>
      <c r="W380" s="195"/>
      <c r="X380" s="195"/>
      <c r="Y380" s="195"/>
      <c r="Z380" s="195"/>
      <c r="AA380" s="195"/>
      <c r="AB380" s="195"/>
      <c r="AC380" s="195"/>
      <c r="AD380" s="195"/>
      <c r="AE380" s="195"/>
      <c r="AF380" s="195"/>
      <c r="AG380" s="195"/>
      <c r="AH380" s="195"/>
      <c r="AI380" s="195"/>
      <c r="AJ380" s="195"/>
      <c r="AK380" s="195"/>
      <c r="AL380" s="195"/>
      <c r="AM380" s="195"/>
      <c r="AN380" s="195"/>
      <c r="AO380" s="195"/>
      <c r="AP380" s="195"/>
      <c r="AQ380" s="195"/>
    </row>
    <row r="381" spans="1:43" s="73" customFormat="1">
      <c r="A381" s="195"/>
      <c r="B381" s="195"/>
      <c r="C381" s="195"/>
      <c r="D381" s="195"/>
      <c r="E381" s="195"/>
      <c r="F381" s="195"/>
      <c r="H381" s="180"/>
      <c r="I381" s="180"/>
      <c r="J381" s="180"/>
      <c r="K381" s="197"/>
      <c r="L381" s="195"/>
      <c r="M381" s="195"/>
      <c r="N381" s="195"/>
      <c r="O381" s="195"/>
      <c r="P381" s="321"/>
      <c r="Q381" s="197"/>
      <c r="T381" s="195"/>
      <c r="U381" s="181"/>
      <c r="W381" s="195"/>
      <c r="X381" s="195"/>
      <c r="Y381" s="195"/>
      <c r="Z381" s="195"/>
      <c r="AA381" s="195"/>
      <c r="AB381" s="195"/>
      <c r="AC381" s="195"/>
      <c r="AD381" s="195"/>
      <c r="AE381" s="195"/>
      <c r="AF381" s="195"/>
      <c r="AG381" s="195"/>
      <c r="AH381" s="195"/>
      <c r="AI381" s="195"/>
      <c r="AJ381" s="195"/>
      <c r="AK381" s="195"/>
      <c r="AL381" s="195"/>
      <c r="AM381" s="195"/>
      <c r="AN381" s="195"/>
      <c r="AO381" s="195"/>
      <c r="AP381" s="195"/>
      <c r="AQ381" s="195"/>
    </row>
    <row r="382" spans="1:43" s="73" customFormat="1">
      <c r="A382" s="195"/>
      <c r="B382" s="195"/>
      <c r="C382" s="195"/>
      <c r="D382" s="195"/>
      <c r="E382" s="195"/>
      <c r="F382" s="195"/>
      <c r="H382" s="180"/>
      <c r="I382" s="180"/>
      <c r="J382" s="180"/>
      <c r="K382" s="197"/>
      <c r="L382" s="195"/>
      <c r="M382" s="195"/>
      <c r="N382" s="195"/>
      <c r="O382" s="195"/>
      <c r="P382" s="321"/>
      <c r="Q382" s="197"/>
      <c r="T382" s="195"/>
      <c r="U382" s="181"/>
      <c r="W382" s="195"/>
      <c r="X382" s="195"/>
      <c r="Y382" s="195"/>
      <c r="Z382" s="195"/>
      <c r="AA382" s="195"/>
      <c r="AB382" s="195"/>
      <c r="AC382" s="195"/>
      <c r="AD382" s="195"/>
      <c r="AE382" s="195"/>
      <c r="AF382" s="195"/>
      <c r="AG382" s="195"/>
      <c r="AH382" s="195"/>
      <c r="AI382" s="195"/>
      <c r="AJ382" s="195"/>
      <c r="AK382" s="195"/>
      <c r="AL382" s="195"/>
      <c r="AM382" s="195"/>
      <c r="AN382" s="195"/>
      <c r="AO382" s="195"/>
      <c r="AP382" s="195"/>
      <c r="AQ382" s="195"/>
    </row>
    <row r="383" spans="1:43" s="73" customFormat="1">
      <c r="A383" s="195"/>
      <c r="B383" s="195"/>
      <c r="C383" s="195"/>
      <c r="D383" s="195"/>
      <c r="E383" s="195"/>
      <c r="F383" s="195"/>
      <c r="H383" s="180"/>
      <c r="I383" s="180"/>
      <c r="J383" s="180"/>
      <c r="K383" s="197"/>
      <c r="L383" s="195"/>
      <c r="M383" s="195"/>
      <c r="N383" s="195"/>
      <c r="O383" s="195"/>
      <c r="P383" s="321"/>
      <c r="Q383" s="197"/>
      <c r="T383" s="195"/>
      <c r="U383" s="181"/>
      <c r="W383" s="195"/>
      <c r="X383" s="195"/>
      <c r="Y383" s="195"/>
      <c r="Z383" s="195"/>
      <c r="AA383" s="195"/>
      <c r="AB383" s="195"/>
      <c r="AC383" s="195"/>
      <c r="AD383" s="195"/>
      <c r="AE383" s="195"/>
      <c r="AF383" s="195"/>
      <c r="AG383" s="195"/>
      <c r="AH383" s="195"/>
      <c r="AI383" s="195"/>
      <c r="AJ383" s="195"/>
      <c r="AK383" s="195"/>
      <c r="AL383" s="195"/>
      <c r="AM383" s="195"/>
      <c r="AN383" s="195"/>
      <c r="AO383" s="195"/>
      <c r="AP383" s="195"/>
      <c r="AQ383" s="195"/>
    </row>
    <row r="384" spans="1:43" s="73" customFormat="1">
      <c r="A384" s="195"/>
      <c r="B384" s="195"/>
      <c r="C384" s="195"/>
      <c r="D384" s="195"/>
      <c r="E384" s="195"/>
      <c r="F384" s="195"/>
      <c r="H384" s="180"/>
      <c r="I384" s="180"/>
      <c r="J384" s="180"/>
      <c r="K384" s="197"/>
      <c r="L384" s="195"/>
      <c r="M384" s="195"/>
      <c r="N384" s="195"/>
      <c r="O384" s="195"/>
      <c r="P384" s="321"/>
      <c r="Q384" s="197"/>
      <c r="T384" s="195"/>
      <c r="U384" s="181"/>
      <c r="W384" s="195"/>
      <c r="X384" s="195"/>
      <c r="Y384" s="195"/>
      <c r="Z384" s="195"/>
      <c r="AA384" s="195"/>
      <c r="AB384" s="195"/>
      <c r="AC384" s="195"/>
      <c r="AD384" s="195"/>
      <c r="AE384" s="195"/>
      <c r="AF384" s="195"/>
      <c r="AG384" s="195"/>
      <c r="AH384" s="195"/>
      <c r="AI384" s="195"/>
      <c r="AJ384" s="195"/>
      <c r="AK384" s="195"/>
      <c r="AL384" s="195"/>
      <c r="AM384" s="195"/>
      <c r="AN384" s="195"/>
      <c r="AO384" s="195"/>
      <c r="AP384" s="195"/>
      <c r="AQ384" s="195"/>
    </row>
    <row r="385" spans="1:43" s="73" customFormat="1">
      <c r="A385" s="195"/>
      <c r="B385" s="195"/>
      <c r="C385" s="195"/>
      <c r="D385" s="195"/>
      <c r="E385" s="195"/>
      <c r="F385" s="195"/>
      <c r="H385" s="180"/>
      <c r="I385" s="180"/>
      <c r="J385" s="180"/>
      <c r="K385" s="197"/>
      <c r="L385" s="195"/>
      <c r="M385" s="195"/>
      <c r="N385" s="195"/>
      <c r="O385" s="195"/>
      <c r="P385" s="321"/>
      <c r="Q385" s="197"/>
      <c r="T385" s="195"/>
      <c r="U385" s="181"/>
      <c r="W385" s="195"/>
      <c r="X385" s="195"/>
      <c r="Y385" s="195"/>
      <c r="Z385" s="195"/>
      <c r="AA385" s="195"/>
      <c r="AB385" s="195"/>
      <c r="AC385" s="195"/>
      <c r="AD385" s="195"/>
      <c r="AE385" s="195"/>
      <c r="AF385" s="195"/>
      <c r="AG385" s="195"/>
      <c r="AH385" s="195"/>
      <c r="AI385" s="195"/>
      <c r="AJ385" s="195"/>
      <c r="AK385" s="195"/>
      <c r="AL385" s="195"/>
      <c r="AM385" s="195"/>
      <c r="AN385" s="195"/>
      <c r="AO385" s="195"/>
      <c r="AP385" s="195"/>
      <c r="AQ385" s="195"/>
    </row>
    <row r="386" spans="1:43" s="73" customFormat="1">
      <c r="A386" s="195"/>
      <c r="B386" s="195"/>
      <c r="C386" s="195"/>
      <c r="D386" s="195"/>
      <c r="E386" s="195"/>
      <c r="F386" s="195"/>
      <c r="H386" s="180"/>
      <c r="I386" s="180"/>
      <c r="J386" s="180"/>
      <c r="K386" s="197"/>
      <c r="L386" s="195"/>
      <c r="M386" s="195"/>
      <c r="N386" s="195"/>
      <c r="O386" s="195"/>
      <c r="P386" s="321"/>
      <c r="Q386" s="197"/>
      <c r="T386" s="195"/>
      <c r="U386" s="181"/>
      <c r="W386" s="195"/>
      <c r="X386" s="195"/>
      <c r="Y386" s="195"/>
      <c r="Z386" s="195"/>
      <c r="AA386" s="195"/>
      <c r="AB386" s="195"/>
      <c r="AC386" s="195"/>
      <c r="AD386" s="195"/>
      <c r="AE386" s="195"/>
      <c r="AF386" s="195"/>
      <c r="AG386" s="195"/>
      <c r="AH386" s="195"/>
      <c r="AI386" s="195"/>
      <c r="AJ386" s="195"/>
      <c r="AK386" s="195"/>
      <c r="AL386" s="195"/>
      <c r="AM386" s="195"/>
      <c r="AN386" s="195"/>
      <c r="AO386" s="195"/>
      <c r="AP386" s="195"/>
      <c r="AQ386" s="195"/>
    </row>
    <row r="387" spans="1:43" s="73" customFormat="1">
      <c r="A387" s="195"/>
      <c r="B387" s="195"/>
      <c r="C387" s="195"/>
      <c r="D387" s="195"/>
      <c r="E387" s="195"/>
      <c r="F387" s="195"/>
      <c r="H387" s="180"/>
      <c r="I387" s="180"/>
      <c r="J387" s="180"/>
      <c r="K387" s="197"/>
      <c r="L387" s="195"/>
      <c r="M387" s="195"/>
      <c r="N387" s="195"/>
      <c r="O387" s="195"/>
      <c r="P387" s="321"/>
      <c r="Q387" s="197"/>
      <c r="T387" s="195"/>
      <c r="U387" s="181"/>
      <c r="W387" s="195"/>
      <c r="X387" s="195"/>
      <c r="Y387" s="195"/>
      <c r="Z387" s="195"/>
      <c r="AA387" s="195"/>
      <c r="AB387" s="195"/>
      <c r="AC387" s="195"/>
      <c r="AD387" s="195"/>
      <c r="AE387" s="195"/>
      <c r="AF387" s="195"/>
      <c r="AG387" s="195"/>
      <c r="AH387" s="195"/>
      <c r="AI387" s="195"/>
      <c r="AJ387" s="195"/>
      <c r="AK387" s="195"/>
      <c r="AL387" s="195"/>
      <c r="AM387" s="195"/>
      <c r="AN387" s="195"/>
      <c r="AO387" s="195"/>
      <c r="AP387" s="195"/>
      <c r="AQ387" s="195"/>
    </row>
    <row r="388" spans="1:43" s="73" customFormat="1">
      <c r="A388" s="195"/>
      <c r="B388" s="195"/>
      <c r="C388" s="195"/>
      <c r="D388" s="195"/>
      <c r="E388" s="195"/>
      <c r="F388" s="195"/>
      <c r="H388" s="180"/>
      <c r="I388" s="180"/>
      <c r="J388" s="180"/>
      <c r="K388" s="197"/>
      <c r="L388" s="195"/>
      <c r="M388" s="195"/>
      <c r="N388" s="195"/>
      <c r="O388" s="195"/>
      <c r="P388" s="321"/>
      <c r="Q388" s="197"/>
      <c r="T388" s="195"/>
      <c r="U388" s="181"/>
      <c r="W388" s="195"/>
      <c r="X388" s="195"/>
      <c r="Y388" s="195"/>
      <c r="Z388" s="195"/>
      <c r="AA388" s="195"/>
      <c r="AB388" s="195"/>
      <c r="AC388" s="195"/>
      <c r="AD388" s="195"/>
      <c r="AE388" s="195"/>
      <c r="AF388" s="195"/>
      <c r="AG388" s="195"/>
      <c r="AH388" s="195"/>
      <c r="AI388" s="195"/>
      <c r="AJ388" s="195"/>
      <c r="AK388" s="195"/>
      <c r="AL388" s="195"/>
      <c r="AM388" s="195"/>
      <c r="AN388" s="195"/>
      <c r="AO388" s="195"/>
      <c r="AP388" s="195"/>
      <c r="AQ388" s="195"/>
    </row>
    <row r="389" spans="1:43" s="73" customFormat="1">
      <c r="A389" s="195"/>
      <c r="B389" s="195"/>
      <c r="C389" s="195"/>
      <c r="D389" s="195"/>
      <c r="E389" s="195"/>
      <c r="F389" s="195"/>
      <c r="H389" s="180"/>
      <c r="I389" s="180"/>
      <c r="J389" s="180"/>
      <c r="K389" s="197"/>
      <c r="L389" s="195"/>
      <c r="M389" s="195"/>
      <c r="N389" s="195"/>
      <c r="O389" s="195"/>
      <c r="P389" s="321"/>
      <c r="Q389" s="197"/>
      <c r="T389" s="195"/>
      <c r="U389" s="181"/>
      <c r="W389" s="195"/>
      <c r="X389" s="195"/>
      <c r="Y389" s="195"/>
      <c r="Z389" s="195"/>
      <c r="AA389" s="195"/>
      <c r="AB389" s="195"/>
      <c r="AC389" s="195"/>
      <c r="AD389" s="195"/>
      <c r="AE389" s="195"/>
      <c r="AF389" s="195"/>
      <c r="AG389" s="195"/>
      <c r="AH389" s="195"/>
      <c r="AI389" s="195"/>
      <c r="AJ389" s="195"/>
      <c r="AK389" s="195"/>
      <c r="AL389" s="195"/>
      <c r="AM389" s="195"/>
      <c r="AN389" s="195"/>
      <c r="AO389" s="195"/>
      <c r="AP389" s="195"/>
      <c r="AQ389" s="195"/>
    </row>
    <row r="390" spans="1:43" s="73" customFormat="1">
      <c r="A390" s="195"/>
      <c r="B390" s="195"/>
      <c r="C390" s="195"/>
      <c r="D390" s="195"/>
      <c r="E390" s="195"/>
      <c r="F390" s="195"/>
      <c r="H390" s="180"/>
      <c r="I390" s="180"/>
      <c r="J390" s="180"/>
      <c r="K390" s="197"/>
      <c r="L390" s="195"/>
      <c r="M390" s="195"/>
      <c r="N390" s="195"/>
      <c r="O390" s="195"/>
      <c r="P390" s="321"/>
      <c r="Q390" s="197"/>
      <c r="T390" s="195"/>
      <c r="U390" s="181"/>
      <c r="W390" s="195"/>
      <c r="X390" s="195"/>
      <c r="Y390" s="195"/>
      <c r="Z390" s="195"/>
      <c r="AA390" s="195"/>
      <c r="AB390" s="195"/>
      <c r="AC390" s="195"/>
      <c r="AD390" s="195"/>
      <c r="AE390" s="195"/>
      <c r="AF390" s="195"/>
      <c r="AG390" s="195"/>
      <c r="AH390" s="195"/>
      <c r="AI390" s="195"/>
      <c r="AJ390" s="195"/>
      <c r="AK390" s="195"/>
      <c r="AL390" s="195"/>
      <c r="AM390" s="195"/>
      <c r="AN390" s="195"/>
      <c r="AO390" s="195"/>
      <c r="AP390" s="195"/>
      <c r="AQ390" s="195"/>
    </row>
    <row r="391" spans="1:43" s="73" customFormat="1">
      <c r="A391" s="195"/>
      <c r="B391" s="195"/>
      <c r="C391" s="195"/>
      <c r="D391" s="195"/>
      <c r="E391" s="195"/>
      <c r="F391" s="195"/>
      <c r="H391" s="180"/>
      <c r="I391" s="180"/>
      <c r="J391" s="180"/>
      <c r="K391" s="197"/>
      <c r="L391" s="195"/>
      <c r="M391" s="195"/>
      <c r="N391" s="195"/>
      <c r="O391" s="195"/>
      <c r="P391" s="321"/>
      <c r="Q391" s="197"/>
      <c r="T391" s="195"/>
      <c r="U391" s="181"/>
      <c r="W391" s="195"/>
      <c r="X391" s="195"/>
      <c r="Y391" s="195"/>
      <c r="Z391" s="195"/>
      <c r="AA391" s="195"/>
      <c r="AB391" s="195"/>
      <c r="AC391" s="195"/>
      <c r="AD391" s="195"/>
      <c r="AE391" s="195"/>
      <c r="AF391" s="195"/>
      <c r="AG391" s="195"/>
      <c r="AH391" s="195"/>
      <c r="AI391" s="195"/>
      <c r="AJ391" s="195"/>
      <c r="AK391" s="195"/>
      <c r="AL391" s="195"/>
      <c r="AM391" s="195"/>
      <c r="AN391" s="195"/>
      <c r="AO391" s="195"/>
      <c r="AP391" s="195"/>
      <c r="AQ391" s="195"/>
    </row>
    <row r="392" spans="1:43" s="73" customFormat="1">
      <c r="A392" s="195"/>
      <c r="B392" s="195"/>
      <c r="C392" s="195"/>
      <c r="D392" s="195"/>
      <c r="E392" s="195"/>
      <c r="F392" s="195"/>
      <c r="H392" s="180"/>
      <c r="I392" s="180"/>
      <c r="J392" s="180"/>
      <c r="K392" s="197"/>
      <c r="L392" s="195"/>
      <c r="M392" s="195"/>
      <c r="N392" s="195"/>
      <c r="O392" s="195"/>
      <c r="P392" s="321"/>
      <c r="Q392" s="197"/>
      <c r="T392" s="195"/>
      <c r="U392" s="181"/>
      <c r="W392" s="195"/>
      <c r="X392" s="195"/>
      <c r="Y392" s="195"/>
      <c r="Z392" s="195"/>
      <c r="AA392" s="195"/>
      <c r="AB392" s="195"/>
      <c r="AC392" s="195"/>
      <c r="AD392" s="195"/>
      <c r="AE392" s="195"/>
      <c r="AF392" s="195"/>
      <c r="AG392" s="195"/>
      <c r="AH392" s="195"/>
      <c r="AI392" s="195"/>
      <c r="AJ392" s="195"/>
      <c r="AK392" s="195"/>
      <c r="AL392" s="195"/>
      <c r="AM392" s="195"/>
      <c r="AN392" s="195"/>
      <c r="AO392" s="195"/>
      <c r="AP392" s="195"/>
      <c r="AQ392" s="195"/>
    </row>
    <row r="393" spans="1:43" s="73" customFormat="1">
      <c r="A393" s="195"/>
      <c r="B393" s="195"/>
      <c r="C393" s="195"/>
      <c r="D393" s="195"/>
      <c r="E393" s="195"/>
      <c r="F393" s="195"/>
      <c r="H393" s="180"/>
      <c r="I393" s="180"/>
      <c r="J393" s="180"/>
      <c r="K393" s="197"/>
      <c r="L393" s="195"/>
      <c r="M393" s="195"/>
      <c r="N393" s="195"/>
      <c r="O393" s="195"/>
      <c r="P393" s="321"/>
      <c r="Q393" s="197"/>
      <c r="T393" s="195"/>
      <c r="U393" s="181"/>
      <c r="W393" s="195"/>
      <c r="X393" s="195"/>
      <c r="Y393" s="195"/>
      <c r="Z393" s="195"/>
      <c r="AA393" s="195"/>
      <c r="AB393" s="195"/>
      <c r="AC393" s="195"/>
      <c r="AD393" s="195"/>
      <c r="AE393" s="195"/>
      <c r="AF393" s="195"/>
      <c r="AG393" s="195"/>
      <c r="AH393" s="195"/>
      <c r="AI393" s="195"/>
      <c r="AJ393" s="195"/>
      <c r="AK393" s="195"/>
      <c r="AL393" s="195"/>
      <c r="AM393" s="195"/>
      <c r="AN393" s="195"/>
      <c r="AO393" s="195"/>
      <c r="AP393" s="195"/>
      <c r="AQ393" s="195"/>
    </row>
    <row r="394" spans="1:43" s="73" customFormat="1">
      <c r="A394" s="195"/>
      <c r="B394" s="195"/>
      <c r="C394" s="195"/>
      <c r="D394" s="195"/>
      <c r="E394" s="195"/>
      <c r="F394" s="195"/>
      <c r="H394" s="180"/>
      <c r="I394" s="180"/>
      <c r="J394" s="180"/>
      <c r="K394" s="197"/>
      <c r="L394" s="195"/>
      <c r="M394" s="195"/>
      <c r="N394" s="195"/>
      <c r="O394" s="195"/>
      <c r="P394" s="321"/>
      <c r="Q394" s="197"/>
      <c r="T394" s="195"/>
      <c r="U394" s="181"/>
      <c r="W394" s="195"/>
      <c r="X394" s="195"/>
      <c r="Y394" s="195"/>
      <c r="Z394" s="195"/>
      <c r="AA394" s="195"/>
      <c r="AB394" s="195"/>
      <c r="AC394" s="195"/>
      <c r="AD394" s="195"/>
      <c r="AE394" s="195"/>
      <c r="AF394" s="195"/>
      <c r="AG394" s="195"/>
      <c r="AH394" s="195"/>
      <c r="AI394" s="195"/>
      <c r="AJ394" s="195"/>
      <c r="AK394" s="195"/>
      <c r="AL394" s="195"/>
      <c r="AM394" s="195"/>
      <c r="AN394" s="195"/>
      <c r="AO394" s="195"/>
      <c r="AP394" s="195"/>
      <c r="AQ394" s="195"/>
    </row>
    <row r="395" spans="1:43" s="73" customFormat="1">
      <c r="A395" s="195"/>
      <c r="B395" s="195"/>
      <c r="C395" s="195"/>
      <c r="D395" s="195"/>
      <c r="E395" s="195"/>
      <c r="F395" s="195"/>
      <c r="H395" s="180"/>
      <c r="I395" s="180"/>
      <c r="J395" s="180"/>
      <c r="K395" s="197"/>
      <c r="L395" s="195"/>
      <c r="M395" s="195"/>
      <c r="N395" s="195"/>
      <c r="O395" s="195"/>
      <c r="P395" s="321"/>
      <c r="Q395" s="197"/>
      <c r="T395" s="195"/>
      <c r="U395" s="181"/>
      <c r="W395" s="195"/>
      <c r="X395" s="195"/>
      <c r="Y395" s="195"/>
      <c r="Z395" s="195"/>
      <c r="AA395" s="195"/>
      <c r="AB395" s="195"/>
      <c r="AC395" s="195"/>
      <c r="AD395" s="195"/>
      <c r="AE395" s="195"/>
      <c r="AF395" s="195"/>
      <c r="AG395" s="195"/>
      <c r="AH395" s="195"/>
      <c r="AI395" s="195"/>
      <c r="AJ395" s="195"/>
      <c r="AK395" s="195"/>
      <c r="AL395" s="195"/>
      <c r="AM395" s="195"/>
      <c r="AN395" s="195"/>
      <c r="AO395" s="195"/>
      <c r="AP395" s="195"/>
      <c r="AQ395" s="195"/>
    </row>
    <row r="396" spans="1:43" s="73" customFormat="1">
      <c r="A396" s="195"/>
      <c r="B396" s="195"/>
      <c r="C396" s="195"/>
      <c r="D396" s="195"/>
      <c r="E396" s="195"/>
      <c r="F396" s="195"/>
      <c r="H396" s="180"/>
      <c r="I396" s="180"/>
      <c r="J396" s="180"/>
      <c r="K396" s="197"/>
      <c r="L396" s="195"/>
      <c r="M396" s="195"/>
      <c r="N396" s="195"/>
      <c r="O396" s="195"/>
      <c r="P396" s="321"/>
      <c r="Q396" s="197"/>
      <c r="T396" s="195"/>
      <c r="U396" s="181"/>
      <c r="W396" s="195"/>
      <c r="X396" s="195"/>
      <c r="Y396" s="195"/>
      <c r="Z396" s="195"/>
      <c r="AA396" s="195"/>
      <c r="AB396" s="195"/>
      <c r="AC396" s="195"/>
      <c r="AD396" s="195"/>
      <c r="AE396" s="195"/>
      <c r="AF396" s="195"/>
      <c r="AG396" s="195"/>
      <c r="AH396" s="195"/>
      <c r="AI396" s="195"/>
      <c r="AJ396" s="195"/>
      <c r="AK396" s="195"/>
      <c r="AL396" s="195"/>
      <c r="AM396" s="195"/>
      <c r="AN396" s="195"/>
      <c r="AO396" s="195"/>
      <c r="AP396" s="195"/>
      <c r="AQ396" s="195"/>
    </row>
    <row r="397" spans="1:43" s="73" customFormat="1">
      <c r="A397" s="195"/>
      <c r="B397" s="195"/>
      <c r="C397" s="195"/>
      <c r="D397" s="195"/>
      <c r="E397" s="195"/>
      <c r="F397" s="195"/>
      <c r="H397" s="180"/>
      <c r="I397" s="180"/>
      <c r="J397" s="180"/>
      <c r="K397" s="197"/>
      <c r="L397" s="195"/>
      <c r="M397" s="195"/>
      <c r="N397" s="195"/>
      <c r="O397" s="195"/>
      <c r="P397" s="321"/>
      <c r="Q397" s="197"/>
      <c r="T397" s="195"/>
      <c r="U397" s="181"/>
      <c r="W397" s="195"/>
      <c r="X397" s="195"/>
      <c r="Y397" s="195"/>
      <c r="Z397" s="195"/>
      <c r="AA397" s="195"/>
      <c r="AB397" s="195"/>
      <c r="AC397" s="195"/>
      <c r="AD397" s="195"/>
      <c r="AE397" s="195"/>
      <c r="AF397" s="195"/>
      <c r="AG397" s="195"/>
      <c r="AH397" s="195"/>
      <c r="AI397" s="195"/>
      <c r="AJ397" s="195"/>
      <c r="AK397" s="195"/>
      <c r="AL397" s="195"/>
      <c r="AM397" s="195"/>
      <c r="AN397" s="195"/>
      <c r="AO397" s="195"/>
      <c r="AP397" s="195"/>
      <c r="AQ397" s="195"/>
    </row>
    <row r="398" spans="1:43" s="73" customFormat="1">
      <c r="A398" s="195"/>
      <c r="B398" s="195"/>
      <c r="C398" s="195"/>
      <c r="D398" s="195"/>
      <c r="E398" s="195"/>
      <c r="F398" s="195"/>
      <c r="H398" s="180"/>
      <c r="I398" s="180"/>
      <c r="J398" s="180"/>
      <c r="K398" s="197"/>
      <c r="L398" s="195"/>
      <c r="M398" s="195"/>
      <c r="N398" s="195"/>
      <c r="O398" s="195"/>
      <c r="P398" s="321"/>
      <c r="Q398" s="197"/>
      <c r="T398" s="195"/>
      <c r="U398" s="181"/>
      <c r="W398" s="195"/>
      <c r="X398" s="195"/>
      <c r="Y398" s="195"/>
      <c r="Z398" s="195"/>
      <c r="AA398" s="195"/>
      <c r="AB398" s="195"/>
      <c r="AC398" s="195"/>
      <c r="AD398" s="195"/>
      <c r="AE398" s="195"/>
      <c r="AF398" s="195"/>
      <c r="AG398" s="195"/>
      <c r="AH398" s="195"/>
      <c r="AI398" s="195"/>
      <c r="AJ398" s="195"/>
      <c r="AK398" s="195"/>
      <c r="AL398" s="195"/>
      <c r="AM398" s="195"/>
      <c r="AN398" s="195"/>
      <c r="AO398" s="195"/>
      <c r="AP398" s="195"/>
      <c r="AQ398" s="195"/>
    </row>
    <row r="399" spans="1:43" s="73" customFormat="1">
      <c r="A399" s="195"/>
      <c r="B399" s="195"/>
      <c r="C399" s="195"/>
      <c r="D399" s="195"/>
      <c r="E399" s="195"/>
      <c r="F399" s="195"/>
      <c r="H399" s="180"/>
      <c r="I399" s="180"/>
      <c r="J399" s="180"/>
      <c r="K399" s="197"/>
      <c r="L399" s="195"/>
      <c r="M399" s="195"/>
      <c r="N399" s="195"/>
      <c r="O399" s="195"/>
      <c r="P399" s="321"/>
      <c r="Q399" s="197"/>
      <c r="T399" s="195"/>
      <c r="U399" s="181"/>
      <c r="W399" s="195"/>
      <c r="X399" s="195"/>
      <c r="Y399" s="195"/>
      <c r="Z399" s="195"/>
      <c r="AA399" s="195"/>
      <c r="AB399" s="195"/>
      <c r="AC399" s="195"/>
      <c r="AD399" s="195"/>
      <c r="AE399" s="195"/>
      <c r="AF399" s="195"/>
      <c r="AG399" s="195"/>
      <c r="AH399" s="195"/>
      <c r="AI399" s="195"/>
      <c r="AJ399" s="195"/>
      <c r="AK399" s="195"/>
      <c r="AL399" s="195"/>
      <c r="AM399" s="195"/>
      <c r="AN399" s="195"/>
      <c r="AO399" s="195"/>
      <c r="AP399" s="195"/>
      <c r="AQ399" s="195"/>
    </row>
    <row r="400" spans="1:43" s="73" customFormat="1">
      <c r="A400" s="195"/>
      <c r="B400" s="195"/>
      <c r="C400" s="195"/>
      <c r="D400" s="195"/>
      <c r="E400" s="195"/>
      <c r="F400" s="195"/>
      <c r="H400" s="180"/>
      <c r="I400" s="180"/>
      <c r="J400" s="180"/>
      <c r="K400" s="197"/>
      <c r="L400" s="195"/>
      <c r="M400" s="195"/>
      <c r="N400" s="195"/>
      <c r="O400" s="195"/>
      <c r="P400" s="321"/>
      <c r="Q400" s="197"/>
      <c r="T400" s="195"/>
      <c r="U400" s="181"/>
      <c r="W400" s="195"/>
      <c r="X400" s="195"/>
      <c r="Y400" s="195"/>
      <c r="Z400" s="195"/>
      <c r="AA400" s="195"/>
      <c r="AB400" s="195"/>
      <c r="AC400" s="195"/>
      <c r="AD400" s="195"/>
      <c r="AE400" s="195"/>
      <c r="AF400" s="195"/>
      <c r="AG400" s="195"/>
      <c r="AH400" s="195"/>
      <c r="AI400" s="195"/>
      <c r="AJ400" s="195"/>
      <c r="AK400" s="195"/>
      <c r="AL400" s="195"/>
      <c r="AM400" s="195"/>
      <c r="AN400" s="195"/>
      <c r="AO400" s="195"/>
      <c r="AP400" s="195"/>
      <c r="AQ400" s="195"/>
    </row>
    <row r="401" spans="1:43" s="73" customFormat="1">
      <c r="A401" s="195"/>
      <c r="B401" s="195"/>
      <c r="C401" s="195"/>
      <c r="D401" s="195"/>
      <c r="E401" s="195"/>
      <c r="F401" s="195"/>
      <c r="H401" s="180"/>
      <c r="I401" s="180"/>
      <c r="J401" s="180"/>
      <c r="K401" s="197"/>
      <c r="L401" s="195"/>
      <c r="M401" s="195"/>
      <c r="N401" s="195"/>
      <c r="O401" s="195"/>
      <c r="P401" s="321"/>
      <c r="Q401" s="197"/>
      <c r="T401" s="195"/>
      <c r="U401" s="181"/>
      <c r="W401" s="195"/>
      <c r="X401" s="195"/>
      <c r="Y401" s="195"/>
      <c r="Z401" s="195"/>
      <c r="AA401" s="195"/>
      <c r="AB401" s="195"/>
      <c r="AC401" s="195"/>
      <c r="AD401" s="195"/>
      <c r="AE401" s="195"/>
      <c r="AF401" s="195"/>
      <c r="AG401" s="195"/>
      <c r="AH401" s="195"/>
      <c r="AI401" s="195"/>
      <c r="AJ401" s="195"/>
      <c r="AK401" s="195"/>
      <c r="AL401" s="195"/>
      <c r="AM401" s="195"/>
      <c r="AN401" s="195"/>
      <c r="AO401" s="195"/>
      <c r="AP401" s="195"/>
      <c r="AQ401" s="195"/>
    </row>
    <row r="402" spans="1:43" s="73" customFormat="1">
      <c r="A402" s="195"/>
      <c r="B402" s="195"/>
      <c r="C402" s="195"/>
      <c r="D402" s="195"/>
      <c r="E402" s="195"/>
      <c r="F402" s="195"/>
      <c r="H402" s="180"/>
      <c r="I402" s="180"/>
      <c r="J402" s="180"/>
      <c r="K402" s="197"/>
      <c r="L402" s="195"/>
      <c r="M402" s="195"/>
      <c r="N402" s="195"/>
      <c r="O402" s="195"/>
      <c r="P402" s="321"/>
      <c r="Q402" s="197"/>
      <c r="T402" s="195"/>
      <c r="U402" s="181"/>
      <c r="W402" s="195"/>
      <c r="X402" s="195"/>
      <c r="Y402" s="195"/>
      <c r="Z402" s="195"/>
      <c r="AA402" s="195"/>
      <c r="AB402" s="195"/>
      <c r="AC402" s="195"/>
      <c r="AD402" s="195"/>
      <c r="AE402" s="195"/>
      <c r="AF402" s="195"/>
      <c r="AG402" s="195"/>
      <c r="AH402" s="195"/>
      <c r="AI402" s="195"/>
      <c r="AJ402" s="195"/>
      <c r="AK402" s="195"/>
      <c r="AL402" s="195"/>
      <c r="AM402" s="195"/>
      <c r="AN402" s="195"/>
      <c r="AO402" s="195"/>
      <c r="AP402" s="195"/>
      <c r="AQ402" s="195"/>
    </row>
    <row r="403" spans="1:43" s="73" customFormat="1">
      <c r="A403" s="195"/>
      <c r="B403" s="195"/>
      <c r="C403" s="195"/>
      <c r="D403" s="195"/>
      <c r="E403" s="195"/>
      <c r="F403" s="195"/>
      <c r="H403" s="180"/>
      <c r="I403" s="180"/>
      <c r="J403" s="180"/>
      <c r="K403" s="197"/>
      <c r="L403" s="195"/>
      <c r="M403" s="195"/>
      <c r="N403" s="195"/>
      <c r="O403" s="195"/>
      <c r="P403" s="321"/>
      <c r="Q403" s="197"/>
      <c r="T403" s="195"/>
      <c r="U403" s="181"/>
      <c r="W403" s="195"/>
      <c r="X403" s="195"/>
      <c r="Y403" s="195"/>
      <c r="Z403" s="195"/>
      <c r="AA403" s="195"/>
      <c r="AB403" s="195"/>
      <c r="AC403" s="195"/>
      <c r="AD403" s="195"/>
      <c r="AE403" s="195"/>
      <c r="AF403" s="195"/>
      <c r="AG403" s="195"/>
      <c r="AH403" s="195"/>
      <c r="AI403" s="195"/>
      <c r="AJ403" s="195"/>
      <c r="AK403" s="195"/>
      <c r="AL403" s="195"/>
      <c r="AM403" s="195"/>
      <c r="AN403" s="195"/>
      <c r="AO403" s="195"/>
      <c r="AP403" s="195"/>
      <c r="AQ403" s="195"/>
    </row>
    <row r="404" spans="1:43" s="73" customFormat="1">
      <c r="A404" s="195"/>
      <c r="B404" s="195"/>
      <c r="C404" s="195"/>
      <c r="D404" s="195"/>
      <c r="E404" s="195"/>
      <c r="F404" s="195"/>
      <c r="H404" s="180"/>
      <c r="I404" s="180"/>
      <c r="J404" s="180"/>
      <c r="K404" s="197"/>
      <c r="L404" s="195"/>
      <c r="M404" s="195"/>
      <c r="N404" s="195"/>
      <c r="O404" s="195"/>
      <c r="P404" s="321"/>
      <c r="Q404" s="197"/>
      <c r="T404" s="195"/>
      <c r="U404" s="181"/>
      <c r="W404" s="195"/>
      <c r="X404" s="195"/>
      <c r="Y404" s="195"/>
      <c r="Z404" s="195"/>
      <c r="AA404" s="195"/>
      <c r="AB404" s="195"/>
      <c r="AC404" s="195"/>
      <c r="AD404" s="195"/>
      <c r="AE404" s="195"/>
      <c r="AF404" s="195"/>
      <c r="AG404" s="195"/>
      <c r="AH404" s="195"/>
      <c r="AI404" s="195"/>
      <c r="AJ404" s="195"/>
      <c r="AK404" s="195"/>
      <c r="AL404" s="195"/>
      <c r="AM404" s="195"/>
      <c r="AN404" s="195"/>
      <c r="AO404" s="195"/>
      <c r="AP404" s="195"/>
      <c r="AQ404" s="195"/>
    </row>
    <row r="405" spans="1:43" s="73" customFormat="1">
      <c r="A405" s="195"/>
      <c r="B405" s="195"/>
      <c r="C405" s="195"/>
      <c r="D405" s="195"/>
      <c r="E405" s="195"/>
      <c r="F405" s="195"/>
      <c r="H405" s="180"/>
      <c r="I405" s="180"/>
      <c r="J405" s="180"/>
      <c r="K405" s="197"/>
      <c r="L405" s="195"/>
      <c r="M405" s="195"/>
      <c r="N405" s="195"/>
      <c r="O405" s="195"/>
      <c r="P405" s="321"/>
      <c r="Q405" s="197"/>
      <c r="T405" s="195"/>
      <c r="U405" s="181"/>
      <c r="W405" s="195"/>
      <c r="X405" s="195"/>
      <c r="Y405" s="195"/>
      <c r="Z405" s="195"/>
      <c r="AA405" s="195"/>
      <c r="AB405" s="195"/>
      <c r="AC405" s="195"/>
      <c r="AD405" s="195"/>
      <c r="AE405" s="195"/>
      <c r="AF405" s="195"/>
      <c r="AG405" s="195"/>
      <c r="AH405" s="195"/>
      <c r="AI405" s="195"/>
      <c r="AJ405" s="195"/>
      <c r="AK405" s="195"/>
      <c r="AL405" s="195"/>
      <c r="AM405" s="195"/>
      <c r="AN405" s="195"/>
      <c r="AO405" s="195"/>
      <c r="AP405" s="195"/>
      <c r="AQ405" s="195"/>
    </row>
    <row r="406" spans="1:43" s="73" customFormat="1">
      <c r="A406" s="195"/>
      <c r="B406" s="195"/>
      <c r="C406" s="195"/>
      <c r="D406" s="195"/>
      <c r="E406" s="195"/>
      <c r="F406" s="195"/>
      <c r="H406" s="180"/>
      <c r="I406" s="180"/>
      <c r="J406" s="180"/>
      <c r="K406" s="197"/>
      <c r="L406" s="195"/>
      <c r="M406" s="195"/>
      <c r="N406" s="195"/>
      <c r="O406" s="195"/>
      <c r="P406" s="321"/>
      <c r="Q406" s="197"/>
      <c r="T406" s="195"/>
      <c r="U406" s="181"/>
      <c r="W406" s="195"/>
      <c r="X406" s="195"/>
      <c r="Y406" s="195"/>
      <c r="Z406" s="195"/>
      <c r="AA406" s="195"/>
      <c r="AB406" s="195"/>
      <c r="AC406" s="195"/>
      <c r="AD406" s="195"/>
      <c r="AE406" s="195"/>
      <c r="AF406" s="195"/>
      <c r="AG406" s="195"/>
      <c r="AH406" s="195"/>
      <c r="AI406" s="195"/>
      <c r="AJ406" s="195"/>
      <c r="AK406" s="195"/>
      <c r="AL406" s="195"/>
      <c r="AM406" s="195"/>
      <c r="AN406" s="195"/>
      <c r="AO406" s="195"/>
      <c r="AP406" s="195"/>
      <c r="AQ406" s="195"/>
    </row>
    <row r="407" spans="1:43" s="73" customFormat="1">
      <c r="A407" s="195"/>
      <c r="B407" s="195"/>
      <c r="C407" s="195"/>
      <c r="D407" s="195"/>
      <c r="E407" s="195"/>
      <c r="F407" s="195"/>
      <c r="H407" s="180"/>
      <c r="I407" s="180"/>
      <c r="J407" s="180"/>
      <c r="K407" s="197"/>
      <c r="L407" s="195"/>
      <c r="M407" s="195"/>
      <c r="N407" s="195"/>
      <c r="O407" s="195"/>
      <c r="P407" s="321"/>
      <c r="Q407" s="197"/>
      <c r="T407" s="195"/>
      <c r="U407" s="181"/>
      <c r="W407" s="195"/>
      <c r="X407" s="195"/>
      <c r="Y407" s="195"/>
      <c r="Z407" s="195"/>
      <c r="AA407" s="195"/>
      <c r="AB407" s="195"/>
      <c r="AC407" s="195"/>
      <c r="AD407" s="195"/>
      <c r="AE407" s="195"/>
      <c r="AF407" s="195"/>
      <c r="AG407" s="195"/>
      <c r="AH407" s="195"/>
      <c r="AI407" s="195"/>
      <c r="AJ407" s="195"/>
      <c r="AK407" s="195"/>
      <c r="AL407" s="195"/>
      <c r="AM407" s="195"/>
      <c r="AN407" s="195"/>
      <c r="AO407" s="195"/>
      <c r="AP407" s="195"/>
      <c r="AQ407" s="195"/>
    </row>
    <row r="408" spans="1:43" s="73" customFormat="1">
      <c r="A408" s="195"/>
      <c r="B408" s="195"/>
      <c r="C408" s="195"/>
      <c r="D408" s="195"/>
      <c r="E408" s="195"/>
      <c r="F408" s="195"/>
      <c r="H408" s="180"/>
      <c r="I408" s="180"/>
      <c r="J408" s="180"/>
      <c r="K408" s="197"/>
      <c r="L408" s="195"/>
      <c r="M408" s="195"/>
      <c r="N408" s="195"/>
      <c r="O408" s="195"/>
      <c r="P408" s="321"/>
      <c r="Q408" s="197"/>
      <c r="T408" s="195"/>
      <c r="U408" s="181"/>
      <c r="W408" s="195"/>
      <c r="X408" s="195"/>
      <c r="Y408" s="195"/>
      <c r="Z408" s="195"/>
      <c r="AA408" s="195"/>
      <c r="AB408" s="195"/>
      <c r="AC408" s="195"/>
      <c r="AD408" s="195"/>
      <c r="AE408" s="195"/>
      <c r="AF408" s="195"/>
      <c r="AG408" s="195"/>
      <c r="AH408" s="195"/>
      <c r="AI408" s="195"/>
      <c r="AJ408" s="195"/>
      <c r="AK408" s="195"/>
      <c r="AL408" s="195"/>
      <c r="AM408" s="195"/>
      <c r="AN408" s="195"/>
      <c r="AO408" s="195"/>
      <c r="AP408" s="195"/>
      <c r="AQ408" s="195"/>
    </row>
    <row r="409" spans="1:43" s="73" customFormat="1">
      <c r="A409" s="195"/>
      <c r="B409" s="195"/>
      <c r="C409" s="195"/>
      <c r="D409" s="195"/>
      <c r="E409" s="195"/>
      <c r="F409" s="195"/>
      <c r="H409" s="180"/>
      <c r="I409" s="180"/>
      <c r="J409" s="180"/>
      <c r="K409" s="197"/>
      <c r="L409" s="195"/>
      <c r="M409" s="195"/>
      <c r="N409" s="195"/>
      <c r="O409" s="195"/>
      <c r="P409" s="321"/>
      <c r="Q409" s="197"/>
      <c r="T409" s="195"/>
      <c r="U409" s="181"/>
      <c r="W409" s="195"/>
      <c r="X409" s="195"/>
      <c r="Y409" s="195"/>
      <c r="Z409" s="195"/>
      <c r="AA409" s="195"/>
      <c r="AB409" s="195"/>
      <c r="AC409" s="195"/>
      <c r="AD409" s="195"/>
      <c r="AE409" s="195"/>
      <c r="AF409" s="195"/>
      <c r="AG409" s="195"/>
      <c r="AH409" s="195"/>
      <c r="AI409" s="195"/>
      <c r="AJ409" s="195"/>
      <c r="AK409" s="195"/>
      <c r="AL409" s="195"/>
      <c r="AM409" s="195"/>
      <c r="AN409" s="195"/>
      <c r="AO409" s="195"/>
      <c r="AP409" s="195"/>
      <c r="AQ409" s="195"/>
    </row>
    <row r="410" spans="1:43" s="73" customFormat="1">
      <c r="A410" s="195"/>
      <c r="B410" s="195"/>
      <c r="C410" s="195"/>
      <c r="D410" s="195"/>
      <c r="E410" s="195"/>
      <c r="F410" s="195"/>
      <c r="H410" s="180"/>
      <c r="I410" s="180"/>
      <c r="J410" s="180"/>
      <c r="K410" s="197"/>
      <c r="L410" s="195"/>
      <c r="M410" s="195"/>
      <c r="N410" s="195"/>
      <c r="O410" s="195"/>
      <c r="P410" s="321"/>
      <c r="Q410" s="197"/>
      <c r="T410" s="195"/>
      <c r="U410" s="181"/>
      <c r="W410" s="195"/>
      <c r="X410" s="195"/>
      <c r="Y410" s="195"/>
      <c r="Z410" s="195"/>
      <c r="AA410" s="195"/>
      <c r="AB410" s="195"/>
      <c r="AC410" s="195"/>
      <c r="AD410" s="195"/>
      <c r="AE410" s="195"/>
      <c r="AF410" s="195"/>
      <c r="AG410" s="195"/>
      <c r="AH410" s="195"/>
      <c r="AI410" s="195"/>
      <c r="AJ410" s="195"/>
      <c r="AK410" s="195"/>
      <c r="AL410" s="195"/>
      <c r="AM410" s="195"/>
      <c r="AN410" s="195"/>
      <c r="AO410" s="195"/>
      <c r="AP410" s="195"/>
      <c r="AQ410" s="195"/>
    </row>
    <row r="411" spans="1:43" s="73" customFormat="1">
      <c r="A411" s="195"/>
      <c r="B411" s="195"/>
      <c r="C411" s="195"/>
      <c r="D411" s="195"/>
      <c r="E411" s="195"/>
      <c r="F411" s="195"/>
      <c r="H411" s="180"/>
      <c r="I411" s="180"/>
      <c r="J411" s="180"/>
      <c r="K411" s="197"/>
      <c r="L411" s="195"/>
      <c r="M411" s="195"/>
      <c r="N411" s="195"/>
      <c r="O411" s="195"/>
      <c r="P411" s="321"/>
      <c r="Q411" s="197"/>
      <c r="T411" s="195"/>
      <c r="U411" s="181"/>
      <c r="W411" s="195"/>
      <c r="X411" s="195"/>
      <c r="Y411" s="195"/>
      <c r="Z411" s="195"/>
      <c r="AA411" s="195"/>
      <c r="AB411" s="195"/>
      <c r="AC411" s="195"/>
      <c r="AD411" s="195"/>
      <c r="AE411" s="195"/>
      <c r="AF411" s="195"/>
      <c r="AG411" s="195"/>
      <c r="AH411" s="195"/>
      <c r="AI411" s="195"/>
      <c r="AJ411" s="195"/>
      <c r="AK411" s="195"/>
      <c r="AL411" s="195"/>
      <c r="AM411" s="195"/>
      <c r="AN411" s="195"/>
      <c r="AO411" s="195"/>
      <c r="AP411" s="195"/>
      <c r="AQ411" s="195"/>
    </row>
    <row r="412" spans="1:43" s="73" customFormat="1">
      <c r="A412" s="195"/>
      <c r="B412" s="195"/>
      <c r="C412" s="195"/>
      <c r="D412" s="195"/>
      <c r="E412" s="195"/>
      <c r="F412" s="195"/>
      <c r="H412" s="180"/>
      <c r="I412" s="180"/>
      <c r="J412" s="180"/>
      <c r="K412" s="197"/>
      <c r="L412" s="195"/>
      <c r="M412" s="195"/>
      <c r="N412" s="195"/>
      <c r="O412" s="195"/>
      <c r="P412" s="321"/>
      <c r="Q412" s="197"/>
      <c r="T412" s="195"/>
      <c r="U412" s="181"/>
      <c r="W412" s="195"/>
      <c r="X412" s="195"/>
      <c r="Y412" s="195"/>
      <c r="Z412" s="195"/>
      <c r="AA412" s="195"/>
      <c r="AB412" s="195"/>
      <c r="AC412" s="195"/>
      <c r="AD412" s="195"/>
      <c r="AE412" s="195"/>
      <c r="AF412" s="195"/>
      <c r="AG412" s="195"/>
      <c r="AH412" s="195"/>
      <c r="AI412" s="195"/>
      <c r="AJ412" s="195"/>
      <c r="AK412" s="195"/>
      <c r="AL412" s="195"/>
      <c r="AM412" s="195"/>
      <c r="AN412" s="195"/>
      <c r="AO412" s="195"/>
      <c r="AP412" s="195"/>
      <c r="AQ412" s="195"/>
    </row>
    <row r="413" spans="1:43" s="73" customFormat="1">
      <c r="A413" s="195"/>
      <c r="B413" s="195"/>
      <c r="C413" s="195"/>
      <c r="D413" s="195"/>
      <c r="E413" s="195"/>
      <c r="F413" s="195"/>
      <c r="H413" s="180"/>
      <c r="I413" s="180"/>
      <c r="J413" s="180"/>
      <c r="K413" s="197"/>
      <c r="L413" s="195"/>
      <c r="M413" s="195"/>
      <c r="N413" s="195"/>
      <c r="O413" s="195"/>
      <c r="P413" s="321"/>
      <c r="Q413" s="197"/>
      <c r="T413" s="195"/>
      <c r="U413" s="181"/>
      <c r="W413" s="195"/>
      <c r="X413" s="195"/>
      <c r="Y413" s="195"/>
      <c r="Z413" s="195"/>
      <c r="AA413" s="195"/>
      <c r="AB413" s="195"/>
      <c r="AC413" s="195"/>
      <c r="AD413" s="195"/>
      <c r="AE413" s="195"/>
      <c r="AF413" s="195"/>
      <c r="AG413" s="195"/>
      <c r="AH413" s="195"/>
      <c r="AI413" s="195"/>
      <c r="AJ413" s="195"/>
      <c r="AK413" s="195"/>
      <c r="AL413" s="195"/>
      <c r="AM413" s="195"/>
      <c r="AN413" s="195"/>
      <c r="AO413" s="195"/>
      <c r="AP413" s="195"/>
      <c r="AQ413" s="195"/>
    </row>
    <row r="414" spans="1:43" s="73" customFormat="1">
      <c r="A414" s="195"/>
      <c r="B414" s="195"/>
      <c r="C414" s="195"/>
      <c r="D414" s="195"/>
      <c r="E414" s="195"/>
      <c r="F414" s="195"/>
      <c r="H414" s="180"/>
      <c r="I414" s="180"/>
      <c r="J414" s="180"/>
      <c r="K414" s="197"/>
      <c r="L414" s="195"/>
      <c r="M414" s="195"/>
      <c r="N414" s="195"/>
      <c r="O414" s="195"/>
      <c r="P414" s="321"/>
      <c r="Q414" s="197"/>
      <c r="T414" s="195"/>
      <c r="U414" s="181"/>
      <c r="W414" s="195"/>
      <c r="X414" s="195"/>
      <c r="Y414" s="195"/>
      <c r="Z414" s="195"/>
      <c r="AA414" s="195"/>
      <c r="AB414" s="195"/>
      <c r="AC414" s="195"/>
      <c r="AD414" s="195"/>
      <c r="AE414" s="195"/>
      <c r="AF414" s="195"/>
      <c r="AG414" s="195"/>
      <c r="AH414" s="195"/>
      <c r="AI414" s="195"/>
      <c r="AJ414" s="195"/>
      <c r="AK414" s="195"/>
      <c r="AL414" s="195"/>
      <c r="AM414" s="195"/>
      <c r="AN414" s="195"/>
      <c r="AO414" s="195"/>
      <c r="AP414" s="195"/>
      <c r="AQ414" s="195"/>
    </row>
    <row r="415" spans="1:43" s="73" customFormat="1">
      <c r="A415" s="195"/>
      <c r="B415" s="195"/>
      <c r="C415" s="195"/>
      <c r="D415" s="195"/>
      <c r="E415" s="195"/>
      <c r="F415" s="195"/>
      <c r="H415" s="180"/>
      <c r="I415" s="180"/>
      <c r="J415" s="180"/>
      <c r="K415" s="197"/>
      <c r="L415" s="195"/>
      <c r="M415" s="195"/>
      <c r="N415" s="195"/>
      <c r="O415" s="195"/>
      <c r="P415" s="321"/>
      <c r="Q415" s="197"/>
      <c r="T415" s="195"/>
      <c r="U415" s="181"/>
      <c r="W415" s="195"/>
      <c r="X415" s="195"/>
      <c r="Y415" s="195"/>
      <c r="Z415" s="195"/>
      <c r="AA415" s="195"/>
      <c r="AB415" s="195"/>
      <c r="AC415" s="195"/>
      <c r="AD415" s="195"/>
      <c r="AE415" s="195"/>
      <c r="AF415" s="195"/>
      <c r="AG415" s="195"/>
      <c r="AH415" s="195"/>
      <c r="AI415" s="195"/>
      <c r="AJ415" s="195"/>
      <c r="AK415" s="195"/>
      <c r="AL415" s="195"/>
      <c r="AM415" s="195"/>
      <c r="AN415" s="195"/>
      <c r="AO415" s="195"/>
      <c r="AP415" s="195"/>
      <c r="AQ415" s="195"/>
    </row>
    <row r="416" spans="1:43" s="73" customFormat="1">
      <c r="A416" s="195"/>
      <c r="B416" s="195"/>
      <c r="C416" s="195"/>
      <c r="D416" s="195"/>
      <c r="E416" s="195"/>
      <c r="F416" s="195"/>
      <c r="H416" s="180"/>
      <c r="I416" s="180"/>
      <c r="J416" s="180"/>
      <c r="K416" s="197"/>
      <c r="L416" s="195"/>
      <c r="M416" s="195"/>
      <c r="N416" s="195"/>
      <c r="O416" s="195"/>
      <c r="P416" s="321"/>
      <c r="Q416" s="197"/>
      <c r="T416" s="195"/>
      <c r="U416" s="181"/>
      <c r="W416" s="195"/>
      <c r="X416" s="195"/>
      <c r="Y416" s="195"/>
      <c r="Z416" s="195"/>
      <c r="AA416" s="195"/>
      <c r="AB416" s="195"/>
      <c r="AC416" s="195"/>
      <c r="AD416" s="195"/>
      <c r="AE416" s="195"/>
      <c r="AF416" s="195"/>
      <c r="AG416" s="195"/>
      <c r="AH416" s="195"/>
      <c r="AI416" s="195"/>
      <c r="AJ416" s="195"/>
      <c r="AK416" s="195"/>
      <c r="AL416" s="195"/>
      <c r="AM416" s="195"/>
      <c r="AN416" s="195"/>
      <c r="AO416" s="195"/>
      <c r="AP416" s="195"/>
      <c r="AQ416" s="195"/>
    </row>
    <row r="417" spans="1:43" s="73" customFormat="1">
      <c r="A417" s="195"/>
      <c r="B417" s="195"/>
      <c r="C417" s="195"/>
      <c r="D417" s="195"/>
      <c r="E417" s="195"/>
      <c r="F417" s="195"/>
      <c r="H417" s="180"/>
      <c r="I417" s="180"/>
      <c r="J417" s="180"/>
      <c r="K417" s="197"/>
      <c r="L417" s="195"/>
      <c r="M417" s="195"/>
      <c r="N417" s="195"/>
      <c r="O417" s="195"/>
      <c r="P417" s="321"/>
      <c r="Q417" s="197"/>
      <c r="T417" s="195"/>
      <c r="U417" s="181"/>
      <c r="W417" s="195"/>
      <c r="X417" s="195"/>
      <c r="Y417" s="195"/>
      <c r="Z417" s="195"/>
      <c r="AA417" s="195"/>
      <c r="AB417" s="195"/>
      <c r="AC417" s="195"/>
      <c r="AD417" s="195"/>
      <c r="AE417" s="195"/>
      <c r="AF417" s="195"/>
      <c r="AG417" s="195"/>
      <c r="AH417" s="195"/>
      <c r="AI417" s="195"/>
      <c r="AJ417" s="195"/>
      <c r="AK417" s="195"/>
      <c r="AL417" s="195"/>
      <c r="AM417" s="195"/>
      <c r="AN417" s="195"/>
      <c r="AO417" s="195"/>
      <c r="AP417" s="195"/>
      <c r="AQ417" s="195"/>
    </row>
    <row r="418" spans="1:43" s="73" customFormat="1">
      <c r="A418" s="195"/>
      <c r="B418" s="195"/>
      <c r="C418" s="195"/>
      <c r="D418" s="195"/>
      <c r="E418" s="195"/>
      <c r="F418" s="195"/>
      <c r="H418" s="180"/>
      <c r="I418" s="180"/>
      <c r="J418" s="180"/>
      <c r="K418" s="197"/>
      <c r="L418" s="195"/>
      <c r="M418" s="195"/>
      <c r="N418" s="195"/>
      <c r="O418" s="195"/>
      <c r="P418" s="321"/>
      <c r="Q418" s="197"/>
      <c r="T418" s="195"/>
      <c r="U418" s="181"/>
      <c r="W418" s="195"/>
      <c r="X418" s="195"/>
      <c r="Y418" s="195"/>
      <c r="Z418" s="195"/>
      <c r="AA418" s="195"/>
      <c r="AB418" s="195"/>
      <c r="AC418" s="195"/>
      <c r="AD418" s="195"/>
      <c r="AE418" s="195"/>
      <c r="AF418" s="195"/>
      <c r="AG418" s="195"/>
      <c r="AH418" s="195"/>
      <c r="AI418" s="195"/>
      <c r="AJ418" s="195"/>
      <c r="AK418" s="195"/>
      <c r="AL418" s="195"/>
      <c r="AM418" s="195"/>
      <c r="AN418" s="195"/>
      <c r="AO418" s="195"/>
      <c r="AP418" s="195"/>
      <c r="AQ418" s="195"/>
    </row>
    <row r="419" spans="1:43" s="73" customFormat="1">
      <c r="A419" s="195"/>
      <c r="B419" s="195"/>
      <c r="C419" s="195"/>
      <c r="D419" s="195"/>
      <c r="E419" s="195"/>
      <c r="F419" s="195"/>
      <c r="H419" s="180"/>
      <c r="I419" s="180"/>
      <c r="J419" s="180"/>
      <c r="K419" s="197"/>
      <c r="L419" s="195"/>
      <c r="M419" s="195"/>
      <c r="N419" s="195"/>
      <c r="O419" s="195"/>
      <c r="P419" s="321"/>
      <c r="Q419" s="197"/>
      <c r="T419" s="195"/>
      <c r="U419" s="181"/>
      <c r="W419" s="195"/>
      <c r="X419" s="195"/>
      <c r="Y419" s="195"/>
      <c r="Z419" s="195"/>
      <c r="AA419" s="195"/>
      <c r="AB419" s="195"/>
      <c r="AC419" s="195"/>
      <c r="AD419" s="195"/>
      <c r="AE419" s="195"/>
      <c r="AF419" s="195"/>
      <c r="AG419" s="195"/>
      <c r="AH419" s="195"/>
      <c r="AI419" s="195"/>
      <c r="AJ419" s="195"/>
      <c r="AK419" s="195"/>
      <c r="AL419" s="195"/>
      <c r="AM419" s="195"/>
      <c r="AN419" s="195"/>
      <c r="AO419" s="195"/>
      <c r="AP419" s="195"/>
      <c r="AQ419" s="195"/>
    </row>
    <row r="420" spans="1:43" s="73" customFormat="1">
      <c r="A420" s="195"/>
      <c r="B420" s="195"/>
      <c r="C420" s="195"/>
      <c r="D420" s="195"/>
      <c r="E420" s="195"/>
      <c r="F420" s="195"/>
      <c r="H420" s="180"/>
      <c r="I420" s="180"/>
      <c r="J420" s="180"/>
      <c r="K420" s="197"/>
      <c r="L420" s="195"/>
      <c r="M420" s="195"/>
      <c r="N420" s="195"/>
      <c r="O420" s="195"/>
      <c r="P420" s="321"/>
      <c r="Q420" s="197"/>
      <c r="T420" s="195"/>
      <c r="U420" s="181"/>
      <c r="W420" s="195"/>
      <c r="X420" s="195"/>
      <c r="Y420" s="195"/>
      <c r="Z420" s="195"/>
      <c r="AA420" s="195"/>
      <c r="AB420" s="195"/>
      <c r="AC420" s="195"/>
      <c r="AD420" s="195"/>
      <c r="AE420" s="195"/>
      <c r="AF420" s="195"/>
      <c r="AG420" s="195"/>
      <c r="AH420" s="195"/>
      <c r="AI420" s="195"/>
      <c r="AJ420" s="195"/>
      <c r="AK420" s="195"/>
      <c r="AL420" s="195"/>
      <c r="AM420" s="195"/>
      <c r="AN420" s="195"/>
      <c r="AO420" s="195"/>
      <c r="AP420" s="195"/>
      <c r="AQ420" s="195"/>
    </row>
    <row r="421" spans="1:43" s="73" customFormat="1">
      <c r="A421" s="195"/>
      <c r="B421" s="195"/>
      <c r="C421" s="195"/>
      <c r="D421" s="195"/>
      <c r="E421" s="195"/>
      <c r="F421" s="195"/>
      <c r="H421" s="180"/>
      <c r="I421" s="180"/>
      <c r="J421" s="180"/>
      <c r="K421" s="197"/>
      <c r="L421" s="195"/>
      <c r="M421" s="195"/>
      <c r="N421" s="195"/>
      <c r="O421" s="195"/>
      <c r="P421" s="321"/>
      <c r="Q421" s="197"/>
      <c r="T421" s="195"/>
      <c r="U421" s="181"/>
      <c r="W421" s="195"/>
      <c r="X421" s="195"/>
      <c r="Y421" s="195"/>
      <c r="Z421" s="195"/>
      <c r="AA421" s="195"/>
      <c r="AB421" s="195"/>
      <c r="AC421" s="195"/>
      <c r="AD421" s="195"/>
      <c r="AE421" s="195"/>
      <c r="AF421" s="195"/>
      <c r="AG421" s="195"/>
      <c r="AH421" s="195"/>
      <c r="AI421" s="195"/>
      <c r="AJ421" s="195"/>
      <c r="AK421" s="195"/>
      <c r="AL421" s="195"/>
      <c r="AM421" s="195"/>
      <c r="AN421" s="195"/>
      <c r="AO421" s="195"/>
      <c r="AP421" s="195"/>
      <c r="AQ421" s="195"/>
    </row>
    <row r="422" spans="1:43" s="73" customFormat="1">
      <c r="A422" s="195"/>
      <c r="B422" s="195"/>
      <c r="C422" s="195"/>
      <c r="D422" s="195"/>
      <c r="E422" s="195"/>
      <c r="F422" s="195"/>
      <c r="H422" s="180"/>
      <c r="I422" s="180"/>
      <c r="J422" s="180"/>
      <c r="K422" s="197"/>
      <c r="L422" s="195"/>
      <c r="M422" s="195"/>
      <c r="N422" s="195"/>
      <c r="O422" s="195"/>
      <c r="P422" s="321"/>
      <c r="Q422" s="197"/>
      <c r="T422" s="195"/>
      <c r="U422" s="181"/>
      <c r="W422" s="195"/>
      <c r="X422" s="195"/>
      <c r="Y422" s="195"/>
      <c r="Z422" s="195"/>
      <c r="AA422" s="195"/>
      <c r="AB422" s="195"/>
      <c r="AC422" s="195"/>
      <c r="AD422" s="195"/>
      <c r="AE422" s="195"/>
      <c r="AF422" s="195"/>
      <c r="AG422" s="195"/>
      <c r="AH422" s="195"/>
      <c r="AI422" s="195"/>
      <c r="AJ422" s="195"/>
      <c r="AK422" s="195"/>
      <c r="AL422" s="195"/>
      <c r="AM422" s="195"/>
      <c r="AN422" s="195"/>
      <c r="AO422" s="195"/>
      <c r="AP422" s="195"/>
      <c r="AQ422" s="195"/>
    </row>
    <row r="423" spans="1:43" s="73" customFormat="1">
      <c r="A423" s="195"/>
      <c r="B423" s="195"/>
      <c r="C423" s="195"/>
      <c r="D423" s="195"/>
      <c r="E423" s="195"/>
      <c r="F423" s="195"/>
      <c r="H423" s="180"/>
      <c r="I423" s="180"/>
      <c r="J423" s="180"/>
      <c r="K423" s="197"/>
      <c r="L423" s="195"/>
      <c r="M423" s="195"/>
      <c r="N423" s="195"/>
      <c r="O423" s="195"/>
      <c r="P423" s="321"/>
      <c r="Q423" s="197"/>
      <c r="T423" s="195"/>
      <c r="U423" s="181"/>
      <c r="W423" s="195"/>
      <c r="X423" s="195"/>
      <c r="Y423" s="195"/>
      <c r="Z423" s="195"/>
      <c r="AA423" s="195"/>
      <c r="AB423" s="195"/>
      <c r="AC423" s="195"/>
      <c r="AD423" s="195"/>
      <c r="AE423" s="195"/>
      <c r="AF423" s="195"/>
      <c r="AG423" s="195"/>
      <c r="AH423" s="195"/>
      <c r="AI423" s="195"/>
      <c r="AJ423" s="195"/>
      <c r="AK423" s="195"/>
      <c r="AL423" s="195"/>
      <c r="AM423" s="195"/>
      <c r="AN423" s="195"/>
      <c r="AO423" s="195"/>
      <c r="AP423" s="195"/>
      <c r="AQ423" s="195"/>
    </row>
    <row r="424" spans="1:43" s="73" customFormat="1">
      <c r="A424" s="195"/>
      <c r="B424" s="195"/>
      <c r="C424" s="195"/>
      <c r="D424" s="195"/>
      <c r="E424" s="195"/>
      <c r="F424" s="195"/>
      <c r="H424" s="180"/>
      <c r="I424" s="180"/>
      <c r="J424" s="180"/>
      <c r="K424" s="197"/>
      <c r="L424" s="195"/>
      <c r="M424" s="195"/>
      <c r="N424" s="195"/>
      <c r="O424" s="195"/>
      <c r="P424" s="321"/>
      <c r="Q424" s="197"/>
      <c r="T424" s="195"/>
      <c r="U424" s="181"/>
      <c r="W424" s="195"/>
      <c r="X424" s="195"/>
      <c r="Y424" s="195"/>
      <c r="Z424" s="195"/>
      <c r="AA424" s="195"/>
      <c r="AB424" s="195"/>
      <c r="AC424" s="195"/>
      <c r="AD424" s="195"/>
      <c r="AE424" s="195"/>
      <c r="AF424" s="195"/>
      <c r="AG424" s="195"/>
      <c r="AH424" s="195"/>
      <c r="AI424" s="195"/>
      <c r="AJ424" s="195"/>
      <c r="AK424" s="195"/>
      <c r="AL424" s="195"/>
      <c r="AM424" s="195"/>
      <c r="AN424" s="195"/>
      <c r="AO424" s="195"/>
      <c r="AP424" s="195"/>
      <c r="AQ424" s="195"/>
    </row>
    <row r="425" spans="1:43" s="73" customFormat="1">
      <c r="A425" s="195"/>
      <c r="B425" s="195"/>
      <c r="C425" s="195"/>
      <c r="D425" s="195"/>
      <c r="E425" s="195"/>
      <c r="F425" s="195"/>
      <c r="H425" s="180"/>
      <c r="I425" s="180"/>
      <c r="J425" s="180"/>
      <c r="K425" s="197"/>
      <c r="L425" s="195"/>
      <c r="M425" s="195"/>
      <c r="N425" s="195"/>
      <c r="O425" s="195"/>
      <c r="P425" s="321"/>
      <c r="Q425" s="197"/>
      <c r="T425" s="195"/>
      <c r="U425" s="181"/>
      <c r="W425" s="195"/>
      <c r="X425" s="195"/>
      <c r="Y425" s="195"/>
      <c r="Z425" s="195"/>
      <c r="AA425" s="195"/>
      <c r="AB425" s="195"/>
      <c r="AC425" s="195"/>
      <c r="AD425" s="195"/>
      <c r="AE425" s="195"/>
      <c r="AF425" s="195"/>
      <c r="AG425" s="195"/>
      <c r="AH425" s="195"/>
      <c r="AI425" s="195"/>
      <c r="AJ425" s="195"/>
      <c r="AK425" s="195"/>
      <c r="AL425" s="195"/>
      <c r="AM425" s="195"/>
      <c r="AN425" s="195"/>
      <c r="AO425" s="195"/>
      <c r="AP425" s="195"/>
      <c r="AQ425" s="195"/>
    </row>
    <row r="426" spans="1:43" s="73" customFormat="1">
      <c r="A426" s="195"/>
      <c r="B426" s="195"/>
      <c r="C426" s="195"/>
      <c r="D426" s="195"/>
      <c r="E426" s="195"/>
      <c r="F426" s="195"/>
      <c r="H426" s="180"/>
      <c r="I426" s="180"/>
      <c r="J426" s="180"/>
      <c r="K426" s="197"/>
      <c r="L426" s="195"/>
      <c r="M426" s="195"/>
      <c r="N426" s="195"/>
      <c r="O426" s="195"/>
      <c r="P426" s="321"/>
      <c r="Q426" s="197"/>
      <c r="T426" s="195"/>
      <c r="U426" s="181"/>
      <c r="W426" s="195"/>
      <c r="X426" s="195"/>
      <c r="Y426" s="195"/>
      <c r="Z426" s="195"/>
      <c r="AA426" s="195"/>
      <c r="AB426" s="195"/>
      <c r="AC426" s="195"/>
      <c r="AD426" s="195"/>
      <c r="AE426" s="195"/>
      <c r="AF426" s="195"/>
      <c r="AG426" s="195"/>
      <c r="AH426" s="195"/>
      <c r="AI426" s="195"/>
      <c r="AJ426" s="195"/>
      <c r="AK426" s="195"/>
      <c r="AL426" s="195"/>
      <c r="AM426" s="195"/>
      <c r="AN426" s="195"/>
      <c r="AO426" s="195"/>
      <c r="AP426" s="195"/>
      <c r="AQ426" s="195"/>
    </row>
    <row r="427" spans="1:43" s="73" customFormat="1">
      <c r="A427" s="195"/>
      <c r="B427" s="195"/>
      <c r="C427" s="195"/>
      <c r="D427" s="195"/>
      <c r="E427" s="195"/>
      <c r="F427" s="195"/>
      <c r="H427" s="180"/>
      <c r="I427" s="180"/>
      <c r="J427" s="180"/>
      <c r="K427" s="197"/>
      <c r="L427" s="195"/>
      <c r="M427" s="195"/>
      <c r="N427" s="195"/>
      <c r="O427" s="195"/>
      <c r="P427" s="321"/>
      <c r="Q427" s="197"/>
      <c r="T427" s="195"/>
      <c r="U427" s="181"/>
      <c r="W427" s="195"/>
      <c r="X427" s="195"/>
      <c r="Y427" s="195"/>
      <c r="Z427" s="195"/>
      <c r="AA427" s="195"/>
      <c r="AB427" s="195"/>
      <c r="AC427" s="195"/>
      <c r="AD427" s="195"/>
      <c r="AE427" s="195"/>
      <c r="AF427" s="195"/>
      <c r="AG427" s="195"/>
      <c r="AH427" s="195"/>
      <c r="AI427" s="195"/>
      <c r="AJ427" s="195"/>
      <c r="AK427" s="195"/>
      <c r="AL427" s="195"/>
      <c r="AM427" s="195"/>
      <c r="AN427" s="195"/>
      <c r="AO427" s="195"/>
      <c r="AP427" s="195"/>
      <c r="AQ427" s="195"/>
    </row>
    <row r="428" spans="1:43" s="73" customFormat="1">
      <c r="A428" s="195"/>
      <c r="B428" s="195"/>
      <c r="C428" s="195"/>
      <c r="D428" s="195"/>
      <c r="E428" s="195"/>
      <c r="F428" s="195"/>
      <c r="H428" s="180"/>
      <c r="I428" s="180"/>
      <c r="J428" s="180"/>
      <c r="K428" s="197"/>
      <c r="L428" s="195"/>
      <c r="M428" s="195"/>
      <c r="N428" s="195"/>
      <c r="O428" s="195"/>
      <c r="P428" s="321"/>
      <c r="Q428" s="197"/>
      <c r="T428" s="195"/>
      <c r="U428" s="181"/>
      <c r="W428" s="195"/>
      <c r="X428" s="195"/>
      <c r="Y428" s="195"/>
      <c r="Z428" s="195"/>
      <c r="AA428" s="195"/>
      <c r="AB428" s="195"/>
      <c r="AC428" s="195"/>
      <c r="AD428" s="195"/>
      <c r="AE428" s="195"/>
      <c r="AF428" s="195"/>
      <c r="AG428" s="195"/>
      <c r="AH428" s="195"/>
      <c r="AI428" s="195"/>
      <c r="AJ428" s="195"/>
      <c r="AK428" s="195"/>
      <c r="AL428" s="195"/>
      <c r="AM428" s="195"/>
      <c r="AN428" s="195"/>
      <c r="AO428" s="195"/>
      <c r="AP428" s="195"/>
      <c r="AQ428" s="195"/>
    </row>
    <row r="429" spans="1:43" s="73" customFormat="1">
      <c r="A429" s="195"/>
      <c r="B429" s="195"/>
      <c r="C429" s="195"/>
      <c r="D429" s="195"/>
      <c r="E429" s="195"/>
      <c r="F429" s="195"/>
      <c r="H429" s="180"/>
      <c r="I429" s="180"/>
      <c r="J429" s="180"/>
      <c r="K429" s="197"/>
      <c r="L429" s="195"/>
      <c r="M429" s="195"/>
      <c r="N429" s="195"/>
      <c r="O429" s="195"/>
      <c r="P429" s="321"/>
      <c r="Q429" s="197"/>
      <c r="T429" s="195"/>
      <c r="U429" s="181"/>
      <c r="W429" s="195"/>
      <c r="X429" s="195"/>
      <c r="Y429" s="195"/>
      <c r="Z429" s="195"/>
      <c r="AA429" s="195"/>
      <c r="AB429" s="195"/>
      <c r="AC429" s="195"/>
      <c r="AD429" s="195"/>
      <c r="AE429" s="195"/>
      <c r="AF429" s="195"/>
      <c r="AG429" s="195"/>
      <c r="AH429" s="195"/>
      <c r="AI429" s="195"/>
      <c r="AJ429" s="195"/>
      <c r="AK429" s="195"/>
      <c r="AL429" s="195"/>
      <c r="AM429" s="195"/>
      <c r="AN429" s="195"/>
      <c r="AO429" s="195"/>
      <c r="AP429" s="195"/>
      <c r="AQ429" s="195"/>
    </row>
    <row r="430" spans="1:43" s="73" customFormat="1">
      <c r="A430" s="195"/>
      <c r="B430" s="195"/>
      <c r="C430" s="195"/>
      <c r="D430" s="195"/>
      <c r="E430" s="195"/>
      <c r="F430" s="195"/>
      <c r="H430" s="180"/>
      <c r="I430" s="180"/>
      <c r="J430" s="180"/>
      <c r="K430" s="197"/>
      <c r="L430" s="195"/>
      <c r="M430" s="195"/>
      <c r="N430" s="195"/>
      <c r="O430" s="195"/>
      <c r="P430" s="321"/>
      <c r="Q430" s="197"/>
      <c r="T430" s="195"/>
      <c r="U430" s="181"/>
      <c r="W430" s="195"/>
      <c r="X430" s="195"/>
      <c r="Y430" s="195"/>
      <c r="Z430" s="195"/>
      <c r="AA430" s="195"/>
      <c r="AB430" s="195"/>
      <c r="AC430" s="195"/>
      <c r="AD430" s="195"/>
      <c r="AE430" s="195"/>
      <c r="AF430" s="195"/>
      <c r="AG430" s="195"/>
      <c r="AH430" s="195"/>
      <c r="AI430" s="195"/>
      <c r="AJ430" s="195"/>
      <c r="AK430" s="195"/>
      <c r="AL430" s="195"/>
      <c r="AM430" s="195"/>
      <c r="AN430" s="195"/>
      <c r="AO430" s="195"/>
      <c r="AP430" s="195"/>
      <c r="AQ430" s="195"/>
    </row>
    <row r="431" spans="1:43" s="73" customFormat="1">
      <c r="A431" s="195"/>
      <c r="B431" s="195"/>
      <c r="C431" s="195"/>
      <c r="D431" s="195"/>
      <c r="E431" s="195"/>
      <c r="F431" s="195"/>
      <c r="H431" s="180"/>
      <c r="I431" s="180"/>
      <c r="J431" s="180"/>
      <c r="K431" s="197"/>
      <c r="L431" s="195"/>
      <c r="M431" s="195"/>
      <c r="N431" s="195"/>
      <c r="O431" s="195"/>
      <c r="P431" s="321"/>
      <c r="Q431" s="197"/>
      <c r="T431" s="195"/>
      <c r="U431" s="181"/>
      <c r="W431" s="195"/>
      <c r="X431" s="195"/>
      <c r="Y431" s="195"/>
      <c r="Z431" s="195"/>
      <c r="AA431" s="195"/>
      <c r="AB431" s="195"/>
      <c r="AC431" s="195"/>
      <c r="AD431" s="195"/>
      <c r="AE431" s="195"/>
      <c r="AF431" s="195"/>
      <c r="AG431" s="195"/>
      <c r="AH431" s="195"/>
      <c r="AI431" s="195"/>
      <c r="AJ431" s="195"/>
      <c r="AK431" s="195"/>
      <c r="AL431" s="195"/>
      <c r="AM431" s="195"/>
      <c r="AN431" s="195"/>
      <c r="AO431" s="195"/>
      <c r="AP431" s="195"/>
      <c r="AQ431" s="195"/>
    </row>
    <row r="432" spans="1:43" s="73" customFormat="1">
      <c r="A432" s="195"/>
      <c r="B432" s="195"/>
      <c r="C432" s="200"/>
      <c r="D432" s="195"/>
      <c r="E432" s="195"/>
      <c r="F432" s="195"/>
      <c r="H432" s="180"/>
      <c r="I432" s="180"/>
      <c r="J432" s="180"/>
      <c r="K432" s="197"/>
      <c r="L432" s="195"/>
      <c r="M432" s="195"/>
      <c r="N432" s="200"/>
      <c r="O432" s="195"/>
      <c r="P432" s="321"/>
      <c r="Q432" s="197"/>
      <c r="T432" s="195"/>
      <c r="U432" s="181"/>
      <c r="W432" s="195"/>
      <c r="X432" s="195"/>
      <c r="Y432" s="195"/>
      <c r="Z432" s="195"/>
      <c r="AA432" s="195"/>
      <c r="AB432" s="195"/>
      <c r="AC432" s="195"/>
      <c r="AD432" s="195"/>
      <c r="AE432" s="195"/>
      <c r="AF432" s="195"/>
      <c r="AG432" s="195"/>
      <c r="AH432" s="195"/>
      <c r="AI432" s="195"/>
      <c r="AJ432" s="195"/>
      <c r="AK432" s="195"/>
      <c r="AL432" s="195"/>
      <c r="AM432" s="195"/>
      <c r="AN432" s="195"/>
      <c r="AO432" s="195"/>
      <c r="AP432" s="195"/>
      <c r="AQ432" s="195"/>
    </row>
    <row r="433" spans="1:43" s="73" customFormat="1">
      <c r="A433" s="195"/>
      <c r="B433" s="195"/>
      <c r="C433" s="200"/>
      <c r="D433" s="195"/>
      <c r="E433" s="195"/>
      <c r="F433" s="195"/>
      <c r="H433" s="180"/>
      <c r="I433" s="180"/>
      <c r="J433" s="180"/>
      <c r="K433" s="197"/>
      <c r="L433" s="195"/>
      <c r="M433" s="195"/>
      <c r="N433" s="200"/>
      <c r="O433" s="195"/>
      <c r="P433" s="321"/>
      <c r="Q433" s="197"/>
      <c r="T433" s="195"/>
      <c r="U433" s="181"/>
      <c r="W433" s="195"/>
      <c r="X433" s="195"/>
      <c r="Y433" s="195"/>
      <c r="Z433" s="195"/>
      <c r="AA433" s="195"/>
      <c r="AB433" s="195"/>
      <c r="AC433" s="195"/>
      <c r="AD433" s="195"/>
      <c r="AE433" s="195"/>
      <c r="AF433" s="195"/>
      <c r="AG433" s="195"/>
      <c r="AH433" s="195"/>
      <c r="AI433" s="195"/>
      <c r="AJ433" s="195"/>
      <c r="AK433" s="195"/>
      <c r="AL433" s="195"/>
      <c r="AM433" s="195"/>
      <c r="AN433" s="195"/>
      <c r="AO433" s="195"/>
      <c r="AP433" s="195"/>
      <c r="AQ433" s="195"/>
    </row>
    <row r="434" spans="1:43" s="73" customFormat="1">
      <c r="A434" s="195"/>
      <c r="B434" s="195"/>
      <c r="C434" s="200"/>
      <c r="D434" s="195"/>
      <c r="E434" s="195"/>
      <c r="F434" s="195"/>
      <c r="H434" s="180"/>
      <c r="I434" s="180"/>
      <c r="J434" s="180"/>
      <c r="K434" s="197"/>
      <c r="L434" s="195"/>
      <c r="M434" s="195"/>
      <c r="N434" s="200"/>
      <c r="O434" s="195"/>
      <c r="P434" s="321"/>
      <c r="Q434" s="197"/>
      <c r="T434" s="195"/>
      <c r="U434" s="181"/>
      <c r="W434" s="195"/>
      <c r="X434" s="195"/>
      <c r="Y434" s="195"/>
      <c r="Z434" s="195"/>
      <c r="AA434" s="195"/>
      <c r="AB434" s="195"/>
      <c r="AC434" s="195"/>
      <c r="AD434" s="195"/>
      <c r="AE434" s="195"/>
      <c r="AF434" s="195"/>
      <c r="AG434" s="195"/>
      <c r="AH434" s="195"/>
      <c r="AI434" s="195"/>
      <c r="AJ434" s="195"/>
      <c r="AK434" s="195"/>
      <c r="AL434" s="195"/>
      <c r="AM434" s="195"/>
      <c r="AN434" s="195"/>
      <c r="AO434" s="195"/>
      <c r="AP434" s="195"/>
      <c r="AQ434" s="195"/>
    </row>
    <row r="435" spans="1:43" s="73" customFormat="1">
      <c r="A435" s="195"/>
      <c r="B435" s="195"/>
      <c r="C435" s="200"/>
      <c r="D435" s="195"/>
      <c r="E435" s="195"/>
      <c r="F435" s="195"/>
      <c r="H435" s="180"/>
      <c r="I435" s="180"/>
      <c r="J435" s="180"/>
      <c r="K435" s="197"/>
      <c r="L435" s="195"/>
      <c r="M435" s="195"/>
      <c r="N435" s="200"/>
      <c r="O435" s="195"/>
      <c r="P435" s="321"/>
      <c r="Q435" s="197"/>
      <c r="T435" s="195"/>
      <c r="U435" s="181"/>
      <c r="W435" s="195"/>
      <c r="X435" s="195"/>
      <c r="Y435" s="195"/>
      <c r="Z435" s="195"/>
      <c r="AA435" s="195"/>
      <c r="AB435" s="195"/>
      <c r="AC435" s="195"/>
      <c r="AD435" s="195"/>
      <c r="AE435" s="195"/>
      <c r="AF435" s="195"/>
      <c r="AG435" s="195"/>
      <c r="AH435" s="195"/>
      <c r="AI435" s="195"/>
      <c r="AJ435" s="195"/>
      <c r="AK435" s="195"/>
      <c r="AL435" s="195"/>
      <c r="AM435" s="195"/>
      <c r="AN435" s="195"/>
      <c r="AO435" s="195"/>
      <c r="AP435" s="195"/>
      <c r="AQ435" s="195"/>
    </row>
    <row r="436" spans="1:43" s="73" customFormat="1">
      <c r="A436" s="195"/>
      <c r="B436" s="195"/>
      <c r="C436" s="200"/>
      <c r="D436" s="195"/>
      <c r="E436" s="195"/>
      <c r="F436" s="195"/>
      <c r="H436" s="180"/>
      <c r="I436" s="180"/>
      <c r="J436" s="180"/>
      <c r="K436" s="197"/>
      <c r="L436" s="195"/>
      <c r="M436" s="195"/>
      <c r="N436" s="200"/>
      <c r="O436" s="195"/>
      <c r="P436" s="321"/>
      <c r="Q436" s="197"/>
      <c r="T436" s="195"/>
      <c r="U436" s="181"/>
      <c r="W436" s="195"/>
      <c r="X436" s="195"/>
      <c r="Y436" s="195"/>
      <c r="Z436" s="195"/>
      <c r="AA436" s="195"/>
      <c r="AB436" s="195"/>
      <c r="AC436" s="195"/>
      <c r="AD436" s="195"/>
      <c r="AE436" s="195"/>
      <c r="AF436" s="195"/>
      <c r="AG436" s="195"/>
      <c r="AH436" s="195"/>
      <c r="AI436" s="195"/>
      <c r="AJ436" s="195"/>
      <c r="AK436" s="195"/>
      <c r="AL436" s="195"/>
      <c r="AM436" s="195"/>
      <c r="AN436" s="195"/>
      <c r="AO436" s="195"/>
      <c r="AP436" s="195"/>
      <c r="AQ436" s="195"/>
    </row>
    <row r="437" spans="1:43" s="73" customFormat="1">
      <c r="A437" s="195"/>
      <c r="B437" s="195"/>
      <c r="C437" s="195"/>
      <c r="D437" s="195"/>
      <c r="E437" s="195"/>
      <c r="F437" s="195"/>
      <c r="H437" s="180"/>
      <c r="I437" s="180"/>
      <c r="J437" s="180"/>
      <c r="K437" s="197"/>
      <c r="L437" s="195"/>
      <c r="M437" s="195"/>
      <c r="N437" s="195"/>
      <c r="O437" s="195"/>
      <c r="P437" s="321"/>
      <c r="Q437" s="197"/>
      <c r="T437" s="195"/>
      <c r="U437" s="181"/>
      <c r="W437" s="195"/>
      <c r="X437" s="195"/>
      <c r="Y437" s="195"/>
      <c r="Z437" s="195"/>
      <c r="AA437" s="195"/>
      <c r="AB437" s="195"/>
      <c r="AC437" s="195"/>
      <c r="AD437" s="195"/>
      <c r="AE437" s="195"/>
      <c r="AF437" s="195"/>
      <c r="AG437" s="195"/>
      <c r="AH437" s="195"/>
      <c r="AI437" s="195"/>
      <c r="AJ437" s="195"/>
      <c r="AK437" s="195"/>
      <c r="AL437" s="195"/>
      <c r="AM437" s="195"/>
      <c r="AN437" s="195"/>
      <c r="AO437" s="195"/>
      <c r="AP437" s="195"/>
      <c r="AQ437" s="195"/>
    </row>
    <row r="438" spans="1:43" s="73" customFormat="1">
      <c r="A438" s="195"/>
      <c r="B438" s="195"/>
      <c r="C438" s="195"/>
      <c r="D438" s="195"/>
      <c r="E438" s="195"/>
      <c r="F438" s="195"/>
      <c r="H438" s="180"/>
      <c r="I438" s="180"/>
      <c r="J438" s="180"/>
      <c r="K438" s="197"/>
      <c r="L438" s="195"/>
      <c r="M438" s="195"/>
      <c r="N438" s="195"/>
      <c r="O438" s="195"/>
      <c r="P438" s="321"/>
      <c r="Q438" s="197"/>
      <c r="T438" s="195"/>
      <c r="U438" s="181"/>
      <c r="W438" s="195"/>
      <c r="X438" s="195"/>
      <c r="Y438" s="195"/>
      <c r="Z438" s="195"/>
      <c r="AA438" s="195"/>
      <c r="AB438" s="195"/>
      <c r="AC438" s="195"/>
      <c r="AD438" s="195"/>
      <c r="AE438" s="195"/>
      <c r="AF438" s="195"/>
      <c r="AG438" s="195"/>
      <c r="AH438" s="195"/>
      <c r="AI438" s="195"/>
      <c r="AJ438" s="195"/>
      <c r="AK438" s="195"/>
      <c r="AL438" s="195"/>
      <c r="AM438" s="195"/>
      <c r="AN438" s="195"/>
      <c r="AO438" s="195"/>
      <c r="AP438" s="195"/>
      <c r="AQ438" s="195"/>
    </row>
    <row r="439" spans="1:43" s="73" customFormat="1">
      <c r="A439" s="195"/>
      <c r="B439" s="195"/>
      <c r="C439" s="195"/>
      <c r="D439" s="195"/>
      <c r="E439" s="195"/>
      <c r="F439" s="195"/>
      <c r="H439" s="180"/>
      <c r="I439" s="180"/>
      <c r="J439" s="180"/>
      <c r="K439" s="197"/>
      <c r="L439" s="195"/>
      <c r="M439" s="195"/>
      <c r="N439" s="195"/>
      <c r="O439" s="195"/>
      <c r="P439" s="321"/>
      <c r="Q439" s="197"/>
      <c r="T439" s="195"/>
      <c r="U439" s="181"/>
      <c r="W439" s="195"/>
      <c r="X439" s="195"/>
      <c r="Y439" s="195"/>
      <c r="Z439" s="195"/>
      <c r="AA439" s="195"/>
      <c r="AB439" s="195"/>
      <c r="AC439" s="195"/>
      <c r="AD439" s="195"/>
      <c r="AE439" s="195"/>
      <c r="AF439" s="195"/>
      <c r="AG439" s="195"/>
      <c r="AH439" s="195"/>
      <c r="AI439" s="195"/>
      <c r="AJ439" s="195"/>
      <c r="AK439" s="195"/>
      <c r="AL439" s="195"/>
      <c r="AM439" s="195"/>
      <c r="AN439" s="195"/>
      <c r="AO439" s="195"/>
      <c r="AP439" s="195"/>
      <c r="AQ439" s="195"/>
    </row>
    <row r="440" spans="1:43" s="73" customFormat="1">
      <c r="A440" s="195"/>
      <c r="B440" s="195"/>
      <c r="C440" s="195"/>
      <c r="D440" s="195"/>
      <c r="E440" s="195"/>
      <c r="F440" s="195"/>
      <c r="H440" s="180"/>
      <c r="I440" s="180"/>
      <c r="J440" s="180"/>
      <c r="K440" s="197"/>
      <c r="L440" s="195"/>
      <c r="M440" s="195"/>
      <c r="N440" s="195"/>
      <c r="O440" s="195"/>
      <c r="P440" s="321"/>
      <c r="Q440" s="197"/>
      <c r="T440" s="195"/>
      <c r="U440" s="181"/>
      <c r="W440" s="195"/>
      <c r="X440" s="195"/>
      <c r="Y440" s="195"/>
      <c r="Z440" s="195"/>
      <c r="AA440" s="195"/>
      <c r="AB440" s="195"/>
      <c r="AC440" s="195"/>
      <c r="AD440" s="195"/>
      <c r="AE440" s="195"/>
      <c r="AF440" s="195"/>
      <c r="AG440" s="195"/>
      <c r="AH440" s="195"/>
      <c r="AI440" s="195"/>
      <c r="AJ440" s="195"/>
      <c r="AK440" s="195"/>
      <c r="AL440" s="195"/>
      <c r="AM440" s="195"/>
      <c r="AN440" s="195"/>
      <c r="AO440" s="195"/>
      <c r="AP440" s="195"/>
      <c r="AQ440" s="195"/>
    </row>
    <row r="441" spans="1:43" s="73" customFormat="1">
      <c r="A441" s="195"/>
      <c r="B441" s="195"/>
      <c r="C441" s="195"/>
      <c r="D441" s="195"/>
      <c r="E441" s="195"/>
      <c r="F441" s="195"/>
      <c r="H441" s="180"/>
      <c r="I441" s="180"/>
      <c r="J441" s="180"/>
      <c r="K441" s="197"/>
      <c r="L441" s="195"/>
      <c r="M441" s="195"/>
      <c r="N441" s="195"/>
      <c r="O441" s="195"/>
      <c r="P441" s="321"/>
      <c r="Q441" s="197"/>
      <c r="T441" s="195"/>
      <c r="U441" s="181"/>
      <c r="W441" s="195"/>
      <c r="X441" s="195"/>
      <c r="Y441" s="195"/>
      <c r="Z441" s="195"/>
      <c r="AA441" s="195"/>
      <c r="AB441" s="195"/>
      <c r="AC441" s="195"/>
      <c r="AD441" s="195"/>
      <c r="AE441" s="195"/>
      <c r="AF441" s="195"/>
      <c r="AG441" s="195"/>
      <c r="AH441" s="195"/>
      <c r="AI441" s="195"/>
      <c r="AJ441" s="195"/>
      <c r="AK441" s="195"/>
      <c r="AL441" s="195"/>
      <c r="AM441" s="195"/>
      <c r="AN441" s="195"/>
      <c r="AO441" s="195"/>
      <c r="AP441" s="195"/>
      <c r="AQ441" s="195"/>
    </row>
    <row r="442" spans="1:43" s="73" customFormat="1">
      <c r="A442" s="195"/>
      <c r="B442" s="195"/>
      <c r="C442" s="195"/>
      <c r="D442" s="195"/>
      <c r="E442" s="195"/>
      <c r="F442" s="195"/>
      <c r="H442" s="180"/>
      <c r="I442" s="180"/>
      <c r="J442" s="180"/>
      <c r="K442" s="197"/>
      <c r="L442" s="195"/>
      <c r="M442" s="195"/>
      <c r="N442" s="195"/>
      <c r="O442" s="195"/>
      <c r="P442" s="321"/>
      <c r="Q442" s="197"/>
      <c r="T442" s="195"/>
      <c r="U442" s="181"/>
      <c r="W442" s="195"/>
      <c r="X442" s="195"/>
      <c r="Y442" s="195"/>
      <c r="Z442" s="195"/>
      <c r="AA442" s="195"/>
      <c r="AB442" s="195"/>
      <c r="AC442" s="195"/>
      <c r="AD442" s="195"/>
      <c r="AE442" s="195"/>
      <c r="AF442" s="195"/>
      <c r="AG442" s="195"/>
      <c r="AH442" s="195"/>
      <c r="AI442" s="195"/>
      <c r="AJ442" s="195"/>
      <c r="AK442" s="195"/>
      <c r="AL442" s="195"/>
      <c r="AM442" s="195"/>
      <c r="AN442" s="195"/>
      <c r="AO442" s="195"/>
      <c r="AP442" s="195"/>
      <c r="AQ442" s="195"/>
    </row>
    <row r="443" spans="1:43" s="73" customFormat="1">
      <c r="A443" s="195"/>
      <c r="B443" s="195"/>
      <c r="C443" s="200"/>
      <c r="D443" s="195"/>
      <c r="E443" s="195"/>
      <c r="F443" s="195"/>
      <c r="H443" s="180"/>
      <c r="I443" s="180"/>
      <c r="J443" s="180"/>
      <c r="K443" s="197"/>
      <c r="L443" s="195"/>
      <c r="M443" s="195"/>
      <c r="N443" s="200"/>
      <c r="O443" s="195"/>
      <c r="P443" s="321"/>
      <c r="Q443" s="197"/>
      <c r="T443" s="195"/>
      <c r="U443" s="181"/>
      <c r="W443" s="195"/>
      <c r="X443" s="195"/>
      <c r="Y443" s="195"/>
      <c r="Z443" s="195"/>
      <c r="AA443" s="195"/>
      <c r="AB443" s="195"/>
      <c r="AC443" s="195"/>
      <c r="AD443" s="195"/>
      <c r="AE443" s="195"/>
      <c r="AF443" s="195"/>
      <c r="AG443" s="195"/>
      <c r="AH443" s="195"/>
      <c r="AI443" s="195"/>
      <c r="AJ443" s="195"/>
      <c r="AK443" s="195"/>
      <c r="AL443" s="195"/>
      <c r="AM443" s="195"/>
      <c r="AN443" s="195"/>
      <c r="AO443" s="195"/>
      <c r="AP443" s="195"/>
      <c r="AQ443" s="195"/>
    </row>
    <row r="444" spans="1:43" s="73" customFormat="1">
      <c r="A444" s="195"/>
      <c r="B444" s="195"/>
      <c r="C444" s="200"/>
      <c r="D444" s="195"/>
      <c r="E444" s="195"/>
      <c r="F444" s="195"/>
      <c r="H444" s="180"/>
      <c r="I444" s="180"/>
      <c r="J444" s="180"/>
      <c r="K444" s="197"/>
      <c r="L444" s="195"/>
      <c r="M444" s="195"/>
      <c r="N444" s="200"/>
      <c r="O444" s="195"/>
      <c r="P444" s="321"/>
      <c r="Q444" s="197"/>
      <c r="T444" s="195"/>
      <c r="U444" s="181"/>
      <c r="W444" s="195"/>
      <c r="X444" s="195"/>
      <c r="Y444" s="195"/>
      <c r="Z444" s="195"/>
      <c r="AA444" s="195"/>
      <c r="AB444" s="195"/>
      <c r="AC444" s="195"/>
      <c r="AD444" s="195"/>
      <c r="AE444" s="195"/>
      <c r="AF444" s="195"/>
      <c r="AG444" s="195"/>
      <c r="AH444" s="195"/>
      <c r="AI444" s="195"/>
      <c r="AJ444" s="195"/>
      <c r="AK444" s="195"/>
      <c r="AL444" s="195"/>
      <c r="AM444" s="195"/>
      <c r="AN444" s="195"/>
      <c r="AO444" s="195"/>
      <c r="AP444" s="195"/>
      <c r="AQ444" s="195"/>
    </row>
    <row r="445" spans="1:43" s="73" customFormat="1">
      <c r="A445" s="195"/>
      <c r="B445" s="195"/>
      <c r="C445" s="200"/>
      <c r="D445" s="195"/>
      <c r="E445" s="195"/>
      <c r="F445" s="195"/>
      <c r="H445" s="180"/>
      <c r="I445" s="180"/>
      <c r="J445" s="180"/>
      <c r="K445" s="197"/>
      <c r="L445" s="195"/>
      <c r="M445" s="195"/>
      <c r="N445" s="200"/>
      <c r="O445" s="195"/>
      <c r="P445" s="321"/>
      <c r="Q445" s="197"/>
      <c r="T445" s="195"/>
      <c r="U445" s="181"/>
      <c r="W445" s="195"/>
      <c r="X445" s="195"/>
      <c r="Y445" s="195"/>
      <c r="Z445" s="195"/>
      <c r="AA445" s="195"/>
      <c r="AB445" s="195"/>
      <c r="AC445" s="195"/>
      <c r="AD445" s="195"/>
      <c r="AE445" s="195"/>
      <c r="AF445" s="195"/>
      <c r="AG445" s="195"/>
      <c r="AH445" s="195"/>
      <c r="AI445" s="195"/>
      <c r="AJ445" s="195"/>
      <c r="AK445" s="195"/>
      <c r="AL445" s="195"/>
      <c r="AM445" s="195"/>
      <c r="AN445" s="195"/>
      <c r="AO445" s="195"/>
      <c r="AP445" s="195"/>
      <c r="AQ445" s="195"/>
    </row>
    <row r="446" spans="1:43" s="73" customFormat="1">
      <c r="A446" s="195"/>
      <c r="B446" s="195"/>
      <c r="C446" s="200"/>
      <c r="D446" s="195"/>
      <c r="E446" s="195"/>
      <c r="F446" s="195"/>
      <c r="H446" s="180"/>
      <c r="I446" s="180"/>
      <c r="J446" s="180"/>
      <c r="K446" s="197"/>
      <c r="L446" s="195"/>
      <c r="M446" s="195"/>
      <c r="N446" s="200"/>
      <c r="O446" s="195"/>
      <c r="P446" s="321"/>
      <c r="Q446" s="197"/>
      <c r="T446" s="195"/>
      <c r="U446" s="181"/>
      <c r="W446" s="195"/>
      <c r="X446" s="195"/>
      <c r="Y446" s="195"/>
      <c r="Z446" s="195"/>
      <c r="AA446" s="195"/>
      <c r="AB446" s="195"/>
      <c r="AC446" s="195"/>
      <c r="AD446" s="195"/>
      <c r="AE446" s="195"/>
      <c r="AF446" s="195"/>
      <c r="AG446" s="195"/>
      <c r="AH446" s="195"/>
      <c r="AI446" s="195"/>
      <c r="AJ446" s="195"/>
      <c r="AK446" s="195"/>
      <c r="AL446" s="195"/>
      <c r="AM446" s="195"/>
      <c r="AN446" s="195"/>
      <c r="AO446" s="195"/>
      <c r="AP446" s="195"/>
      <c r="AQ446" s="195"/>
    </row>
    <row r="447" spans="1:43" s="73" customFormat="1">
      <c r="A447" s="195"/>
      <c r="B447" s="195"/>
      <c r="C447" s="200"/>
      <c r="D447" s="195"/>
      <c r="E447" s="195"/>
      <c r="F447" s="195"/>
      <c r="H447" s="180"/>
      <c r="I447" s="180"/>
      <c r="J447" s="180"/>
      <c r="K447" s="197"/>
      <c r="L447" s="195"/>
      <c r="M447" s="195"/>
      <c r="N447" s="200"/>
      <c r="O447" s="195"/>
      <c r="P447" s="321"/>
      <c r="Q447" s="197"/>
      <c r="T447" s="195"/>
      <c r="U447" s="181"/>
      <c r="W447" s="195"/>
      <c r="X447" s="195"/>
      <c r="Y447" s="195"/>
      <c r="Z447" s="195"/>
      <c r="AA447" s="195"/>
      <c r="AB447" s="195"/>
      <c r="AC447" s="195"/>
      <c r="AD447" s="195"/>
      <c r="AE447" s="195"/>
      <c r="AF447" s="195"/>
      <c r="AG447" s="195"/>
      <c r="AH447" s="195"/>
      <c r="AI447" s="195"/>
      <c r="AJ447" s="195"/>
      <c r="AK447" s="195"/>
      <c r="AL447" s="195"/>
      <c r="AM447" s="195"/>
      <c r="AN447" s="195"/>
      <c r="AO447" s="195"/>
      <c r="AP447" s="195"/>
      <c r="AQ447" s="195"/>
    </row>
    <row r="448" spans="1:43" s="73" customFormat="1">
      <c r="A448" s="195"/>
      <c r="B448" s="195"/>
      <c r="C448" s="200"/>
      <c r="D448" s="195"/>
      <c r="E448" s="195"/>
      <c r="F448" s="195"/>
      <c r="H448" s="180"/>
      <c r="I448" s="180"/>
      <c r="J448" s="180"/>
      <c r="K448" s="197"/>
      <c r="L448" s="195"/>
      <c r="M448" s="195"/>
      <c r="N448" s="200"/>
      <c r="O448" s="195"/>
      <c r="P448" s="321"/>
      <c r="Q448" s="197"/>
      <c r="T448" s="195"/>
      <c r="U448" s="181"/>
      <c r="W448" s="195"/>
      <c r="X448" s="195"/>
      <c r="Y448" s="195"/>
      <c r="Z448" s="195"/>
      <c r="AA448" s="195"/>
      <c r="AB448" s="195"/>
      <c r="AC448" s="195"/>
      <c r="AD448" s="195"/>
      <c r="AE448" s="195"/>
      <c r="AF448" s="195"/>
      <c r="AG448" s="195"/>
      <c r="AH448" s="195"/>
      <c r="AI448" s="195"/>
      <c r="AJ448" s="195"/>
      <c r="AK448" s="195"/>
      <c r="AL448" s="195"/>
      <c r="AM448" s="195"/>
      <c r="AN448" s="195"/>
      <c r="AO448" s="195"/>
      <c r="AP448" s="195"/>
      <c r="AQ448" s="195"/>
    </row>
    <row r="449" spans="1:43" s="73" customFormat="1">
      <c r="A449" s="195"/>
      <c r="B449" s="195"/>
      <c r="C449" s="200"/>
      <c r="D449" s="195"/>
      <c r="E449" s="195"/>
      <c r="F449" s="195"/>
      <c r="H449" s="180"/>
      <c r="I449" s="180"/>
      <c r="J449" s="180"/>
      <c r="K449" s="197"/>
      <c r="L449" s="195"/>
      <c r="M449" s="195"/>
      <c r="N449" s="200"/>
      <c r="O449" s="195"/>
      <c r="P449" s="321"/>
      <c r="Q449" s="197"/>
      <c r="T449" s="195"/>
      <c r="U449" s="181"/>
      <c r="W449" s="195"/>
      <c r="X449" s="195"/>
      <c r="Y449" s="195"/>
      <c r="Z449" s="195"/>
      <c r="AA449" s="195"/>
      <c r="AB449" s="195"/>
      <c r="AC449" s="195"/>
      <c r="AD449" s="195"/>
      <c r="AE449" s="195"/>
      <c r="AF449" s="195"/>
      <c r="AG449" s="195"/>
      <c r="AH449" s="195"/>
      <c r="AI449" s="195"/>
      <c r="AJ449" s="195"/>
      <c r="AK449" s="195"/>
      <c r="AL449" s="195"/>
      <c r="AM449" s="195"/>
      <c r="AN449" s="195"/>
      <c r="AO449" s="195"/>
      <c r="AP449" s="195"/>
      <c r="AQ449" s="195"/>
    </row>
    <row r="450" spans="1:43" s="73" customFormat="1">
      <c r="A450" s="195"/>
      <c r="B450" s="195"/>
      <c r="C450" s="200"/>
      <c r="D450" s="195"/>
      <c r="E450" s="195"/>
      <c r="F450" s="195"/>
      <c r="H450" s="180"/>
      <c r="I450" s="180"/>
      <c r="J450" s="180"/>
      <c r="K450" s="197"/>
      <c r="L450" s="195"/>
      <c r="M450" s="195"/>
      <c r="N450" s="200"/>
      <c r="O450" s="195"/>
      <c r="P450" s="321"/>
      <c r="Q450" s="197"/>
      <c r="T450" s="195"/>
      <c r="U450" s="181"/>
      <c r="W450" s="195"/>
      <c r="X450" s="195"/>
      <c r="Y450" s="195"/>
      <c r="Z450" s="195"/>
      <c r="AA450" s="195"/>
      <c r="AB450" s="195"/>
      <c r="AC450" s="195"/>
      <c r="AD450" s="195"/>
      <c r="AE450" s="195"/>
      <c r="AF450" s="195"/>
      <c r="AG450" s="195"/>
      <c r="AH450" s="195"/>
      <c r="AI450" s="195"/>
      <c r="AJ450" s="195"/>
      <c r="AK450" s="195"/>
      <c r="AL450" s="195"/>
      <c r="AM450" s="195"/>
      <c r="AN450" s="195"/>
      <c r="AO450" s="195"/>
      <c r="AP450" s="195"/>
      <c r="AQ450" s="195"/>
    </row>
    <row r="451" spans="1:43" s="73" customFormat="1">
      <c r="A451" s="195"/>
      <c r="B451" s="195"/>
      <c r="C451" s="200"/>
      <c r="D451" s="195"/>
      <c r="E451" s="195"/>
      <c r="F451" s="195"/>
      <c r="H451" s="180"/>
      <c r="I451" s="180"/>
      <c r="J451" s="180"/>
      <c r="K451" s="197"/>
      <c r="L451" s="195"/>
      <c r="M451" s="195"/>
      <c r="N451" s="200"/>
      <c r="O451" s="195"/>
      <c r="P451" s="321"/>
      <c r="Q451" s="197"/>
      <c r="T451" s="195"/>
      <c r="U451" s="181"/>
      <c r="W451" s="195"/>
      <c r="X451" s="195"/>
      <c r="Y451" s="195"/>
      <c r="Z451" s="195"/>
      <c r="AA451" s="195"/>
      <c r="AB451" s="195"/>
      <c r="AC451" s="195"/>
      <c r="AD451" s="195"/>
      <c r="AE451" s="195"/>
      <c r="AF451" s="195"/>
      <c r="AG451" s="195"/>
      <c r="AH451" s="195"/>
      <c r="AI451" s="195"/>
      <c r="AJ451" s="195"/>
      <c r="AK451" s="195"/>
      <c r="AL451" s="195"/>
      <c r="AM451" s="195"/>
      <c r="AN451" s="195"/>
      <c r="AO451" s="195"/>
      <c r="AP451" s="195"/>
      <c r="AQ451" s="195"/>
    </row>
    <row r="452" spans="1:43" s="73" customFormat="1">
      <c r="A452" s="195"/>
      <c r="B452" s="195"/>
      <c r="C452" s="200"/>
      <c r="D452" s="195"/>
      <c r="E452" s="195"/>
      <c r="F452" s="195"/>
      <c r="H452" s="180"/>
      <c r="I452" s="180"/>
      <c r="J452" s="180"/>
      <c r="K452" s="197"/>
      <c r="L452" s="195"/>
      <c r="M452" s="195"/>
      <c r="N452" s="200"/>
      <c r="O452" s="195"/>
      <c r="P452" s="321"/>
      <c r="Q452" s="197"/>
      <c r="T452" s="195"/>
      <c r="U452" s="181"/>
      <c r="W452" s="195"/>
      <c r="X452" s="195"/>
      <c r="Y452" s="195"/>
      <c r="Z452" s="195"/>
      <c r="AA452" s="195"/>
      <c r="AB452" s="195"/>
      <c r="AC452" s="195"/>
      <c r="AD452" s="195"/>
      <c r="AE452" s="195"/>
      <c r="AF452" s="195"/>
      <c r="AG452" s="195"/>
      <c r="AH452" s="195"/>
      <c r="AI452" s="195"/>
      <c r="AJ452" s="195"/>
      <c r="AK452" s="195"/>
      <c r="AL452" s="195"/>
      <c r="AM452" s="195"/>
      <c r="AN452" s="195"/>
      <c r="AO452" s="195"/>
      <c r="AP452" s="195"/>
      <c r="AQ452" s="195"/>
    </row>
    <row r="453" spans="1:43" s="73" customFormat="1">
      <c r="A453" s="195"/>
      <c r="B453" s="195"/>
      <c r="C453" s="200"/>
      <c r="D453" s="195"/>
      <c r="E453" s="195"/>
      <c r="F453" s="195"/>
      <c r="H453" s="180"/>
      <c r="I453" s="180"/>
      <c r="J453" s="180"/>
      <c r="K453" s="197"/>
      <c r="L453" s="195"/>
      <c r="M453" s="195"/>
      <c r="N453" s="200"/>
      <c r="O453" s="195"/>
      <c r="P453" s="321"/>
      <c r="Q453" s="197"/>
      <c r="T453" s="195"/>
      <c r="U453" s="181"/>
      <c r="W453" s="195"/>
      <c r="X453" s="195"/>
      <c r="Y453" s="195"/>
      <c r="Z453" s="195"/>
      <c r="AA453" s="195"/>
      <c r="AB453" s="195"/>
      <c r="AC453" s="195"/>
      <c r="AD453" s="195"/>
      <c r="AE453" s="195"/>
      <c r="AF453" s="195"/>
      <c r="AG453" s="195"/>
      <c r="AH453" s="195"/>
      <c r="AI453" s="195"/>
      <c r="AJ453" s="195"/>
      <c r="AK453" s="195"/>
      <c r="AL453" s="195"/>
      <c r="AM453" s="195"/>
      <c r="AN453" s="195"/>
      <c r="AO453" s="195"/>
      <c r="AP453" s="195"/>
      <c r="AQ453" s="195"/>
    </row>
    <row r="454" spans="1:43" s="73" customFormat="1">
      <c r="A454" s="195"/>
      <c r="B454" s="195"/>
      <c r="C454" s="200"/>
      <c r="D454" s="195"/>
      <c r="E454" s="195"/>
      <c r="F454" s="195"/>
      <c r="H454" s="180"/>
      <c r="I454" s="180"/>
      <c r="J454" s="180"/>
      <c r="K454" s="197"/>
      <c r="L454" s="195"/>
      <c r="M454" s="195"/>
      <c r="N454" s="200"/>
      <c r="O454" s="195"/>
      <c r="P454" s="321"/>
      <c r="Q454" s="197"/>
      <c r="T454" s="195"/>
      <c r="U454" s="181"/>
      <c r="W454" s="195"/>
      <c r="X454" s="195"/>
      <c r="Y454" s="195"/>
      <c r="Z454" s="195"/>
      <c r="AA454" s="195"/>
      <c r="AB454" s="195"/>
      <c r="AC454" s="195"/>
      <c r="AD454" s="195"/>
      <c r="AE454" s="195"/>
      <c r="AF454" s="195"/>
      <c r="AG454" s="195"/>
      <c r="AH454" s="195"/>
      <c r="AI454" s="195"/>
      <c r="AJ454" s="195"/>
      <c r="AK454" s="195"/>
      <c r="AL454" s="195"/>
      <c r="AM454" s="195"/>
      <c r="AN454" s="195"/>
      <c r="AO454" s="195"/>
      <c r="AP454" s="195"/>
      <c r="AQ454" s="195"/>
    </row>
    <row r="455" spans="1:43" s="73" customFormat="1">
      <c r="A455" s="195"/>
      <c r="B455" s="195"/>
      <c r="C455" s="200"/>
      <c r="D455" s="195"/>
      <c r="E455" s="195"/>
      <c r="F455" s="195"/>
      <c r="H455" s="180"/>
      <c r="I455" s="180"/>
      <c r="J455" s="180"/>
      <c r="K455" s="197"/>
      <c r="L455" s="195"/>
      <c r="M455" s="195"/>
      <c r="N455" s="200"/>
      <c r="O455" s="195"/>
      <c r="P455" s="321"/>
      <c r="Q455" s="197"/>
      <c r="T455" s="195"/>
      <c r="U455" s="181"/>
      <c r="W455" s="195"/>
      <c r="X455" s="195"/>
      <c r="Y455" s="195"/>
      <c r="Z455" s="195"/>
      <c r="AA455" s="195"/>
      <c r="AB455" s="195"/>
      <c r="AC455" s="195"/>
      <c r="AD455" s="195"/>
      <c r="AE455" s="195"/>
      <c r="AF455" s="195"/>
      <c r="AG455" s="195"/>
      <c r="AH455" s="195"/>
      <c r="AI455" s="195"/>
      <c r="AJ455" s="195"/>
      <c r="AK455" s="195"/>
      <c r="AL455" s="195"/>
      <c r="AM455" s="195"/>
      <c r="AN455" s="195"/>
      <c r="AO455" s="195"/>
      <c r="AP455" s="195"/>
      <c r="AQ455" s="195"/>
    </row>
    <row r="456" spans="1:43" s="73" customFormat="1">
      <c r="A456" s="195"/>
      <c r="B456" s="195"/>
      <c r="C456" s="200"/>
      <c r="D456" s="195"/>
      <c r="E456" s="195"/>
      <c r="F456" s="195"/>
      <c r="H456" s="180"/>
      <c r="I456" s="180"/>
      <c r="J456" s="180"/>
      <c r="K456" s="197"/>
      <c r="L456" s="195"/>
      <c r="M456" s="195"/>
      <c r="N456" s="200"/>
      <c r="O456" s="195"/>
      <c r="P456" s="321"/>
      <c r="Q456" s="197"/>
      <c r="T456" s="195"/>
      <c r="U456" s="181"/>
      <c r="W456" s="195"/>
      <c r="X456" s="195"/>
      <c r="Y456" s="195"/>
      <c r="Z456" s="195"/>
      <c r="AA456" s="195"/>
      <c r="AB456" s="195"/>
      <c r="AC456" s="195"/>
      <c r="AD456" s="195"/>
      <c r="AE456" s="195"/>
      <c r="AF456" s="195"/>
      <c r="AG456" s="195"/>
      <c r="AH456" s="195"/>
      <c r="AI456" s="195"/>
      <c r="AJ456" s="195"/>
      <c r="AK456" s="195"/>
      <c r="AL456" s="195"/>
      <c r="AM456" s="195"/>
      <c r="AN456" s="195"/>
      <c r="AO456" s="195"/>
      <c r="AP456" s="195"/>
      <c r="AQ456" s="195"/>
    </row>
    <row r="457" spans="1:43" s="73" customFormat="1">
      <c r="A457" s="195"/>
      <c r="B457" s="195"/>
      <c r="C457" s="200"/>
      <c r="D457" s="195"/>
      <c r="E457" s="195"/>
      <c r="F457" s="195"/>
      <c r="H457" s="180"/>
      <c r="I457" s="180"/>
      <c r="J457" s="180"/>
      <c r="K457" s="197"/>
      <c r="L457" s="195"/>
      <c r="M457" s="195"/>
      <c r="N457" s="200"/>
      <c r="O457" s="195"/>
      <c r="P457" s="321"/>
      <c r="Q457" s="197"/>
      <c r="T457" s="195"/>
      <c r="U457" s="181"/>
      <c r="W457" s="195"/>
      <c r="X457" s="195"/>
      <c r="Y457" s="195"/>
      <c r="Z457" s="195"/>
      <c r="AA457" s="195"/>
      <c r="AB457" s="195"/>
      <c r="AC457" s="195"/>
      <c r="AD457" s="195"/>
      <c r="AE457" s="195"/>
      <c r="AF457" s="195"/>
      <c r="AG457" s="195"/>
      <c r="AH457" s="195"/>
      <c r="AI457" s="195"/>
      <c r="AJ457" s="195"/>
      <c r="AK457" s="195"/>
      <c r="AL457" s="195"/>
      <c r="AM457" s="195"/>
      <c r="AN457" s="195"/>
      <c r="AO457" s="195"/>
      <c r="AP457" s="195"/>
      <c r="AQ457" s="195"/>
    </row>
    <row r="458" spans="1:43" s="73" customFormat="1">
      <c r="A458" s="195"/>
      <c r="B458" s="195"/>
      <c r="C458" s="200"/>
      <c r="D458" s="195"/>
      <c r="E458" s="195"/>
      <c r="F458" s="195"/>
      <c r="H458" s="180"/>
      <c r="I458" s="180"/>
      <c r="J458" s="180"/>
      <c r="K458" s="197"/>
      <c r="L458" s="195"/>
      <c r="M458" s="195"/>
      <c r="N458" s="200"/>
      <c r="O458" s="195"/>
      <c r="P458" s="321"/>
      <c r="Q458" s="197"/>
      <c r="T458" s="195"/>
      <c r="U458" s="181"/>
      <c r="W458" s="195"/>
      <c r="X458" s="195"/>
      <c r="Y458" s="195"/>
      <c r="Z458" s="195"/>
      <c r="AA458" s="195"/>
      <c r="AB458" s="195"/>
      <c r="AC458" s="195"/>
      <c r="AD458" s="195"/>
      <c r="AE458" s="195"/>
      <c r="AF458" s="195"/>
      <c r="AG458" s="195"/>
      <c r="AH458" s="195"/>
      <c r="AI458" s="195"/>
      <c r="AJ458" s="195"/>
      <c r="AK458" s="195"/>
      <c r="AL458" s="195"/>
      <c r="AM458" s="195"/>
      <c r="AN458" s="195"/>
      <c r="AO458" s="195"/>
      <c r="AP458" s="195"/>
      <c r="AQ458" s="195"/>
    </row>
    <row r="459" spans="1:43" s="73" customFormat="1">
      <c r="A459" s="195"/>
      <c r="B459" s="195"/>
      <c r="C459" s="200"/>
      <c r="D459" s="195"/>
      <c r="E459" s="195"/>
      <c r="F459" s="195"/>
      <c r="H459" s="180"/>
      <c r="I459" s="180"/>
      <c r="J459" s="180"/>
      <c r="K459" s="197"/>
      <c r="L459" s="195"/>
      <c r="M459" s="195"/>
      <c r="N459" s="200"/>
      <c r="O459" s="195"/>
      <c r="P459" s="321"/>
      <c r="Q459" s="197"/>
      <c r="T459" s="195"/>
      <c r="U459" s="181"/>
      <c r="W459" s="195"/>
      <c r="X459" s="195"/>
      <c r="Y459" s="195"/>
      <c r="Z459" s="195"/>
      <c r="AA459" s="195"/>
      <c r="AB459" s="195"/>
      <c r="AC459" s="195"/>
      <c r="AD459" s="195"/>
      <c r="AE459" s="195"/>
      <c r="AF459" s="195"/>
      <c r="AG459" s="195"/>
      <c r="AH459" s="195"/>
      <c r="AI459" s="195"/>
      <c r="AJ459" s="195"/>
      <c r="AK459" s="195"/>
      <c r="AL459" s="195"/>
      <c r="AM459" s="195"/>
      <c r="AN459" s="195"/>
      <c r="AO459" s="195"/>
      <c r="AP459" s="195"/>
      <c r="AQ459" s="195"/>
    </row>
    <row r="460" spans="1:43" s="73" customFormat="1">
      <c r="A460" s="195"/>
      <c r="B460" s="195"/>
      <c r="C460" s="200"/>
      <c r="D460" s="195"/>
      <c r="E460" s="195"/>
      <c r="F460" s="195"/>
      <c r="H460" s="180"/>
      <c r="I460" s="180"/>
      <c r="J460" s="180"/>
      <c r="K460" s="197"/>
      <c r="L460" s="195"/>
      <c r="M460" s="195"/>
      <c r="N460" s="200"/>
      <c r="O460" s="195"/>
      <c r="P460" s="321"/>
      <c r="Q460" s="197"/>
      <c r="T460" s="195"/>
      <c r="U460" s="181"/>
      <c r="W460" s="195"/>
      <c r="X460" s="195"/>
      <c r="Y460" s="195"/>
      <c r="Z460" s="195"/>
      <c r="AA460" s="195"/>
      <c r="AB460" s="195"/>
      <c r="AC460" s="195"/>
      <c r="AD460" s="195"/>
      <c r="AE460" s="195"/>
      <c r="AF460" s="195"/>
      <c r="AG460" s="195"/>
      <c r="AH460" s="195"/>
      <c r="AI460" s="195"/>
      <c r="AJ460" s="195"/>
      <c r="AK460" s="195"/>
      <c r="AL460" s="195"/>
      <c r="AM460" s="195"/>
      <c r="AN460" s="195"/>
      <c r="AO460" s="195"/>
      <c r="AP460" s="195"/>
      <c r="AQ460" s="195"/>
    </row>
    <row r="461" spans="1:43" s="73" customFormat="1">
      <c r="A461" s="195"/>
      <c r="B461" s="195"/>
      <c r="C461" s="200"/>
      <c r="D461" s="195"/>
      <c r="E461" s="195"/>
      <c r="F461" s="195"/>
      <c r="H461" s="180"/>
      <c r="I461" s="180"/>
      <c r="J461" s="180"/>
      <c r="K461" s="197"/>
      <c r="L461" s="195"/>
      <c r="M461" s="195"/>
      <c r="N461" s="200"/>
      <c r="O461" s="195"/>
      <c r="P461" s="321"/>
      <c r="Q461" s="197"/>
      <c r="T461" s="195"/>
      <c r="U461" s="181"/>
      <c r="W461" s="195"/>
      <c r="X461" s="195"/>
      <c r="Y461" s="195"/>
      <c r="Z461" s="195"/>
      <c r="AA461" s="195"/>
      <c r="AB461" s="195"/>
      <c r="AC461" s="195"/>
      <c r="AD461" s="195"/>
      <c r="AE461" s="195"/>
      <c r="AF461" s="195"/>
      <c r="AG461" s="195"/>
      <c r="AH461" s="195"/>
      <c r="AI461" s="195"/>
      <c r="AJ461" s="195"/>
      <c r="AK461" s="195"/>
      <c r="AL461" s="195"/>
      <c r="AM461" s="195"/>
      <c r="AN461" s="195"/>
      <c r="AO461" s="195"/>
      <c r="AP461" s="195"/>
      <c r="AQ461" s="195"/>
    </row>
    <row r="462" spans="1:43" s="73" customFormat="1">
      <c r="A462" s="195"/>
      <c r="B462" s="195"/>
      <c r="C462" s="200"/>
      <c r="D462" s="195"/>
      <c r="E462" s="195"/>
      <c r="F462" s="195"/>
      <c r="H462" s="180"/>
      <c r="I462" s="180"/>
      <c r="J462" s="180"/>
      <c r="K462" s="197"/>
      <c r="L462" s="195"/>
      <c r="M462" s="195"/>
      <c r="N462" s="200"/>
      <c r="O462" s="195"/>
      <c r="P462" s="321"/>
      <c r="Q462" s="197"/>
      <c r="T462" s="195"/>
      <c r="U462" s="181"/>
      <c r="W462" s="195"/>
      <c r="X462" s="195"/>
      <c r="Y462" s="195"/>
      <c r="Z462" s="195"/>
      <c r="AA462" s="195"/>
      <c r="AB462" s="195"/>
      <c r="AC462" s="195"/>
      <c r="AD462" s="195"/>
      <c r="AE462" s="195"/>
      <c r="AF462" s="195"/>
      <c r="AG462" s="195"/>
      <c r="AH462" s="195"/>
      <c r="AI462" s="195"/>
      <c r="AJ462" s="195"/>
      <c r="AK462" s="195"/>
      <c r="AL462" s="195"/>
      <c r="AM462" s="195"/>
      <c r="AN462" s="195"/>
      <c r="AO462" s="195"/>
      <c r="AP462" s="195"/>
      <c r="AQ462" s="195"/>
    </row>
    <row r="463" spans="1:43" s="73" customFormat="1">
      <c r="A463" s="195"/>
      <c r="B463" s="195"/>
      <c r="C463" s="200"/>
      <c r="D463" s="195"/>
      <c r="E463" s="195"/>
      <c r="F463" s="195"/>
      <c r="H463" s="180"/>
      <c r="I463" s="180"/>
      <c r="J463" s="180"/>
      <c r="K463" s="197"/>
      <c r="L463" s="195"/>
      <c r="M463" s="195"/>
      <c r="N463" s="200"/>
      <c r="O463" s="195"/>
      <c r="P463" s="321"/>
      <c r="Q463" s="197"/>
      <c r="T463" s="195"/>
      <c r="U463" s="181"/>
      <c r="W463" s="195"/>
      <c r="X463" s="195"/>
      <c r="Y463" s="195"/>
      <c r="Z463" s="195"/>
      <c r="AA463" s="195"/>
      <c r="AB463" s="195"/>
      <c r="AC463" s="195"/>
      <c r="AD463" s="195"/>
      <c r="AE463" s="195"/>
      <c r="AF463" s="195"/>
      <c r="AG463" s="195"/>
      <c r="AH463" s="195"/>
      <c r="AI463" s="195"/>
      <c r="AJ463" s="195"/>
      <c r="AK463" s="195"/>
      <c r="AL463" s="195"/>
      <c r="AM463" s="195"/>
      <c r="AN463" s="195"/>
      <c r="AO463" s="195"/>
      <c r="AP463" s="195"/>
      <c r="AQ463" s="195"/>
    </row>
    <row r="464" spans="1:43" s="73" customFormat="1">
      <c r="A464" s="195"/>
      <c r="B464" s="195"/>
      <c r="C464" s="200"/>
      <c r="D464" s="195"/>
      <c r="E464" s="195"/>
      <c r="F464" s="195"/>
      <c r="H464" s="180"/>
      <c r="I464" s="180"/>
      <c r="J464" s="180"/>
      <c r="K464" s="197"/>
      <c r="L464" s="195"/>
      <c r="M464" s="195"/>
      <c r="N464" s="200"/>
      <c r="O464" s="195"/>
      <c r="P464" s="321"/>
      <c r="Q464" s="197"/>
      <c r="T464" s="195"/>
      <c r="U464" s="181"/>
      <c r="W464" s="195"/>
      <c r="X464" s="195"/>
      <c r="Y464" s="195"/>
      <c r="Z464" s="195"/>
      <c r="AA464" s="195"/>
      <c r="AB464" s="195"/>
      <c r="AC464" s="195"/>
      <c r="AD464" s="195"/>
      <c r="AE464" s="195"/>
      <c r="AF464" s="195"/>
      <c r="AG464" s="195"/>
      <c r="AH464" s="195"/>
      <c r="AI464" s="195"/>
      <c r="AJ464" s="195"/>
      <c r="AK464" s="195"/>
      <c r="AL464" s="195"/>
      <c r="AM464" s="195"/>
      <c r="AN464" s="195"/>
      <c r="AO464" s="195"/>
      <c r="AP464" s="195"/>
      <c r="AQ464" s="195"/>
    </row>
    <row r="465" spans="1:43" s="73" customFormat="1">
      <c r="A465" s="195"/>
      <c r="B465" s="195"/>
      <c r="C465" s="200"/>
      <c r="D465" s="195"/>
      <c r="E465" s="195"/>
      <c r="F465" s="195"/>
      <c r="H465" s="180"/>
      <c r="I465" s="180"/>
      <c r="J465" s="180"/>
      <c r="K465" s="197"/>
      <c r="L465" s="195"/>
      <c r="M465" s="195"/>
      <c r="N465" s="200"/>
      <c r="O465" s="195"/>
      <c r="P465" s="321"/>
      <c r="Q465" s="197"/>
      <c r="T465" s="195"/>
      <c r="U465" s="181"/>
      <c r="W465" s="195"/>
      <c r="X465" s="195"/>
      <c r="Y465" s="195"/>
      <c r="Z465" s="195"/>
      <c r="AA465" s="195"/>
      <c r="AB465" s="195"/>
      <c r="AC465" s="195"/>
      <c r="AD465" s="195"/>
      <c r="AE465" s="195"/>
      <c r="AF465" s="195"/>
      <c r="AG465" s="195"/>
      <c r="AH465" s="195"/>
      <c r="AI465" s="195"/>
      <c r="AJ465" s="195"/>
      <c r="AK465" s="195"/>
      <c r="AL465" s="195"/>
      <c r="AM465" s="195"/>
      <c r="AN465" s="195"/>
      <c r="AO465" s="195"/>
      <c r="AP465" s="195"/>
      <c r="AQ465" s="195"/>
    </row>
    <row r="466" spans="1:43" s="73" customFormat="1">
      <c r="A466" s="195"/>
      <c r="B466" s="195"/>
      <c r="C466" s="200"/>
      <c r="D466" s="195"/>
      <c r="E466" s="195"/>
      <c r="F466" s="195"/>
      <c r="H466" s="180"/>
      <c r="I466" s="180"/>
      <c r="J466" s="180"/>
      <c r="K466" s="197"/>
      <c r="L466" s="195"/>
      <c r="M466" s="195"/>
      <c r="N466" s="200"/>
      <c r="O466" s="195"/>
      <c r="P466" s="321"/>
      <c r="Q466" s="197"/>
      <c r="T466" s="195"/>
      <c r="U466" s="181"/>
      <c r="W466" s="195"/>
      <c r="X466" s="195"/>
      <c r="Y466" s="195"/>
      <c r="Z466" s="195"/>
      <c r="AA466" s="195"/>
      <c r="AB466" s="195"/>
      <c r="AC466" s="195"/>
      <c r="AD466" s="195"/>
      <c r="AE466" s="195"/>
      <c r="AF466" s="195"/>
      <c r="AG466" s="195"/>
      <c r="AH466" s="195"/>
      <c r="AI466" s="195"/>
      <c r="AJ466" s="195"/>
      <c r="AK466" s="195"/>
      <c r="AL466" s="195"/>
      <c r="AM466" s="195"/>
      <c r="AN466" s="195"/>
      <c r="AO466" s="195"/>
      <c r="AP466" s="195"/>
      <c r="AQ466" s="195"/>
    </row>
    <row r="467" spans="1:43" s="73" customFormat="1">
      <c r="A467" s="195"/>
      <c r="B467" s="195"/>
      <c r="C467" s="200"/>
      <c r="D467" s="195"/>
      <c r="E467" s="195"/>
      <c r="F467" s="195"/>
      <c r="H467" s="180"/>
      <c r="I467" s="180"/>
      <c r="J467" s="180"/>
      <c r="K467" s="197"/>
      <c r="L467" s="195"/>
      <c r="M467" s="195"/>
      <c r="N467" s="200"/>
      <c r="O467" s="195"/>
      <c r="P467" s="321"/>
      <c r="Q467" s="197"/>
      <c r="T467" s="195"/>
      <c r="U467" s="181"/>
      <c r="W467" s="195"/>
      <c r="X467" s="195"/>
      <c r="Y467" s="195"/>
      <c r="Z467" s="195"/>
      <c r="AA467" s="195"/>
      <c r="AB467" s="195"/>
      <c r="AC467" s="195"/>
      <c r="AD467" s="195"/>
      <c r="AE467" s="195"/>
      <c r="AF467" s="195"/>
      <c r="AG467" s="195"/>
      <c r="AH467" s="195"/>
      <c r="AI467" s="195"/>
      <c r="AJ467" s="195"/>
      <c r="AK467" s="195"/>
      <c r="AL467" s="195"/>
      <c r="AM467" s="195"/>
      <c r="AN467" s="195"/>
      <c r="AO467" s="195"/>
      <c r="AP467" s="195"/>
      <c r="AQ467" s="195"/>
    </row>
    <row r="468" spans="1:43" s="73" customFormat="1">
      <c r="A468" s="195"/>
      <c r="B468" s="195"/>
      <c r="C468" s="200"/>
      <c r="D468" s="195"/>
      <c r="E468" s="195"/>
      <c r="F468" s="195"/>
      <c r="H468" s="180"/>
      <c r="I468" s="180"/>
      <c r="J468" s="180"/>
      <c r="K468" s="197"/>
      <c r="L468" s="195"/>
      <c r="M468" s="195"/>
      <c r="N468" s="200"/>
      <c r="O468" s="195"/>
      <c r="P468" s="321"/>
      <c r="Q468" s="197"/>
      <c r="T468" s="195"/>
      <c r="U468" s="181"/>
      <c r="W468" s="195"/>
      <c r="X468" s="195"/>
      <c r="Y468" s="195"/>
      <c r="Z468" s="195"/>
      <c r="AA468" s="195"/>
      <c r="AB468" s="195"/>
      <c r="AC468" s="195"/>
      <c r="AD468" s="195"/>
      <c r="AE468" s="195"/>
      <c r="AF468" s="195"/>
      <c r="AG468" s="195"/>
      <c r="AH468" s="195"/>
      <c r="AI468" s="195"/>
      <c r="AJ468" s="195"/>
      <c r="AK468" s="195"/>
      <c r="AL468" s="195"/>
      <c r="AM468" s="195"/>
      <c r="AN468" s="195"/>
      <c r="AO468" s="195"/>
      <c r="AP468" s="195"/>
      <c r="AQ468" s="195"/>
    </row>
    <row r="469" spans="1:43" s="73" customFormat="1">
      <c r="A469" s="195"/>
      <c r="B469" s="195"/>
      <c r="C469" s="200"/>
      <c r="D469" s="195"/>
      <c r="E469" s="195"/>
      <c r="F469" s="195"/>
      <c r="H469" s="180"/>
      <c r="I469" s="180"/>
      <c r="J469" s="180"/>
      <c r="K469" s="197"/>
      <c r="L469" s="195"/>
      <c r="M469" s="195"/>
      <c r="N469" s="200"/>
      <c r="O469" s="195"/>
      <c r="P469" s="321"/>
      <c r="Q469" s="197"/>
      <c r="T469" s="195"/>
      <c r="U469" s="181"/>
      <c r="W469" s="195"/>
      <c r="X469" s="195"/>
      <c r="Y469" s="195"/>
      <c r="Z469" s="195"/>
      <c r="AA469" s="195"/>
      <c r="AB469" s="195"/>
      <c r="AC469" s="195"/>
      <c r="AD469" s="195"/>
      <c r="AE469" s="195"/>
      <c r="AF469" s="195"/>
      <c r="AG469" s="195"/>
      <c r="AH469" s="195"/>
      <c r="AI469" s="195"/>
      <c r="AJ469" s="195"/>
      <c r="AK469" s="195"/>
      <c r="AL469" s="195"/>
      <c r="AM469" s="195"/>
      <c r="AN469" s="195"/>
      <c r="AO469" s="195"/>
      <c r="AP469" s="195"/>
      <c r="AQ469" s="195"/>
    </row>
    <row r="470" spans="1:43" s="73" customFormat="1">
      <c r="A470" s="195"/>
      <c r="B470" s="195"/>
      <c r="C470" s="200"/>
      <c r="D470" s="195"/>
      <c r="E470" s="195"/>
      <c r="F470" s="195"/>
      <c r="H470" s="180"/>
      <c r="I470" s="180"/>
      <c r="J470" s="180"/>
      <c r="K470" s="197"/>
      <c r="L470" s="195"/>
      <c r="M470" s="195"/>
      <c r="N470" s="200"/>
      <c r="O470" s="195"/>
      <c r="P470" s="321"/>
      <c r="Q470" s="197"/>
      <c r="T470" s="195"/>
      <c r="U470" s="181"/>
      <c r="W470" s="195"/>
      <c r="X470" s="195"/>
      <c r="Y470" s="195"/>
      <c r="Z470" s="195"/>
      <c r="AA470" s="195"/>
      <c r="AB470" s="195"/>
      <c r="AC470" s="195"/>
      <c r="AD470" s="195"/>
      <c r="AE470" s="195"/>
      <c r="AF470" s="195"/>
      <c r="AG470" s="195"/>
      <c r="AH470" s="195"/>
      <c r="AI470" s="195"/>
      <c r="AJ470" s="195"/>
      <c r="AK470" s="195"/>
      <c r="AL470" s="195"/>
      <c r="AM470" s="195"/>
      <c r="AN470" s="195"/>
      <c r="AO470" s="195"/>
      <c r="AP470" s="195"/>
      <c r="AQ470" s="195"/>
    </row>
    <row r="471" spans="1:43" s="73" customFormat="1">
      <c r="A471" s="195"/>
      <c r="B471" s="195"/>
      <c r="C471" s="200"/>
      <c r="D471" s="195"/>
      <c r="E471" s="195"/>
      <c r="F471" s="195"/>
      <c r="H471" s="180"/>
      <c r="I471" s="180"/>
      <c r="J471" s="180"/>
      <c r="K471" s="197"/>
      <c r="L471" s="195"/>
      <c r="M471" s="195"/>
      <c r="N471" s="200"/>
      <c r="O471" s="195"/>
      <c r="P471" s="321"/>
      <c r="Q471" s="197"/>
      <c r="T471" s="195"/>
      <c r="U471" s="181"/>
      <c r="W471" s="195"/>
      <c r="X471" s="195"/>
      <c r="Y471" s="195"/>
      <c r="Z471" s="195"/>
      <c r="AA471" s="195"/>
      <c r="AB471" s="195"/>
      <c r="AC471" s="195"/>
      <c r="AD471" s="195"/>
      <c r="AE471" s="195"/>
      <c r="AF471" s="195"/>
      <c r="AG471" s="195"/>
      <c r="AH471" s="195"/>
      <c r="AI471" s="195"/>
      <c r="AJ471" s="195"/>
      <c r="AK471" s="195"/>
      <c r="AL471" s="195"/>
      <c r="AM471" s="195"/>
      <c r="AN471" s="195"/>
      <c r="AO471" s="195"/>
      <c r="AP471" s="195"/>
      <c r="AQ471" s="195"/>
    </row>
    <row r="472" spans="1:43" s="73" customFormat="1">
      <c r="A472" s="195"/>
      <c r="B472" s="195"/>
      <c r="C472" s="200"/>
      <c r="D472" s="195"/>
      <c r="E472" s="195"/>
      <c r="F472" s="195"/>
      <c r="H472" s="180"/>
      <c r="I472" s="180"/>
      <c r="J472" s="180"/>
      <c r="K472" s="197"/>
      <c r="L472" s="195"/>
      <c r="M472" s="195"/>
      <c r="N472" s="200"/>
      <c r="O472" s="195"/>
      <c r="P472" s="321"/>
      <c r="Q472" s="197"/>
      <c r="T472" s="195"/>
      <c r="U472" s="181"/>
      <c r="W472" s="195"/>
      <c r="X472" s="195"/>
      <c r="Y472" s="195"/>
      <c r="Z472" s="195"/>
      <c r="AA472" s="195"/>
      <c r="AB472" s="195"/>
      <c r="AC472" s="195"/>
      <c r="AD472" s="195"/>
      <c r="AE472" s="195"/>
      <c r="AF472" s="195"/>
      <c r="AG472" s="195"/>
      <c r="AH472" s="195"/>
      <c r="AI472" s="195"/>
      <c r="AJ472" s="195"/>
      <c r="AK472" s="195"/>
      <c r="AL472" s="195"/>
      <c r="AM472" s="195"/>
      <c r="AN472" s="195"/>
      <c r="AO472" s="195"/>
      <c r="AP472" s="195"/>
      <c r="AQ472" s="195"/>
    </row>
    <row r="473" spans="1:43" s="73" customFormat="1">
      <c r="A473" s="195"/>
      <c r="B473" s="195"/>
      <c r="C473" s="200"/>
      <c r="D473" s="195"/>
      <c r="E473" s="195"/>
      <c r="F473" s="195"/>
      <c r="H473" s="180"/>
      <c r="I473" s="180"/>
      <c r="J473" s="180"/>
      <c r="K473" s="197"/>
      <c r="L473" s="195"/>
      <c r="M473" s="195"/>
      <c r="N473" s="200"/>
      <c r="O473" s="195"/>
      <c r="P473" s="321"/>
      <c r="Q473" s="197"/>
      <c r="T473" s="195"/>
      <c r="U473" s="181"/>
      <c r="W473" s="195"/>
      <c r="X473" s="195"/>
      <c r="Y473" s="195"/>
      <c r="Z473" s="195"/>
      <c r="AA473" s="195"/>
      <c r="AB473" s="195"/>
      <c r="AC473" s="195"/>
      <c r="AD473" s="195"/>
      <c r="AE473" s="195"/>
      <c r="AF473" s="195"/>
      <c r="AG473" s="195"/>
      <c r="AH473" s="195"/>
      <c r="AI473" s="195"/>
      <c r="AJ473" s="195"/>
      <c r="AK473" s="195"/>
      <c r="AL473" s="195"/>
      <c r="AM473" s="195"/>
      <c r="AN473" s="195"/>
      <c r="AO473" s="195"/>
      <c r="AP473" s="195"/>
      <c r="AQ473" s="195"/>
    </row>
    <row r="474" spans="1:43" s="73" customFormat="1">
      <c r="A474" s="195"/>
      <c r="B474" s="195"/>
      <c r="C474" s="200"/>
      <c r="D474" s="195"/>
      <c r="E474" s="195"/>
      <c r="F474" s="195"/>
      <c r="H474" s="180"/>
      <c r="I474" s="180"/>
      <c r="J474" s="180"/>
      <c r="K474" s="197"/>
      <c r="L474" s="195"/>
      <c r="M474" s="195"/>
      <c r="N474" s="200"/>
      <c r="O474" s="195"/>
      <c r="P474" s="321"/>
      <c r="Q474" s="197"/>
      <c r="T474" s="195"/>
      <c r="U474" s="181"/>
      <c r="W474" s="195"/>
      <c r="X474" s="195"/>
      <c r="Y474" s="195"/>
      <c r="Z474" s="195"/>
      <c r="AA474" s="195"/>
      <c r="AB474" s="195"/>
      <c r="AC474" s="195"/>
      <c r="AD474" s="195"/>
      <c r="AE474" s="195"/>
      <c r="AF474" s="195"/>
      <c r="AG474" s="195"/>
      <c r="AH474" s="195"/>
      <c r="AI474" s="195"/>
      <c r="AJ474" s="195"/>
      <c r="AK474" s="195"/>
      <c r="AL474" s="195"/>
      <c r="AM474" s="195"/>
      <c r="AN474" s="195"/>
      <c r="AO474" s="195"/>
      <c r="AP474" s="195"/>
      <c r="AQ474" s="195"/>
    </row>
    <row r="475" spans="1:43" s="73" customFormat="1">
      <c r="A475" s="195"/>
      <c r="B475" s="195"/>
      <c r="C475" s="200"/>
      <c r="D475" s="195"/>
      <c r="E475" s="195"/>
      <c r="F475" s="195"/>
      <c r="H475" s="180"/>
      <c r="I475" s="180"/>
      <c r="J475" s="180"/>
      <c r="K475" s="197"/>
      <c r="L475" s="195"/>
      <c r="M475" s="195"/>
      <c r="N475" s="200"/>
      <c r="O475" s="195"/>
      <c r="P475" s="321"/>
      <c r="Q475" s="197"/>
      <c r="T475" s="195"/>
      <c r="U475" s="181"/>
      <c r="W475" s="195"/>
      <c r="X475" s="195"/>
      <c r="Y475" s="195"/>
      <c r="Z475" s="195"/>
      <c r="AA475" s="195"/>
      <c r="AB475" s="195"/>
      <c r="AC475" s="195"/>
      <c r="AD475" s="195"/>
      <c r="AE475" s="195"/>
      <c r="AF475" s="195"/>
      <c r="AG475" s="195"/>
      <c r="AH475" s="195"/>
      <c r="AI475" s="195"/>
      <c r="AJ475" s="195"/>
      <c r="AK475" s="195"/>
      <c r="AL475" s="195"/>
      <c r="AM475" s="195"/>
      <c r="AN475" s="195"/>
      <c r="AO475" s="195"/>
      <c r="AP475" s="195"/>
      <c r="AQ475" s="195"/>
    </row>
    <row r="476" spans="1:43" s="73" customFormat="1">
      <c r="A476" s="195"/>
      <c r="B476" s="195"/>
      <c r="C476" s="200"/>
      <c r="D476" s="195"/>
      <c r="E476" s="195"/>
      <c r="F476" s="195"/>
      <c r="H476" s="180"/>
      <c r="I476" s="180"/>
      <c r="J476" s="180"/>
      <c r="K476" s="197"/>
      <c r="L476" s="195"/>
      <c r="M476" s="195"/>
      <c r="N476" s="200"/>
      <c r="O476" s="195"/>
      <c r="P476" s="321"/>
      <c r="Q476" s="197"/>
      <c r="T476" s="195"/>
      <c r="U476" s="181"/>
      <c r="W476" s="195"/>
      <c r="X476" s="195"/>
      <c r="Y476" s="195"/>
      <c r="Z476" s="195"/>
      <c r="AA476" s="195"/>
      <c r="AB476" s="195"/>
      <c r="AC476" s="195"/>
      <c r="AD476" s="195"/>
      <c r="AE476" s="195"/>
      <c r="AF476" s="195"/>
      <c r="AG476" s="195"/>
      <c r="AH476" s="195"/>
      <c r="AI476" s="195"/>
      <c r="AJ476" s="195"/>
      <c r="AK476" s="195"/>
      <c r="AL476" s="195"/>
      <c r="AM476" s="195"/>
      <c r="AN476" s="195"/>
      <c r="AO476" s="195"/>
      <c r="AP476" s="195"/>
      <c r="AQ476" s="195"/>
    </row>
    <row r="477" spans="1:43" s="73" customFormat="1">
      <c r="A477" s="195"/>
      <c r="B477" s="195"/>
      <c r="C477" s="200"/>
      <c r="D477" s="195"/>
      <c r="E477" s="195"/>
      <c r="F477" s="195"/>
      <c r="H477" s="180"/>
      <c r="I477" s="180"/>
      <c r="J477" s="180"/>
      <c r="K477" s="197"/>
      <c r="L477" s="195"/>
      <c r="M477" s="195"/>
      <c r="N477" s="200"/>
      <c r="O477" s="195"/>
      <c r="P477" s="321"/>
      <c r="Q477" s="197"/>
      <c r="T477" s="195"/>
      <c r="U477" s="181"/>
      <c r="W477" s="195"/>
      <c r="X477" s="195"/>
      <c r="Y477" s="195"/>
      <c r="Z477" s="195"/>
      <c r="AA477" s="195"/>
      <c r="AB477" s="195"/>
      <c r="AC477" s="195"/>
      <c r="AD477" s="195"/>
      <c r="AE477" s="195"/>
      <c r="AF477" s="195"/>
      <c r="AG477" s="195"/>
      <c r="AH477" s="195"/>
      <c r="AI477" s="195"/>
      <c r="AJ477" s="195"/>
      <c r="AK477" s="195"/>
      <c r="AL477" s="195"/>
      <c r="AM477" s="195"/>
      <c r="AN477" s="195"/>
      <c r="AO477" s="195"/>
      <c r="AP477" s="195"/>
      <c r="AQ477" s="195"/>
    </row>
    <row r="478" spans="1:43" s="73" customFormat="1">
      <c r="A478" s="195"/>
      <c r="B478" s="195"/>
      <c r="C478" s="200"/>
      <c r="D478" s="195"/>
      <c r="E478" s="195"/>
      <c r="F478" s="195"/>
      <c r="H478" s="180"/>
      <c r="I478" s="180"/>
      <c r="J478" s="180"/>
      <c r="K478" s="197"/>
      <c r="L478" s="195"/>
      <c r="M478" s="195"/>
      <c r="N478" s="200"/>
      <c r="O478" s="195"/>
      <c r="P478" s="321"/>
      <c r="Q478" s="197"/>
      <c r="T478" s="195"/>
      <c r="U478" s="181"/>
      <c r="W478" s="195"/>
      <c r="X478" s="195"/>
      <c r="Y478" s="195"/>
      <c r="Z478" s="195"/>
      <c r="AA478" s="195"/>
      <c r="AB478" s="195"/>
      <c r="AC478" s="195"/>
      <c r="AD478" s="195"/>
      <c r="AE478" s="195"/>
      <c r="AF478" s="195"/>
      <c r="AG478" s="195"/>
      <c r="AH478" s="195"/>
      <c r="AI478" s="195"/>
      <c r="AJ478" s="195"/>
      <c r="AK478" s="195"/>
      <c r="AL478" s="195"/>
      <c r="AM478" s="195"/>
      <c r="AN478" s="195"/>
      <c r="AO478" s="195"/>
      <c r="AP478" s="195"/>
      <c r="AQ478" s="195"/>
    </row>
    <row r="479" spans="1:43" s="73" customFormat="1">
      <c r="A479" s="195"/>
      <c r="B479" s="195"/>
      <c r="C479" s="200"/>
      <c r="D479" s="195"/>
      <c r="E479" s="195"/>
      <c r="F479" s="195"/>
      <c r="H479" s="180"/>
      <c r="I479" s="180"/>
      <c r="J479" s="180"/>
      <c r="K479" s="197"/>
      <c r="L479" s="195"/>
      <c r="M479" s="195"/>
      <c r="N479" s="200"/>
      <c r="O479" s="195"/>
      <c r="P479" s="321"/>
      <c r="Q479" s="197"/>
      <c r="T479" s="195"/>
      <c r="U479" s="181"/>
      <c r="W479" s="195"/>
      <c r="X479" s="195"/>
      <c r="Y479" s="195"/>
      <c r="Z479" s="195"/>
      <c r="AA479" s="195"/>
      <c r="AB479" s="195"/>
      <c r="AC479" s="195"/>
      <c r="AD479" s="195"/>
      <c r="AE479" s="195"/>
      <c r="AF479" s="195"/>
      <c r="AG479" s="195"/>
      <c r="AH479" s="195"/>
      <c r="AI479" s="195"/>
      <c r="AJ479" s="195"/>
      <c r="AK479" s="195"/>
      <c r="AL479" s="195"/>
      <c r="AM479" s="195"/>
      <c r="AN479" s="195"/>
      <c r="AO479" s="195"/>
      <c r="AP479" s="195"/>
      <c r="AQ479" s="195"/>
    </row>
    <row r="480" spans="1:43" s="73" customFormat="1">
      <c r="A480" s="195"/>
      <c r="B480" s="195"/>
      <c r="C480" s="200"/>
      <c r="D480" s="195"/>
      <c r="E480" s="195"/>
      <c r="F480" s="195"/>
      <c r="H480" s="180"/>
      <c r="I480" s="180"/>
      <c r="J480" s="180"/>
      <c r="K480" s="197"/>
      <c r="L480" s="195"/>
      <c r="M480" s="195"/>
      <c r="N480" s="200"/>
      <c r="O480" s="195"/>
      <c r="P480" s="321"/>
      <c r="Q480" s="197"/>
      <c r="T480" s="195"/>
      <c r="U480" s="181"/>
      <c r="W480" s="195"/>
      <c r="X480" s="195"/>
      <c r="Y480" s="195"/>
      <c r="Z480" s="195"/>
      <c r="AA480" s="195"/>
      <c r="AB480" s="195"/>
      <c r="AC480" s="195"/>
      <c r="AD480" s="195"/>
      <c r="AE480" s="195"/>
      <c r="AF480" s="195"/>
      <c r="AG480" s="195"/>
      <c r="AH480" s="195"/>
      <c r="AI480" s="195"/>
      <c r="AJ480" s="195"/>
      <c r="AK480" s="195"/>
      <c r="AL480" s="195"/>
      <c r="AM480" s="195"/>
      <c r="AN480" s="195"/>
      <c r="AO480" s="195"/>
      <c r="AP480" s="195"/>
      <c r="AQ480" s="195"/>
    </row>
    <row r="481" spans="1:43" s="73" customFormat="1">
      <c r="A481" s="195"/>
      <c r="B481" s="195"/>
      <c r="C481" s="200"/>
      <c r="D481" s="195"/>
      <c r="E481" s="195"/>
      <c r="F481" s="195"/>
      <c r="H481" s="180"/>
      <c r="I481" s="180"/>
      <c r="J481" s="180"/>
      <c r="K481" s="197"/>
      <c r="L481" s="195"/>
      <c r="M481" s="195"/>
      <c r="N481" s="200"/>
      <c r="O481" s="195"/>
      <c r="P481" s="321"/>
      <c r="Q481" s="197"/>
      <c r="T481" s="195"/>
      <c r="U481" s="181"/>
      <c r="W481" s="195"/>
      <c r="X481" s="195"/>
      <c r="Y481" s="195"/>
      <c r="Z481" s="195"/>
      <c r="AA481" s="195"/>
      <c r="AB481" s="195"/>
      <c r="AC481" s="195"/>
      <c r="AD481" s="195"/>
      <c r="AE481" s="195"/>
      <c r="AF481" s="195"/>
      <c r="AG481" s="195"/>
      <c r="AH481" s="195"/>
      <c r="AI481" s="195"/>
      <c r="AJ481" s="195"/>
      <c r="AK481" s="195"/>
      <c r="AL481" s="195"/>
      <c r="AM481" s="195"/>
      <c r="AN481" s="195"/>
      <c r="AO481" s="195"/>
      <c r="AP481" s="195"/>
      <c r="AQ481" s="195"/>
    </row>
    <row r="482" spans="1:43" s="73" customFormat="1">
      <c r="A482" s="195"/>
      <c r="B482" s="195"/>
      <c r="C482" s="200"/>
      <c r="D482" s="195"/>
      <c r="E482" s="195"/>
      <c r="F482" s="195"/>
      <c r="H482" s="180"/>
      <c r="I482" s="180"/>
      <c r="J482" s="180"/>
      <c r="K482" s="197"/>
      <c r="L482" s="195"/>
      <c r="M482" s="195"/>
      <c r="N482" s="200"/>
      <c r="O482" s="195"/>
      <c r="P482" s="321"/>
      <c r="Q482" s="197"/>
      <c r="T482" s="195"/>
      <c r="U482" s="181"/>
      <c r="W482" s="195"/>
      <c r="X482" s="195"/>
      <c r="Y482" s="195"/>
      <c r="Z482" s="195"/>
      <c r="AA482" s="195"/>
      <c r="AB482" s="195"/>
      <c r="AC482" s="195"/>
      <c r="AD482" s="195"/>
      <c r="AE482" s="195"/>
      <c r="AF482" s="195"/>
      <c r="AG482" s="195"/>
      <c r="AH482" s="195"/>
      <c r="AI482" s="195"/>
      <c r="AJ482" s="195"/>
      <c r="AK482" s="195"/>
      <c r="AL482" s="195"/>
      <c r="AM482" s="195"/>
      <c r="AN482" s="195"/>
      <c r="AO482" s="195"/>
      <c r="AP482" s="195"/>
      <c r="AQ482" s="195"/>
    </row>
    <row r="483" spans="1:43" s="73" customFormat="1">
      <c r="A483" s="195"/>
      <c r="B483" s="195"/>
      <c r="C483" s="200"/>
      <c r="D483" s="195"/>
      <c r="E483" s="195"/>
      <c r="F483" s="195"/>
      <c r="H483" s="180"/>
      <c r="I483" s="180"/>
      <c r="J483" s="180"/>
      <c r="K483" s="197"/>
      <c r="L483" s="195"/>
      <c r="M483" s="195"/>
      <c r="N483" s="200"/>
      <c r="O483" s="195"/>
      <c r="P483" s="321"/>
      <c r="Q483" s="197"/>
      <c r="T483" s="195"/>
      <c r="U483" s="181"/>
      <c r="W483" s="195"/>
      <c r="X483" s="195"/>
      <c r="Y483" s="195"/>
      <c r="Z483" s="195"/>
      <c r="AA483" s="195"/>
      <c r="AB483" s="195"/>
      <c r="AC483" s="195"/>
      <c r="AD483" s="195"/>
      <c r="AE483" s="195"/>
      <c r="AF483" s="195"/>
      <c r="AG483" s="195"/>
      <c r="AH483" s="195"/>
      <c r="AI483" s="195"/>
      <c r="AJ483" s="195"/>
      <c r="AK483" s="195"/>
      <c r="AL483" s="195"/>
      <c r="AM483" s="195"/>
      <c r="AN483" s="195"/>
      <c r="AO483" s="195"/>
      <c r="AP483" s="195"/>
      <c r="AQ483" s="195"/>
    </row>
    <row r="484" spans="1:43" s="73" customFormat="1">
      <c r="A484" s="195"/>
      <c r="B484" s="195"/>
      <c r="C484" s="200"/>
      <c r="D484" s="195"/>
      <c r="E484" s="195"/>
      <c r="F484" s="195"/>
      <c r="H484" s="180"/>
      <c r="I484" s="180"/>
      <c r="J484" s="180"/>
      <c r="K484" s="197"/>
      <c r="L484" s="195"/>
      <c r="M484" s="195"/>
      <c r="N484" s="200"/>
      <c r="O484" s="195"/>
      <c r="P484" s="321"/>
      <c r="Q484" s="197"/>
      <c r="T484" s="195"/>
      <c r="U484" s="181"/>
      <c r="W484" s="195"/>
      <c r="X484" s="195"/>
      <c r="Y484" s="195"/>
      <c r="Z484" s="195"/>
      <c r="AA484" s="195"/>
      <c r="AB484" s="195"/>
      <c r="AC484" s="195"/>
      <c r="AD484" s="195"/>
      <c r="AE484" s="195"/>
      <c r="AF484" s="195"/>
      <c r="AG484" s="195"/>
      <c r="AH484" s="195"/>
      <c r="AI484" s="195"/>
      <c r="AJ484" s="195"/>
      <c r="AK484" s="195"/>
      <c r="AL484" s="195"/>
      <c r="AM484" s="195"/>
      <c r="AN484" s="195"/>
      <c r="AO484" s="195"/>
      <c r="AP484" s="195"/>
      <c r="AQ484" s="195"/>
    </row>
    <row r="485" spans="1:43" s="73" customFormat="1">
      <c r="A485" s="195"/>
      <c r="B485" s="195"/>
      <c r="C485" s="200"/>
      <c r="D485" s="195"/>
      <c r="E485" s="195"/>
      <c r="F485" s="195"/>
      <c r="H485" s="180"/>
      <c r="I485" s="180"/>
      <c r="J485" s="180"/>
      <c r="K485" s="197"/>
      <c r="L485" s="195"/>
      <c r="M485" s="195"/>
      <c r="N485" s="200"/>
      <c r="O485" s="195"/>
      <c r="P485" s="321"/>
      <c r="Q485" s="197"/>
      <c r="T485" s="195"/>
      <c r="U485" s="181"/>
      <c r="W485" s="195"/>
      <c r="X485" s="195"/>
      <c r="Y485" s="195"/>
      <c r="Z485" s="195"/>
      <c r="AA485" s="195"/>
      <c r="AB485" s="195"/>
      <c r="AC485" s="195"/>
      <c r="AD485" s="195"/>
      <c r="AE485" s="195"/>
      <c r="AF485" s="195"/>
      <c r="AG485" s="195"/>
      <c r="AH485" s="195"/>
      <c r="AI485" s="195"/>
      <c r="AJ485" s="195"/>
      <c r="AK485" s="195"/>
      <c r="AL485" s="195"/>
      <c r="AM485" s="195"/>
      <c r="AN485" s="195"/>
      <c r="AO485" s="195"/>
      <c r="AP485" s="195"/>
      <c r="AQ485" s="195"/>
    </row>
    <row r="486" spans="1:43" s="73" customFormat="1">
      <c r="A486" s="195"/>
      <c r="B486" s="195"/>
      <c r="C486" s="200"/>
      <c r="D486" s="195"/>
      <c r="E486" s="195"/>
      <c r="F486" s="195"/>
      <c r="H486" s="180"/>
      <c r="I486" s="180"/>
      <c r="J486" s="180"/>
      <c r="K486" s="197"/>
      <c r="L486" s="195"/>
      <c r="M486" s="195"/>
      <c r="N486" s="200"/>
      <c r="O486" s="195"/>
      <c r="P486" s="321"/>
      <c r="Q486" s="197"/>
      <c r="T486" s="195"/>
      <c r="U486" s="181"/>
      <c r="W486" s="195"/>
      <c r="X486" s="195"/>
      <c r="Y486" s="195"/>
      <c r="Z486" s="195"/>
      <c r="AA486" s="195"/>
      <c r="AB486" s="195"/>
      <c r="AC486" s="195"/>
      <c r="AD486" s="195"/>
      <c r="AE486" s="195"/>
      <c r="AF486" s="195"/>
      <c r="AG486" s="195"/>
      <c r="AH486" s="195"/>
      <c r="AI486" s="195"/>
      <c r="AJ486" s="195"/>
      <c r="AK486" s="195"/>
      <c r="AL486" s="195"/>
      <c r="AM486" s="195"/>
      <c r="AN486" s="195"/>
      <c r="AO486" s="195"/>
      <c r="AP486" s="195"/>
      <c r="AQ486" s="195"/>
    </row>
    <row r="487" spans="1:43" s="73" customFormat="1">
      <c r="A487" s="195"/>
      <c r="B487" s="195"/>
      <c r="C487" s="200"/>
      <c r="D487" s="195"/>
      <c r="E487" s="195"/>
      <c r="F487" s="195"/>
      <c r="H487" s="180"/>
      <c r="I487" s="180"/>
      <c r="J487" s="180"/>
      <c r="K487" s="197"/>
      <c r="L487" s="195"/>
      <c r="M487" s="195"/>
      <c r="N487" s="200"/>
      <c r="O487" s="195"/>
      <c r="P487" s="321"/>
      <c r="Q487" s="197"/>
      <c r="T487" s="195"/>
      <c r="U487" s="181"/>
      <c r="W487" s="195"/>
      <c r="X487" s="195"/>
      <c r="Y487" s="195"/>
      <c r="Z487" s="195"/>
      <c r="AA487" s="195"/>
      <c r="AB487" s="195"/>
      <c r="AC487" s="195"/>
      <c r="AD487" s="195"/>
      <c r="AE487" s="195"/>
      <c r="AF487" s="195"/>
      <c r="AG487" s="195"/>
      <c r="AH487" s="195"/>
      <c r="AI487" s="195"/>
      <c r="AJ487" s="195"/>
      <c r="AK487" s="195"/>
      <c r="AL487" s="195"/>
      <c r="AM487" s="195"/>
      <c r="AN487" s="195"/>
      <c r="AO487" s="195"/>
      <c r="AP487" s="195"/>
      <c r="AQ487" s="195"/>
    </row>
    <row r="488" spans="1:43" s="73" customFormat="1">
      <c r="A488" s="195"/>
      <c r="B488" s="195"/>
      <c r="C488" s="200"/>
      <c r="D488" s="195"/>
      <c r="E488" s="195"/>
      <c r="F488" s="195"/>
      <c r="H488" s="180"/>
      <c r="I488" s="180"/>
      <c r="J488" s="180"/>
      <c r="K488" s="197"/>
      <c r="L488" s="195"/>
      <c r="M488" s="195"/>
      <c r="N488" s="200"/>
      <c r="O488" s="195"/>
      <c r="P488" s="321"/>
      <c r="Q488" s="197"/>
      <c r="T488" s="195"/>
      <c r="U488" s="181"/>
      <c r="W488" s="195"/>
      <c r="X488" s="195"/>
      <c r="Y488" s="195"/>
      <c r="Z488" s="195"/>
      <c r="AA488" s="195"/>
      <c r="AB488" s="195"/>
      <c r="AC488" s="195"/>
      <c r="AD488" s="195"/>
      <c r="AE488" s="195"/>
      <c r="AF488" s="195"/>
      <c r="AG488" s="195"/>
      <c r="AH488" s="195"/>
      <c r="AI488" s="195"/>
      <c r="AJ488" s="195"/>
      <c r="AK488" s="195"/>
      <c r="AL488" s="195"/>
      <c r="AM488" s="195"/>
      <c r="AN488" s="195"/>
      <c r="AO488" s="195"/>
      <c r="AP488" s="195"/>
      <c r="AQ488" s="195"/>
    </row>
    <row r="489" spans="1:43" s="73" customFormat="1">
      <c r="A489" s="195"/>
      <c r="B489" s="195"/>
      <c r="C489" s="200"/>
      <c r="D489" s="195"/>
      <c r="E489" s="195"/>
      <c r="F489" s="195"/>
      <c r="H489" s="180"/>
      <c r="I489" s="180"/>
      <c r="J489" s="180"/>
      <c r="K489" s="197"/>
      <c r="L489" s="195"/>
      <c r="M489" s="195"/>
      <c r="N489" s="200"/>
      <c r="O489" s="195"/>
      <c r="P489" s="321"/>
      <c r="Q489" s="197"/>
      <c r="T489" s="195"/>
      <c r="U489" s="181"/>
      <c r="W489" s="195"/>
      <c r="X489" s="195"/>
      <c r="Y489" s="195"/>
      <c r="Z489" s="195"/>
      <c r="AA489" s="195"/>
      <c r="AB489" s="195"/>
      <c r="AC489" s="195"/>
      <c r="AD489" s="195"/>
      <c r="AE489" s="195"/>
      <c r="AF489" s="195"/>
      <c r="AG489" s="195"/>
      <c r="AH489" s="195"/>
      <c r="AI489" s="195"/>
      <c r="AJ489" s="195"/>
      <c r="AK489" s="195"/>
      <c r="AL489" s="195"/>
      <c r="AM489" s="195"/>
      <c r="AN489" s="195"/>
      <c r="AO489" s="195"/>
      <c r="AP489" s="195"/>
      <c r="AQ489" s="195"/>
    </row>
    <row r="490" spans="1:43" s="73" customFormat="1">
      <c r="A490" s="195"/>
      <c r="B490" s="195"/>
      <c r="C490" s="200"/>
      <c r="D490" s="195"/>
      <c r="E490" s="195"/>
      <c r="F490" s="195"/>
      <c r="H490" s="180"/>
      <c r="I490" s="180"/>
      <c r="J490" s="180"/>
      <c r="K490" s="197"/>
      <c r="L490" s="195"/>
      <c r="M490" s="195"/>
      <c r="N490" s="200"/>
      <c r="O490" s="195"/>
      <c r="P490" s="321"/>
      <c r="Q490" s="197"/>
      <c r="T490" s="195"/>
      <c r="U490" s="181"/>
      <c r="W490" s="195"/>
      <c r="X490" s="195"/>
      <c r="Y490" s="195"/>
      <c r="Z490" s="195"/>
      <c r="AA490" s="195"/>
      <c r="AB490" s="195"/>
      <c r="AC490" s="195"/>
      <c r="AD490" s="195"/>
      <c r="AE490" s="195"/>
      <c r="AF490" s="195"/>
      <c r="AG490" s="195"/>
      <c r="AH490" s="195"/>
      <c r="AI490" s="195"/>
      <c r="AJ490" s="195"/>
      <c r="AK490" s="195"/>
      <c r="AL490" s="195"/>
      <c r="AM490" s="195"/>
      <c r="AN490" s="195"/>
      <c r="AO490" s="195"/>
      <c r="AP490" s="195"/>
      <c r="AQ490" s="195"/>
    </row>
    <row r="491" spans="1:43" s="73" customFormat="1">
      <c r="A491" s="195"/>
      <c r="B491" s="195"/>
      <c r="C491" s="200"/>
      <c r="D491" s="195"/>
      <c r="E491" s="195"/>
      <c r="F491" s="195"/>
      <c r="H491" s="180"/>
      <c r="I491" s="180"/>
      <c r="J491" s="180"/>
      <c r="K491" s="197"/>
      <c r="L491" s="195"/>
      <c r="M491" s="195"/>
      <c r="N491" s="200"/>
      <c r="O491" s="195"/>
      <c r="P491" s="321"/>
      <c r="Q491" s="197"/>
      <c r="T491" s="195"/>
      <c r="U491" s="181"/>
      <c r="W491" s="195"/>
      <c r="X491" s="195"/>
      <c r="Y491" s="195"/>
      <c r="Z491" s="195"/>
      <c r="AA491" s="195"/>
      <c r="AB491" s="195"/>
      <c r="AC491" s="195"/>
      <c r="AD491" s="195"/>
      <c r="AE491" s="195"/>
      <c r="AF491" s="195"/>
      <c r="AG491" s="195"/>
      <c r="AH491" s="195"/>
      <c r="AI491" s="195"/>
      <c r="AJ491" s="195"/>
      <c r="AK491" s="195"/>
      <c r="AL491" s="195"/>
      <c r="AM491" s="195"/>
      <c r="AN491" s="195"/>
      <c r="AO491" s="195"/>
      <c r="AP491" s="195"/>
      <c r="AQ491" s="195"/>
    </row>
    <row r="492" spans="1:43" s="73" customFormat="1">
      <c r="A492" s="195"/>
      <c r="B492" s="195"/>
      <c r="C492" s="200"/>
      <c r="D492" s="195"/>
      <c r="E492" s="195"/>
      <c r="F492" s="195"/>
      <c r="H492" s="180"/>
      <c r="I492" s="180"/>
      <c r="J492" s="180"/>
      <c r="K492" s="197"/>
      <c r="L492" s="195"/>
      <c r="M492" s="195"/>
      <c r="N492" s="200"/>
      <c r="O492" s="195"/>
      <c r="P492" s="321"/>
      <c r="Q492" s="197"/>
      <c r="T492" s="195"/>
      <c r="U492" s="181"/>
      <c r="W492" s="195"/>
      <c r="X492" s="195"/>
      <c r="Y492" s="195"/>
      <c r="Z492" s="195"/>
      <c r="AA492" s="195"/>
      <c r="AB492" s="195"/>
      <c r="AC492" s="195"/>
      <c r="AD492" s="195"/>
      <c r="AE492" s="195"/>
      <c r="AF492" s="195"/>
      <c r="AG492" s="195"/>
      <c r="AH492" s="195"/>
      <c r="AI492" s="195"/>
      <c r="AJ492" s="195"/>
      <c r="AK492" s="195"/>
      <c r="AL492" s="195"/>
      <c r="AM492" s="195"/>
      <c r="AN492" s="195"/>
      <c r="AO492" s="195"/>
      <c r="AP492" s="195"/>
      <c r="AQ492" s="195"/>
    </row>
    <row r="493" spans="1:43" s="73" customFormat="1">
      <c r="A493" s="195"/>
      <c r="B493" s="195"/>
      <c r="C493" s="200"/>
      <c r="D493" s="195"/>
      <c r="E493" s="195"/>
      <c r="F493" s="195"/>
      <c r="H493" s="180"/>
      <c r="I493" s="180"/>
      <c r="J493" s="180"/>
      <c r="K493" s="197"/>
      <c r="L493" s="195"/>
      <c r="M493" s="195"/>
      <c r="N493" s="200"/>
      <c r="O493" s="195"/>
      <c r="P493" s="321"/>
      <c r="Q493" s="197"/>
      <c r="T493" s="195"/>
      <c r="U493" s="181"/>
      <c r="W493" s="195"/>
      <c r="X493" s="195"/>
      <c r="Y493" s="195"/>
      <c r="Z493" s="195"/>
      <c r="AA493" s="195"/>
      <c r="AB493" s="195"/>
      <c r="AC493" s="195"/>
      <c r="AD493" s="195"/>
      <c r="AE493" s="195"/>
      <c r="AF493" s="195"/>
      <c r="AG493" s="195"/>
      <c r="AH493" s="195"/>
      <c r="AI493" s="195"/>
      <c r="AJ493" s="195"/>
      <c r="AK493" s="195"/>
      <c r="AL493" s="195"/>
      <c r="AM493" s="195"/>
      <c r="AN493" s="195"/>
      <c r="AO493" s="195"/>
      <c r="AP493" s="195"/>
      <c r="AQ493" s="195"/>
    </row>
    <row r="494" spans="1:43" s="73" customFormat="1">
      <c r="A494" s="195"/>
      <c r="B494" s="195"/>
      <c r="C494" s="200"/>
      <c r="D494" s="195"/>
      <c r="E494" s="195"/>
      <c r="F494" s="195"/>
      <c r="H494" s="180"/>
      <c r="I494" s="180"/>
      <c r="J494" s="180"/>
      <c r="K494" s="197"/>
      <c r="L494" s="195"/>
      <c r="M494" s="195"/>
      <c r="N494" s="200"/>
      <c r="O494" s="195"/>
      <c r="P494" s="321"/>
      <c r="Q494" s="197"/>
      <c r="T494" s="195"/>
      <c r="U494" s="181"/>
      <c r="W494" s="195"/>
      <c r="X494" s="195"/>
      <c r="Y494" s="195"/>
      <c r="Z494" s="195"/>
      <c r="AA494" s="195"/>
      <c r="AB494" s="195"/>
      <c r="AC494" s="195"/>
      <c r="AD494" s="195"/>
      <c r="AE494" s="195"/>
      <c r="AF494" s="195"/>
      <c r="AG494" s="195"/>
      <c r="AH494" s="195"/>
      <c r="AI494" s="195"/>
      <c r="AJ494" s="195"/>
      <c r="AK494" s="195"/>
      <c r="AL494" s="195"/>
      <c r="AM494" s="195"/>
      <c r="AN494" s="195"/>
      <c r="AO494" s="195"/>
      <c r="AP494" s="195"/>
      <c r="AQ494" s="195"/>
    </row>
    <row r="495" spans="1:43" s="73" customFormat="1">
      <c r="A495" s="195"/>
      <c r="B495" s="195"/>
      <c r="C495" s="200"/>
      <c r="D495" s="195"/>
      <c r="E495" s="195"/>
      <c r="F495" s="195"/>
      <c r="H495" s="180"/>
      <c r="I495" s="180"/>
      <c r="J495" s="180"/>
      <c r="K495" s="197"/>
      <c r="L495" s="195"/>
      <c r="M495" s="195"/>
      <c r="N495" s="200"/>
      <c r="O495" s="195"/>
      <c r="P495" s="321"/>
      <c r="Q495" s="197"/>
      <c r="T495" s="195"/>
      <c r="U495" s="181"/>
      <c r="W495" s="195"/>
      <c r="X495" s="195"/>
      <c r="Y495" s="195"/>
      <c r="Z495" s="195"/>
      <c r="AA495" s="195"/>
      <c r="AB495" s="195"/>
      <c r="AC495" s="195"/>
      <c r="AD495" s="195"/>
      <c r="AE495" s="195"/>
      <c r="AF495" s="195"/>
      <c r="AG495" s="195"/>
      <c r="AH495" s="195"/>
      <c r="AI495" s="195"/>
      <c r="AJ495" s="195"/>
      <c r="AK495" s="195"/>
      <c r="AL495" s="195"/>
      <c r="AM495" s="195"/>
      <c r="AN495" s="195"/>
      <c r="AO495" s="195"/>
      <c r="AP495" s="195"/>
      <c r="AQ495" s="195"/>
    </row>
    <row r="496" spans="1:43" s="73" customFormat="1">
      <c r="A496" s="195"/>
      <c r="B496" s="195"/>
      <c r="C496" s="200"/>
      <c r="D496" s="195"/>
      <c r="E496" s="195"/>
      <c r="F496" s="195"/>
      <c r="H496" s="180"/>
      <c r="I496" s="180"/>
      <c r="J496" s="180"/>
      <c r="K496" s="197"/>
      <c r="L496" s="195"/>
      <c r="M496" s="195"/>
      <c r="N496" s="200"/>
      <c r="O496" s="195"/>
      <c r="P496" s="321"/>
      <c r="Q496" s="197"/>
      <c r="T496" s="195"/>
      <c r="U496" s="181"/>
      <c r="W496" s="195"/>
      <c r="X496" s="195"/>
      <c r="Y496" s="195"/>
      <c r="Z496" s="195"/>
      <c r="AA496" s="195"/>
      <c r="AB496" s="195"/>
      <c r="AC496" s="195"/>
      <c r="AD496" s="195"/>
      <c r="AE496" s="195"/>
      <c r="AF496" s="195"/>
      <c r="AG496" s="195"/>
      <c r="AH496" s="195"/>
      <c r="AI496" s="195"/>
      <c r="AJ496" s="195"/>
      <c r="AK496" s="195"/>
      <c r="AL496" s="195"/>
      <c r="AM496" s="195"/>
      <c r="AN496" s="195"/>
      <c r="AO496" s="195"/>
      <c r="AP496" s="195"/>
      <c r="AQ496" s="195"/>
    </row>
    <row r="497" spans="1:43" s="73" customFormat="1">
      <c r="A497" s="195"/>
      <c r="B497" s="195"/>
      <c r="C497" s="200"/>
      <c r="D497" s="195"/>
      <c r="E497" s="195"/>
      <c r="F497" s="195"/>
      <c r="H497" s="180"/>
      <c r="I497" s="180"/>
      <c r="J497" s="180"/>
      <c r="K497" s="197"/>
      <c r="L497" s="195"/>
      <c r="M497" s="195"/>
      <c r="N497" s="200"/>
      <c r="O497" s="195"/>
      <c r="P497" s="321"/>
      <c r="Q497" s="197"/>
      <c r="T497" s="195"/>
      <c r="U497" s="181"/>
      <c r="W497" s="195"/>
      <c r="X497" s="195"/>
      <c r="Y497" s="195"/>
      <c r="Z497" s="195"/>
      <c r="AA497" s="195"/>
      <c r="AB497" s="195"/>
      <c r="AC497" s="195"/>
      <c r="AD497" s="195"/>
      <c r="AE497" s="195"/>
      <c r="AF497" s="195"/>
      <c r="AG497" s="195"/>
      <c r="AH497" s="195"/>
      <c r="AI497" s="195"/>
      <c r="AJ497" s="195"/>
      <c r="AK497" s="195"/>
      <c r="AL497" s="195"/>
      <c r="AM497" s="195"/>
      <c r="AN497" s="195"/>
      <c r="AO497" s="195"/>
      <c r="AP497" s="195"/>
      <c r="AQ497" s="195"/>
    </row>
    <row r="498" spans="1:43" s="73" customFormat="1">
      <c r="A498" s="195"/>
      <c r="B498" s="195"/>
      <c r="C498" s="200"/>
      <c r="D498" s="195"/>
      <c r="E498" s="195"/>
      <c r="F498" s="195"/>
      <c r="H498" s="180"/>
      <c r="I498" s="180"/>
      <c r="J498" s="180"/>
      <c r="K498" s="197"/>
      <c r="L498" s="195"/>
      <c r="M498" s="195"/>
      <c r="N498" s="200"/>
      <c r="O498" s="195"/>
      <c r="P498" s="321"/>
      <c r="Q498" s="197"/>
      <c r="T498" s="195"/>
      <c r="U498" s="181"/>
      <c r="W498" s="195"/>
      <c r="X498" s="195"/>
      <c r="Y498" s="195"/>
      <c r="Z498" s="195"/>
      <c r="AA498" s="195"/>
      <c r="AB498" s="195"/>
      <c r="AC498" s="195"/>
      <c r="AD498" s="195"/>
      <c r="AE498" s="195"/>
      <c r="AF498" s="195"/>
      <c r="AG498" s="195"/>
      <c r="AH498" s="195"/>
      <c r="AI498" s="195"/>
      <c r="AJ498" s="195"/>
      <c r="AK498" s="195"/>
      <c r="AL498" s="195"/>
      <c r="AM498" s="195"/>
      <c r="AN498" s="195"/>
      <c r="AO498" s="195"/>
      <c r="AP498" s="195"/>
      <c r="AQ498" s="195"/>
    </row>
    <row r="499" spans="1:43" s="73" customFormat="1">
      <c r="A499" s="195"/>
      <c r="B499" s="195"/>
      <c r="C499" s="200"/>
      <c r="D499" s="195"/>
      <c r="E499" s="195"/>
      <c r="F499" s="195"/>
      <c r="H499" s="180"/>
      <c r="I499" s="180"/>
      <c r="J499" s="180"/>
      <c r="K499" s="197"/>
      <c r="L499" s="195"/>
      <c r="M499" s="195"/>
      <c r="N499" s="200"/>
      <c r="O499" s="195"/>
      <c r="P499" s="321"/>
      <c r="Q499" s="197"/>
      <c r="T499" s="195"/>
      <c r="U499" s="181"/>
      <c r="W499" s="195"/>
      <c r="X499" s="195"/>
      <c r="Y499" s="195"/>
      <c r="Z499" s="195"/>
      <c r="AA499" s="195"/>
      <c r="AB499" s="195"/>
      <c r="AC499" s="195"/>
      <c r="AD499" s="195"/>
      <c r="AE499" s="195"/>
      <c r="AF499" s="195"/>
      <c r="AG499" s="195"/>
      <c r="AH499" s="195"/>
      <c r="AI499" s="195"/>
      <c r="AJ499" s="195"/>
      <c r="AK499" s="195"/>
      <c r="AL499" s="195"/>
      <c r="AM499" s="195"/>
      <c r="AN499" s="195"/>
      <c r="AO499" s="195"/>
      <c r="AP499" s="195"/>
      <c r="AQ499" s="195"/>
    </row>
    <row r="500" spans="1:43" s="73" customFormat="1">
      <c r="A500" s="195"/>
      <c r="B500" s="195"/>
      <c r="C500" s="200"/>
      <c r="D500" s="195"/>
      <c r="E500" s="195"/>
      <c r="F500" s="195"/>
      <c r="H500" s="180"/>
      <c r="I500" s="180"/>
      <c r="J500" s="180"/>
      <c r="K500" s="197"/>
      <c r="L500" s="195"/>
      <c r="M500" s="195"/>
      <c r="N500" s="200"/>
      <c r="O500" s="195"/>
      <c r="P500" s="321"/>
      <c r="Q500" s="197"/>
      <c r="T500" s="195"/>
      <c r="U500" s="181"/>
      <c r="W500" s="195"/>
      <c r="X500" s="195"/>
      <c r="Y500" s="195"/>
      <c r="Z500" s="195"/>
      <c r="AA500" s="195"/>
      <c r="AB500" s="195"/>
      <c r="AC500" s="195"/>
      <c r="AD500" s="195"/>
      <c r="AE500" s="195"/>
      <c r="AF500" s="195"/>
      <c r="AG500" s="195"/>
      <c r="AH500" s="195"/>
      <c r="AI500" s="195"/>
      <c r="AJ500" s="195"/>
      <c r="AK500" s="195"/>
      <c r="AL500" s="195"/>
      <c r="AM500" s="195"/>
      <c r="AN500" s="195"/>
      <c r="AO500" s="195"/>
      <c r="AP500" s="195"/>
      <c r="AQ500" s="195"/>
    </row>
    <row r="501" spans="1:43" s="73" customFormat="1">
      <c r="A501" s="195"/>
      <c r="B501" s="195"/>
      <c r="C501" s="200"/>
      <c r="D501" s="195"/>
      <c r="E501" s="195"/>
      <c r="F501" s="195"/>
      <c r="H501" s="180"/>
      <c r="I501" s="180"/>
      <c r="J501" s="180"/>
      <c r="K501" s="197"/>
      <c r="L501" s="195"/>
      <c r="M501" s="195"/>
      <c r="N501" s="200"/>
      <c r="O501" s="195"/>
      <c r="P501" s="321"/>
      <c r="Q501" s="197"/>
      <c r="T501" s="195"/>
      <c r="U501" s="181"/>
      <c r="W501" s="195"/>
      <c r="X501" s="195"/>
      <c r="Y501" s="195"/>
      <c r="Z501" s="195"/>
      <c r="AA501" s="195"/>
      <c r="AB501" s="195"/>
      <c r="AC501" s="195"/>
      <c r="AD501" s="195"/>
      <c r="AE501" s="195"/>
      <c r="AF501" s="195"/>
      <c r="AG501" s="195"/>
      <c r="AH501" s="195"/>
      <c r="AI501" s="195"/>
      <c r="AJ501" s="195"/>
      <c r="AK501" s="195"/>
      <c r="AL501" s="195"/>
      <c r="AM501" s="195"/>
      <c r="AN501" s="195"/>
      <c r="AO501" s="195"/>
      <c r="AP501" s="195"/>
      <c r="AQ501" s="195"/>
    </row>
    <row r="502" spans="1:43" s="73" customFormat="1">
      <c r="A502" s="195"/>
      <c r="B502" s="195"/>
      <c r="C502" s="200"/>
      <c r="D502" s="195"/>
      <c r="E502" s="195"/>
      <c r="F502" s="195"/>
      <c r="H502" s="180"/>
      <c r="I502" s="180"/>
      <c r="J502" s="180"/>
      <c r="K502" s="197"/>
      <c r="L502" s="195"/>
      <c r="M502" s="195"/>
      <c r="N502" s="200"/>
      <c r="O502" s="195"/>
      <c r="P502" s="321"/>
      <c r="Q502" s="197"/>
      <c r="T502" s="195"/>
      <c r="U502" s="181"/>
      <c r="W502" s="195"/>
      <c r="X502" s="195"/>
      <c r="Y502" s="195"/>
      <c r="Z502" s="195"/>
      <c r="AA502" s="195"/>
      <c r="AB502" s="195"/>
      <c r="AC502" s="195"/>
      <c r="AD502" s="195"/>
      <c r="AE502" s="195"/>
      <c r="AF502" s="195"/>
      <c r="AG502" s="195"/>
      <c r="AH502" s="195"/>
      <c r="AI502" s="195"/>
      <c r="AJ502" s="195"/>
      <c r="AK502" s="195"/>
      <c r="AL502" s="195"/>
      <c r="AM502" s="195"/>
      <c r="AN502" s="195"/>
      <c r="AO502" s="195"/>
      <c r="AP502" s="195"/>
      <c r="AQ502" s="195"/>
    </row>
    <row r="503" spans="1:43" s="73" customFormat="1">
      <c r="A503" s="195"/>
      <c r="B503" s="195"/>
      <c r="C503" s="200"/>
      <c r="D503" s="195"/>
      <c r="E503" s="195"/>
      <c r="F503" s="195"/>
      <c r="H503" s="180"/>
      <c r="I503" s="180"/>
      <c r="J503" s="180"/>
      <c r="K503" s="197"/>
      <c r="L503" s="195"/>
      <c r="M503" s="195"/>
      <c r="N503" s="200"/>
      <c r="O503" s="195"/>
      <c r="P503" s="321"/>
      <c r="Q503" s="197"/>
      <c r="T503" s="195"/>
      <c r="U503" s="181"/>
      <c r="W503" s="195"/>
      <c r="X503" s="195"/>
      <c r="Y503" s="195"/>
      <c r="Z503" s="195"/>
      <c r="AA503" s="195"/>
      <c r="AB503" s="195"/>
      <c r="AC503" s="195"/>
      <c r="AD503" s="195"/>
      <c r="AE503" s="195"/>
      <c r="AF503" s="195"/>
      <c r="AG503" s="195"/>
      <c r="AH503" s="195"/>
      <c r="AI503" s="195"/>
      <c r="AJ503" s="195"/>
      <c r="AK503" s="195"/>
      <c r="AL503" s="195"/>
      <c r="AM503" s="195"/>
      <c r="AN503" s="195"/>
      <c r="AO503" s="195"/>
      <c r="AP503" s="195"/>
      <c r="AQ503" s="195"/>
    </row>
    <row r="504" spans="1:43" s="73" customFormat="1">
      <c r="A504" s="195"/>
      <c r="B504" s="195"/>
      <c r="C504" s="200"/>
      <c r="D504" s="195"/>
      <c r="E504" s="195"/>
      <c r="F504" s="195"/>
      <c r="H504" s="180"/>
      <c r="I504" s="180"/>
      <c r="J504" s="180"/>
      <c r="K504" s="197"/>
      <c r="L504" s="195"/>
      <c r="M504" s="195"/>
      <c r="N504" s="200"/>
      <c r="O504" s="195"/>
      <c r="P504" s="321"/>
      <c r="Q504" s="197"/>
      <c r="T504" s="195"/>
      <c r="U504" s="181"/>
      <c r="W504" s="195"/>
      <c r="X504" s="195"/>
      <c r="Y504" s="195"/>
      <c r="Z504" s="195"/>
      <c r="AA504" s="195"/>
      <c r="AB504" s="195"/>
      <c r="AC504" s="195"/>
      <c r="AD504" s="195"/>
      <c r="AE504" s="195"/>
      <c r="AF504" s="195"/>
      <c r="AG504" s="195"/>
      <c r="AH504" s="195"/>
      <c r="AI504" s="195"/>
      <c r="AJ504" s="195"/>
      <c r="AK504" s="195"/>
      <c r="AL504" s="195"/>
      <c r="AM504" s="195"/>
      <c r="AN504" s="195"/>
      <c r="AO504" s="195"/>
      <c r="AP504" s="195"/>
      <c r="AQ504" s="195"/>
    </row>
    <row r="505" spans="1:43" s="73" customFormat="1">
      <c r="A505" s="195"/>
      <c r="B505" s="195"/>
      <c r="C505" s="200"/>
      <c r="D505" s="195"/>
      <c r="E505" s="195"/>
      <c r="F505" s="195"/>
      <c r="H505" s="180"/>
      <c r="I505" s="180"/>
      <c r="J505" s="180"/>
      <c r="K505" s="197"/>
      <c r="L505" s="195"/>
      <c r="M505" s="195"/>
      <c r="N505" s="200"/>
      <c r="O505" s="195"/>
      <c r="P505" s="321"/>
      <c r="Q505" s="197"/>
      <c r="T505" s="195"/>
      <c r="U505" s="181"/>
      <c r="W505" s="195"/>
      <c r="X505" s="195"/>
      <c r="Y505" s="195"/>
      <c r="Z505" s="195"/>
      <c r="AA505" s="195"/>
      <c r="AB505" s="195"/>
      <c r="AC505" s="195"/>
      <c r="AD505" s="195"/>
      <c r="AE505" s="195"/>
      <c r="AF505" s="195"/>
      <c r="AG505" s="195"/>
      <c r="AH505" s="195"/>
      <c r="AI505" s="195"/>
      <c r="AJ505" s="195"/>
      <c r="AK505" s="195"/>
      <c r="AL505" s="195"/>
      <c r="AM505" s="195"/>
      <c r="AN505" s="195"/>
      <c r="AO505" s="195"/>
      <c r="AP505" s="195"/>
      <c r="AQ505" s="195"/>
    </row>
    <row r="506" spans="1:43" s="73" customFormat="1">
      <c r="A506" s="195"/>
      <c r="B506" s="195"/>
      <c r="C506" s="200"/>
      <c r="D506" s="195"/>
      <c r="E506" s="195"/>
      <c r="F506" s="195"/>
      <c r="H506" s="180"/>
      <c r="I506" s="180"/>
      <c r="J506" s="180"/>
      <c r="K506" s="197"/>
      <c r="L506" s="195"/>
      <c r="M506" s="195"/>
      <c r="N506" s="200"/>
      <c r="O506" s="195"/>
      <c r="P506" s="321"/>
      <c r="Q506" s="197"/>
      <c r="T506" s="195"/>
      <c r="U506" s="181"/>
      <c r="W506" s="195"/>
      <c r="X506" s="195"/>
      <c r="Y506" s="195"/>
      <c r="Z506" s="195"/>
      <c r="AA506" s="195"/>
      <c r="AB506" s="195"/>
      <c r="AC506" s="195"/>
      <c r="AD506" s="195"/>
      <c r="AE506" s="195"/>
      <c r="AF506" s="195"/>
      <c r="AG506" s="195"/>
      <c r="AH506" s="195"/>
      <c r="AI506" s="195"/>
      <c r="AJ506" s="195"/>
      <c r="AK506" s="195"/>
      <c r="AL506" s="195"/>
      <c r="AM506" s="195"/>
      <c r="AN506" s="195"/>
      <c r="AO506" s="195"/>
      <c r="AP506" s="195"/>
      <c r="AQ506" s="195"/>
    </row>
    <row r="507" spans="1:43" s="73" customFormat="1">
      <c r="A507" s="195"/>
      <c r="B507" s="195"/>
      <c r="C507" s="200"/>
      <c r="D507" s="195"/>
      <c r="E507" s="195"/>
      <c r="F507" s="195"/>
      <c r="H507" s="180"/>
      <c r="I507" s="180"/>
      <c r="J507" s="180"/>
      <c r="K507" s="197"/>
      <c r="L507" s="195"/>
      <c r="M507" s="195"/>
      <c r="N507" s="200"/>
      <c r="O507" s="195"/>
      <c r="P507" s="321"/>
      <c r="Q507" s="197"/>
      <c r="T507" s="195"/>
      <c r="U507" s="181"/>
      <c r="W507" s="195"/>
      <c r="X507" s="195"/>
      <c r="Y507" s="195"/>
      <c r="Z507" s="195"/>
      <c r="AA507" s="195"/>
      <c r="AB507" s="195"/>
      <c r="AC507" s="195"/>
      <c r="AD507" s="195"/>
      <c r="AE507" s="195"/>
      <c r="AF507" s="195"/>
      <c r="AG507" s="195"/>
      <c r="AH507" s="195"/>
      <c r="AI507" s="195"/>
      <c r="AJ507" s="195"/>
      <c r="AK507" s="195"/>
      <c r="AL507" s="195"/>
      <c r="AM507" s="195"/>
      <c r="AN507" s="195"/>
      <c r="AO507" s="195"/>
      <c r="AP507" s="195"/>
      <c r="AQ507" s="195"/>
    </row>
    <row r="508" spans="1:43" s="73" customFormat="1">
      <c r="A508" s="195"/>
      <c r="B508" s="195"/>
      <c r="C508" s="200"/>
      <c r="D508" s="195"/>
      <c r="E508" s="195"/>
      <c r="F508" s="195"/>
      <c r="H508" s="180"/>
      <c r="I508" s="180"/>
      <c r="J508" s="180"/>
      <c r="K508" s="197"/>
      <c r="L508" s="195"/>
      <c r="M508" s="195"/>
      <c r="N508" s="200"/>
      <c r="O508" s="195"/>
      <c r="P508" s="321"/>
      <c r="Q508" s="197"/>
      <c r="T508" s="195"/>
      <c r="U508" s="181"/>
      <c r="W508" s="195"/>
      <c r="X508" s="195"/>
      <c r="Y508" s="195"/>
      <c r="Z508" s="195"/>
      <c r="AA508" s="195"/>
      <c r="AB508" s="195"/>
      <c r="AC508" s="195"/>
      <c r="AD508" s="195"/>
      <c r="AE508" s="195"/>
      <c r="AF508" s="195"/>
      <c r="AG508" s="195"/>
      <c r="AH508" s="195"/>
      <c r="AI508" s="195"/>
      <c r="AJ508" s="195"/>
      <c r="AK508" s="195"/>
      <c r="AL508" s="195"/>
      <c r="AM508" s="195"/>
      <c r="AN508" s="195"/>
      <c r="AO508" s="195"/>
      <c r="AP508" s="195"/>
      <c r="AQ508" s="195"/>
    </row>
    <row r="509" spans="1:43" s="73" customFormat="1">
      <c r="A509" s="195"/>
      <c r="B509" s="195"/>
      <c r="C509" s="200"/>
      <c r="D509" s="195"/>
      <c r="E509" s="195"/>
      <c r="F509" s="195"/>
      <c r="H509" s="180"/>
      <c r="I509" s="180"/>
      <c r="J509" s="180"/>
      <c r="K509" s="197"/>
      <c r="L509" s="195"/>
      <c r="M509" s="195"/>
      <c r="N509" s="200"/>
      <c r="O509" s="195"/>
      <c r="P509" s="321"/>
      <c r="Q509" s="197"/>
      <c r="T509" s="195"/>
      <c r="U509" s="181"/>
      <c r="W509" s="195"/>
      <c r="X509" s="195"/>
      <c r="Y509" s="195"/>
      <c r="Z509" s="195"/>
      <c r="AA509" s="195"/>
      <c r="AB509" s="195"/>
      <c r="AC509" s="195"/>
      <c r="AD509" s="195"/>
      <c r="AE509" s="195"/>
      <c r="AF509" s="195"/>
      <c r="AG509" s="195"/>
      <c r="AH509" s="195"/>
      <c r="AI509" s="195"/>
      <c r="AJ509" s="195"/>
      <c r="AK509" s="195"/>
      <c r="AL509" s="195"/>
      <c r="AM509" s="195"/>
      <c r="AN509" s="195"/>
      <c r="AO509" s="195"/>
      <c r="AP509" s="195"/>
      <c r="AQ509" s="195"/>
    </row>
    <row r="510" spans="1:43" s="73" customFormat="1">
      <c r="A510" s="195"/>
      <c r="B510" s="195"/>
      <c r="C510" s="200"/>
      <c r="D510" s="195"/>
      <c r="E510" s="195"/>
      <c r="F510" s="195"/>
      <c r="H510" s="180"/>
      <c r="I510" s="180"/>
      <c r="J510" s="180"/>
      <c r="K510" s="197"/>
      <c r="L510" s="195"/>
      <c r="M510" s="195"/>
      <c r="N510" s="200"/>
      <c r="O510" s="195"/>
      <c r="P510" s="321"/>
      <c r="Q510" s="197"/>
      <c r="T510" s="195"/>
      <c r="U510" s="181"/>
      <c r="W510" s="195"/>
      <c r="X510" s="195"/>
      <c r="Y510" s="195"/>
      <c r="Z510" s="195"/>
      <c r="AA510" s="195"/>
      <c r="AB510" s="195"/>
      <c r="AC510" s="195"/>
      <c r="AD510" s="195"/>
      <c r="AE510" s="195"/>
      <c r="AF510" s="195"/>
      <c r="AG510" s="195"/>
      <c r="AH510" s="195"/>
      <c r="AI510" s="195"/>
      <c r="AJ510" s="195"/>
      <c r="AK510" s="195"/>
      <c r="AL510" s="195"/>
      <c r="AM510" s="195"/>
      <c r="AN510" s="195"/>
      <c r="AO510" s="195"/>
      <c r="AP510" s="195"/>
      <c r="AQ510" s="195"/>
    </row>
    <row r="511" spans="1:43" s="73" customFormat="1">
      <c r="A511" s="195"/>
      <c r="B511" s="195"/>
      <c r="C511" s="200"/>
      <c r="D511" s="195"/>
      <c r="E511" s="195"/>
      <c r="F511" s="195"/>
      <c r="H511" s="180"/>
      <c r="I511" s="180"/>
      <c r="J511" s="180"/>
      <c r="K511" s="197"/>
      <c r="L511" s="195"/>
      <c r="M511" s="195"/>
      <c r="N511" s="200"/>
      <c r="O511" s="195"/>
      <c r="P511" s="321"/>
      <c r="Q511" s="197"/>
      <c r="T511" s="195"/>
      <c r="U511" s="181"/>
      <c r="W511" s="195"/>
      <c r="X511" s="195"/>
      <c r="Y511" s="195"/>
      <c r="Z511" s="195"/>
      <c r="AA511" s="195"/>
      <c r="AB511" s="195"/>
      <c r="AC511" s="195"/>
      <c r="AD511" s="195"/>
      <c r="AE511" s="195"/>
      <c r="AF511" s="195"/>
      <c r="AG511" s="195"/>
      <c r="AH511" s="195"/>
      <c r="AI511" s="195"/>
      <c r="AJ511" s="195"/>
      <c r="AK511" s="195"/>
      <c r="AL511" s="195"/>
      <c r="AM511" s="195"/>
      <c r="AN511" s="195"/>
      <c r="AO511" s="195"/>
      <c r="AP511" s="195"/>
      <c r="AQ511" s="195"/>
    </row>
    <row r="512" spans="1:43" s="73" customFormat="1">
      <c r="A512" s="195"/>
      <c r="B512" s="195"/>
      <c r="C512" s="200"/>
      <c r="D512" s="195"/>
      <c r="E512" s="195"/>
      <c r="F512" s="195"/>
      <c r="H512" s="180"/>
      <c r="I512" s="180"/>
      <c r="J512" s="180"/>
      <c r="K512" s="197"/>
      <c r="L512" s="195"/>
      <c r="M512" s="195"/>
      <c r="N512" s="200"/>
      <c r="O512" s="195"/>
      <c r="P512" s="321"/>
      <c r="Q512" s="197"/>
      <c r="T512" s="195"/>
      <c r="U512" s="181"/>
      <c r="W512" s="195"/>
      <c r="X512" s="195"/>
      <c r="Y512" s="195"/>
      <c r="Z512" s="195"/>
      <c r="AA512" s="195"/>
      <c r="AB512" s="195"/>
      <c r="AC512" s="195"/>
      <c r="AD512" s="195"/>
      <c r="AE512" s="195"/>
      <c r="AF512" s="195"/>
      <c r="AG512" s="195"/>
      <c r="AH512" s="195"/>
      <c r="AI512" s="195"/>
      <c r="AJ512" s="195"/>
      <c r="AK512" s="195"/>
      <c r="AL512" s="195"/>
      <c r="AM512" s="195"/>
      <c r="AN512" s="195"/>
      <c r="AO512" s="195"/>
      <c r="AP512" s="195"/>
      <c r="AQ512" s="195"/>
    </row>
    <row r="513" spans="1:43" s="73" customFormat="1">
      <c r="A513" s="195"/>
      <c r="B513" s="195"/>
      <c r="C513" s="200"/>
      <c r="D513" s="195"/>
      <c r="E513" s="195"/>
      <c r="F513" s="195"/>
      <c r="H513" s="180"/>
      <c r="I513" s="180"/>
      <c r="J513" s="180"/>
      <c r="K513" s="197"/>
      <c r="L513" s="195"/>
      <c r="M513" s="195"/>
      <c r="N513" s="200"/>
      <c r="O513" s="195"/>
      <c r="P513" s="321"/>
      <c r="Q513" s="197"/>
      <c r="T513" s="195"/>
      <c r="U513" s="181"/>
      <c r="W513" s="195"/>
      <c r="X513" s="195"/>
      <c r="Y513" s="195"/>
      <c r="Z513" s="195"/>
      <c r="AA513" s="195"/>
      <c r="AB513" s="195"/>
      <c r="AC513" s="195"/>
      <c r="AD513" s="195"/>
      <c r="AE513" s="195"/>
      <c r="AF513" s="195"/>
      <c r="AG513" s="195"/>
      <c r="AH513" s="195"/>
      <c r="AI513" s="195"/>
      <c r="AJ513" s="195"/>
      <c r="AK513" s="195"/>
      <c r="AL513" s="195"/>
      <c r="AM513" s="195"/>
      <c r="AN513" s="195"/>
      <c r="AO513" s="195"/>
      <c r="AP513" s="195"/>
      <c r="AQ513" s="195"/>
    </row>
    <row r="514" spans="1:43" s="73" customFormat="1">
      <c r="A514" s="195"/>
      <c r="B514" s="195"/>
      <c r="C514" s="200"/>
      <c r="D514" s="195"/>
      <c r="E514" s="195"/>
      <c r="F514" s="195"/>
      <c r="H514" s="180"/>
      <c r="I514" s="180"/>
      <c r="J514" s="180"/>
      <c r="K514" s="197"/>
      <c r="L514" s="195"/>
      <c r="M514" s="195"/>
      <c r="N514" s="200"/>
      <c r="O514" s="195"/>
      <c r="P514" s="321"/>
      <c r="Q514" s="197"/>
      <c r="T514" s="195"/>
      <c r="U514" s="181"/>
      <c r="W514" s="195"/>
      <c r="X514" s="195"/>
      <c r="Y514" s="195"/>
      <c r="Z514" s="195"/>
      <c r="AA514" s="195"/>
      <c r="AB514" s="195"/>
      <c r="AC514" s="195"/>
      <c r="AD514" s="195"/>
      <c r="AE514" s="195"/>
      <c r="AF514" s="195"/>
      <c r="AG514" s="195"/>
      <c r="AH514" s="195"/>
      <c r="AI514" s="195"/>
      <c r="AJ514" s="195"/>
      <c r="AK514" s="195"/>
      <c r="AL514" s="195"/>
      <c r="AM514" s="195"/>
      <c r="AN514" s="195"/>
      <c r="AO514" s="195"/>
      <c r="AP514" s="195"/>
      <c r="AQ514" s="195"/>
    </row>
    <row r="515" spans="1:43" s="73" customFormat="1">
      <c r="A515" s="195"/>
      <c r="B515" s="195"/>
      <c r="C515" s="200"/>
      <c r="D515" s="195"/>
      <c r="E515" s="195"/>
      <c r="F515" s="195"/>
      <c r="H515" s="180"/>
      <c r="I515" s="180"/>
      <c r="J515" s="180"/>
      <c r="K515" s="197"/>
      <c r="L515" s="195"/>
      <c r="M515" s="195"/>
      <c r="N515" s="200"/>
      <c r="O515" s="195"/>
      <c r="P515" s="321"/>
      <c r="Q515" s="197"/>
      <c r="T515" s="195"/>
      <c r="U515" s="181"/>
      <c r="W515" s="195"/>
      <c r="X515" s="195"/>
      <c r="Y515" s="195"/>
      <c r="Z515" s="195"/>
      <c r="AA515" s="195"/>
      <c r="AB515" s="195"/>
      <c r="AC515" s="195"/>
      <c r="AD515" s="195"/>
      <c r="AE515" s="195"/>
      <c r="AF515" s="195"/>
      <c r="AG515" s="195"/>
      <c r="AH515" s="195"/>
      <c r="AI515" s="195"/>
      <c r="AJ515" s="195"/>
      <c r="AK515" s="195"/>
      <c r="AL515" s="195"/>
      <c r="AM515" s="195"/>
      <c r="AN515" s="195"/>
      <c r="AO515" s="195"/>
      <c r="AP515" s="195"/>
      <c r="AQ515" s="195"/>
    </row>
    <row r="516" spans="1:43" s="73" customFormat="1">
      <c r="A516" s="195"/>
      <c r="B516" s="195"/>
      <c r="C516" s="200"/>
      <c r="D516" s="195"/>
      <c r="E516" s="195"/>
      <c r="F516" s="195"/>
      <c r="H516" s="180"/>
      <c r="I516" s="180"/>
      <c r="J516" s="180"/>
      <c r="K516" s="197"/>
      <c r="L516" s="195"/>
      <c r="M516" s="195"/>
      <c r="N516" s="200"/>
      <c r="O516" s="195"/>
      <c r="P516" s="321"/>
      <c r="Q516" s="197"/>
      <c r="T516" s="195"/>
      <c r="U516" s="181"/>
      <c r="W516" s="195"/>
      <c r="X516" s="195"/>
      <c r="Y516" s="195"/>
      <c r="Z516" s="195"/>
      <c r="AA516" s="195"/>
      <c r="AB516" s="195"/>
      <c r="AC516" s="195"/>
      <c r="AD516" s="195"/>
      <c r="AE516" s="195"/>
      <c r="AF516" s="195"/>
      <c r="AG516" s="195"/>
      <c r="AH516" s="195"/>
      <c r="AI516" s="195"/>
      <c r="AJ516" s="195"/>
      <c r="AK516" s="195"/>
      <c r="AL516" s="195"/>
      <c r="AM516" s="195"/>
      <c r="AN516" s="195"/>
      <c r="AO516" s="195"/>
      <c r="AP516" s="195"/>
      <c r="AQ516" s="195"/>
    </row>
    <row r="517" spans="1:43" s="73" customFormat="1">
      <c r="A517" s="195"/>
      <c r="B517" s="195"/>
      <c r="C517" s="200"/>
      <c r="D517" s="195"/>
      <c r="E517" s="195"/>
      <c r="F517" s="195"/>
      <c r="H517" s="180"/>
      <c r="I517" s="180"/>
      <c r="J517" s="180"/>
      <c r="K517" s="197"/>
      <c r="L517" s="195"/>
      <c r="M517" s="195"/>
      <c r="N517" s="200"/>
      <c r="O517" s="195"/>
      <c r="P517" s="321"/>
      <c r="Q517" s="197"/>
      <c r="T517" s="195"/>
      <c r="U517" s="181"/>
      <c r="W517" s="195"/>
      <c r="X517" s="195"/>
      <c r="Y517" s="195"/>
      <c r="Z517" s="195"/>
      <c r="AA517" s="195"/>
      <c r="AB517" s="195"/>
      <c r="AC517" s="195"/>
      <c r="AD517" s="195"/>
      <c r="AE517" s="195"/>
      <c r="AF517" s="195"/>
      <c r="AG517" s="195"/>
      <c r="AH517" s="195"/>
      <c r="AI517" s="195"/>
      <c r="AJ517" s="195"/>
      <c r="AK517" s="195"/>
      <c r="AL517" s="195"/>
      <c r="AM517" s="195"/>
      <c r="AN517" s="195"/>
      <c r="AO517" s="195"/>
      <c r="AP517" s="195"/>
      <c r="AQ517" s="195"/>
    </row>
    <row r="518" spans="1:43" s="73" customFormat="1">
      <c r="A518" s="195"/>
      <c r="B518" s="195"/>
      <c r="C518" s="200"/>
      <c r="D518" s="195"/>
      <c r="E518" s="195"/>
      <c r="F518" s="195"/>
      <c r="H518" s="180"/>
      <c r="I518" s="180"/>
      <c r="J518" s="180"/>
      <c r="K518" s="197"/>
      <c r="L518" s="195"/>
      <c r="M518" s="195"/>
      <c r="N518" s="200"/>
      <c r="O518" s="195"/>
      <c r="P518" s="321"/>
      <c r="Q518" s="197"/>
      <c r="T518" s="195"/>
      <c r="U518" s="181"/>
      <c r="W518" s="195"/>
      <c r="X518" s="195"/>
      <c r="Y518" s="195"/>
      <c r="Z518" s="195"/>
      <c r="AA518" s="195"/>
      <c r="AB518" s="195"/>
      <c r="AC518" s="195"/>
      <c r="AD518" s="195"/>
      <c r="AE518" s="195"/>
      <c r="AF518" s="195"/>
      <c r="AG518" s="195"/>
      <c r="AH518" s="195"/>
      <c r="AI518" s="195"/>
      <c r="AJ518" s="195"/>
      <c r="AK518" s="195"/>
      <c r="AL518" s="195"/>
      <c r="AM518" s="195"/>
      <c r="AN518" s="195"/>
      <c r="AO518" s="195"/>
      <c r="AP518" s="195"/>
      <c r="AQ518" s="195"/>
    </row>
    <row r="519" spans="1:43" s="73" customFormat="1">
      <c r="A519" s="195"/>
      <c r="B519" s="195"/>
      <c r="C519" s="200"/>
      <c r="D519" s="195"/>
      <c r="E519" s="195"/>
      <c r="F519" s="195"/>
      <c r="H519" s="180"/>
      <c r="I519" s="180"/>
      <c r="J519" s="180"/>
      <c r="K519" s="197"/>
      <c r="L519" s="195"/>
      <c r="M519" s="195"/>
      <c r="N519" s="200"/>
      <c r="O519" s="195"/>
      <c r="P519" s="321"/>
      <c r="Q519" s="197"/>
      <c r="T519" s="195"/>
      <c r="U519" s="181"/>
      <c r="W519" s="195"/>
      <c r="X519" s="195"/>
      <c r="Y519" s="195"/>
      <c r="Z519" s="195"/>
      <c r="AA519" s="195"/>
      <c r="AB519" s="195"/>
      <c r="AC519" s="195"/>
      <c r="AD519" s="195"/>
      <c r="AE519" s="195"/>
      <c r="AF519" s="195"/>
      <c r="AG519" s="195"/>
      <c r="AH519" s="195"/>
      <c r="AI519" s="195"/>
      <c r="AJ519" s="195"/>
      <c r="AK519" s="195"/>
      <c r="AL519" s="195"/>
      <c r="AM519" s="195"/>
      <c r="AN519" s="195"/>
      <c r="AO519" s="195"/>
      <c r="AP519" s="195"/>
      <c r="AQ519" s="195"/>
    </row>
    <row r="520" spans="1:43" s="73" customFormat="1">
      <c r="A520" s="195"/>
      <c r="B520" s="195"/>
      <c r="C520" s="200"/>
      <c r="D520" s="195"/>
      <c r="E520" s="195"/>
      <c r="F520" s="195"/>
      <c r="H520" s="180"/>
      <c r="I520" s="180"/>
      <c r="J520" s="180"/>
      <c r="K520" s="197"/>
      <c r="L520" s="195"/>
      <c r="M520" s="195"/>
      <c r="N520" s="200"/>
      <c r="O520" s="195"/>
      <c r="P520" s="321"/>
      <c r="Q520" s="197"/>
      <c r="T520" s="195"/>
      <c r="U520" s="181"/>
      <c r="W520" s="195"/>
      <c r="X520" s="195"/>
      <c r="Y520" s="195"/>
      <c r="Z520" s="195"/>
      <c r="AA520" s="195"/>
      <c r="AB520" s="195"/>
      <c r="AC520" s="195"/>
      <c r="AD520" s="195"/>
      <c r="AE520" s="195"/>
      <c r="AF520" s="195"/>
      <c r="AG520" s="195"/>
      <c r="AH520" s="195"/>
      <c r="AI520" s="195"/>
      <c r="AJ520" s="195"/>
      <c r="AK520" s="195"/>
      <c r="AL520" s="195"/>
      <c r="AM520" s="195"/>
      <c r="AN520" s="195"/>
      <c r="AO520" s="195"/>
      <c r="AP520" s="195"/>
      <c r="AQ520" s="195"/>
    </row>
    <row r="521" spans="1:43" s="73" customFormat="1">
      <c r="A521" s="195"/>
      <c r="B521" s="195"/>
      <c r="C521" s="200"/>
      <c r="D521" s="195"/>
      <c r="E521" s="195"/>
      <c r="F521" s="195"/>
      <c r="H521" s="180"/>
      <c r="I521" s="180"/>
      <c r="J521" s="180"/>
      <c r="K521" s="197"/>
      <c r="L521" s="195"/>
      <c r="M521" s="195"/>
      <c r="N521" s="200"/>
      <c r="O521" s="195"/>
      <c r="P521" s="321"/>
      <c r="Q521" s="197"/>
      <c r="T521" s="195"/>
      <c r="U521" s="181"/>
      <c r="W521" s="195"/>
      <c r="X521" s="195"/>
      <c r="Y521" s="195"/>
      <c r="Z521" s="195"/>
      <c r="AA521" s="195"/>
      <c r="AB521" s="195"/>
      <c r="AC521" s="195"/>
      <c r="AD521" s="195"/>
      <c r="AE521" s="195"/>
      <c r="AF521" s="195"/>
      <c r="AG521" s="195"/>
      <c r="AH521" s="195"/>
      <c r="AI521" s="195"/>
      <c r="AJ521" s="195"/>
      <c r="AK521" s="195"/>
      <c r="AL521" s="195"/>
      <c r="AM521" s="195"/>
      <c r="AN521" s="195"/>
      <c r="AO521" s="195"/>
      <c r="AP521" s="195"/>
      <c r="AQ521" s="195"/>
    </row>
    <row r="522" spans="1:43" s="73" customFormat="1">
      <c r="A522" s="195"/>
      <c r="B522" s="195"/>
      <c r="C522" s="200"/>
      <c r="D522" s="195"/>
      <c r="E522" s="195"/>
      <c r="F522" s="195"/>
      <c r="H522" s="180"/>
      <c r="I522" s="180"/>
      <c r="J522" s="180"/>
      <c r="K522" s="197"/>
      <c r="L522" s="195"/>
      <c r="M522" s="195"/>
      <c r="N522" s="200"/>
      <c r="O522" s="195"/>
      <c r="P522" s="321"/>
      <c r="Q522" s="197"/>
      <c r="T522" s="195"/>
      <c r="U522" s="181"/>
      <c r="W522" s="195"/>
      <c r="X522" s="195"/>
      <c r="Y522" s="195"/>
      <c r="Z522" s="195"/>
      <c r="AA522" s="195"/>
      <c r="AB522" s="195"/>
      <c r="AC522" s="195"/>
      <c r="AD522" s="195"/>
      <c r="AE522" s="195"/>
      <c r="AF522" s="195"/>
      <c r="AG522" s="195"/>
      <c r="AH522" s="195"/>
      <c r="AI522" s="195"/>
      <c r="AJ522" s="195"/>
      <c r="AK522" s="195"/>
      <c r="AL522" s="195"/>
      <c r="AM522" s="195"/>
      <c r="AN522" s="195"/>
      <c r="AO522" s="195"/>
      <c r="AP522" s="195"/>
      <c r="AQ522" s="195"/>
    </row>
    <row r="523" spans="1:43" s="73" customFormat="1">
      <c r="A523" s="195"/>
      <c r="B523" s="195"/>
      <c r="C523" s="200"/>
      <c r="D523" s="195"/>
      <c r="E523" s="195"/>
      <c r="F523" s="195"/>
      <c r="H523" s="180"/>
      <c r="I523" s="180"/>
      <c r="J523" s="180"/>
      <c r="K523" s="197"/>
      <c r="L523" s="195"/>
      <c r="M523" s="195"/>
      <c r="N523" s="200"/>
      <c r="O523" s="195"/>
      <c r="P523" s="321"/>
      <c r="Q523" s="197"/>
      <c r="T523" s="195"/>
      <c r="U523" s="181"/>
      <c r="W523" s="195"/>
      <c r="X523" s="195"/>
      <c r="Y523" s="195"/>
      <c r="Z523" s="195"/>
      <c r="AA523" s="195"/>
      <c r="AB523" s="195"/>
      <c r="AC523" s="195"/>
      <c r="AD523" s="195"/>
      <c r="AE523" s="195"/>
      <c r="AF523" s="195"/>
      <c r="AG523" s="195"/>
      <c r="AH523" s="195"/>
      <c r="AI523" s="195"/>
      <c r="AJ523" s="195"/>
      <c r="AK523" s="195"/>
      <c r="AL523" s="195"/>
      <c r="AM523" s="195"/>
      <c r="AN523" s="195"/>
      <c r="AO523" s="195"/>
      <c r="AP523" s="195"/>
      <c r="AQ523" s="195"/>
    </row>
    <row r="524" spans="1:43" s="73" customFormat="1">
      <c r="A524" s="195"/>
      <c r="B524" s="195"/>
      <c r="C524" s="200"/>
      <c r="D524" s="195"/>
      <c r="E524" s="195"/>
      <c r="F524" s="195"/>
      <c r="H524" s="180"/>
      <c r="I524" s="180"/>
      <c r="J524" s="180"/>
      <c r="K524" s="197"/>
      <c r="L524" s="195"/>
      <c r="M524" s="195"/>
      <c r="N524" s="200"/>
      <c r="O524" s="195"/>
      <c r="P524" s="321"/>
      <c r="Q524" s="197"/>
      <c r="T524" s="195"/>
      <c r="U524" s="181"/>
      <c r="W524" s="195"/>
      <c r="X524" s="195"/>
      <c r="Y524" s="195"/>
      <c r="Z524" s="195"/>
      <c r="AA524" s="195"/>
      <c r="AB524" s="195"/>
      <c r="AC524" s="195"/>
      <c r="AD524" s="195"/>
      <c r="AE524" s="195"/>
      <c r="AF524" s="195"/>
      <c r="AG524" s="195"/>
      <c r="AH524" s="195"/>
      <c r="AI524" s="195"/>
      <c r="AJ524" s="195"/>
      <c r="AK524" s="195"/>
      <c r="AL524" s="195"/>
      <c r="AM524" s="195"/>
      <c r="AN524" s="195"/>
      <c r="AO524" s="195"/>
      <c r="AP524" s="195"/>
      <c r="AQ524" s="195"/>
    </row>
    <row r="525" spans="1:43" s="73" customFormat="1">
      <c r="A525" s="195"/>
      <c r="B525" s="195"/>
      <c r="C525" s="200"/>
      <c r="D525" s="195"/>
      <c r="E525" s="195"/>
      <c r="F525" s="195"/>
      <c r="H525" s="180"/>
      <c r="I525" s="180"/>
      <c r="J525" s="180"/>
      <c r="K525" s="197"/>
      <c r="L525" s="195"/>
      <c r="M525" s="195"/>
      <c r="N525" s="200"/>
      <c r="O525" s="195"/>
      <c r="P525" s="321"/>
      <c r="Q525" s="197"/>
      <c r="T525" s="195"/>
      <c r="U525" s="181"/>
      <c r="W525" s="195"/>
      <c r="X525" s="195"/>
      <c r="Y525" s="195"/>
      <c r="Z525" s="195"/>
      <c r="AA525" s="195"/>
      <c r="AB525" s="195"/>
      <c r="AC525" s="195"/>
      <c r="AD525" s="195"/>
      <c r="AE525" s="195"/>
      <c r="AF525" s="195"/>
      <c r="AG525" s="195"/>
      <c r="AH525" s="195"/>
      <c r="AI525" s="195"/>
      <c r="AJ525" s="195"/>
      <c r="AK525" s="195"/>
      <c r="AL525" s="195"/>
      <c r="AM525" s="195"/>
      <c r="AN525" s="195"/>
      <c r="AO525" s="195"/>
      <c r="AP525" s="195"/>
      <c r="AQ525" s="195"/>
    </row>
    <row r="526" spans="1:43" s="73" customFormat="1">
      <c r="A526" s="195"/>
      <c r="B526" s="195"/>
      <c r="C526" s="200"/>
      <c r="D526" s="195"/>
      <c r="E526" s="195"/>
      <c r="F526" s="195"/>
      <c r="H526" s="180"/>
      <c r="I526" s="180"/>
      <c r="J526" s="180"/>
      <c r="K526" s="197"/>
      <c r="L526" s="195"/>
      <c r="M526" s="195"/>
      <c r="N526" s="200"/>
      <c r="O526" s="195"/>
      <c r="P526" s="321"/>
      <c r="Q526" s="197"/>
      <c r="T526" s="195"/>
      <c r="U526" s="181"/>
      <c r="W526" s="195"/>
      <c r="X526" s="195"/>
      <c r="Y526" s="195"/>
      <c r="Z526" s="195"/>
      <c r="AA526" s="195"/>
      <c r="AB526" s="195"/>
      <c r="AC526" s="195"/>
      <c r="AD526" s="195"/>
      <c r="AE526" s="195"/>
      <c r="AF526" s="195"/>
      <c r="AG526" s="195"/>
      <c r="AH526" s="195"/>
      <c r="AI526" s="195"/>
      <c r="AJ526" s="195"/>
      <c r="AK526" s="195"/>
      <c r="AL526" s="195"/>
      <c r="AM526" s="195"/>
      <c r="AN526" s="195"/>
      <c r="AO526" s="195"/>
      <c r="AP526" s="195"/>
      <c r="AQ526" s="195"/>
    </row>
    <row r="532" spans="1:43" s="73" customFormat="1">
      <c r="A532" s="195"/>
      <c r="B532" s="195"/>
      <c r="C532" s="200"/>
      <c r="D532" s="195"/>
      <c r="E532" s="195"/>
      <c r="F532" s="195"/>
      <c r="H532" s="180"/>
      <c r="I532" s="180"/>
      <c r="J532" s="180"/>
      <c r="K532" s="197"/>
      <c r="L532" s="195"/>
      <c r="M532" s="195"/>
      <c r="N532" s="200"/>
      <c r="O532" s="195"/>
      <c r="P532" s="321"/>
      <c r="Q532" s="197"/>
      <c r="T532" s="195"/>
      <c r="U532" s="181"/>
      <c r="W532" s="195"/>
      <c r="X532" s="195"/>
      <c r="Y532" s="195"/>
      <c r="Z532" s="195"/>
      <c r="AA532" s="195"/>
      <c r="AB532" s="195"/>
      <c r="AC532" s="195"/>
      <c r="AD532" s="195"/>
      <c r="AE532" s="195"/>
      <c r="AF532" s="195"/>
      <c r="AG532" s="195"/>
      <c r="AH532" s="195"/>
      <c r="AI532" s="195"/>
      <c r="AJ532" s="195"/>
      <c r="AK532" s="195"/>
      <c r="AL532" s="195"/>
      <c r="AM532" s="195"/>
      <c r="AN532" s="195"/>
      <c r="AO532" s="195"/>
      <c r="AP532" s="195"/>
      <c r="AQ532" s="195"/>
    </row>
    <row r="533" spans="1:43" s="73" customFormat="1">
      <c r="A533" s="195"/>
      <c r="B533" s="195"/>
      <c r="C533" s="200"/>
      <c r="D533" s="195"/>
      <c r="E533" s="195"/>
      <c r="F533" s="195"/>
      <c r="H533" s="180"/>
      <c r="I533" s="180"/>
      <c r="J533" s="180"/>
      <c r="K533" s="197"/>
      <c r="L533" s="195"/>
      <c r="M533" s="195"/>
      <c r="N533" s="200"/>
      <c r="O533" s="195"/>
      <c r="P533" s="321"/>
      <c r="Q533" s="197"/>
      <c r="T533" s="195"/>
      <c r="U533" s="181"/>
      <c r="W533" s="195"/>
      <c r="X533" s="195"/>
      <c r="Y533" s="195"/>
      <c r="Z533" s="195"/>
      <c r="AA533" s="195"/>
      <c r="AB533" s="195"/>
      <c r="AC533" s="195"/>
      <c r="AD533" s="195"/>
      <c r="AE533" s="195"/>
      <c r="AF533" s="195"/>
      <c r="AG533" s="195"/>
      <c r="AH533" s="195"/>
      <c r="AI533" s="195"/>
      <c r="AJ533" s="195"/>
      <c r="AK533" s="195"/>
      <c r="AL533" s="195"/>
      <c r="AM533" s="195"/>
      <c r="AN533" s="195"/>
      <c r="AO533" s="195"/>
      <c r="AP533" s="195"/>
      <c r="AQ533" s="195"/>
    </row>
    <row r="534" spans="1:43" s="73" customFormat="1">
      <c r="A534" s="195"/>
      <c r="B534" s="195"/>
      <c r="C534" s="200"/>
      <c r="D534" s="195"/>
      <c r="E534" s="195"/>
      <c r="F534" s="195"/>
      <c r="H534" s="180"/>
      <c r="I534" s="180"/>
      <c r="J534" s="180"/>
      <c r="K534" s="197"/>
      <c r="L534" s="195"/>
      <c r="M534" s="195"/>
      <c r="N534" s="200"/>
      <c r="O534" s="195"/>
      <c r="P534" s="321"/>
      <c r="Q534" s="197"/>
      <c r="T534" s="195"/>
      <c r="U534" s="181"/>
      <c r="W534" s="195"/>
      <c r="X534" s="195"/>
      <c r="Y534" s="195"/>
      <c r="Z534" s="195"/>
      <c r="AA534" s="195"/>
      <c r="AB534" s="195"/>
      <c r="AC534" s="195"/>
      <c r="AD534" s="195"/>
      <c r="AE534" s="195"/>
      <c r="AF534" s="195"/>
      <c r="AG534" s="195"/>
      <c r="AH534" s="195"/>
      <c r="AI534" s="195"/>
      <c r="AJ534" s="195"/>
      <c r="AK534" s="195"/>
      <c r="AL534" s="195"/>
      <c r="AM534" s="195"/>
      <c r="AN534" s="195"/>
      <c r="AO534" s="195"/>
      <c r="AP534" s="195"/>
      <c r="AQ534" s="195"/>
    </row>
    <row r="535" spans="1:43" s="73" customFormat="1">
      <c r="A535" s="195"/>
      <c r="B535" s="195"/>
      <c r="C535" s="200"/>
      <c r="D535" s="195"/>
      <c r="E535" s="195"/>
      <c r="F535" s="195"/>
      <c r="H535" s="180"/>
      <c r="I535" s="180"/>
      <c r="J535" s="180"/>
      <c r="K535" s="197"/>
      <c r="L535" s="195"/>
      <c r="M535" s="195"/>
      <c r="N535" s="200"/>
      <c r="O535" s="195"/>
      <c r="P535" s="321"/>
      <c r="Q535" s="197"/>
      <c r="T535" s="195"/>
      <c r="U535" s="181"/>
      <c r="W535" s="195"/>
      <c r="X535" s="195"/>
      <c r="Y535" s="195"/>
      <c r="Z535" s="195"/>
      <c r="AA535" s="195"/>
      <c r="AB535" s="195"/>
      <c r="AC535" s="195"/>
      <c r="AD535" s="195"/>
      <c r="AE535" s="195"/>
      <c r="AF535" s="195"/>
      <c r="AG535" s="195"/>
      <c r="AH535" s="195"/>
      <c r="AI535" s="195"/>
      <c r="AJ535" s="195"/>
      <c r="AK535" s="195"/>
      <c r="AL535" s="195"/>
      <c r="AM535" s="195"/>
      <c r="AN535" s="195"/>
      <c r="AO535" s="195"/>
      <c r="AP535" s="195"/>
      <c r="AQ535" s="195"/>
    </row>
    <row r="536" spans="1:43" s="73" customFormat="1">
      <c r="A536" s="195"/>
      <c r="B536" s="195"/>
      <c r="C536" s="200"/>
      <c r="D536" s="195"/>
      <c r="E536" s="195"/>
      <c r="F536" s="195"/>
      <c r="H536" s="180"/>
      <c r="I536" s="180"/>
      <c r="J536" s="180"/>
      <c r="K536" s="197"/>
      <c r="L536" s="195"/>
      <c r="M536" s="195"/>
      <c r="N536" s="200"/>
      <c r="O536" s="195"/>
      <c r="P536" s="321"/>
      <c r="Q536" s="197"/>
      <c r="T536" s="195"/>
      <c r="U536" s="181"/>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row>
    <row r="537" spans="1:43" s="73" customFormat="1">
      <c r="A537" s="195"/>
      <c r="B537" s="195"/>
      <c r="C537" s="200"/>
      <c r="D537" s="195"/>
      <c r="E537" s="195"/>
      <c r="F537" s="195"/>
      <c r="H537" s="180"/>
      <c r="I537" s="180"/>
      <c r="J537" s="180"/>
      <c r="K537" s="197"/>
      <c r="L537" s="195"/>
      <c r="M537" s="195"/>
      <c r="N537" s="200"/>
      <c r="O537" s="195"/>
      <c r="P537" s="321"/>
      <c r="Q537" s="197"/>
      <c r="T537" s="195"/>
      <c r="U537" s="181"/>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row>
  </sheetData>
  <phoneticPr fontId="36" type="noConversion"/>
  <conditionalFormatting sqref="B1:P1048576">
    <cfRule type="expression" dxfId="9" priority="13">
      <formula>"ASBIE"=MID($O1,1,5)</formula>
    </cfRule>
  </conditionalFormatting>
  <conditionalFormatting sqref="R1:W1048576">
    <cfRule type="expression" dxfId="8" priority="1">
      <formula>AND(LEN($R1)&gt;0,"IBG"=MID($R1,1,3))</formula>
    </cfRule>
  </conditionalFormatting>
  <pageMargins left="0.5805555555555556" right="0.70866141732283472" top="0.76388888888888884" bottom="0.55118110236220474" header="0.31496062992125984" footer="0.31496062992125984"/>
  <pageSetup paperSize="9" scale="25" fitToHeight="0" orientation="portrait" horizontalDpi="4294967293" r:id="rId1"/>
  <headerFooter>
    <oddHeader>&amp;C中小企業共通EDIメッセージ辞書・BIE表
月締め請求メッセージ</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3204-0637-42A9-B6DD-2C46EB63FA61}">
  <dimension ref="A2:E263"/>
  <sheetViews>
    <sheetView topLeftCell="A191" zoomScale="93" workbookViewId="0">
      <selection activeCell="C8" sqref="C8"/>
    </sheetView>
  </sheetViews>
  <sheetFormatPr baseColWidth="10" defaultColWidth="9.1640625" defaultRowHeight="18"/>
  <cols>
    <col min="1" max="1" width="9.1640625" style="41"/>
    <col min="2" max="2" width="6.33203125" style="41" customWidth="1"/>
    <col min="3" max="3" width="34.6640625" style="41" customWidth="1"/>
    <col min="4" max="4" width="6.33203125" style="41" customWidth="1"/>
    <col min="5" max="5" width="81" style="183" customWidth="1"/>
    <col min="6" max="16384" width="9.1640625" style="41"/>
  </cols>
  <sheetData>
    <row r="2" spans="1:5">
      <c r="A2" s="41" t="s">
        <v>5208</v>
      </c>
    </row>
    <row r="4" spans="1:5">
      <c r="A4" s="41" t="s">
        <v>5209</v>
      </c>
    </row>
    <row r="5" spans="1:5">
      <c r="A5" s="42"/>
      <c r="B5" s="43"/>
      <c r="C5" s="43" t="s">
        <v>5210</v>
      </c>
      <c r="D5" s="43"/>
      <c r="E5" s="185"/>
    </row>
    <row r="6" spans="1:5">
      <c r="A6" s="44"/>
      <c r="B6" s="43"/>
      <c r="C6" s="43" t="s">
        <v>5211</v>
      </c>
      <c r="D6" s="43"/>
      <c r="E6" s="185"/>
    </row>
    <row r="7" spans="1:5">
      <c r="A7" s="45"/>
      <c r="B7" s="43"/>
      <c r="C7" s="43" t="s">
        <v>5212</v>
      </c>
      <c r="D7" s="43"/>
      <c r="E7" s="185"/>
    </row>
    <row r="8" spans="1:5">
      <c r="A8" s="46"/>
      <c r="B8" s="43"/>
      <c r="C8" s="43" t="s">
        <v>5213</v>
      </c>
      <c r="D8" s="43"/>
      <c r="E8" s="185"/>
    </row>
    <row r="9" spans="1:5">
      <c r="A9" s="43"/>
      <c r="B9" s="43"/>
      <c r="C9" s="43" t="s">
        <v>5214</v>
      </c>
      <c r="D9" s="43"/>
      <c r="E9" s="185"/>
    </row>
    <row r="12" spans="1:5" ht="19">
      <c r="A12" s="47" t="s">
        <v>5215</v>
      </c>
      <c r="B12" s="47" t="s">
        <v>1577</v>
      </c>
      <c r="C12" s="47" t="s">
        <v>2045</v>
      </c>
      <c r="D12" s="47" t="s">
        <v>5216</v>
      </c>
      <c r="E12" s="184" t="s">
        <v>5217</v>
      </c>
    </row>
    <row r="13" spans="1:5" ht="19">
      <c r="A13" s="42" t="s">
        <v>1586</v>
      </c>
      <c r="B13" s="43">
        <f>INDEX('JP PINT 1.0'!G:G,MATCH(A13,'JP PINT 1.0'!B:B,0),1)</f>
        <v>1</v>
      </c>
      <c r="C13" s="43" t="str">
        <f>INDEX('JP PINT 1.0'!H:H,MATCH(A13,'JP PINT 1.0'!B:B,0),1)</f>
        <v>Invoice number</v>
      </c>
      <c r="D13" s="43" t="str">
        <f>INDEX('JP PINT 1.0'!F:F,MATCH(A13,'JP PINT 1.0'!B:B,0),1)</f>
        <v>1..1</v>
      </c>
      <c r="E13" s="185" t="str">
        <f>INDEX('JP PINT 1.0'!K:K,MATCH(A13,'JP PINT 1.0'!B:B,0),1)</f>
        <v>A unique identification of the Invoice.</v>
      </c>
    </row>
    <row r="14" spans="1:5" ht="19">
      <c r="A14" s="42" t="s">
        <v>1592</v>
      </c>
      <c r="B14" s="43">
        <f>INDEX('JP PINT 1.0'!G:G,MATCH(A14,'JP PINT 1.0'!B:B,0),1)</f>
        <v>1</v>
      </c>
      <c r="C14" s="43" t="str">
        <f>INDEX('JP PINT 1.0'!H:H,MATCH(A14,'JP PINT 1.0'!B:B,0),1)</f>
        <v>Invoice issue date</v>
      </c>
      <c r="D14" s="43" t="str">
        <f>INDEX('JP PINT 1.0'!F:F,MATCH(A14,'JP PINT 1.0'!B:B,0),1)</f>
        <v>1..1</v>
      </c>
      <c r="E14" s="185" t="str">
        <f>INDEX('JP PINT 1.0'!K:K,MATCH(A14,'JP PINT 1.0'!B:B,0),1)</f>
        <v>The date when the Invoice was issued.</v>
      </c>
    </row>
    <row r="15" spans="1:5" ht="19">
      <c r="A15" s="45" t="s">
        <v>2088</v>
      </c>
      <c r="B15" s="45">
        <f>INDEX('JP PINT 1.0'!G:G,MATCH(A15,'JP PINT 1.0'!B:B,0),1)</f>
        <v>1</v>
      </c>
      <c r="C15" s="45" t="str">
        <f>INDEX('JP PINT 1.0'!H:H,MATCH(A15,'JP PINT 1.0'!B:B,0),1)</f>
        <v>Invoice issue time</v>
      </c>
      <c r="D15" s="45" t="str">
        <f>INDEX('JP PINT 1.0'!F:F,MATCH(A15,'JP PINT 1.0'!B:B,0),1)</f>
        <v>0..1</v>
      </c>
      <c r="E15" s="186" t="str">
        <f>INDEX('JP PINT 1.0'!K:K,MATCH(A15,'JP PINT 1.0'!B:B,0),1)</f>
        <v>The time of day when an invoice was issued</v>
      </c>
    </row>
    <row r="16" spans="1:5" ht="19">
      <c r="A16" s="42" t="s">
        <v>1588</v>
      </c>
      <c r="B16" s="43">
        <f>INDEX('JP PINT 1.0'!G:G,MATCH(A16,'JP PINT 1.0'!B:B,0),1)</f>
        <v>1</v>
      </c>
      <c r="C16" s="43" t="str">
        <f>INDEX('JP PINT 1.0'!H:H,MATCH(A16,'JP PINT 1.0'!B:B,0),1)</f>
        <v>Invoice type code</v>
      </c>
      <c r="D16" s="43" t="str">
        <f>INDEX('JP PINT 1.0'!F:F,MATCH(A16,'JP PINT 1.0'!B:B,0),1)</f>
        <v>1..1</v>
      </c>
      <c r="E16" s="185" t="str">
        <f>INDEX('JP PINT 1.0'!K:K,MATCH(A16,'JP PINT 1.0'!B:B,0),1)</f>
        <v>A code specifying the functional type of the Invoice.</v>
      </c>
    </row>
    <row r="17" spans="1:5" ht="38">
      <c r="A17" s="42" t="s">
        <v>1797</v>
      </c>
      <c r="B17" s="43">
        <f>INDEX('JP PINT 1.0'!G:G,MATCH(A17,'JP PINT 1.0'!B:B,0),1)</f>
        <v>1</v>
      </c>
      <c r="C17" s="43" t="str">
        <f>INDEX('JP PINT 1.0'!H:H,MATCH(A17,'JP PINT 1.0'!B:B,0),1)</f>
        <v>Invoice currency code</v>
      </c>
      <c r="D17" s="43" t="str">
        <f>INDEX('JP PINT 1.0'!F:F,MATCH(A17,'JP PINT 1.0'!B:B,0),1)</f>
        <v>1..1</v>
      </c>
      <c r="E17" s="185" t="str">
        <f>INDEX('JP PINT 1.0'!K:K,MATCH(A17,'JP PINT 1.0'!B:B,0),1)</f>
        <v>The currency in which all Invoice amounts are given	 except for the Total TAX amount in accounting currency.</v>
      </c>
    </row>
    <row r="18" spans="1:5" ht="38">
      <c r="A18" s="42" t="s">
        <v>1796</v>
      </c>
      <c r="B18" s="43">
        <f>INDEX('JP PINT 1.0'!G:G,MATCH(A18,'JP PINT 1.0'!B:B,0),1)</f>
        <v>1</v>
      </c>
      <c r="C18" s="43" t="str">
        <f>INDEX('JP PINT 1.0'!H:H,MATCH(A18,'JP PINT 1.0'!B:B,0),1)</f>
        <v>Tax accounting currency</v>
      </c>
      <c r="D18" s="43" t="str">
        <f>INDEX('JP PINT 1.0'!F:F,MATCH(A18,'JP PINT 1.0'!B:B,0),1)</f>
        <v>0..1</v>
      </c>
      <c r="E18" s="185" t="str">
        <f>INDEX('JP PINT 1.0'!K:K,MATCH(A18,'JP PINT 1.0'!B:B,0),1)</f>
        <v>The currency used for TAX accounting and reporting purposes as accepted or required in the country of the Seller.</v>
      </c>
    </row>
    <row r="19" spans="1:5" ht="57">
      <c r="A19" s="45" t="s">
        <v>1856</v>
      </c>
      <c r="B19" s="45">
        <f>INDEX('JP PINT 1.0'!G:G,MATCH(A19,'JP PINT 1.0'!B:B,0),1)</f>
        <v>1</v>
      </c>
      <c r="C19" s="45" t="str">
        <f>INDEX('JP PINT 1.0'!H:H,MATCH(A19,'JP PINT 1.0'!B:B,0),1)</f>
        <v>TAX point date</v>
      </c>
      <c r="D19" s="45" t="str">
        <f>INDEX('JP PINT 1.0'!F:F,MATCH(A19,'JP PINT 1.0'!B:B,0),1)</f>
        <v>0..1</v>
      </c>
      <c r="E19" s="186" t="str">
        <f>INDEX('JP PINT 1.0'!K:K,MATCH(A19,'JP PINT 1.0'!B:B,0),1)</f>
        <v>The date when the TAX becomes accountable for the Seller and for the Buyer in so far as that date can be determined and differs from the date of issue of the invoice	 according to the TAX directive.</v>
      </c>
    </row>
    <row r="20" spans="1:5" ht="19">
      <c r="A20" s="45" t="s">
        <v>1857</v>
      </c>
      <c r="B20" s="45">
        <f>INDEX('JP PINT 1.0'!G:G,MATCH(A20,'JP PINT 1.0'!B:B,0),1)</f>
        <v>1</v>
      </c>
      <c r="C20" s="45" t="str">
        <f>INDEX('JP PINT 1.0'!H:H,MATCH(A20,'JP PINT 1.0'!B:B,0),1)</f>
        <v>TAX point date code</v>
      </c>
      <c r="D20" s="45" t="str">
        <f>INDEX('JP PINT 1.0'!F:F,MATCH(A20,'JP PINT 1.0'!B:B,0),1)</f>
        <v>0..1</v>
      </c>
      <c r="E20" s="186" t="str">
        <f>INDEX('JP PINT 1.0'!K:K,MATCH(A20,'JP PINT 1.0'!B:B,0),1)</f>
        <v>The code of the date when the TAX becomes accountable for the Seller and for the Buyer.</v>
      </c>
    </row>
    <row r="21" spans="1:5" ht="19">
      <c r="A21" s="44" t="s">
        <v>1843</v>
      </c>
      <c r="B21" s="46">
        <f>INDEX('JP PINT 1.0'!G:G,MATCH(A21,'JP PINT 1.0'!B:B,0),1)</f>
        <v>1</v>
      </c>
      <c r="C21" s="46" t="str">
        <f>INDEX('JP PINT 1.0'!H:H,MATCH(A21,'JP PINT 1.0'!B:B,0),1)</f>
        <v>Payment due date</v>
      </c>
      <c r="D21" s="46" t="str">
        <f>INDEX('JP PINT 1.0'!F:F,MATCH(A21,'JP PINT 1.0'!B:B,0),1)</f>
        <v>0..1</v>
      </c>
      <c r="E21" s="189" t="str">
        <f>INDEX('JP PINT 1.0'!K:K,MATCH(A21,'JP PINT 1.0'!B:B,0),1)</f>
        <v>The date when the payment is due.</v>
      </c>
    </row>
    <row r="22" spans="1:5" ht="19">
      <c r="A22" s="45" t="s">
        <v>1599</v>
      </c>
      <c r="B22" s="45">
        <f>INDEX('JP PINT 1.0'!G:G,MATCH(A22,'JP PINT 1.0'!B:B,0),1)</f>
        <v>1</v>
      </c>
      <c r="C22" s="45" t="str">
        <f>INDEX('JP PINT 1.0'!H:H,MATCH(A22,'JP PINT 1.0'!B:B,0),1)</f>
        <v>Buyer reference</v>
      </c>
      <c r="D22" s="45" t="str">
        <f>INDEX('JP PINT 1.0'!F:F,MATCH(A22,'JP PINT 1.0'!B:B,0),1)</f>
        <v>0..1</v>
      </c>
      <c r="E22" s="186" t="str">
        <f>INDEX('JP PINT 1.0'!K:K,MATCH(A22,'JP PINT 1.0'!B:B,0),1)</f>
        <v>An identifier assigned by the Buyer used for internal routing purposes.</v>
      </c>
    </row>
    <row r="23" spans="1:5" ht="19">
      <c r="A23" s="42" t="s">
        <v>1752</v>
      </c>
      <c r="B23" s="43">
        <f>INDEX('JP PINT 1.0'!G:G,MATCH(A23,'JP PINT 1.0'!B:B,0),1)</f>
        <v>1</v>
      </c>
      <c r="C23" s="43" t="str">
        <f>INDEX('JP PINT 1.0'!H:H,MATCH(A23,'JP PINT 1.0'!B:B,0),1)</f>
        <v>Project reference</v>
      </c>
      <c r="D23" s="43" t="str">
        <f>INDEX('JP PINT 1.0'!F:F,MATCH(A23,'JP PINT 1.0'!B:B,0),1)</f>
        <v>0..1</v>
      </c>
      <c r="E23" s="185" t="str">
        <f>INDEX('JP PINT 1.0'!K:K,MATCH(A23,'JP PINT 1.0'!B:B,0),1)</f>
        <v>The identification of the project the invoice refers to</v>
      </c>
    </row>
    <row r="24" spans="1:5" ht="19">
      <c r="A24" s="42" t="s">
        <v>1725</v>
      </c>
      <c r="B24" s="43">
        <f>INDEX('JP PINT 1.0'!G:G,MATCH(A24,'JP PINT 1.0'!B:B,0),1)</f>
        <v>1</v>
      </c>
      <c r="C24" s="43" t="str">
        <f>INDEX('JP PINT 1.0'!H:H,MATCH(A24,'JP PINT 1.0'!B:B,0),1)</f>
        <v>Contract reference</v>
      </c>
      <c r="D24" s="43" t="str">
        <f>INDEX('JP PINT 1.0'!F:F,MATCH(A24,'JP PINT 1.0'!B:B,0),1)</f>
        <v>0..1</v>
      </c>
      <c r="E24" s="185" t="str">
        <f>INDEX('JP PINT 1.0'!K:K,MATCH(A24,'JP PINT 1.0'!B:B,0),1)</f>
        <v>The identification of a contract.</v>
      </c>
    </row>
    <row r="25" spans="1:5" ht="19">
      <c r="A25" s="42" t="s">
        <v>1721</v>
      </c>
      <c r="B25" s="43">
        <f>INDEX('JP PINT 1.0'!G:G,MATCH(A25,'JP PINT 1.0'!B:B,0),1)</f>
        <v>1</v>
      </c>
      <c r="C25" s="43" t="str">
        <f>INDEX('JP PINT 1.0'!H:H,MATCH(A25,'JP PINT 1.0'!B:B,0),1)</f>
        <v>Purchase order reference</v>
      </c>
      <c r="D25" s="43" t="str">
        <f>INDEX('JP PINT 1.0'!F:F,MATCH(A25,'JP PINT 1.0'!B:B,0),1)</f>
        <v>0..1</v>
      </c>
      <c r="E25" s="185" t="str">
        <f>INDEX('JP PINT 1.0'!K:K,MATCH(A25,'JP PINT 1.0'!B:B,0),1)</f>
        <v>An identifier of a referenced purchase order	 issued by the Buyer.</v>
      </c>
    </row>
    <row r="26" spans="1:5" ht="19">
      <c r="A26" s="42" t="s">
        <v>1723</v>
      </c>
      <c r="B26" s="43">
        <f>INDEX('JP PINT 1.0'!G:G,MATCH(A26,'JP PINT 1.0'!B:B,0),1)</f>
        <v>1</v>
      </c>
      <c r="C26" s="43" t="str">
        <f>INDEX('JP PINT 1.0'!H:H,MATCH(A26,'JP PINT 1.0'!B:B,0),1)</f>
        <v>Sales order reference</v>
      </c>
      <c r="D26" s="43" t="str">
        <f>INDEX('JP PINT 1.0'!F:F,MATCH(A26,'JP PINT 1.0'!B:B,0),1)</f>
        <v>0..1</v>
      </c>
      <c r="E26" s="185" t="str">
        <f>INDEX('JP PINT 1.0'!K:K,MATCH(A26,'JP PINT 1.0'!B:B,0),1)</f>
        <v>An identifier of a referenced sales order issued by the Seller.</v>
      </c>
    </row>
    <row r="27" spans="1:5" ht="19">
      <c r="A27" s="45" t="s">
        <v>1785</v>
      </c>
      <c r="B27" s="45">
        <f>INDEX('JP PINT 1.0'!G:G,MATCH(A27,'JP PINT 1.0'!B:B,0),1)</f>
        <v>1</v>
      </c>
      <c r="C27" s="45" t="str">
        <f>INDEX('JP PINT 1.0'!H:H,MATCH(A27,'JP PINT 1.0'!B:B,0),1)</f>
        <v>Receiving advice reference</v>
      </c>
      <c r="D27" s="45" t="str">
        <f>INDEX('JP PINT 1.0'!F:F,MATCH(A27,'JP PINT 1.0'!B:B,0),1)</f>
        <v>0..1</v>
      </c>
      <c r="E27" s="186" t="str">
        <f>INDEX('JP PINT 1.0'!K:K,MATCH(A27,'JP PINT 1.0'!B:B,0),1)</f>
        <v>An identifier of a referenced receiving advice.</v>
      </c>
    </row>
    <row r="28" spans="1:5" ht="19">
      <c r="A28" s="42" t="s">
        <v>1782</v>
      </c>
      <c r="B28" s="43">
        <f>INDEX('JP PINT 1.0'!G:G,MATCH(A28,'JP PINT 1.0'!B:B,0),1)</f>
        <v>1</v>
      </c>
      <c r="C28" s="43" t="str">
        <f>INDEX('JP PINT 1.0'!H:H,MATCH(A28,'JP PINT 1.0'!B:B,0),1)</f>
        <v>Despatch advice reference</v>
      </c>
      <c r="D28" s="43" t="str">
        <f>INDEX('JP PINT 1.0'!F:F,MATCH(A28,'JP PINT 1.0'!B:B,0),1)</f>
        <v>0..1</v>
      </c>
      <c r="E28" s="185" t="str">
        <f>INDEX('JP PINT 1.0'!K:K,MATCH(A28,'JP PINT 1.0'!B:B,0),1)</f>
        <v>An identifier of a referenced despatch advice.</v>
      </c>
    </row>
    <row r="29" spans="1:5" ht="19">
      <c r="A29" s="45" t="s">
        <v>1731</v>
      </c>
      <c r="B29" s="45">
        <f>INDEX('JP PINT 1.0'!G:G,MATCH(A29,'JP PINT 1.0'!B:B,0),1)</f>
        <v>1</v>
      </c>
      <c r="C29" s="45" t="str">
        <f>INDEX('JP PINT 1.0'!H:H,MATCH(A29,'JP PINT 1.0'!B:B,0),1)</f>
        <v>Tender or lot reference</v>
      </c>
      <c r="D29" s="45" t="str">
        <f>INDEX('JP PINT 1.0'!F:F,MATCH(A29,'JP PINT 1.0'!B:B,0),1)</f>
        <v>0..1</v>
      </c>
      <c r="E29" s="186" t="str">
        <f>INDEX('JP PINT 1.0'!K:K,MATCH(A29,'JP PINT 1.0'!B:B,0),1)</f>
        <v>The identification of the call for tender or lot the invoice relates to.</v>
      </c>
    </row>
    <row r="30" spans="1:5" ht="19">
      <c r="A30" s="45" t="s">
        <v>1734</v>
      </c>
      <c r="B30" s="45">
        <f>INDEX('JP PINT 1.0'!G:G,MATCH(A30,'JP PINT 1.0'!B:B,0),1)</f>
        <v>1</v>
      </c>
      <c r="C30" s="45" t="str">
        <f>INDEX('JP PINT 1.0'!H:H,MATCH(A30,'JP PINT 1.0'!B:B,0),1)</f>
        <v>Invoiced object identifier</v>
      </c>
      <c r="D30" s="45" t="str">
        <f>INDEX('JP PINT 1.0'!F:F,MATCH(A30,'JP PINT 1.0'!B:B,0),1)</f>
        <v>0..1</v>
      </c>
      <c r="E30" s="186" t="str">
        <f>INDEX('JP PINT 1.0'!K:K,MATCH(A30,'JP PINT 1.0'!B:B,0),1)</f>
        <v>An identifier for an object on which the invoice is based	 given by the Seller.</v>
      </c>
    </row>
    <row r="31" spans="1:5" ht="57">
      <c r="A31" s="45" t="s">
        <v>2194</v>
      </c>
      <c r="B31" s="45">
        <f>INDEX('JP PINT 1.0'!G:G,MATCH(A31,'JP PINT 1.0'!B:B,0),1)</f>
        <v>1</v>
      </c>
      <c r="C31" s="45" t="str">
        <f>INDEX('JP PINT 1.0'!H:H,MATCH(A31,'JP PINT 1.0'!B:B,0),1)</f>
        <v>The identification scheme identifier of the Invoiced object identifier.</v>
      </c>
      <c r="D31" s="45" t="str">
        <f>INDEX('JP PINT 1.0'!F:F,MATCH(A31,'JP PINT 1.0'!B:B,0),1)</f>
        <v>0..1</v>
      </c>
      <c r="E31" s="186" t="str">
        <f>INDEX('JP PINT 1.0'!K:K,MATCH(A31,'JP PINT 1.0'!B:B,0),1)</f>
        <v>If it may be not clear for the receiver what scheme is used for the identifier	 a conditional scheme identifier should be used that shall be chosen from the UNTDID 1153 code list [6] entries.</v>
      </c>
    </row>
    <row r="32" spans="1:5" ht="38">
      <c r="A32" s="45" t="s">
        <v>1930</v>
      </c>
      <c r="B32" s="45">
        <f>INDEX('JP PINT 1.0'!G:G,MATCH(A32,'JP PINT 1.0'!B:B,0),1)</f>
        <v>1</v>
      </c>
      <c r="C32" s="45" t="str">
        <f>INDEX('JP PINT 1.0'!H:H,MATCH(A32,'JP PINT 1.0'!B:B,0),1)</f>
        <v>Buyer accounting reference</v>
      </c>
      <c r="D32" s="45" t="str">
        <f>INDEX('JP PINT 1.0'!F:F,MATCH(A32,'JP PINT 1.0'!B:B,0),1)</f>
        <v>0..1</v>
      </c>
      <c r="E32" s="186" t="str">
        <f>INDEX('JP PINT 1.0'!K:K,MATCH(A32,'JP PINT 1.0'!B:B,0),1)</f>
        <v>A textual value that specifies where to book the relevant data into the Buyer’s financial accounts.</v>
      </c>
    </row>
    <row r="33" spans="1:5" ht="19">
      <c r="A33" s="42" t="s">
        <v>2209</v>
      </c>
      <c r="B33" s="48">
        <f>INDEX('JP PINT 1.0'!G:G,MATCH(A33,'JP PINT 1.0'!B:B,0),1)</f>
        <v>1</v>
      </c>
      <c r="C33" s="48" t="str">
        <f>INDEX('JP PINT 1.0'!H:H,MATCH(A33,'JP PINT 1.0'!B:B,0),1)</f>
        <v>INVOICE TERMS</v>
      </c>
      <c r="D33" s="48" t="str">
        <f>INDEX('JP PINT 1.0'!F:F,MATCH(A33,'JP PINT 1.0'!B:B,0),1)</f>
        <v>0..n</v>
      </c>
      <c r="E33" s="187" t="str">
        <f>INDEX('JP PINT 1.0'!K:K,MATCH(A33,'JP PINT 1.0'!B:B,0),1)</f>
        <v>Information about the terms that apply to the settlement of the invoice amount.</v>
      </c>
    </row>
    <row r="34" spans="1:5" ht="19">
      <c r="A34" s="46" t="s">
        <v>2218</v>
      </c>
      <c r="B34" s="46">
        <f>INDEX('JP PINT 1.0'!G:G,MATCH(A34,'JP PINT 1.0'!B:B,0),1)</f>
        <v>2</v>
      </c>
      <c r="C34" s="46" t="str">
        <f>INDEX('JP PINT 1.0'!H:H,MATCH(A34,'JP PINT 1.0'!B:B,0),1)</f>
        <v>Terms payment instructions ID</v>
      </c>
      <c r="D34" s="46" t="str">
        <f>INDEX('JP PINT 1.0'!F:F,MATCH(A34,'JP PINT 1.0'!B:B,0),1)</f>
        <v>0..1</v>
      </c>
      <c r="E34" s="189" t="str">
        <f>INDEX('JP PINT 1.0'!K:K,MATCH(A34,'JP PINT 1.0'!B:B,0),1)</f>
        <v>The payment instructions that apply to these payment terms.</v>
      </c>
    </row>
    <row r="35" spans="1:5" ht="38">
      <c r="A35" s="42" t="s">
        <v>1840</v>
      </c>
      <c r="B35" s="43">
        <f>INDEX('JP PINT 1.0'!G:G,MATCH(A35,'JP PINT 1.0'!B:B,0),1)</f>
        <v>2</v>
      </c>
      <c r="C35" s="43" t="str">
        <f>INDEX('JP PINT 1.0'!H:H,MATCH(A35,'JP PINT 1.0'!B:B,0),1)</f>
        <v>Payment terms</v>
      </c>
      <c r="D35" s="43" t="str">
        <f>INDEX('JP PINT 1.0'!F:F,MATCH(A35,'JP PINT 1.0'!B:B,0),1)</f>
        <v>0..1</v>
      </c>
      <c r="E35" s="185" t="str">
        <f>INDEX('JP PINT 1.0'!K:K,MATCH(A35,'JP PINT 1.0'!B:B,0),1)</f>
        <v>A textual description of the payment terms that apply to the amount due for payment (Including description of possible penalties).</v>
      </c>
    </row>
    <row r="36" spans="1:5" ht="19">
      <c r="A36" s="45" t="s">
        <v>2232</v>
      </c>
      <c r="B36" s="45">
        <f>INDEX('JP PINT 1.0'!G:G,MATCH(A36,'JP PINT 1.0'!B:B,0),1)</f>
        <v>2</v>
      </c>
      <c r="C36" s="45" t="str">
        <f>INDEX('JP PINT 1.0'!H:H,MATCH(A36,'JP PINT 1.0'!B:B,0),1)</f>
        <v>Terms amount</v>
      </c>
      <c r="D36" s="45" t="str">
        <f>INDEX('JP PINT 1.0'!F:F,MATCH(A36,'JP PINT 1.0'!B:B,0),1)</f>
        <v>0..1</v>
      </c>
      <c r="E36" s="186" t="str">
        <f>INDEX('JP PINT 1.0'!K:K,MATCH(A36,'JP PINT 1.0'!B:B,0),1)</f>
        <v>The payment amount that these terms apply to.</v>
      </c>
    </row>
    <row r="37" spans="1:5" ht="19">
      <c r="A37" s="44" t="s">
        <v>2241</v>
      </c>
      <c r="B37" s="43">
        <f>INDEX('JP PINT 1.0'!G:G,MATCH(A37,'JP PINT 1.0'!B:B,0),1)</f>
        <v>2</v>
      </c>
      <c r="C37" s="43" t="str">
        <f>INDEX('JP PINT 1.0'!H:H,MATCH(A37,'JP PINT 1.0'!B:B,0),1)</f>
        <v>Terms installment due date</v>
      </c>
      <c r="D37" s="43" t="str">
        <f>INDEX('JP PINT 1.0'!F:F,MATCH(A37,'JP PINT 1.0'!B:B,0),1)</f>
        <v>0..1</v>
      </c>
      <c r="E37" s="185" t="str">
        <f>INDEX('JP PINT 1.0'!K:K,MATCH(A37,'JP PINT 1.0'!B:B,0),1)</f>
        <v>The date before end of which the terms amount shall be settled.</v>
      </c>
    </row>
    <row r="38" spans="1:5" ht="19">
      <c r="A38" s="42" t="s">
        <v>1596</v>
      </c>
      <c r="B38" s="43">
        <f>INDEX('JP PINT 1.0'!G:G,MATCH(A38,'JP PINT 1.0'!B:B,0),1)</f>
        <v>1</v>
      </c>
      <c r="C38" s="43" t="str">
        <f>INDEX('JP PINT 1.0'!H:H,MATCH(A38,'JP PINT 1.0'!B:B,0),1)</f>
        <v>Invoice note</v>
      </c>
      <c r="D38" s="43" t="str">
        <f>INDEX('JP PINT 1.0'!F:F,MATCH(A38,'JP PINT 1.0'!B:B,0),1)</f>
        <v>0..1</v>
      </c>
      <c r="E38" s="185" t="str">
        <f>INDEX('JP PINT 1.0'!K:K,MATCH(A38,'JP PINT 1.0'!B:B,0),1)</f>
        <v>A textual note that gives unstructured information that is relevant to the Invoice as a whole.</v>
      </c>
    </row>
    <row r="39" spans="1:5" ht="38">
      <c r="A39" s="48" t="s">
        <v>1578</v>
      </c>
      <c r="B39" s="48">
        <f>INDEX('JP PINT 1.0'!G:G,MATCH(A39,'JP PINT 1.0'!B:B,0),1)</f>
        <v>1</v>
      </c>
      <c r="C39" s="48" t="str">
        <f>INDEX('JP PINT 1.0'!H:H,MATCH(A39,'JP PINT 1.0'!B:B,0),1)</f>
        <v>PROCESS CONTROL</v>
      </c>
      <c r="D39" s="48" t="str">
        <f>INDEX('JP PINT 1.0'!F:F,MATCH(A39,'JP PINT 1.0'!B:B,0),1)</f>
        <v>1..1</v>
      </c>
      <c r="E39" s="187" t="str">
        <f>INDEX('JP PINT 1.0'!K:K,MATCH(A39,'JP PINT 1.0'!B:B,0),1)</f>
        <v>A group of business terms providing information on the business process and rules applicable to the Invoice document.</v>
      </c>
    </row>
    <row r="40" spans="1:5" ht="38">
      <c r="A40" s="42" t="s">
        <v>1580</v>
      </c>
      <c r="B40" s="43">
        <f>INDEX('JP PINT 1.0'!G:G,MATCH(A40,'JP PINT 1.0'!B:B,0),1)</f>
        <v>2</v>
      </c>
      <c r="C40" s="43" t="str">
        <f>INDEX('JP PINT 1.0'!H:H,MATCH(A40,'JP PINT 1.0'!B:B,0),1)</f>
        <v>Business process type</v>
      </c>
      <c r="D40" s="43" t="str">
        <f>INDEX('JP PINT 1.0'!F:F,MATCH(A40,'JP PINT 1.0'!B:B,0),1)</f>
        <v>1..1</v>
      </c>
      <c r="E40" s="185" t="str">
        <f>INDEX('JP PINT 1.0'!K:K,MATCH(A40,'JP PINT 1.0'!B:B,0),1)</f>
        <v>Identifies the business process context in which the transaction appears	 to enable the Buyer to process the Invoice in an appropriate way.</v>
      </c>
    </row>
    <row r="41" spans="1:5" ht="57">
      <c r="A41" s="42" t="s">
        <v>1583</v>
      </c>
      <c r="B41" s="43">
        <f>INDEX('JP PINT 1.0'!G:G,MATCH(A41,'JP PINT 1.0'!B:B,0),1)</f>
        <v>2</v>
      </c>
      <c r="C41" s="43" t="str">
        <f>INDEX('JP PINT 1.0'!H:H,MATCH(A41,'JP PINT 1.0'!B:B,0),1)</f>
        <v>Specification identifier</v>
      </c>
      <c r="D41" s="43" t="str">
        <f>INDEX('JP PINT 1.0'!F:F,MATCH(A41,'JP PINT 1.0'!B:B,0),1)</f>
        <v>1..1</v>
      </c>
      <c r="E41" s="185" t="str">
        <f>INDEX('JP PINT 1.0'!K:K,MATCH(A41,'JP PINT 1.0'!B:B,0),1)</f>
        <v>An identification of the specification containing the total set of rules regarding semantic content	 cardinalities and business rules to which the data contained in the instance document conforms.</v>
      </c>
    </row>
    <row r="42" spans="1:5" ht="19">
      <c r="A42" s="42" t="s">
        <v>1922</v>
      </c>
      <c r="B42" s="48">
        <f>INDEX('JP PINT 1.0'!G:G,MATCH(A42,'JP PINT 1.0'!B:B,0),1)</f>
        <v>1</v>
      </c>
      <c r="C42" s="48" t="str">
        <f>INDEX('JP PINT 1.0'!H:H,MATCH(A42,'JP PINT 1.0'!B:B,0),1)</f>
        <v>PRECEDING INVOICE REFERENCE</v>
      </c>
      <c r="D42" s="48" t="str">
        <f>INDEX('JP PINT 1.0'!F:F,MATCH(A42,'JP PINT 1.0'!B:B,0),1)</f>
        <v>0..n</v>
      </c>
      <c r="E42" s="187" t="str">
        <f>INDEX('JP PINT 1.0'!K:K,MATCH(A42,'JP PINT 1.0'!B:B,0),1)</f>
        <v>A group of business terms providing information on one or more preceding Invoices.</v>
      </c>
    </row>
    <row r="43" spans="1:5" ht="19">
      <c r="A43" s="42" t="s">
        <v>1925</v>
      </c>
      <c r="B43" s="43">
        <f>INDEX('JP PINT 1.0'!G:G,MATCH(A43,'JP PINT 1.0'!B:B,0),1)</f>
        <v>2</v>
      </c>
      <c r="C43" s="43" t="str">
        <f>INDEX('JP PINT 1.0'!H:H,MATCH(A43,'JP PINT 1.0'!B:B,0),1)</f>
        <v>Preceding Invoice reference</v>
      </c>
      <c r="D43" s="43" t="str">
        <f>INDEX('JP PINT 1.0'!F:F,MATCH(A43,'JP PINT 1.0'!B:B,0),1)</f>
        <v>1..1</v>
      </c>
      <c r="E43" s="185" t="str">
        <f>INDEX('JP PINT 1.0'!K:K,MATCH(A43,'JP PINT 1.0'!B:B,0),1)</f>
        <v>The identification of an Invoice that was previously sent by the Seller.</v>
      </c>
    </row>
    <row r="44" spans="1:5" ht="19">
      <c r="A44" s="42" t="s">
        <v>1927</v>
      </c>
      <c r="B44" s="43">
        <f>INDEX('JP PINT 1.0'!G:G,MATCH(A44,'JP PINT 1.0'!B:B,0),1)</f>
        <v>2</v>
      </c>
      <c r="C44" s="43" t="str">
        <f>INDEX('JP PINT 1.0'!H:H,MATCH(A44,'JP PINT 1.0'!B:B,0),1)</f>
        <v>Preceding Invoice issue date</v>
      </c>
      <c r="D44" s="43" t="str">
        <f>INDEX('JP PINT 1.0'!F:F,MATCH(A44,'JP PINT 1.0'!B:B,0),1)</f>
        <v>0..1</v>
      </c>
      <c r="E44" s="185" t="str">
        <f>INDEX('JP PINT 1.0'!K:K,MATCH(A44,'JP PINT 1.0'!B:B,0),1)</f>
        <v>The date when the Preceding Invoice was issued.</v>
      </c>
    </row>
    <row r="45" spans="1:5" ht="19">
      <c r="A45" s="42" t="s">
        <v>2286</v>
      </c>
      <c r="B45" s="48">
        <f>INDEX('JP PINT 1.0'!G:G,MATCH(A45,'JP PINT 1.0'!B:B,0),1)</f>
        <v>1</v>
      </c>
      <c r="C45" s="48" t="str">
        <f>INDEX('JP PINT 1.0'!H:H,MATCH(A45,'JP PINT 1.0'!B:B,0),1)</f>
        <v>SELLER</v>
      </c>
      <c r="D45" s="48" t="str">
        <f>INDEX('JP PINT 1.0'!F:F,MATCH(A45,'JP PINT 1.0'!B:B,0),1)</f>
        <v>1..1</v>
      </c>
      <c r="E45" s="187" t="str">
        <f>INDEX('JP PINT 1.0'!K:K,MATCH(A45,'JP PINT 1.0'!B:B,0),1)</f>
        <v>A group of business terms providing information about the Seller.</v>
      </c>
    </row>
    <row r="46" spans="1:5" ht="38">
      <c r="A46" s="42" t="s">
        <v>1608</v>
      </c>
      <c r="B46" s="43">
        <f>INDEX('JP PINT 1.0'!G:G,MATCH(A46,'JP PINT 1.0'!B:B,0),1)</f>
        <v>2</v>
      </c>
      <c r="C46" s="43" t="str">
        <f>INDEX('JP PINT 1.0'!H:H,MATCH(A46,'JP PINT 1.0'!B:B,0),1)</f>
        <v>Seller name</v>
      </c>
      <c r="D46" s="43" t="str">
        <f>INDEX('JP PINT 1.0'!F:F,MATCH(A46,'JP PINT 1.0'!B:B,0),1)</f>
        <v>1..1</v>
      </c>
      <c r="E46" s="185" t="str">
        <f>INDEX('JP PINT 1.0'!K:K,MATCH(A46,'JP PINT 1.0'!B:B,0),1)</f>
        <v>The full formal name by which the Seller is registered in the national registry of legal entities or as a Taxable person or otherwise trades as a person or persons.</v>
      </c>
    </row>
    <row r="47" spans="1:5" ht="19">
      <c r="A47" s="45" t="s">
        <v>1617</v>
      </c>
      <c r="B47" s="45">
        <f>INDEX('JP PINT 1.0'!G:G,MATCH(A47,'JP PINT 1.0'!B:B,0),1)</f>
        <v>2</v>
      </c>
      <c r="C47" s="45" t="str">
        <f>INDEX('JP PINT 1.0'!H:H,MATCH(A47,'JP PINT 1.0'!B:B,0),1)</f>
        <v>Seller trading name</v>
      </c>
      <c r="D47" s="45" t="str">
        <f>INDEX('JP PINT 1.0'!F:F,MATCH(A47,'JP PINT 1.0'!B:B,0),1)</f>
        <v>0..1</v>
      </c>
      <c r="E47" s="186" t="str">
        <f>INDEX('JP PINT 1.0'!K:K,MATCH(A47,'JP PINT 1.0'!B:B,0),1)</f>
        <v>A name by which the Seller is known	 other than Seller name (also known as Business name).</v>
      </c>
    </row>
    <row r="48" spans="1:5" ht="19">
      <c r="A48" s="42" t="s">
        <v>1605</v>
      </c>
      <c r="B48" s="43">
        <f>INDEX('JP PINT 1.0'!G:G,MATCH(A48,'JP PINT 1.0'!B:B,0),1)</f>
        <v>2</v>
      </c>
      <c r="C48" s="43" t="str">
        <f>INDEX('JP PINT 1.0'!H:H,MATCH(A48,'JP PINT 1.0'!B:B,0),1)</f>
        <v>Seller identifier</v>
      </c>
      <c r="D48" s="43" t="str">
        <f>INDEX('JP PINT 1.0'!F:F,MATCH(A48,'JP PINT 1.0'!B:B,0),1)</f>
        <v>0..n</v>
      </c>
      <c r="E48" s="185" t="str">
        <f>INDEX('JP PINT 1.0'!K:K,MATCH(A48,'JP PINT 1.0'!B:B,0),1)</f>
        <v>An identification of the Seller.</v>
      </c>
    </row>
    <row r="49" spans="1:5" ht="38">
      <c r="A49" s="42" t="s">
        <v>5221</v>
      </c>
      <c r="B49" s="49">
        <f>INDEX('JP PINT 1.0'!G:G,MATCH(A49,'JP PINT 1.0'!B:B,0),1)</f>
        <v>3</v>
      </c>
      <c r="C49" s="49" t="str">
        <f>INDEX('JP PINT 1.0'!H:H,MATCH(A49,'JP PINT 1.0'!B:B,0),1)</f>
        <v>Seller identifier Scheme identifier</v>
      </c>
      <c r="D49" s="49" t="str">
        <f>INDEX('JP PINT 1.0'!F:F,MATCH(A49,'JP PINT 1.0'!B:B,0),1)</f>
        <v>0..1</v>
      </c>
      <c r="E49" s="190" t="str">
        <f>INDEX('JP PINT 1.0'!K:K,MATCH(A49,'JP PINT 1.0'!B:B,0),1)</f>
        <v>If used, the identification scheme identifier shall be chosen from the entries of the list published by the ISO/IEC 6523 maintenance agency.</v>
      </c>
    </row>
    <row r="50" spans="1:5" ht="19">
      <c r="A50" s="42" t="s">
        <v>1614</v>
      </c>
      <c r="B50" s="43">
        <f>INDEX('JP PINT 1.0'!G:G,MATCH(A50,'JP PINT 1.0'!B:B,0),1)</f>
        <v>2</v>
      </c>
      <c r="C50" s="43" t="str">
        <f>INDEX('JP PINT 1.0'!H:H,MATCH(A50,'JP PINT 1.0'!B:B,0),1)</f>
        <v>Seller legal registration identifier</v>
      </c>
      <c r="D50" s="43" t="str">
        <f>INDEX('JP PINT 1.0'!F:F,MATCH(A50,'JP PINT 1.0'!B:B,0),1)</f>
        <v>0..1</v>
      </c>
      <c r="E50" s="185" t="str">
        <f>INDEX('JP PINT 1.0'!K:K,MATCH(A50,'JP PINT 1.0'!B:B,0),1)</f>
        <v>An identifier issued by an official registrar that identifies the Seller as a legal entity or person.</v>
      </c>
    </row>
    <row r="51" spans="1:5" ht="38">
      <c r="A51" s="42" t="s">
        <v>5222</v>
      </c>
      <c r="B51" s="49">
        <f>INDEX('JP PINT 1.0'!G:G,MATCH(A51,'JP PINT 1.0'!B:B,0),1)</f>
        <v>3</v>
      </c>
      <c r="C51" s="49" t="str">
        <f>INDEX('JP PINT 1.0'!H:H,MATCH(A51,'JP PINT 1.0'!B:B,0),1)</f>
        <v>Seller legal registration identifier Scheme identifier</v>
      </c>
      <c r="D51" s="49" t="str">
        <f>INDEX('JP PINT 1.0'!F:F,MATCH(A51,'JP PINT 1.0'!B:B,0),1)</f>
        <v>0..1</v>
      </c>
      <c r="E51" s="190" t="str">
        <f>INDEX('JP PINT 1.0'!K:K,MATCH(A51,'JP PINT 1.0'!B:B,0),1)</f>
        <v>If used	 the identification scheme shall be chosen from the entries of the list published by the ISO/IEC 6523 maintenance agency.</v>
      </c>
    </row>
    <row r="52" spans="1:5" ht="19">
      <c r="A52" s="42" t="s">
        <v>1653</v>
      </c>
      <c r="B52" s="49">
        <f>INDEX('JP PINT 1.0'!G:G,MATCH(A52,'JP PINT 1.0'!B:B,0),1)</f>
        <v>2</v>
      </c>
      <c r="C52" s="49" t="str">
        <f>INDEX('JP PINT 1.0'!H:H,MATCH(A52,'JP PINT 1.0'!B:B,0),1)</f>
        <v>Seller TAX identifier</v>
      </c>
      <c r="D52" s="49" t="str">
        <f>INDEX('JP PINT 1.0'!F:F,MATCH(A52,'JP PINT 1.0'!B:B,0),1)</f>
        <v>0..1</v>
      </c>
      <c r="E52" s="190" t="str">
        <f>INDEX('JP PINT 1.0'!K:K,MATCH(A52,'JP PINT 1.0'!B:B,0),1)</f>
        <v>The Seller’s TAX identifier (also known as Seller TAX identification number).</v>
      </c>
    </row>
    <row r="53" spans="1:5" ht="38">
      <c r="A53" s="42" t="s">
        <v>1654</v>
      </c>
      <c r="B53" s="43">
        <f>INDEX('JP PINT 1.0'!G:G,MATCH(A53,'JP PINT 1.0'!B:B,0),1)</f>
        <v>2</v>
      </c>
      <c r="C53" s="43" t="str">
        <f>INDEX('JP PINT 1.0'!H:H,MATCH(A53,'JP PINT 1.0'!B:B,0),1)</f>
        <v>Seller TAX registration identifier</v>
      </c>
      <c r="D53" s="43" t="str">
        <f>INDEX('JP PINT 1.0'!F:F,MATCH(A53,'JP PINT 1.0'!B:B,0),1)</f>
        <v>0..1</v>
      </c>
      <c r="E53" s="185" t="str">
        <f>INDEX('JP PINT 1.0'!K:K,MATCH(A53,'JP PINT 1.0'!B:B,0),1)</f>
        <v>The local identification (defined by the Seller’s address) of the Seller for tax purposes or a reference that enables the Seller to state his registered tax status.</v>
      </c>
    </row>
    <row r="54" spans="1:5" ht="19">
      <c r="A54" s="45" t="s">
        <v>1611</v>
      </c>
      <c r="B54" s="45">
        <f>INDEX('JP PINT 1.0'!G:G,MATCH(A54,'JP PINT 1.0'!B:B,0),1)</f>
        <v>2</v>
      </c>
      <c r="C54" s="45" t="str">
        <f>INDEX('JP PINT 1.0'!H:H,MATCH(A54,'JP PINT 1.0'!B:B,0),1)</f>
        <v>Seller additional legal information</v>
      </c>
      <c r="D54" s="45" t="str">
        <f>INDEX('JP PINT 1.0'!F:F,MATCH(A54,'JP PINT 1.0'!B:B,0),1)</f>
        <v>0..1</v>
      </c>
      <c r="E54" s="186" t="str">
        <f>INDEX('JP PINT 1.0'!K:K,MATCH(A54,'JP PINT 1.0'!B:B,0),1)</f>
        <v>Additional legal information relevant for the Seller.</v>
      </c>
    </row>
    <row r="55" spans="1:5" ht="38">
      <c r="A55" s="42" t="s">
        <v>1651</v>
      </c>
      <c r="B55" s="49">
        <f>INDEX('JP PINT 1.0'!G:G,MATCH(A55,'JP PINT 1.0'!B:B,0),1)</f>
        <v>2</v>
      </c>
      <c r="C55" s="49" t="str">
        <f>INDEX('JP PINT 1.0'!H:H,MATCH(A55,'JP PINT 1.0'!B:B,0),1)</f>
        <v>Seller electronic address</v>
      </c>
      <c r="D55" s="49" t="str">
        <f>INDEX('JP PINT 1.0'!F:F,MATCH(A55,'JP PINT 1.0'!B:B,0),1)</f>
        <v>1..1</v>
      </c>
      <c r="E55" s="190" t="str">
        <f>INDEX('JP PINT 1.0'!K:K,MATCH(A55,'JP PINT 1.0'!B:B,0),1)</f>
        <v>Identifies the Seller’s electronic address to which the application level response to the invoice may be delivered.</v>
      </c>
    </row>
    <row r="56" spans="1:5" ht="38">
      <c r="A56" s="42" t="s">
        <v>5223</v>
      </c>
      <c r="B56" s="49">
        <f>INDEX('JP PINT 1.0'!G:G,MATCH(A56,'JP PINT 1.0'!B:B,0),1)</f>
        <v>3</v>
      </c>
      <c r="C56" s="49" t="str">
        <f>INDEX('JP PINT 1.0'!H:H,MATCH(A56,'JP PINT 1.0'!B:B,0),1)</f>
        <v>Seller electronic address Scheme identifier</v>
      </c>
      <c r="D56" s="49" t="str">
        <f>INDEX('JP PINT 1.0'!F:F,MATCH(A56,'JP PINT 1.0'!B:B,0),1)</f>
        <v>1..1</v>
      </c>
      <c r="E56" s="190" t="str">
        <f>INDEX('JP PINT 1.0'!K:K,MATCH(A56,'JP PINT 1.0'!B:B,0),1)</f>
        <v>The scheme identifier shall be chosen from a list to be maintained by the Connecting Europe Facility.</v>
      </c>
    </row>
    <row r="57" spans="1:5" ht="19">
      <c r="A57" s="42" t="s">
        <v>1602</v>
      </c>
      <c r="B57" s="48">
        <f>INDEX('JP PINT 1.0'!G:G,MATCH(A57,'JP PINT 1.0'!B:B,0),1)</f>
        <v>2</v>
      </c>
      <c r="C57" s="48" t="str">
        <f>INDEX('JP PINT 1.0'!H:H,MATCH(A57,'JP PINT 1.0'!B:B,0),1)</f>
        <v>SELLER POSTAL ADDRESS</v>
      </c>
      <c r="D57" s="48" t="str">
        <f>INDEX('JP PINT 1.0'!F:F,MATCH(A57,'JP PINT 1.0'!B:B,0),1)</f>
        <v>1..1</v>
      </c>
      <c r="E57" s="187" t="str">
        <f>INDEX('JP PINT 1.0'!K:K,MATCH(A57,'JP PINT 1.0'!B:B,0),1)</f>
        <v>A group of business terms providing information about the address of the Seller.</v>
      </c>
    </row>
    <row r="58" spans="1:5" ht="19">
      <c r="A58" s="42" t="s">
        <v>1635</v>
      </c>
      <c r="B58" s="43">
        <f>INDEX('JP PINT 1.0'!G:G,MATCH(A58,'JP PINT 1.0'!B:B,0),1)</f>
        <v>3</v>
      </c>
      <c r="C58" s="43" t="str">
        <f>INDEX('JP PINT 1.0'!H:H,MATCH(A58,'JP PINT 1.0'!B:B,0),1)</f>
        <v>Seller address line 1</v>
      </c>
      <c r="D58" s="43" t="str">
        <f>INDEX('JP PINT 1.0'!F:F,MATCH(A58,'JP PINT 1.0'!B:B,0),1)</f>
        <v>0..1</v>
      </c>
      <c r="E58" s="185" t="str">
        <f>INDEX('JP PINT 1.0'!K:K,MATCH(A58,'JP PINT 1.0'!B:B,0),1)</f>
        <v>The main address line in an address.</v>
      </c>
    </row>
    <row r="59" spans="1:5" ht="38">
      <c r="A59" s="42" t="s">
        <v>1638</v>
      </c>
      <c r="B59" s="43">
        <f>INDEX('JP PINT 1.0'!G:G,MATCH(A59,'JP PINT 1.0'!B:B,0),1)</f>
        <v>3</v>
      </c>
      <c r="C59" s="43" t="str">
        <f>INDEX('JP PINT 1.0'!H:H,MATCH(A59,'JP PINT 1.0'!B:B,0),1)</f>
        <v>Seller address line 2</v>
      </c>
      <c r="D59" s="43" t="str">
        <f>INDEX('JP PINT 1.0'!F:F,MATCH(A59,'JP PINT 1.0'!B:B,0),1)</f>
        <v>0..1</v>
      </c>
      <c r="E59" s="185" t="str">
        <f>INDEX('JP PINT 1.0'!K:K,MATCH(A59,'JP PINT 1.0'!B:B,0),1)</f>
        <v>An additional address line in an address that can be used to give further details supplementing the main line.</v>
      </c>
    </row>
    <row r="60" spans="1:5" ht="38">
      <c r="A60" s="42" t="s">
        <v>1641</v>
      </c>
      <c r="B60" s="43">
        <f>INDEX('JP PINT 1.0'!G:G,MATCH(A60,'JP PINT 1.0'!B:B,0),1)</f>
        <v>3</v>
      </c>
      <c r="C60" s="43" t="str">
        <f>INDEX('JP PINT 1.0'!H:H,MATCH(A60,'JP PINT 1.0'!B:B,0),1)</f>
        <v>Seller address line 3</v>
      </c>
      <c r="D60" s="43" t="str">
        <f>INDEX('JP PINT 1.0'!F:F,MATCH(A60,'JP PINT 1.0'!B:B,0),1)</f>
        <v>0..1</v>
      </c>
      <c r="E60" s="185" t="str">
        <f>INDEX('JP PINT 1.0'!K:K,MATCH(A60,'JP PINT 1.0'!B:B,0),1)</f>
        <v>An additional address line in an address that can be used to give further details supplementing the main line.</v>
      </c>
    </row>
    <row r="61" spans="1:5" ht="19">
      <c r="A61" s="45" t="s">
        <v>1643</v>
      </c>
      <c r="B61" s="45">
        <f>INDEX('JP PINT 1.0'!G:G,MATCH(A61,'JP PINT 1.0'!B:B,0),1)</f>
        <v>3</v>
      </c>
      <c r="C61" s="45" t="str">
        <f>INDEX('JP PINT 1.0'!H:H,MATCH(A61,'JP PINT 1.0'!B:B,0),1)</f>
        <v>Seller city</v>
      </c>
      <c r="D61" s="45" t="str">
        <f>INDEX('JP PINT 1.0'!F:F,MATCH(A61,'JP PINT 1.0'!B:B,0),1)</f>
        <v>0..1</v>
      </c>
      <c r="E61" s="186" t="str">
        <f>INDEX('JP PINT 1.0'!K:K,MATCH(A61,'JP PINT 1.0'!B:B,0),1)</f>
        <v>The common name of the city	 town or village	 where the Seller address is located.</v>
      </c>
    </row>
    <row r="62" spans="1:5" ht="19">
      <c r="A62" s="42" t="s">
        <v>1632</v>
      </c>
      <c r="B62" s="43">
        <f>INDEX('JP PINT 1.0'!G:G,MATCH(A62,'JP PINT 1.0'!B:B,0),1)</f>
        <v>3</v>
      </c>
      <c r="C62" s="43" t="str">
        <f>INDEX('JP PINT 1.0'!H:H,MATCH(A62,'JP PINT 1.0'!B:B,0),1)</f>
        <v>Seller post code</v>
      </c>
      <c r="D62" s="43" t="str">
        <f>INDEX('JP PINT 1.0'!F:F,MATCH(A62,'JP PINT 1.0'!B:B,0),1)</f>
        <v>0..1</v>
      </c>
      <c r="E62" s="185" t="str">
        <f>INDEX('JP PINT 1.0'!K:K,MATCH(A62,'JP PINT 1.0'!B:B,0),1)</f>
        <v>The identifier for an addressable group of properties according to the relevant postal service.</v>
      </c>
    </row>
    <row r="63" spans="1:5" ht="19">
      <c r="A63" s="45" t="s">
        <v>1648</v>
      </c>
      <c r="B63" s="45">
        <f>INDEX('JP PINT 1.0'!G:G,MATCH(A63,'JP PINT 1.0'!B:B,0),1)</f>
        <v>3</v>
      </c>
      <c r="C63" s="45" t="str">
        <f>INDEX('JP PINT 1.0'!H:H,MATCH(A63,'JP PINT 1.0'!B:B,0),1)</f>
        <v>Seller country subdivision</v>
      </c>
      <c r="D63" s="45" t="str">
        <f>INDEX('JP PINT 1.0'!F:F,MATCH(A63,'JP PINT 1.0'!B:B,0),1)</f>
        <v>0..1</v>
      </c>
      <c r="E63" s="186" t="str">
        <f>INDEX('JP PINT 1.0'!K:K,MATCH(A63,'JP PINT 1.0'!B:B,0),1)</f>
        <v>The subdivision of a country.</v>
      </c>
    </row>
    <row r="64" spans="1:5" ht="19">
      <c r="A64" s="42" t="s">
        <v>1645</v>
      </c>
      <c r="B64" s="49">
        <f>INDEX('JP PINT 1.0'!G:G,MATCH(A64,'JP PINT 1.0'!B:B,0),1)</f>
        <v>3</v>
      </c>
      <c r="C64" s="49" t="str">
        <f>INDEX('JP PINT 1.0'!H:H,MATCH(A64,'JP PINT 1.0'!B:B,0),1)</f>
        <v>Seller country code</v>
      </c>
      <c r="D64" s="49" t="str">
        <f>INDEX('JP PINT 1.0'!F:F,MATCH(A64,'JP PINT 1.0'!B:B,0),1)</f>
        <v>1..1</v>
      </c>
      <c r="E64" s="190" t="str">
        <f>INDEX('JP PINT 1.0'!K:K,MATCH(A64,'JP PINT 1.0'!B:B,0),1)</f>
        <v>A code that identifies the country.</v>
      </c>
    </row>
    <row r="65" spans="1:5" ht="19">
      <c r="A65" s="42" t="s">
        <v>1619</v>
      </c>
      <c r="B65" s="48">
        <f>INDEX('JP PINT 1.0'!G:G,MATCH(A65,'JP PINT 1.0'!B:B,0),1)</f>
        <v>2</v>
      </c>
      <c r="C65" s="48" t="str">
        <f>INDEX('JP PINT 1.0'!H:H,MATCH(A65,'JP PINT 1.0'!B:B,0),1)</f>
        <v>SELLER CONTACT</v>
      </c>
      <c r="D65" s="48" t="str">
        <f>INDEX('JP PINT 1.0'!F:F,MATCH(A65,'JP PINT 1.0'!B:B,0),1)</f>
        <v>0..1</v>
      </c>
      <c r="E65" s="187" t="str">
        <f>INDEX('JP PINT 1.0'!K:K,MATCH(A65,'JP PINT 1.0'!B:B,0),1)</f>
        <v>A group of business terms providing contact information about the Seller.</v>
      </c>
    </row>
    <row r="66" spans="1:5" ht="19">
      <c r="A66" s="42" t="s">
        <v>1621</v>
      </c>
      <c r="B66" s="43">
        <f>INDEX('JP PINT 1.0'!G:G,MATCH(A66,'JP PINT 1.0'!B:B,0),1)</f>
        <v>3</v>
      </c>
      <c r="C66" s="43" t="str">
        <f>INDEX('JP PINT 1.0'!H:H,MATCH(A66,'JP PINT 1.0'!B:B,0),1)</f>
        <v>Seller contact point</v>
      </c>
      <c r="D66" s="43" t="str">
        <f>INDEX('JP PINT 1.0'!F:F,MATCH(A66,'JP PINT 1.0'!B:B,0),1)</f>
        <v>0..1</v>
      </c>
      <c r="E66" s="185" t="str">
        <f>INDEX('JP PINT 1.0'!K:K,MATCH(A66,'JP PINT 1.0'!B:B,0),1)</f>
        <v>A contact point for a legal entity or person.</v>
      </c>
    </row>
    <row r="67" spans="1:5" ht="19">
      <c r="A67" s="42" t="s">
        <v>1624</v>
      </c>
      <c r="B67" s="43">
        <f>INDEX('JP PINT 1.0'!G:G,MATCH(A67,'JP PINT 1.0'!B:B,0),1)</f>
        <v>3</v>
      </c>
      <c r="C67" s="43" t="str">
        <f>INDEX('JP PINT 1.0'!H:H,MATCH(A67,'JP PINT 1.0'!B:B,0),1)</f>
        <v>Seller contact telephone number</v>
      </c>
      <c r="D67" s="43" t="str">
        <f>INDEX('JP PINT 1.0'!F:F,MATCH(A67,'JP PINT 1.0'!B:B,0),1)</f>
        <v>0..1</v>
      </c>
      <c r="E67" s="185" t="str">
        <f>INDEX('JP PINT 1.0'!K:K,MATCH(A67,'JP PINT 1.0'!B:B,0),1)</f>
        <v>A phone number for the contact point.</v>
      </c>
    </row>
    <row r="68" spans="1:5" ht="19">
      <c r="A68" s="42" t="s">
        <v>1627</v>
      </c>
      <c r="B68" s="43">
        <f>INDEX('JP PINT 1.0'!G:G,MATCH(A68,'JP PINT 1.0'!B:B,0),1)</f>
        <v>3</v>
      </c>
      <c r="C68" s="43" t="str">
        <f>INDEX('JP PINT 1.0'!H:H,MATCH(A68,'JP PINT 1.0'!B:B,0),1)</f>
        <v>Seller contact email address</v>
      </c>
      <c r="D68" s="43" t="str">
        <f>INDEX('JP PINT 1.0'!F:F,MATCH(A68,'JP PINT 1.0'!B:B,0),1)</f>
        <v>0..1</v>
      </c>
      <c r="E68" s="185" t="str">
        <f>INDEX('JP PINT 1.0'!K:K,MATCH(A68,'JP PINT 1.0'!B:B,0),1)</f>
        <v>An e-mail address for the contact point.</v>
      </c>
    </row>
    <row r="69" spans="1:5" ht="19">
      <c r="A69" s="42" t="s">
        <v>1656</v>
      </c>
      <c r="B69" s="48">
        <f>INDEX('JP PINT 1.0'!G:G,MATCH(A69,'JP PINT 1.0'!B:B,0),1)</f>
        <v>1</v>
      </c>
      <c r="C69" s="48" t="str">
        <f>INDEX('JP PINT 1.0'!H:H,MATCH(A69,'JP PINT 1.0'!B:B,0),1)</f>
        <v>BUYER</v>
      </c>
      <c r="D69" s="48" t="str">
        <f>INDEX('JP PINT 1.0'!F:F,MATCH(A69,'JP PINT 1.0'!B:B,0),1)</f>
        <v>1..1</v>
      </c>
      <c r="E69" s="187" t="str">
        <f>INDEX('JP PINT 1.0'!K:K,MATCH(A69,'JP PINT 1.0'!B:B,0),1)</f>
        <v>A group of business terms providing information about the Buyer.</v>
      </c>
    </row>
    <row r="70" spans="1:5" ht="19">
      <c r="A70" s="42" t="s">
        <v>1662</v>
      </c>
      <c r="B70" s="43">
        <f>INDEX('JP PINT 1.0'!G:G,MATCH(A70,'JP PINT 1.0'!B:B,0),1)</f>
        <v>2</v>
      </c>
      <c r="C70" s="43" t="str">
        <f>INDEX('JP PINT 1.0'!H:H,MATCH(A70,'JP PINT 1.0'!B:B,0),1)</f>
        <v>Buyer name</v>
      </c>
      <c r="D70" s="43" t="str">
        <f>INDEX('JP PINT 1.0'!F:F,MATCH(A70,'JP PINT 1.0'!B:B,0),1)</f>
        <v>1..1</v>
      </c>
      <c r="E70" s="185" t="str">
        <f>INDEX('JP PINT 1.0'!K:K,MATCH(A70,'JP PINT 1.0'!B:B,0),1)</f>
        <v>The full name of the Buyer.</v>
      </c>
    </row>
    <row r="71" spans="1:5" ht="19">
      <c r="A71" s="42" t="s">
        <v>1668</v>
      </c>
      <c r="B71" s="45">
        <f>INDEX('JP PINT 1.0'!G:G,MATCH(A71,'JP PINT 1.0'!B:B,0),1)</f>
        <v>2</v>
      </c>
      <c r="C71" s="45" t="str">
        <f>INDEX('JP PINT 1.0'!H:H,MATCH(A71,'JP PINT 1.0'!B:B,0),1)</f>
        <v>Buyer trading name</v>
      </c>
      <c r="D71" s="45" t="str">
        <f>INDEX('JP PINT 1.0'!F:F,MATCH(A71,'JP PINT 1.0'!B:B,0),1)</f>
        <v>0..1</v>
      </c>
      <c r="E71" s="186" t="str">
        <f>INDEX('JP PINT 1.0'!K:K,MATCH(A71,'JP PINT 1.0'!B:B,0),1)</f>
        <v>A name by which the Buyer is known	 other than Buyer name (also known as Business name).</v>
      </c>
    </row>
    <row r="72" spans="1:5" ht="19">
      <c r="A72" s="42" t="s">
        <v>1659</v>
      </c>
      <c r="B72" s="43">
        <f>INDEX('JP PINT 1.0'!G:G,MATCH(A72,'JP PINT 1.0'!B:B,0),1)</f>
        <v>2</v>
      </c>
      <c r="C72" s="43" t="str">
        <f>INDEX('JP PINT 1.0'!H:H,MATCH(A72,'JP PINT 1.0'!B:B,0),1)</f>
        <v>Buyer identifier</v>
      </c>
      <c r="D72" s="43" t="str">
        <f>INDEX('JP PINT 1.0'!F:F,MATCH(A72,'JP PINT 1.0'!B:B,0),1)</f>
        <v>0..1</v>
      </c>
      <c r="E72" s="185" t="str">
        <f>INDEX('JP PINT 1.0'!K:K,MATCH(A72,'JP PINT 1.0'!B:B,0),1)</f>
        <v>An identifier of the Buyer.</v>
      </c>
    </row>
    <row r="73" spans="1:5" ht="38">
      <c r="A73" s="42" t="s">
        <v>5224</v>
      </c>
      <c r="B73" s="49">
        <f>INDEX('JP PINT 1.0'!G:G,MATCH(A73,'JP PINT 1.0'!B:B,0),1)</f>
        <v>3</v>
      </c>
      <c r="C73" s="49" t="str">
        <f>INDEX('JP PINT 1.0'!H:H,MATCH(A73,'JP PINT 1.0'!B:B,0),1)</f>
        <v>Buyer identifier Scheme identifier</v>
      </c>
      <c r="D73" s="49" t="str">
        <f>INDEX('JP PINT 1.0'!F:F,MATCH(A73,'JP PINT 1.0'!B:B,0),1)</f>
        <v>0..1</v>
      </c>
      <c r="E73" s="190" t="str">
        <f>INDEX('JP PINT 1.0'!K:K,MATCH(A73,'JP PINT 1.0'!B:B,0),1)</f>
        <v>If used	 the identification scheme shall be chosen from the entries of the list published by the ISO/IEC 6523 maintenance agency.</v>
      </c>
    </row>
    <row r="74" spans="1:5" ht="19">
      <c r="A74" s="42" t="s">
        <v>1665</v>
      </c>
      <c r="B74" s="43">
        <f>INDEX('JP PINT 1.0'!G:G,MATCH(A74,'JP PINT 1.0'!B:B,0),1)</f>
        <v>2</v>
      </c>
      <c r="C74" s="43" t="str">
        <f>INDEX('JP PINT 1.0'!H:H,MATCH(A74,'JP PINT 1.0'!B:B,0),1)</f>
        <v>Buyer legal registration identifier</v>
      </c>
      <c r="D74" s="43" t="str">
        <f>INDEX('JP PINT 1.0'!F:F,MATCH(A74,'JP PINT 1.0'!B:B,0),1)</f>
        <v>0..1</v>
      </c>
      <c r="E74" s="185" t="str">
        <f>INDEX('JP PINT 1.0'!K:K,MATCH(A74,'JP PINT 1.0'!B:B,0),1)</f>
        <v>An identifier issued by an official registrar that identifies the Buyer as a legal entity or person.</v>
      </c>
    </row>
    <row r="75" spans="1:5" ht="38">
      <c r="A75" s="42" t="s">
        <v>5225</v>
      </c>
      <c r="B75" s="49">
        <f>INDEX('JP PINT 1.0'!G:G,MATCH(A75,'JP PINT 1.0'!B:B,0),1)</f>
        <v>3</v>
      </c>
      <c r="C75" s="49" t="str">
        <f>INDEX('JP PINT 1.0'!H:H,MATCH(A75,'JP PINT 1.0'!B:B,0),1)</f>
        <v>Buyer legal registration identifier Scheme identifier</v>
      </c>
      <c r="D75" s="49" t="str">
        <f>INDEX('JP PINT 1.0'!F:F,MATCH(A75,'JP PINT 1.0'!B:B,0),1)</f>
        <v>0..1</v>
      </c>
      <c r="E75" s="190" t="str">
        <f>INDEX('JP PINT 1.0'!K:K,MATCH(A75,'JP PINT 1.0'!B:B,0),1)</f>
        <v>If used	 the identification scheme shall be chosen from the entries of the list published by the ISO/IEC 6523 maintenance agency.</v>
      </c>
    </row>
    <row r="76" spans="1:5" ht="19">
      <c r="A76" s="42" t="s">
        <v>1698</v>
      </c>
      <c r="B76" s="49">
        <f>INDEX('JP PINT 1.0'!G:G,MATCH(A76,'JP PINT 1.0'!B:B,0),1)</f>
        <v>2</v>
      </c>
      <c r="C76" s="49" t="str">
        <f>INDEX('JP PINT 1.0'!H:H,MATCH(A76,'JP PINT 1.0'!B:B,0),1)</f>
        <v>Buyer TAX identifier</v>
      </c>
      <c r="D76" s="49" t="str">
        <f>INDEX('JP PINT 1.0'!F:F,MATCH(A76,'JP PINT 1.0'!B:B,0),1)</f>
        <v>0..1</v>
      </c>
      <c r="E76" s="190" t="str">
        <f>INDEX('JP PINT 1.0'!K:K,MATCH(A76,'JP PINT 1.0'!B:B,0),1)</f>
        <v>The Buyer’s TAX identifier (also known as Buyer TAX identification number).</v>
      </c>
    </row>
    <row r="77" spans="1:5" ht="19">
      <c r="A77" s="42" t="s">
        <v>1696</v>
      </c>
      <c r="B77" s="49">
        <f>INDEX('JP PINT 1.0'!G:G,MATCH(A77,'JP PINT 1.0'!B:B,0),1)</f>
        <v>2</v>
      </c>
      <c r="C77" s="49" t="str">
        <f>INDEX('JP PINT 1.0'!H:H,MATCH(A77,'JP PINT 1.0'!B:B,0),1)</f>
        <v>Buyer electronic address</v>
      </c>
      <c r="D77" s="49" t="str">
        <f>INDEX('JP PINT 1.0'!F:F,MATCH(A77,'JP PINT 1.0'!B:B,0),1)</f>
        <v>1..1</v>
      </c>
      <c r="E77" s="190" t="str">
        <f>INDEX('JP PINT 1.0'!K:K,MATCH(A77,'JP PINT 1.0'!B:B,0),1)</f>
        <v>Identifies the Buyer’s electronic address to which the invoice is delivered.</v>
      </c>
    </row>
    <row r="78" spans="1:5" ht="38">
      <c r="A78" s="42" t="s">
        <v>5226</v>
      </c>
      <c r="B78" s="49">
        <f>INDEX('JP PINT 1.0'!G:G,MATCH(A78,'JP PINT 1.0'!B:B,0),1)</f>
        <v>3</v>
      </c>
      <c r="C78" s="49" t="str">
        <f>INDEX('JP PINT 1.0'!H:H,MATCH(A78,'JP PINT 1.0'!B:B,0),1)</f>
        <v>Buyer electronic address Scheme identifier</v>
      </c>
      <c r="D78" s="49" t="str">
        <f>INDEX('JP PINT 1.0'!F:F,MATCH(A78,'JP PINT 1.0'!B:B,0),1)</f>
        <v>1..1</v>
      </c>
      <c r="E78" s="190" t="str">
        <f>INDEX('JP PINT 1.0'!K:K,MATCH(A78,'JP PINT 1.0'!B:B,0),1)</f>
        <v>The scheme identifier shall be chosen from a list to be maintained by the Connecting Europe Facility.</v>
      </c>
    </row>
    <row r="79" spans="1:5" ht="19">
      <c r="A79" s="42" t="s">
        <v>1679</v>
      </c>
      <c r="B79" s="48">
        <f>INDEX('JP PINT 1.0'!G:G,MATCH(A79,'JP PINT 1.0'!B:B,0),1)</f>
        <v>2</v>
      </c>
      <c r="C79" s="48" t="str">
        <f>INDEX('JP PINT 1.0'!H:H,MATCH(A79,'JP PINT 1.0'!B:B,0),1)</f>
        <v>BUYER POSTAL ADDRESS</v>
      </c>
      <c r="D79" s="48" t="str">
        <f>INDEX('JP PINT 1.0'!F:F,MATCH(A79,'JP PINT 1.0'!B:B,0),1)</f>
        <v>1..1</v>
      </c>
      <c r="E79" s="187" t="str">
        <f>INDEX('JP PINT 1.0'!K:K,MATCH(A79,'JP PINT 1.0'!B:B,0),1)</f>
        <v>A group of business terms providing information about the postal address for the Buyer.</v>
      </c>
    </row>
    <row r="80" spans="1:5" ht="19">
      <c r="A80" s="42" t="s">
        <v>1684</v>
      </c>
      <c r="B80" s="43">
        <f>INDEX('JP PINT 1.0'!G:G,MATCH(A80,'JP PINT 1.0'!B:B,0),1)</f>
        <v>3</v>
      </c>
      <c r="C80" s="43" t="str">
        <f>INDEX('JP PINT 1.0'!H:H,MATCH(A80,'JP PINT 1.0'!B:B,0),1)</f>
        <v>Buyer address line 1</v>
      </c>
      <c r="D80" s="43" t="str">
        <f>INDEX('JP PINT 1.0'!F:F,MATCH(A80,'JP PINT 1.0'!B:B,0),1)</f>
        <v>0..1</v>
      </c>
      <c r="E80" s="185" t="str">
        <f>INDEX('JP PINT 1.0'!K:K,MATCH(A80,'JP PINT 1.0'!B:B,0),1)</f>
        <v>The main address line in an address.</v>
      </c>
    </row>
    <row r="81" spans="1:5" ht="38">
      <c r="A81" s="42" t="s">
        <v>1686</v>
      </c>
      <c r="B81" s="43">
        <f>INDEX('JP PINT 1.0'!G:G,MATCH(A81,'JP PINT 1.0'!B:B,0),1)</f>
        <v>3</v>
      </c>
      <c r="C81" s="43" t="str">
        <f>INDEX('JP PINT 1.0'!H:H,MATCH(A81,'JP PINT 1.0'!B:B,0),1)</f>
        <v>Buyer address line 2</v>
      </c>
      <c r="D81" s="43" t="str">
        <f>INDEX('JP PINT 1.0'!F:F,MATCH(A81,'JP PINT 1.0'!B:B,0),1)</f>
        <v>0..1</v>
      </c>
      <c r="E81" s="185" t="str">
        <f>INDEX('JP PINT 1.0'!K:K,MATCH(A81,'JP PINT 1.0'!B:B,0),1)</f>
        <v>An additional address line in an address that can be used to give further details supplementing the main line.</v>
      </c>
    </row>
    <row r="82" spans="1:5" ht="38">
      <c r="A82" s="42" t="s">
        <v>1688</v>
      </c>
      <c r="B82" s="43">
        <f>INDEX('JP PINT 1.0'!G:G,MATCH(A82,'JP PINT 1.0'!B:B,0),1)</f>
        <v>3</v>
      </c>
      <c r="C82" s="43" t="str">
        <f>INDEX('JP PINT 1.0'!H:H,MATCH(A82,'JP PINT 1.0'!B:B,0),1)</f>
        <v>Buyer address line 3</v>
      </c>
      <c r="D82" s="43" t="str">
        <f>INDEX('JP PINT 1.0'!F:F,MATCH(A82,'JP PINT 1.0'!B:B,0),1)</f>
        <v>0..1</v>
      </c>
      <c r="E82" s="185" t="str">
        <f>INDEX('JP PINT 1.0'!K:K,MATCH(A82,'JP PINT 1.0'!B:B,0),1)</f>
        <v>An additional address line in an address that can be used to give further details supplementing the main line.</v>
      </c>
    </row>
    <row r="83" spans="1:5" ht="19">
      <c r="A83" s="45" t="s">
        <v>1690</v>
      </c>
      <c r="B83" s="45">
        <f>INDEX('JP PINT 1.0'!G:G,MATCH(A83,'JP PINT 1.0'!B:B,0),1)</f>
        <v>3</v>
      </c>
      <c r="C83" s="45" t="str">
        <f>INDEX('JP PINT 1.0'!H:H,MATCH(A83,'JP PINT 1.0'!B:B,0),1)</f>
        <v>Buyer city</v>
      </c>
      <c r="D83" s="45" t="str">
        <f>INDEX('JP PINT 1.0'!F:F,MATCH(A83,'JP PINT 1.0'!B:B,0),1)</f>
        <v>0..1</v>
      </c>
      <c r="E83" s="186" t="str">
        <f>INDEX('JP PINT 1.0'!K:K,MATCH(A83,'JP PINT 1.0'!B:B,0),1)</f>
        <v>The common name of the city	 town or village	 where the Buyer’s address is located.</v>
      </c>
    </row>
    <row r="84" spans="1:5" ht="19">
      <c r="A84" s="42" t="s">
        <v>5227</v>
      </c>
      <c r="B84" s="43">
        <f>INDEX('JP PINT 1.0'!G:G,MATCH(A84,'JP PINT 1.0'!B:B,0),1)</f>
        <v>3</v>
      </c>
      <c r="C84" s="43" t="str">
        <f>INDEX('JP PINT 1.0'!H:H,MATCH(A84,'JP PINT 1.0'!B:B,0),1)</f>
        <v>Buyer post code</v>
      </c>
      <c r="D84" s="43" t="str">
        <f>INDEX('JP PINT 1.0'!F:F,MATCH(A84,'JP PINT 1.0'!B:B,0),1)</f>
        <v>0..1</v>
      </c>
      <c r="E84" s="185" t="str">
        <f>INDEX('JP PINT 1.0'!K:K,MATCH(A84,'JP PINT 1.0'!B:B,0),1)</f>
        <v>The identifier for an addressable group of properties according to the relevant postal service.</v>
      </c>
    </row>
    <row r="85" spans="1:5" ht="19">
      <c r="A85" s="45" t="s">
        <v>1694</v>
      </c>
      <c r="B85" s="45">
        <f>INDEX('JP PINT 1.0'!G:G,MATCH(A85,'JP PINT 1.0'!B:B,0),1)</f>
        <v>3</v>
      </c>
      <c r="C85" s="45" t="str">
        <f>INDEX('JP PINT 1.0'!H:H,MATCH(A85,'JP PINT 1.0'!B:B,0),1)</f>
        <v>Buyer country subdivision</v>
      </c>
      <c r="D85" s="45" t="str">
        <f>INDEX('JP PINT 1.0'!F:F,MATCH(A85,'JP PINT 1.0'!B:B,0),1)</f>
        <v>0..1</v>
      </c>
      <c r="E85" s="186" t="str">
        <f>INDEX('JP PINT 1.0'!K:K,MATCH(A85,'JP PINT 1.0'!B:B,0),1)</f>
        <v>The subdivision of a country.</v>
      </c>
    </row>
    <row r="86" spans="1:5" ht="19">
      <c r="A86" s="42" t="s">
        <v>1692</v>
      </c>
      <c r="B86" s="43">
        <f>INDEX('JP PINT 1.0'!G:G,MATCH(A86,'JP PINT 1.0'!B:B,0),1)</f>
        <v>3</v>
      </c>
      <c r="C86" s="43" t="str">
        <f>INDEX('JP PINT 1.0'!H:H,MATCH(A86,'JP PINT 1.0'!B:B,0),1)</f>
        <v>Buyer country code</v>
      </c>
      <c r="D86" s="43" t="str">
        <f>INDEX('JP PINT 1.0'!F:F,MATCH(A86,'JP PINT 1.0'!B:B,0),1)</f>
        <v>1..1</v>
      </c>
      <c r="E86" s="185" t="str">
        <f>INDEX('JP PINT 1.0'!K:K,MATCH(A86,'JP PINT 1.0'!B:B,0),1)</f>
        <v>A code that identifies the country.</v>
      </c>
    </row>
    <row r="87" spans="1:5" ht="19">
      <c r="A87" s="42" t="s">
        <v>1670</v>
      </c>
      <c r="B87" s="48">
        <f>INDEX('JP PINT 1.0'!G:G,MATCH(A87,'JP PINT 1.0'!B:B,0),1)</f>
        <v>2</v>
      </c>
      <c r="C87" s="48" t="str">
        <f>INDEX('JP PINT 1.0'!H:H,MATCH(A87,'JP PINT 1.0'!B:B,0),1)</f>
        <v>BUYER CONTACT</v>
      </c>
      <c r="D87" s="48" t="str">
        <f>INDEX('JP PINT 1.0'!F:F,MATCH(A87,'JP PINT 1.0'!B:B,0),1)</f>
        <v>0..1</v>
      </c>
      <c r="E87" s="187" t="str">
        <f>INDEX('JP PINT 1.0'!K:K,MATCH(A87,'JP PINT 1.0'!B:B,0),1)</f>
        <v>A group of business terms providing contact information relevant for the Buyer.</v>
      </c>
    </row>
    <row r="88" spans="1:5" ht="19">
      <c r="A88" s="42" t="s">
        <v>1673</v>
      </c>
      <c r="B88" s="43">
        <f>INDEX('JP PINT 1.0'!G:G,MATCH(A88,'JP PINT 1.0'!B:B,0),1)</f>
        <v>3</v>
      </c>
      <c r="C88" s="43" t="str">
        <f>INDEX('JP PINT 1.0'!H:H,MATCH(A88,'JP PINT 1.0'!B:B,0),1)</f>
        <v>Buyer contact point</v>
      </c>
      <c r="D88" s="43" t="str">
        <f>INDEX('JP PINT 1.0'!F:F,MATCH(A88,'JP PINT 1.0'!B:B,0),1)</f>
        <v>0..1</v>
      </c>
      <c r="E88" s="185" t="str">
        <f>INDEX('JP PINT 1.0'!K:K,MATCH(A88,'JP PINT 1.0'!B:B,0),1)</f>
        <v>A contact point for a legal entity or person.</v>
      </c>
    </row>
    <row r="89" spans="1:5" ht="19">
      <c r="A89" s="42" t="s">
        <v>1675</v>
      </c>
      <c r="B89" s="43">
        <f>INDEX('JP PINT 1.0'!G:G,MATCH(A89,'JP PINT 1.0'!B:B,0),1)</f>
        <v>3</v>
      </c>
      <c r="C89" s="43" t="str">
        <f>INDEX('JP PINT 1.0'!H:H,MATCH(A89,'JP PINT 1.0'!B:B,0),1)</f>
        <v>Buyer contact telephone number</v>
      </c>
      <c r="D89" s="43" t="str">
        <f>INDEX('JP PINT 1.0'!F:F,MATCH(A89,'JP PINT 1.0'!B:B,0),1)</f>
        <v>0..1</v>
      </c>
      <c r="E89" s="185" t="str">
        <f>INDEX('JP PINT 1.0'!K:K,MATCH(A89,'JP PINT 1.0'!B:B,0),1)</f>
        <v>A phone number for the contact point.</v>
      </c>
    </row>
    <row r="90" spans="1:5" ht="19">
      <c r="A90" s="42" t="s">
        <v>1677</v>
      </c>
      <c r="B90" s="43">
        <f>INDEX('JP PINT 1.0'!G:G,MATCH(A90,'JP PINT 1.0'!B:B,0),1)</f>
        <v>3</v>
      </c>
      <c r="C90" s="43" t="str">
        <f>INDEX('JP PINT 1.0'!H:H,MATCH(A90,'JP PINT 1.0'!B:B,0),1)</f>
        <v>Buyer contact email address</v>
      </c>
      <c r="D90" s="43" t="str">
        <f>INDEX('JP PINT 1.0'!F:F,MATCH(A90,'JP PINT 1.0'!B:B,0),1)</f>
        <v>0..1</v>
      </c>
      <c r="E90" s="185" t="str">
        <f>INDEX('JP PINT 1.0'!K:K,MATCH(A90,'JP PINT 1.0'!B:B,0),1)</f>
        <v>An e-mail address for the contact point.</v>
      </c>
    </row>
    <row r="91" spans="1:5" ht="38">
      <c r="A91" s="42" t="s">
        <v>1799</v>
      </c>
      <c r="B91" s="48">
        <f>INDEX('JP PINT 1.0'!G:G,MATCH(A91,'JP PINT 1.0'!B:B,0),1)</f>
        <v>1</v>
      </c>
      <c r="C91" s="48" t="str">
        <f>INDEX('JP PINT 1.0'!H:H,MATCH(A91,'JP PINT 1.0'!B:B,0),1)</f>
        <v>PAYEE</v>
      </c>
      <c r="D91" s="48" t="str">
        <f>INDEX('JP PINT 1.0'!F:F,MATCH(A91,'JP PINT 1.0'!B:B,0),1)</f>
        <v>0..1</v>
      </c>
      <c r="E91" s="187" t="str">
        <f>INDEX('JP PINT 1.0'!K:K,MATCH(A91,'JP PINT 1.0'!B:B,0),1)</f>
        <v>A group of business terms providing information about the Payee	 i.e. the role that receives the payment.</v>
      </c>
    </row>
    <row r="92" spans="1:5" ht="19">
      <c r="A92" s="42" t="s">
        <v>1804</v>
      </c>
      <c r="B92" s="43">
        <f>INDEX('JP PINT 1.0'!G:G,MATCH(A92,'JP PINT 1.0'!B:B,0),1)</f>
        <v>2</v>
      </c>
      <c r="C92" s="43" t="str">
        <f>INDEX('JP PINT 1.0'!H:H,MATCH(A92,'JP PINT 1.0'!B:B,0),1)</f>
        <v>Payee name</v>
      </c>
      <c r="D92" s="43" t="str">
        <f>INDEX('JP PINT 1.0'!F:F,MATCH(A92,'JP PINT 1.0'!B:B,0),1)</f>
        <v>1..1</v>
      </c>
      <c r="E92" s="185" t="str">
        <f>INDEX('JP PINT 1.0'!K:K,MATCH(A92,'JP PINT 1.0'!B:B,0),1)</f>
        <v>The name of the Payee.</v>
      </c>
    </row>
    <row r="93" spans="1:5" ht="19">
      <c r="A93" s="42" t="s">
        <v>1801</v>
      </c>
      <c r="B93" s="43">
        <f>INDEX('JP PINT 1.0'!G:G,MATCH(A93,'JP PINT 1.0'!B:B,0),1)</f>
        <v>2</v>
      </c>
      <c r="C93" s="43" t="str">
        <f>INDEX('JP PINT 1.0'!H:H,MATCH(A93,'JP PINT 1.0'!B:B,0),1)</f>
        <v>Payee identifier</v>
      </c>
      <c r="D93" s="43" t="str">
        <f>INDEX('JP PINT 1.0'!F:F,MATCH(A93,'JP PINT 1.0'!B:B,0),1)</f>
        <v>0..1</v>
      </c>
      <c r="E93" s="185" t="str">
        <f>INDEX('JP PINT 1.0'!K:K,MATCH(A93,'JP PINT 1.0'!B:B,0),1)</f>
        <v>An identifier for the Payee.</v>
      </c>
    </row>
    <row r="94" spans="1:5" ht="38">
      <c r="A94" s="42" t="s">
        <v>2571</v>
      </c>
      <c r="B94" s="49">
        <f>INDEX('JP PINT 1.0'!G:G,MATCH(A94,'JP PINT 1.0'!B:B,0),1)</f>
        <v>2</v>
      </c>
      <c r="C94" s="49" t="str">
        <f>INDEX('JP PINT 1.0'!H:H,MATCH(A94,'JP PINT 1.0'!B:B,0),1)</f>
        <v>Payee identifier Scheme identifier</v>
      </c>
      <c r="D94" s="49" t="str">
        <f>INDEX('JP PINT 1.0'!F:F,MATCH(A94,'JP PINT 1.0'!B:B,0),1)</f>
        <v>0..1</v>
      </c>
      <c r="E94" s="190" t="str">
        <f>INDEX('JP PINT 1.0'!K:K,MATCH(A94,'JP PINT 1.0'!B:B,0),1)</f>
        <v>If used	 the identification scheme shall be chosen from the entries of the list published by the ISO/IEC 6523 maintenance agency.</v>
      </c>
    </row>
    <row r="95" spans="1:5" ht="19">
      <c r="A95" s="42" t="s">
        <v>1807</v>
      </c>
      <c r="B95" s="43">
        <f>INDEX('JP PINT 1.0'!G:G,MATCH(A95,'JP PINT 1.0'!B:B,0),1)</f>
        <v>2</v>
      </c>
      <c r="C95" s="43" t="str">
        <f>INDEX('JP PINT 1.0'!H:H,MATCH(A95,'JP PINT 1.0'!B:B,0),1)</f>
        <v>Payee legal registration identifier</v>
      </c>
      <c r="D95" s="43" t="str">
        <f>INDEX('JP PINT 1.0'!F:F,MATCH(A95,'JP PINT 1.0'!B:B,0),1)</f>
        <v>0..1</v>
      </c>
      <c r="E95" s="185" t="str">
        <f>INDEX('JP PINT 1.0'!K:K,MATCH(A95,'JP PINT 1.0'!B:B,0),1)</f>
        <v>An identifier issued by an official registrar that identifies the Payee as a legal entity or person.</v>
      </c>
    </row>
    <row r="96" spans="1:5" ht="38">
      <c r="A96" s="42" t="s">
        <v>5228</v>
      </c>
      <c r="B96" s="49">
        <f>INDEX('JP PINT 1.0'!G:G,MATCH(A96,'JP PINT 1.0'!B:B,0),1)</f>
        <v>3</v>
      </c>
      <c r="C96" s="49" t="str">
        <f>INDEX('JP PINT 1.0'!H:H,MATCH(A96,'JP PINT 1.0'!B:B,0),1)</f>
        <v>Payee legal registration identifier Scheme identifier</v>
      </c>
      <c r="D96" s="49" t="str">
        <f>INDEX('JP PINT 1.0'!F:F,MATCH(A96,'JP PINT 1.0'!B:B,0),1)</f>
        <v>0..1</v>
      </c>
      <c r="E96" s="190" t="str">
        <f>INDEX('JP PINT 1.0'!K:K,MATCH(A96,'JP PINT 1.0'!B:B,0),1)</f>
        <v>If used	 the identification scheme shall be chosen from the entries of the list published by the ISO/IEC 6523 maintenance agency.</v>
      </c>
    </row>
    <row r="97" spans="1:5" ht="19">
      <c r="A97" s="45" t="s">
        <v>1699</v>
      </c>
      <c r="B97" s="48">
        <f>INDEX('JP PINT 1.0'!G:G,MATCH(A97,'JP PINT 1.0'!B:B,0),1)</f>
        <v>1</v>
      </c>
      <c r="C97" s="48" t="str">
        <f>INDEX('JP PINT 1.0'!H:H,MATCH(A97,'JP PINT 1.0'!B:B,0),1)</f>
        <v>SELLER TAX REPRESENTATIVE PARTY</v>
      </c>
      <c r="D97" s="48" t="str">
        <f>INDEX('JP PINT 1.0'!F:F,MATCH(A97,'JP PINT 1.0'!B:B,0),1)</f>
        <v>0..1</v>
      </c>
      <c r="E97" s="187" t="str">
        <f>INDEX('JP PINT 1.0'!K:K,MATCH(A97,'JP PINT 1.0'!B:B,0),1)</f>
        <v>A group of business terms providing information about the Seller’s tax representative.</v>
      </c>
    </row>
    <row r="98" spans="1:5" ht="19">
      <c r="A98" s="45" t="s">
        <v>1701</v>
      </c>
      <c r="B98" s="45">
        <f>INDEX('JP PINT 1.0'!G:G,MATCH(A98,'JP PINT 1.0'!B:B,0),1)</f>
        <v>2</v>
      </c>
      <c r="C98" s="45" t="str">
        <f>INDEX('JP PINT 1.0'!H:H,MATCH(A98,'JP PINT 1.0'!B:B,0),1)</f>
        <v>Seller tax representative name</v>
      </c>
      <c r="D98" s="45" t="str">
        <f>INDEX('JP PINT 1.0'!F:F,MATCH(A98,'JP PINT 1.0'!B:B,0),1)</f>
        <v>1..1</v>
      </c>
      <c r="E98" s="186" t="str">
        <f>INDEX('JP PINT 1.0'!K:K,MATCH(A98,'JP PINT 1.0'!B:B,0),1)</f>
        <v>The full name of the Seller’s tax representative party.</v>
      </c>
    </row>
    <row r="99" spans="1:5" ht="19">
      <c r="A99" s="45" t="s">
        <v>1720</v>
      </c>
      <c r="B99" s="45">
        <f>INDEX('JP PINT 1.0'!G:G,MATCH(A99,'JP PINT 1.0'!B:B,0),1)</f>
        <v>2</v>
      </c>
      <c r="C99" s="45" t="str">
        <f>INDEX('JP PINT 1.0'!H:H,MATCH(A99,'JP PINT 1.0'!B:B,0),1)</f>
        <v>Seller tax representative TAX identifier</v>
      </c>
      <c r="D99" s="45" t="str">
        <f>INDEX('JP PINT 1.0'!F:F,MATCH(A99,'JP PINT 1.0'!B:B,0),1)</f>
        <v>1..1</v>
      </c>
      <c r="E99" s="186" t="str">
        <f>INDEX('JP PINT 1.0'!K:K,MATCH(A99,'JP PINT 1.0'!B:B,0),1)</f>
        <v>The TAX identifier of the Seller’s tax representative party.</v>
      </c>
    </row>
    <row r="100" spans="1:5" ht="38">
      <c r="A100" s="45" t="s">
        <v>1703</v>
      </c>
      <c r="B100" s="48">
        <f>INDEX('JP PINT 1.0'!G:G,MATCH(A100,'JP PINT 1.0'!B:B,0),1)</f>
        <v>2</v>
      </c>
      <c r="C100" s="48" t="str">
        <f>INDEX('JP PINT 1.0'!H:H,MATCH(A100,'JP PINT 1.0'!B:B,0),1)</f>
        <v>SELLER TAX REPRESENTATIVE POSTAL ADDRESS</v>
      </c>
      <c r="D100" s="48" t="str">
        <f>INDEX('JP PINT 1.0'!F:F,MATCH(A100,'JP PINT 1.0'!B:B,0),1)</f>
        <v>1..1</v>
      </c>
      <c r="E100" s="187" t="str">
        <f>INDEX('JP PINT 1.0'!K:K,MATCH(A100,'JP PINT 1.0'!B:B,0),1)</f>
        <v>A group of business terms providing information about the postal address for the tax representative party.</v>
      </c>
    </row>
    <row r="101" spans="1:5" ht="19">
      <c r="A101" s="45" t="s">
        <v>1708</v>
      </c>
      <c r="B101" s="45">
        <f>INDEX('JP PINT 1.0'!G:G,MATCH(A101,'JP PINT 1.0'!B:B,0),1)</f>
        <v>3</v>
      </c>
      <c r="C101" s="45" t="str">
        <f>INDEX('JP PINT 1.0'!H:H,MATCH(A101,'JP PINT 1.0'!B:B,0),1)</f>
        <v>Tax representative address line 1</v>
      </c>
      <c r="D101" s="45" t="str">
        <f>INDEX('JP PINT 1.0'!F:F,MATCH(A101,'JP PINT 1.0'!B:B,0),1)</f>
        <v>0..1</v>
      </c>
      <c r="E101" s="186" t="str">
        <f>INDEX('JP PINT 1.0'!K:K,MATCH(A101,'JP PINT 1.0'!B:B,0),1)</f>
        <v>The main address line in an address.</v>
      </c>
    </row>
    <row r="102" spans="1:5" ht="38">
      <c r="A102" s="45" t="s">
        <v>1710</v>
      </c>
      <c r="B102" s="45">
        <f>INDEX('JP PINT 1.0'!G:G,MATCH(A102,'JP PINT 1.0'!B:B,0),1)</f>
        <v>3</v>
      </c>
      <c r="C102" s="45" t="str">
        <f>INDEX('JP PINT 1.0'!H:H,MATCH(A102,'JP PINT 1.0'!B:B,0),1)</f>
        <v>Tax representative address line 2</v>
      </c>
      <c r="D102" s="45" t="str">
        <f>INDEX('JP PINT 1.0'!F:F,MATCH(A102,'JP PINT 1.0'!B:B,0),1)</f>
        <v>0..1</v>
      </c>
      <c r="E102" s="186" t="str">
        <f>INDEX('JP PINT 1.0'!K:K,MATCH(A102,'JP PINT 1.0'!B:B,0),1)</f>
        <v>An additional address line in an address that can be used to give further details supplementing the main line.</v>
      </c>
    </row>
    <row r="103" spans="1:5" ht="38">
      <c r="A103" s="45" t="s">
        <v>1712</v>
      </c>
      <c r="B103" s="45">
        <f>INDEX('JP PINT 1.0'!G:G,MATCH(A103,'JP PINT 1.0'!B:B,0),1)</f>
        <v>3</v>
      </c>
      <c r="C103" s="45" t="str">
        <f>INDEX('JP PINT 1.0'!H:H,MATCH(A103,'JP PINT 1.0'!B:B,0),1)</f>
        <v>Tax representative address line 3</v>
      </c>
      <c r="D103" s="45" t="str">
        <f>INDEX('JP PINT 1.0'!F:F,MATCH(A103,'JP PINT 1.0'!B:B,0),1)</f>
        <v>0..1</v>
      </c>
      <c r="E103" s="186" t="str">
        <f>INDEX('JP PINT 1.0'!K:K,MATCH(A103,'JP PINT 1.0'!B:B,0),1)</f>
        <v>An additional address line in an address that can be used to give further details supplementing the main line.</v>
      </c>
    </row>
    <row r="104" spans="1:5" ht="19">
      <c r="A104" s="45" t="s">
        <v>1714</v>
      </c>
      <c r="B104" s="45">
        <f>INDEX('JP PINT 1.0'!G:G,MATCH(A104,'JP PINT 1.0'!B:B,0),1)</f>
        <v>3</v>
      </c>
      <c r="C104" s="45" t="str">
        <f>INDEX('JP PINT 1.0'!H:H,MATCH(A104,'JP PINT 1.0'!B:B,0),1)</f>
        <v>Tax representative city</v>
      </c>
      <c r="D104" s="45" t="str">
        <f>INDEX('JP PINT 1.0'!F:F,MATCH(A104,'JP PINT 1.0'!B:B,0),1)</f>
        <v>0..1</v>
      </c>
      <c r="E104" s="186" t="str">
        <f>INDEX('JP PINT 1.0'!K:K,MATCH(A104,'JP PINT 1.0'!B:B,0),1)</f>
        <v>The common name of the city	 town or village	 where the tax representative address is located.</v>
      </c>
    </row>
    <row r="105" spans="1:5" ht="19">
      <c r="A105" s="45" t="s">
        <v>1706</v>
      </c>
      <c r="B105" s="45">
        <f>INDEX('JP PINT 1.0'!G:G,MATCH(A105,'JP PINT 1.0'!B:B,0),1)</f>
        <v>3</v>
      </c>
      <c r="C105" s="45" t="str">
        <f>INDEX('JP PINT 1.0'!H:H,MATCH(A105,'JP PINT 1.0'!B:B,0),1)</f>
        <v>Tax representative post code</v>
      </c>
      <c r="D105" s="45" t="str">
        <f>INDEX('JP PINT 1.0'!F:F,MATCH(A105,'JP PINT 1.0'!B:B,0),1)</f>
        <v>0..1</v>
      </c>
      <c r="E105" s="186" t="str">
        <f>INDEX('JP PINT 1.0'!K:K,MATCH(A105,'JP PINT 1.0'!B:B,0),1)</f>
        <v>The identifier for an addressable group of properties according to the relevant postal service.</v>
      </c>
    </row>
    <row r="106" spans="1:5" ht="19">
      <c r="A106" s="45" t="s">
        <v>1718</v>
      </c>
      <c r="B106" s="45">
        <f>INDEX('JP PINT 1.0'!G:G,MATCH(A106,'JP PINT 1.0'!B:B,0),1)</f>
        <v>3</v>
      </c>
      <c r="C106" s="45" t="str">
        <f>INDEX('JP PINT 1.0'!H:H,MATCH(A106,'JP PINT 1.0'!B:B,0),1)</f>
        <v>Tax representative country subdivision</v>
      </c>
      <c r="D106" s="45" t="str">
        <f>INDEX('JP PINT 1.0'!F:F,MATCH(A106,'JP PINT 1.0'!B:B,0),1)</f>
        <v>0..1</v>
      </c>
      <c r="E106" s="186" t="str">
        <f>INDEX('JP PINT 1.0'!K:K,MATCH(A106,'JP PINT 1.0'!B:B,0),1)</f>
        <v>The subdivision of a country.</v>
      </c>
    </row>
    <row r="107" spans="1:5" ht="19">
      <c r="A107" s="45" t="s">
        <v>1716</v>
      </c>
      <c r="B107" s="45">
        <f>INDEX('JP PINT 1.0'!G:G,MATCH(A107,'JP PINT 1.0'!B:B,0),1)</f>
        <v>3</v>
      </c>
      <c r="C107" s="45" t="str">
        <f>INDEX('JP PINT 1.0'!H:H,MATCH(A107,'JP PINT 1.0'!B:B,0),1)</f>
        <v>Tax representative country code</v>
      </c>
      <c r="D107" s="45" t="str">
        <f>INDEX('JP PINT 1.0'!F:F,MATCH(A107,'JP PINT 1.0'!B:B,0),1)</f>
        <v>1..1</v>
      </c>
      <c r="E107" s="186" t="str">
        <f>INDEX('JP PINT 1.0'!K:K,MATCH(A107,'JP PINT 1.0'!B:B,0),1)</f>
        <v>A code that identifies the country.</v>
      </c>
    </row>
    <row r="108" spans="1:5" ht="38">
      <c r="A108" s="42" t="s">
        <v>1754</v>
      </c>
      <c r="B108" s="48">
        <f>INDEX('JP PINT 1.0'!G:G,MATCH(A108,'JP PINT 1.0'!B:B,0),1)</f>
        <v>1</v>
      </c>
      <c r="C108" s="48" t="str">
        <f>INDEX('JP PINT 1.0'!H:H,MATCH(A108,'JP PINT 1.0'!B:B,0),1)</f>
        <v>DELIVERY INFORMATION</v>
      </c>
      <c r="D108" s="48" t="str">
        <f>INDEX('JP PINT 1.0'!F:F,MATCH(A108,'JP PINT 1.0'!B:B,0),1)</f>
        <v>0..1</v>
      </c>
      <c r="E108" s="187" t="str">
        <f>INDEX('JP PINT 1.0'!K:K,MATCH(A108,'JP PINT 1.0'!B:B,0),1)</f>
        <v>A group of business terms providing information about where and when the goods and services invoiced are delivered.</v>
      </c>
    </row>
    <row r="109" spans="1:5" ht="19">
      <c r="A109" s="42" t="s">
        <v>1760</v>
      </c>
      <c r="B109" s="43">
        <f>INDEX('JP PINT 1.0'!G:G,MATCH(A109,'JP PINT 1.0'!B:B,0),1)</f>
        <v>2</v>
      </c>
      <c r="C109" s="43" t="str">
        <f>INDEX('JP PINT 1.0'!H:H,MATCH(A109,'JP PINT 1.0'!B:B,0),1)</f>
        <v>Deliver to party name</v>
      </c>
      <c r="D109" s="43" t="str">
        <f>INDEX('JP PINT 1.0'!F:F,MATCH(A109,'JP PINT 1.0'!B:B,0),1)</f>
        <v>0..1</v>
      </c>
      <c r="E109" s="185" t="str">
        <f>INDEX('JP PINT 1.0'!K:K,MATCH(A109,'JP PINT 1.0'!B:B,0),1)</f>
        <v>The name of the party to which the goods and services are delivered.</v>
      </c>
    </row>
    <row r="110" spans="1:5" ht="19">
      <c r="A110" s="42" t="s">
        <v>1757</v>
      </c>
      <c r="B110" s="49">
        <f>INDEX('JP PINT 1.0'!G:G,MATCH(A110,'JP PINT 1.0'!B:B,0),1)</f>
        <v>2</v>
      </c>
      <c r="C110" s="49" t="str">
        <f>INDEX('JP PINT 1.0'!H:H,MATCH(A110,'JP PINT 1.0'!B:B,0),1)</f>
        <v>Deliver to location identifier</v>
      </c>
      <c r="D110" s="49" t="str">
        <f>INDEX('JP PINT 1.0'!F:F,MATCH(A110,'JP PINT 1.0'!B:B,0),1)</f>
        <v>0..1</v>
      </c>
      <c r="E110" s="190" t="str">
        <f>INDEX('JP PINT 1.0'!K:K,MATCH(A110,'JP PINT 1.0'!B:B,0),1)</f>
        <v>An identifier for the location at which the goods and services are delivered.</v>
      </c>
    </row>
    <row r="111" spans="1:5" ht="57">
      <c r="A111" s="42" t="s">
        <v>2654</v>
      </c>
      <c r="B111" s="49">
        <f>INDEX('JP PINT 1.0'!G:G,MATCH(A111,'JP PINT 1.0'!B:B,0),1)</f>
        <v>2</v>
      </c>
      <c r="C111" s="49" t="str">
        <f>INDEX('JP PINT 1.0'!H:H,MATCH(A111,'JP PINT 1.0'!B:B,0),1)</f>
        <v>Deliver to location identifier Scheme identifier</v>
      </c>
      <c r="D111" s="49" t="str">
        <f>INDEX('JP PINT 1.0'!F:F,MATCH(A111,'JP PINT 1.0'!B:B,0),1)</f>
        <v>0..1</v>
      </c>
      <c r="E111" s="190" t="str">
        <f>INDEX('JP PINT 1.0'!K:K,MATCH(A111,'JP PINT 1.0'!B:B,0),1)</f>
        <v>The identification scheme identifier of the Deliver to location identifier. If used	 the identification scheme shall be chosen from the entries of the list published by the ISO/IEC 6523 maintenance agency.</v>
      </c>
    </row>
    <row r="112" spans="1:5" ht="17.25" customHeight="1">
      <c r="A112" s="42" t="s">
        <v>1780</v>
      </c>
      <c r="B112" s="43">
        <f>INDEX('JP PINT 1.0'!G:G,MATCH(A112,'JP PINT 1.0'!B:B,0),1)</f>
        <v>2</v>
      </c>
      <c r="C112" s="43" t="str">
        <f>INDEX('JP PINT 1.0'!H:H,MATCH(A112,'JP PINT 1.0'!B:B,0),1)</f>
        <v>Actual delivery date</v>
      </c>
      <c r="D112" s="43" t="str">
        <f>INDEX('JP PINT 1.0'!F:F,MATCH(A112,'JP PINT 1.0'!B:B,0),1)</f>
        <v>0..1</v>
      </c>
      <c r="E112" s="185" t="str">
        <f>INDEX('JP PINT 1.0'!K:K,MATCH(A112,'JP PINT 1.0'!B:B,0),1)</f>
        <v>the date on which the supply of goods or services was made or completed.</v>
      </c>
    </row>
    <row r="113" spans="1:5" ht="19">
      <c r="A113" s="42" t="s">
        <v>1860</v>
      </c>
      <c r="B113" s="48">
        <f>INDEX('JP PINT 1.0'!G:G,MATCH(A113,'JP PINT 1.0'!B:B,0),1)</f>
        <v>2</v>
      </c>
      <c r="C113" s="48" t="str">
        <f>INDEX('JP PINT 1.0'!H:H,MATCH(A113,'JP PINT 1.0'!B:B,0),1)</f>
        <v>INVOICING PERIOD</v>
      </c>
      <c r="D113" s="48" t="str">
        <f>INDEX('JP PINT 1.0'!F:F,MATCH(A113,'JP PINT 1.0'!B:B,0),1)</f>
        <v>0..1</v>
      </c>
      <c r="E113" s="187" t="str">
        <f>INDEX('JP PINT 1.0'!K:K,MATCH(A113,'JP PINT 1.0'!B:B,0),1)</f>
        <v>A group of business terms providing information on the invoice period.</v>
      </c>
    </row>
    <row r="114" spans="1:5" ht="19">
      <c r="A114" s="42" t="s">
        <v>1862</v>
      </c>
      <c r="B114" s="43">
        <f>INDEX('JP PINT 1.0'!G:G,MATCH(A114,'JP PINT 1.0'!B:B,0),1)</f>
        <v>3</v>
      </c>
      <c r="C114" s="43" t="str">
        <f>INDEX('JP PINT 1.0'!H:H,MATCH(A114,'JP PINT 1.0'!B:B,0),1)</f>
        <v>Invoicing period start date</v>
      </c>
      <c r="D114" s="43" t="str">
        <f>INDEX('JP PINT 1.0'!F:F,MATCH(A114,'JP PINT 1.0'!B:B,0),1)</f>
        <v>0..1</v>
      </c>
      <c r="E114" s="185" t="str">
        <f>INDEX('JP PINT 1.0'!K:K,MATCH(A114,'JP PINT 1.0'!B:B,0),1)</f>
        <v>The date when the Invoice period starts.</v>
      </c>
    </row>
    <row r="115" spans="1:5" ht="19">
      <c r="A115" s="42" t="s">
        <v>1865</v>
      </c>
      <c r="B115" s="43">
        <f>INDEX('JP PINT 1.0'!G:G,MATCH(A115,'JP PINT 1.0'!B:B,0),1)</f>
        <v>3</v>
      </c>
      <c r="C115" s="43" t="str">
        <f>INDEX('JP PINT 1.0'!H:H,MATCH(A115,'JP PINT 1.0'!B:B,0),1)</f>
        <v>Invoicing period end date</v>
      </c>
      <c r="D115" s="43" t="str">
        <f>INDEX('JP PINT 1.0'!F:F,MATCH(A115,'JP PINT 1.0'!B:B,0),1)</f>
        <v>0..1</v>
      </c>
      <c r="E115" s="185" t="str">
        <f>INDEX('JP PINT 1.0'!K:K,MATCH(A115,'JP PINT 1.0'!B:B,0),1)</f>
        <v>The date when the Invoice period ends.</v>
      </c>
    </row>
    <row r="116" spans="1:5" ht="38">
      <c r="A116" s="42" t="s">
        <v>1763</v>
      </c>
      <c r="B116" s="48">
        <f>INDEX('JP PINT 1.0'!G:G,MATCH(A116,'JP PINT 1.0'!B:B,0),1)</f>
        <v>2</v>
      </c>
      <c r="C116" s="48" t="str">
        <f>INDEX('JP PINT 1.0'!H:H,MATCH(A116,'JP PINT 1.0'!B:B,0),1)</f>
        <v>DELIVER TO ADDRESS</v>
      </c>
      <c r="D116" s="48" t="str">
        <f>INDEX('JP PINT 1.0'!F:F,MATCH(A116,'JP PINT 1.0'!B:B,0),1)</f>
        <v>0..1</v>
      </c>
      <c r="E116" s="187" t="str">
        <f>INDEX('JP PINT 1.0'!K:K,MATCH(A116,'JP PINT 1.0'!B:B,0),1)</f>
        <v>A group of business terms providing information about the address to which goods and services invoiced were or are delivered.</v>
      </c>
    </row>
    <row r="117" spans="1:5" ht="19">
      <c r="A117" s="42" t="s">
        <v>1768</v>
      </c>
      <c r="B117" s="43">
        <f>INDEX('JP PINT 1.0'!G:G,MATCH(A117,'JP PINT 1.0'!B:B,0),1)</f>
        <v>3</v>
      </c>
      <c r="C117" s="43" t="str">
        <f>INDEX('JP PINT 1.0'!H:H,MATCH(A117,'JP PINT 1.0'!B:B,0),1)</f>
        <v>Deliver to address line 1</v>
      </c>
      <c r="D117" s="43" t="str">
        <f>INDEX('JP PINT 1.0'!F:F,MATCH(A117,'JP PINT 1.0'!B:B,0),1)</f>
        <v>0..1</v>
      </c>
      <c r="E117" s="185" t="str">
        <f>INDEX('JP PINT 1.0'!K:K,MATCH(A117,'JP PINT 1.0'!B:B,0),1)</f>
        <v>The main address line in an address.</v>
      </c>
    </row>
    <row r="118" spans="1:5" ht="38">
      <c r="A118" s="42" t="s">
        <v>1770</v>
      </c>
      <c r="B118" s="43">
        <f>INDEX('JP PINT 1.0'!G:G,MATCH(A118,'JP PINT 1.0'!B:B,0),1)</f>
        <v>3</v>
      </c>
      <c r="C118" s="43" t="str">
        <f>INDEX('JP PINT 1.0'!H:H,MATCH(A118,'JP PINT 1.0'!B:B,0),1)</f>
        <v>Deliver to address line 2</v>
      </c>
      <c r="D118" s="43" t="str">
        <f>INDEX('JP PINT 1.0'!F:F,MATCH(A118,'JP PINT 1.0'!B:B,0),1)</f>
        <v>0..1</v>
      </c>
      <c r="E118" s="185" t="str">
        <f>INDEX('JP PINT 1.0'!K:K,MATCH(A118,'JP PINT 1.0'!B:B,0),1)</f>
        <v>An additional address line in an address that can be used to give further details supplementing the main line.</v>
      </c>
    </row>
    <row r="119" spans="1:5" ht="38">
      <c r="A119" s="42" t="s">
        <v>1772</v>
      </c>
      <c r="B119" s="43">
        <f>INDEX('JP PINT 1.0'!G:G,MATCH(A119,'JP PINT 1.0'!B:B,0),1)</f>
        <v>3</v>
      </c>
      <c r="C119" s="43" t="str">
        <f>INDEX('JP PINT 1.0'!H:H,MATCH(A119,'JP PINT 1.0'!B:B,0),1)</f>
        <v>Deliver to address line 3</v>
      </c>
      <c r="D119" s="43" t="str">
        <f>INDEX('JP PINT 1.0'!F:F,MATCH(A119,'JP PINT 1.0'!B:B,0),1)</f>
        <v>0..1</v>
      </c>
      <c r="E119" s="185" t="str">
        <f>INDEX('JP PINT 1.0'!K:K,MATCH(A119,'JP PINT 1.0'!B:B,0),1)</f>
        <v>An additional address line in an address that can be used to give further details supplementing the main line.</v>
      </c>
    </row>
    <row r="120" spans="1:5" ht="19">
      <c r="A120" s="45" t="s">
        <v>1774</v>
      </c>
      <c r="B120" s="45">
        <f>INDEX('JP PINT 1.0'!G:G,MATCH(A120,'JP PINT 1.0'!B:B,0),1)</f>
        <v>3</v>
      </c>
      <c r="C120" s="45" t="str">
        <f>INDEX('JP PINT 1.0'!H:H,MATCH(A120,'JP PINT 1.0'!B:B,0),1)</f>
        <v>Deliver to city</v>
      </c>
      <c r="D120" s="45" t="str">
        <f>INDEX('JP PINT 1.0'!F:F,MATCH(A120,'JP PINT 1.0'!B:B,0),1)</f>
        <v>0..1</v>
      </c>
      <c r="E120" s="186" t="str">
        <f>INDEX('JP PINT 1.0'!K:K,MATCH(A120,'JP PINT 1.0'!B:B,0),1)</f>
        <v>The common name of the city	 town or village	 where the deliver to address is located.</v>
      </c>
    </row>
    <row r="121" spans="1:5" ht="19">
      <c r="A121" s="42" t="s">
        <v>1766</v>
      </c>
      <c r="B121" s="43">
        <f>INDEX('JP PINT 1.0'!G:G,MATCH(A121,'JP PINT 1.0'!B:B,0),1)</f>
        <v>3</v>
      </c>
      <c r="C121" s="43" t="str">
        <f>INDEX('JP PINT 1.0'!H:H,MATCH(A121,'JP PINT 1.0'!B:B,0),1)</f>
        <v>Deliver to post code</v>
      </c>
      <c r="D121" s="43" t="str">
        <f>INDEX('JP PINT 1.0'!F:F,MATCH(A121,'JP PINT 1.0'!B:B,0),1)</f>
        <v>0..1</v>
      </c>
      <c r="E121" s="185" t="str">
        <f>INDEX('JP PINT 1.0'!K:K,MATCH(A121,'JP PINT 1.0'!B:B,0),1)</f>
        <v>The identifier for an addressable group of properties according to the relevant postal service.</v>
      </c>
    </row>
    <row r="122" spans="1:5" ht="19">
      <c r="A122" s="45" t="s">
        <v>1778</v>
      </c>
      <c r="B122" s="45">
        <f>INDEX('JP PINT 1.0'!G:G,MATCH(A122,'JP PINT 1.0'!B:B,0),1)</f>
        <v>3</v>
      </c>
      <c r="C122" s="45" t="str">
        <f>INDEX('JP PINT 1.0'!H:H,MATCH(A122,'JP PINT 1.0'!B:B,0),1)</f>
        <v>Deliver to country subdivision</v>
      </c>
      <c r="D122" s="45" t="str">
        <f>INDEX('JP PINT 1.0'!F:F,MATCH(A122,'JP PINT 1.0'!B:B,0),1)</f>
        <v>0..1</v>
      </c>
      <c r="E122" s="186" t="str">
        <f>INDEX('JP PINT 1.0'!K:K,MATCH(A122,'JP PINT 1.0'!B:B,0),1)</f>
        <v>The subdivision of a country.</v>
      </c>
    </row>
    <row r="123" spans="1:5" ht="19">
      <c r="A123" s="42" t="s">
        <v>1776</v>
      </c>
      <c r="B123" s="43">
        <f>INDEX('JP PINT 1.0'!G:G,MATCH(A123,'JP PINT 1.0'!B:B,0),1)</f>
        <v>3</v>
      </c>
      <c r="C123" s="43" t="str">
        <f>INDEX('JP PINT 1.0'!H:H,MATCH(A123,'JP PINT 1.0'!B:B,0),1)</f>
        <v>Deliver to country code</v>
      </c>
      <c r="D123" s="43" t="str">
        <f>INDEX('JP PINT 1.0'!F:F,MATCH(A123,'JP PINT 1.0'!B:B,0),1)</f>
        <v>1..1</v>
      </c>
      <c r="E123" s="185" t="str">
        <f>INDEX('JP PINT 1.0'!K:K,MATCH(A123,'JP PINT 1.0'!B:B,0),1)</f>
        <v>A code that identifies the country.</v>
      </c>
    </row>
    <row r="124" spans="1:5" ht="19">
      <c r="A124" s="42" t="s">
        <v>1810</v>
      </c>
      <c r="B124" s="48">
        <f>INDEX('JP PINT 1.0'!G:G,MATCH(A124,'JP PINT 1.0'!B:B,0),1)</f>
        <v>1</v>
      </c>
      <c r="C124" s="48" t="str">
        <f>INDEX('JP PINT 1.0'!H:H,MATCH(A124,'JP PINT 1.0'!B:B,0),1)</f>
        <v>PAYMENT INSTRUCTIONS</v>
      </c>
      <c r="D124" s="48" t="str">
        <f>INDEX('JP PINT 1.0'!F:F,MATCH(A124,'JP PINT 1.0'!B:B,0),1)</f>
        <v>0..n</v>
      </c>
      <c r="E124" s="187" t="str">
        <f>INDEX('JP PINT 1.0'!K:K,MATCH(A124,'JP PINT 1.0'!B:B,0),1)</f>
        <v>A group of business terms providing information about the payment.</v>
      </c>
    </row>
    <row r="125" spans="1:5" ht="19">
      <c r="A125" s="45" t="s">
        <v>2725</v>
      </c>
      <c r="B125" s="45">
        <f>INDEX('JP PINT 1.0'!G:G,MATCH(A125,'JP PINT 1.0'!B:B,0),1)</f>
        <v>2</v>
      </c>
      <c r="C125" s="45" t="str">
        <f>INDEX('JP PINT 1.0'!H:H,MATCH(A125,'JP PINT 1.0'!B:B,0),1)</f>
        <v>Payment Instructions ID</v>
      </c>
      <c r="D125" s="45" t="str">
        <f>INDEX('JP PINT 1.0'!F:F,MATCH(A125,'JP PINT 1.0'!B:B,0),1)</f>
        <v>0..1</v>
      </c>
      <c r="E125" s="186" t="str">
        <f>INDEX('JP PINT 1.0'!K:K,MATCH(A125,'JP PINT 1.0'!B:B,0),1)</f>
        <v>An identifier for the payment instructions.</v>
      </c>
    </row>
    <row r="126" spans="1:5" ht="19">
      <c r="A126" s="42" t="s">
        <v>1813</v>
      </c>
      <c r="B126" s="43">
        <f>INDEX('JP PINT 1.0'!G:G,MATCH(A126,'JP PINT 1.0'!B:B,0),1)</f>
        <v>2</v>
      </c>
      <c r="C126" s="43" t="str">
        <f>INDEX('JP PINT 1.0'!H:H,MATCH(A126,'JP PINT 1.0'!B:B,0),1)</f>
        <v>Payment means type code</v>
      </c>
      <c r="D126" s="43" t="str">
        <f>INDEX('JP PINT 1.0'!F:F,MATCH(A126,'JP PINT 1.0'!B:B,0),1)</f>
        <v>1..1</v>
      </c>
      <c r="E126" s="185" t="str">
        <f>INDEX('JP PINT 1.0'!K:K,MATCH(A126,'JP PINT 1.0'!B:B,0),1)</f>
        <v>The means	 expressed as code	 for how a payment is expected to be or has been settled.</v>
      </c>
    </row>
    <row r="127" spans="1:5" ht="38">
      <c r="A127" s="42" t="s">
        <v>1815</v>
      </c>
      <c r="B127" s="43">
        <f>INDEX('JP PINT 1.0'!G:G,MATCH(A127,'JP PINT 1.0'!B:B,0),1)</f>
        <v>2</v>
      </c>
      <c r="C127" s="43" t="str">
        <f>INDEX('JP PINT 1.0'!H:H,MATCH(A127,'JP PINT 1.0'!B:B,0),1)</f>
        <v>Payment means text</v>
      </c>
      <c r="D127" s="43" t="str">
        <f>INDEX('JP PINT 1.0'!F:F,MATCH(A127,'JP PINT 1.0'!B:B,0),1)</f>
        <v>0..1</v>
      </c>
      <c r="E127" s="185" t="str">
        <f>INDEX('JP PINT 1.0'!K:K,MATCH(A127,'JP PINT 1.0'!B:B,0),1)</f>
        <v>A textual description of the means/methods by which the payment is expected to be or has been settled.</v>
      </c>
    </row>
    <row r="128" spans="1:5" ht="38">
      <c r="A128" s="45" t="s">
        <v>1794</v>
      </c>
      <c r="B128" s="45">
        <f>INDEX('JP PINT 1.0'!G:G,MATCH(A128,'JP PINT 1.0'!B:B,0),1)</f>
        <v>2</v>
      </c>
      <c r="C128" s="45" t="str">
        <f>INDEX('JP PINT 1.0'!H:H,MATCH(A128,'JP PINT 1.0'!B:B,0),1)</f>
        <v>Remittance information</v>
      </c>
      <c r="D128" s="45" t="str">
        <f>INDEX('JP PINT 1.0'!F:F,MATCH(A128,'JP PINT 1.0'!B:B,0),1)</f>
        <v>0..n</v>
      </c>
      <c r="E128" s="186" t="str">
        <f>INDEX('JP PINT 1.0'!K:K,MATCH(A128,'JP PINT 1.0'!B:B,0),1)</f>
        <v>A textual value used for payment routing or to establish a link between the payment and the Invoice.</v>
      </c>
    </row>
    <row r="129" spans="1:5" ht="18" customHeight="1">
      <c r="A129" s="45" t="s">
        <v>5229</v>
      </c>
      <c r="B129" s="45">
        <f>INDEX('JP PINT 1.0'!G:G,MATCH(A129,'JP PINT 1.0'!B:B,0),1)</f>
        <v>3</v>
      </c>
      <c r="C129" s="45" t="str">
        <f>INDEX('JP PINT 1.0'!H:H,MATCH(A129,'JP PINT 1.0'!B:B,0),1)</f>
        <v>Remittance information Scheme identifier</v>
      </c>
      <c r="D129" s="45" t="str">
        <f>INDEX('JP PINT 1.0'!F:F,MATCH(A129,'JP PINT 1.0'!B:B,0),1)</f>
        <v>0..1</v>
      </c>
      <c r="E129" s="186" t="str">
        <f>INDEX('JP PINT 1.0'!K:K,MATCH(A129,'JP PINT 1.0'!B:B,0),1)</f>
        <v>The identification of the identification scheme. As example ABA</v>
      </c>
    </row>
    <row r="130" spans="1:5" ht="19">
      <c r="A130" s="42" t="s">
        <v>1817</v>
      </c>
      <c r="B130" s="48">
        <f>INDEX('JP PINT 1.0'!G:G,MATCH(A130,'JP PINT 1.0'!B:B,0),1)</f>
        <v>2</v>
      </c>
      <c r="C130" s="48" t="str">
        <f>INDEX('JP PINT 1.0'!H:H,MATCH(A130,'JP PINT 1.0'!B:B,0),1)</f>
        <v>CREDIT TRANSFER</v>
      </c>
      <c r="D130" s="48" t="str">
        <f>INDEX('JP PINT 1.0'!F:F,MATCH(A130,'JP PINT 1.0'!B:B,0),1)</f>
        <v>0..1</v>
      </c>
      <c r="E130" s="187" t="str">
        <f>INDEX('JP PINT 1.0'!K:K,MATCH(A130,'JP PINT 1.0'!B:B,0),1)</f>
        <v>A group of business terms to specify credit transfer payments.</v>
      </c>
    </row>
    <row r="131" spans="1:5" ht="38">
      <c r="A131" s="42" t="s">
        <v>1822</v>
      </c>
      <c r="B131" s="43">
        <f>INDEX('JP PINT 1.0'!G:G,MATCH(A131,'JP PINT 1.0'!B:B,0),1)</f>
        <v>3</v>
      </c>
      <c r="C131" s="43" t="str">
        <f>INDEX('JP PINT 1.0'!H:H,MATCH(A131,'JP PINT 1.0'!B:B,0),1)</f>
        <v>Payment account identifier</v>
      </c>
      <c r="D131" s="43" t="str">
        <f>INDEX('JP PINT 1.0'!F:F,MATCH(A131,'JP PINT 1.0'!B:B,0),1)</f>
        <v>1..1</v>
      </c>
      <c r="E131" s="185" t="str">
        <f>INDEX('JP PINT 1.0'!K:K,MATCH(A131,'JP PINT 1.0'!B:B,0),1)</f>
        <v>A unique identifier of the financial payment account	 at a payment service provider	 to which payment should be made.</v>
      </c>
    </row>
    <row r="132" spans="1:5" ht="19">
      <c r="A132" s="42" t="s">
        <v>2769</v>
      </c>
      <c r="B132" s="43">
        <f>INDEX('JP PINT 1.0'!G:G,MATCH(A132,'JP PINT 1.0'!B:B,0),1)</f>
        <v>3</v>
      </c>
      <c r="C132" s="43" t="str">
        <f>INDEX('JP PINT 1.0'!H:H,MATCH(A132,'JP PINT 1.0'!B:B,0),1)</f>
        <v>Payment account identifier Scheme identifier</v>
      </c>
      <c r="D132" s="43" t="str">
        <f>INDEX('JP PINT 1.0'!F:F,MATCH(A132,'JP PINT 1.0'!B:B,0),1)</f>
        <v>0..1</v>
      </c>
      <c r="E132" s="185" t="str">
        <f>INDEX('JP PINT 1.0'!K:K,MATCH(A132,'JP PINT 1.0'!B:B,0),1)</f>
        <v>The identification of the identification scheme. As example IBAN</v>
      </c>
    </row>
    <row r="133" spans="1:5" ht="38">
      <c r="A133" s="188" t="s">
        <v>1820</v>
      </c>
      <c r="B133" s="43">
        <f>INDEX('JP PINT 1.0'!G:G,MATCH(A133,'JP PINT 1.0'!B:B,0),1)</f>
        <v>3</v>
      </c>
      <c r="C133" s="43" t="str">
        <f>INDEX('JP PINT 1.0'!H:H,MATCH(A133,'JP PINT 1.0'!B:B,0),1)</f>
        <v>Payment account name</v>
      </c>
      <c r="D133" s="43" t="str">
        <f>INDEX('JP PINT 1.0'!F:F,MATCH(A133,'JP PINT 1.0'!B:B,0),1)</f>
        <v>0..1</v>
      </c>
      <c r="E133" s="185" t="str">
        <f>INDEX('JP PINT 1.0'!K:K,MATCH(A133,'JP PINT 1.0'!B:B,0),1)</f>
        <v>The name of the payment account	 at a payment service provider	 to which payment should be made.</v>
      </c>
    </row>
    <row r="134" spans="1:5" ht="17.25" customHeight="1">
      <c r="A134" s="45" t="s">
        <v>1837</v>
      </c>
      <c r="B134" s="45">
        <f>INDEX('JP PINT 1.0'!G:G,MATCH(A134,'JP PINT 1.0'!B:B,0),1)</f>
        <v>3</v>
      </c>
      <c r="C134" s="45" t="str">
        <f>INDEX('JP PINT 1.0'!H:H,MATCH(A134,'JP PINT 1.0'!B:B,0),1)</f>
        <v>Payment service provider identifier</v>
      </c>
      <c r="D134" s="45" t="str">
        <f>INDEX('JP PINT 1.0'!F:F,MATCH(A134,'JP PINT 1.0'!B:B,0),1)</f>
        <v>0..1</v>
      </c>
      <c r="E134" s="186" t="str">
        <f>INDEX('JP PINT 1.0'!K:K,MATCH(A134,'JP PINT 1.0'!B:B,0),1)</f>
        <v>An identifier for the payment service provider where a payment account is located.</v>
      </c>
    </row>
    <row r="135" spans="1:5" ht="19">
      <c r="A135" s="45" t="s">
        <v>2785</v>
      </c>
      <c r="B135" s="48">
        <f>INDEX('JP PINT 1.0'!G:G,MATCH(A135,'JP PINT 1.0'!B:B,0),1)</f>
        <v>2</v>
      </c>
      <c r="C135" s="48" t="str">
        <f>INDEX('JP PINT 1.0'!H:H,MATCH(A135,'JP PINT 1.0'!B:B,0),1)</f>
        <v>FINANCIAL INSTITUTION ADDRESS</v>
      </c>
      <c r="D135" s="48" t="str">
        <f>INDEX('JP PINT 1.0'!F:F,MATCH(A135,'JP PINT 1.0'!B:B,0),1)</f>
        <v>0..1</v>
      </c>
      <c r="E135" s="187" t="str">
        <f>INDEX('JP PINT 1.0'!K:K,MATCH(A135,'JP PINT 1.0'!B:B,0),1)</f>
        <v>The address of the financial institution or its branch that holds the payment account.</v>
      </c>
    </row>
    <row r="136" spans="1:5" ht="19">
      <c r="A136" s="45" t="s">
        <v>2792</v>
      </c>
      <c r="B136" s="45">
        <f>INDEX('JP PINT 1.0'!G:G,MATCH(A136,'JP PINT 1.0'!B:B,0),1)</f>
        <v>3</v>
      </c>
      <c r="C136" s="45" t="str">
        <f>INDEX('JP PINT 1.0'!H:H,MATCH(A136,'JP PINT 1.0'!B:B,0),1)</f>
        <v>Account address line 1</v>
      </c>
      <c r="D136" s="45" t="str">
        <f>INDEX('JP PINT 1.0'!F:F,MATCH(A136,'JP PINT 1.0'!B:B,0),1)</f>
        <v>0..1</v>
      </c>
      <c r="E136" s="186" t="str">
        <f>INDEX('JP PINT 1.0'!K:K,MATCH(A136,'JP PINT 1.0'!B:B,0),1)</f>
        <v>The main address line in an address.</v>
      </c>
    </row>
    <row r="137" spans="1:5" ht="38">
      <c r="A137" s="45" t="s">
        <v>2797</v>
      </c>
      <c r="B137" s="45">
        <f>INDEX('JP PINT 1.0'!G:G,MATCH(A137,'JP PINT 1.0'!B:B,0),1)</f>
        <v>3</v>
      </c>
      <c r="C137" s="45" t="str">
        <f>INDEX('JP PINT 1.0'!H:H,MATCH(A137,'JP PINT 1.0'!B:B,0),1)</f>
        <v>Account address line 2</v>
      </c>
      <c r="D137" s="45" t="str">
        <f>INDEX('JP PINT 1.0'!F:F,MATCH(A137,'JP PINT 1.0'!B:B,0),1)</f>
        <v>0..1</v>
      </c>
      <c r="E137" s="186" t="str">
        <f>INDEX('JP PINT 1.0'!K:K,MATCH(A137,'JP PINT 1.0'!B:B,0),1)</f>
        <v>An additional address line in an address that can be used to give further details supplementing the main line.</v>
      </c>
    </row>
    <row r="138" spans="1:5" ht="19">
      <c r="A138" s="45" t="s">
        <v>2802</v>
      </c>
      <c r="B138" s="45">
        <f>INDEX('JP PINT 1.0'!G:G,MATCH(A138,'JP PINT 1.0'!B:B,0),1)</f>
        <v>3</v>
      </c>
      <c r="C138" s="45" t="str">
        <f>INDEX('JP PINT 1.0'!H:H,MATCH(A138,'JP PINT 1.0'!B:B,0),1)</f>
        <v>Account city</v>
      </c>
      <c r="D138" s="45" t="str">
        <f>INDEX('JP PINT 1.0'!F:F,MATCH(A138,'JP PINT 1.0'!B:B,0),1)</f>
        <v>0..1</v>
      </c>
      <c r="E138" s="186" t="str">
        <f>INDEX('JP PINT 1.0'!K:K,MATCH(A138,'JP PINT 1.0'!B:B,0),1)</f>
        <v>The common name of the city	 town or village	 where the account address is located.</v>
      </c>
    </row>
    <row r="139" spans="1:5" ht="19">
      <c r="A139" s="45" t="s">
        <v>2808</v>
      </c>
      <c r="B139" s="45">
        <f>INDEX('JP PINT 1.0'!G:G,MATCH(A139,'JP PINT 1.0'!B:B,0),1)</f>
        <v>3</v>
      </c>
      <c r="C139" s="45" t="str">
        <f>INDEX('JP PINT 1.0'!H:H,MATCH(A139,'JP PINT 1.0'!B:B,0),1)</f>
        <v>Account post code</v>
      </c>
      <c r="D139" s="45" t="str">
        <f>INDEX('JP PINT 1.0'!F:F,MATCH(A139,'JP PINT 1.0'!B:B,0),1)</f>
        <v>0..1</v>
      </c>
      <c r="E139" s="186" t="str">
        <f>INDEX('JP PINT 1.0'!K:K,MATCH(A139,'JP PINT 1.0'!B:B,0),1)</f>
        <v>The identifier for an addressable group of properties according to the relevant postal service.</v>
      </c>
    </row>
    <row r="140" spans="1:5" ht="19">
      <c r="A140" s="45" t="s">
        <v>2813</v>
      </c>
      <c r="B140" s="45">
        <f>INDEX('JP PINT 1.0'!G:G,MATCH(A140,'JP PINT 1.0'!B:B,0),1)</f>
        <v>3</v>
      </c>
      <c r="C140" s="45" t="str">
        <f>INDEX('JP PINT 1.0'!H:H,MATCH(A140,'JP PINT 1.0'!B:B,0),1)</f>
        <v>Account country subdivision</v>
      </c>
      <c r="D140" s="45" t="str">
        <f>INDEX('JP PINT 1.0'!F:F,MATCH(A140,'JP PINT 1.0'!B:B,0),1)</f>
        <v>0..1</v>
      </c>
      <c r="E140" s="186" t="str">
        <f>INDEX('JP PINT 1.0'!K:K,MATCH(A140,'JP PINT 1.0'!B:B,0),1)</f>
        <v>The subdivision of a country.</v>
      </c>
    </row>
    <row r="141" spans="1:5" ht="38">
      <c r="A141" s="45" t="s">
        <v>2818</v>
      </c>
      <c r="B141" s="45">
        <f>INDEX('JP PINT 1.0'!G:G,MATCH(A141,'JP PINT 1.0'!B:B,0),1)</f>
        <v>3</v>
      </c>
      <c r="C141" s="45" t="str">
        <f>INDEX('JP PINT 1.0'!H:H,MATCH(A141,'JP PINT 1.0'!B:B,0),1)</f>
        <v>Account address line 3</v>
      </c>
      <c r="D141" s="45" t="str">
        <f>INDEX('JP PINT 1.0'!F:F,MATCH(A141,'JP PINT 1.0'!B:B,0),1)</f>
        <v>0..1</v>
      </c>
      <c r="E141" s="186" t="str">
        <f>INDEX('JP PINT 1.0'!K:K,MATCH(A141,'JP PINT 1.0'!B:B,0),1)</f>
        <v>An additional address line in an address that can be used to give further details supplementing the main line.</v>
      </c>
    </row>
    <row r="142" spans="1:5" ht="19">
      <c r="A142" s="45" t="s">
        <v>2823</v>
      </c>
      <c r="B142" s="45">
        <f>INDEX('JP PINT 1.0'!G:G,MATCH(A142,'JP PINT 1.0'!B:B,0),1)</f>
        <v>3</v>
      </c>
      <c r="C142" s="45" t="str">
        <f>INDEX('JP PINT 1.0'!H:H,MATCH(A142,'JP PINT 1.0'!B:B,0),1)</f>
        <v>Account country code</v>
      </c>
      <c r="D142" s="45" t="str">
        <f>INDEX('JP PINT 1.0'!F:F,MATCH(A142,'JP PINT 1.0'!B:B,0),1)</f>
        <v>0..1</v>
      </c>
      <c r="E142" s="186" t="str">
        <f>INDEX('JP PINT 1.0'!K:K,MATCH(A142,'JP PINT 1.0'!B:B,0),1)</f>
        <v>A code that identifies the country.</v>
      </c>
    </row>
    <row r="143" spans="1:5" ht="38">
      <c r="A143" s="42" t="s">
        <v>1824</v>
      </c>
      <c r="B143" s="48">
        <f>INDEX('JP PINT 1.0'!G:G,MATCH(A143,'JP PINT 1.0'!B:B,0),1)</f>
        <v>2</v>
      </c>
      <c r="C143" s="48" t="str">
        <f>INDEX('JP PINT 1.0'!H:H,MATCH(A143,'JP PINT 1.0'!B:B,0),1)</f>
        <v>PAYMENT CARD INFORMATION</v>
      </c>
      <c r="D143" s="48" t="str">
        <f>INDEX('JP PINT 1.0'!F:F,MATCH(A143,'JP PINT 1.0'!B:B,0),1)</f>
        <v>0..1</v>
      </c>
      <c r="E143" s="187" t="str">
        <f>INDEX('JP PINT 1.0'!K:K,MATCH(A143,'JP PINT 1.0'!B:B,0),1)</f>
        <v>A group of business terms providing information about card used for payment contemporaneous with invoice issuance.</v>
      </c>
    </row>
    <row r="144" spans="1:5" ht="19">
      <c r="A144" s="42" t="s">
        <v>1827</v>
      </c>
      <c r="B144" s="43">
        <f>INDEX('JP PINT 1.0'!G:G,MATCH(A144,'JP PINT 1.0'!B:B,0),1)</f>
        <v>3</v>
      </c>
      <c r="C144" s="43" t="str">
        <f>INDEX('JP PINT 1.0'!H:H,MATCH(A144,'JP PINT 1.0'!B:B,0),1)</f>
        <v>Payment card primary account number</v>
      </c>
      <c r="D144" s="43" t="str">
        <f>INDEX('JP PINT 1.0'!F:F,MATCH(A144,'JP PINT 1.0'!B:B,0),1)</f>
        <v>1..1</v>
      </c>
      <c r="E144" s="185" t="str">
        <f>INDEX('JP PINT 1.0'!K:K,MATCH(A144,'JP PINT 1.0'!B:B,0),1)</f>
        <v>The Primary Account Number (PAN) of the card used for payment.</v>
      </c>
    </row>
    <row r="145" spans="1:5" ht="19">
      <c r="A145" s="42" t="s">
        <v>1830</v>
      </c>
      <c r="B145" s="43">
        <f>INDEX('JP PINT 1.0'!G:G,MATCH(A145,'JP PINT 1.0'!B:B,0),1)</f>
        <v>3</v>
      </c>
      <c r="C145" s="43" t="str">
        <f>INDEX('JP PINT 1.0'!H:H,MATCH(A145,'JP PINT 1.0'!B:B,0),1)</f>
        <v>Payment card holder name</v>
      </c>
      <c r="D145" s="43" t="str">
        <f>INDEX('JP PINT 1.0'!F:F,MATCH(A145,'JP PINT 1.0'!B:B,0),1)</f>
        <v>0..1</v>
      </c>
      <c r="E145" s="185" t="str">
        <f>INDEX('JP PINT 1.0'!K:K,MATCH(A145,'JP PINT 1.0'!B:B,0),1)</f>
        <v>The name of the payment card holder.</v>
      </c>
    </row>
    <row r="146" spans="1:5" ht="19">
      <c r="A146" s="45" t="s">
        <v>1788</v>
      </c>
      <c r="B146" s="48">
        <f>INDEX('JP PINT 1.0'!G:G,MATCH(A146,'JP PINT 1.0'!B:B,0),1)</f>
        <v>2</v>
      </c>
      <c r="C146" s="48" t="str">
        <f>INDEX('JP PINT 1.0'!H:H,MATCH(A146,'JP PINT 1.0'!B:B,0),1)</f>
        <v>DIRECT DEBIT</v>
      </c>
      <c r="D146" s="48" t="str">
        <f>INDEX('JP PINT 1.0'!F:F,MATCH(A146,'JP PINT 1.0'!B:B,0),1)</f>
        <v>0..1</v>
      </c>
      <c r="E146" s="187" t="str">
        <f>INDEX('JP PINT 1.0'!K:K,MATCH(A146,'JP PINT 1.0'!B:B,0),1)</f>
        <v>A group of business terms to specify a direct debit.</v>
      </c>
    </row>
    <row r="147" spans="1:5" ht="19">
      <c r="A147" s="45" t="s">
        <v>1846</v>
      </c>
      <c r="B147" s="45">
        <f>INDEX('JP PINT 1.0'!G:G,MATCH(A147,'JP PINT 1.0'!B:B,0),1)</f>
        <v>3</v>
      </c>
      <c r="C147" s="45" t="str">
        <f>INDEX('JP PINT 1.0'!H:H,MATCH(A147,'JP PINT 1.0'!B:B,0),1)</f>
        <v>Mandate reference identifier</v>
      </c>
      <c r="D147" s="45" t="str">
        <f>INDEX('JP PINT 1.0'!F:F,MATCH(A147,'JP PINT 1.0'!B:B,0),1)</f>
        <v>0..1</v>
      </c>
      <c r="E147" s="186" t="str">
        <f>INDEX('JP PINT 1.0'!K:K,MATCH(A147,'JP PINT 1.0'!B:B,0),1)</f>
        <v>Unique identifier assigned by the Payee for referencing the direct debit mandate.</v>
      </c>
    </row>
    <row r="148" spans="1:5" ht="19">
      <c r="A148" s="45" t="s">
        <v>1791</v>
      </c>
      <c r="B148" s="45">
        <f>INDEX('JP PINT 1.0'!G:G,MATCH(A148,'JP PINT 1.0'!B:B,0),1)</f>
        <v>3</v>
      </c>
      <c r="C148" s="45" t="str">
        <f>INDEX('JP PINT 1.0'!H:H,MATCH(A148,'JP PINT 1.0'!B:B,0),1)</f>
        <v>Bank assigned creditor identifier</v>
      </c>
      <c r="D148" s="45" t="str">
        <f>INDEX('JP PINT 1.0'!F:F,MATCH(A148,'JP PINT 1.0'!B:B,0),1)</f>
        <v>0..1</v>
      </c>
      <c r="E148" s="186" t="str">
        <f>INDEX('JP PINT 1.0'!K:K,MATCH(A148,'JP PINT 1.0'!B:B,0),1)</f>
        <v>Unique banking reference identifier of the Payee or Seller assigned by the Payee or Seller bank.</v>
      </c>
    </row>
    <row r="149" spans="1:5" ht="19">
      <c r="A149" s="45" t="s">
        <v>1833</v>
      </c>
      <c r="B149" s="45">
        <f>INDEX('JP PINT 1.0'!G:G,MATCH(A149,'JP PINT 1.0'!B:B,0),1)</f>
        <v>3</v>
      </c>
      <c r="C149" s="45" t="str">
        <f>INDEX('JP PINT 1.0'!H:H,MATCH(A149,'JP PINT 1.0'!B:B,0),1)</f>
        <v>Debited account identifier</v>
      </c>
      <c r="D149" s="45" t="str">
        <f>INDEX('JP PINT 1.0'!F:F,MATCH(A149,'JP PINT 1.0'!B:B,0),1)</f>
        <v>0..1</v>
      </c>
      <c r="E149" s="186" t="str">
        <f>INDEX('JP PINT 1.0'!K:K,MATCH(A149,'JP PINT 1.0'!B:B,0),1)</f>
        <v>The account to be debited by the direct debit.</v>
      </c>
    </row>
    <row r="150" spans="1:5" ht="19">
      <c r="A150" s="46" t="s">
        <v>2861</v>
      </c>
      <c r="B150" s="48">
        <f>INDEX('JP PINT 1.0'!G:G,MATCH(A150,'JP PINT 1.0'!B:B,0),1)</f>
        <v>1</v>
      </c>
      <c r="C150" s="48" t="str">
        <f>INDEX('JP PINT 1.0'!H:H,MATCH(A150,'JP PINT 1.0'!B:B,0),1)</f>
        <v>Paid amounts</v>
      </c>
      <c r="D150" s="48" t="str">
        <f>INDEX('JP PINT 1.0'!F:F,MATCH(A150,'JP PINT 1.0'!B:B,0),1)</f>
        <v>0..n</v>
      </c>
      <c r="E150" s="187" t="str">
        <f>INDEX('JP PINT 1.0'!K:K,MATCH(A150,'JP PINT 1.0'!B:B,0),1)</f>
        <v>Breakdown of the paid amount deducted from the amount due.</v>
      </c>
    </row>
    <row r="151" spans="1:5" ht="19">
      <c r="A151" s="46" t="s">
        <v>2870</v>
      </c>
      <c r="B151" s="46">
        <f>INDEX('JP PINT 1.0'!G:G,MATCH(A151,'JP PINT 1.0'!B:B,0),1)</f>
        <v>2</v>
      </c>
      <c r="C151" s="46" t="str">
        <f>INDEX('JP PINT 1.0'!H:H,MATCH(A151,'JP PINT 1.0'!B:B,0),1)</f>
        <v>Payment identifier</v>
      </c>
      <c r="D151" s="46" t="str">
        <f>INDEX('JP PINT 1.0'!F:F,MATCH(A151,'JP PINT 1.0'!B:B,0),1)</f>
        <v>0..1</v>
      </c>
      <c r="E151" s="189" t="str">
        <f>INDEX('JP PINT 1.0'!K:K,MATCH(A151,'JP PINT 1.0'!B:B,0),1)</f>
        <v>An identifier that references the payment	 such as bank transfer identifier.</v>
      </c>
    </row>
    <row r="152" spans="1:5" ht="19">
      <c r="A152" s="46" t="s">
        <v>2877</v>
      </c>
      <c r="B152" s="46">
        <f>INDEX('JP PINT 1.0'!G:G,MATCH(A152,'JP PINT 1.0'!B:B,0),1)</f>
        <v>2</v>
      </c>
      <c r="C152" s="46" t="str">
        <f>INDEX('JP PINT 1.0'!H:H,MATCH(A152,'JP PINT 1.0'!B:B,0),1)</f>
        <v>Paid amount</v>
      </c>
      <c r="D152" s="46" t="str">
        <f>INDEX('JP PINT 1.0'!F:F,MATCH(A152,'JP PINT 1.0'!B:B,0),1)</f>
        <v>1..1</v>
      </c>
      <c r="E152" s="189" t="str">
        <f>INDEX('JP PINT 1.0'!K:K,MATCH(A152,'JP PINT 1.0'!B:B,0),1)</f>
        <v>The amount of the payment in the invoice currency.</v>
      </c>
    </row>
    <row r="153" spans="1:5" ht="19">
      <c r="A153" s="46" t="s">
        <v>2884</v>
      </c>
      <c r="B153" s="46">
        <f>INDEX('JP PINT 1.0'!G:G,MATCH(A153,'JP PINT 1.0'!B:B,0),1)</f>
        <v>2</v>
      </c>
      <c r="C153" s="46" t="str">
        <f>INDEX('JP PINT 1.0'!H:H,MATCH(A153,'JP PINT 1.0'!B:B,0),1)</f>
        <v>The date when the paid amount is debited to the invoice.</v>
      </c>
      <c r="D153" s="46" t="str">
        <f>INDEX('JP PINT 1.0'!F:F,MATCH(A153,'JP PINT 1.0'!B:B,0),1)</f>
        <v>0..1</v>
      </c>
      <c r="E153" s="189" t="str">
        <f>INDEX('JP PINT 1.0'!K:K,MATCH(A153,'JP PINT 1.0'!B:B,0),1)</f>
        <v>The date when the prepaid amount was received by the seller.</v>
      </c>
    </row>
    <row r="154" spans="1:5" ht="19">
      <c r="A154" s="46" t="s">
        <v>2892</v>
      </c>
      <c r="B154" s="46">
        <f>INDEX('JP PINT 1.0'!G:G,MATCH(A154,'JP PINT 1.0'!B:B,0),1)</f>
        <v>2</v>
      </c>
      <c r="C154" s="46" t="str">
        <f>INDEX('JP PINT 1.0'!H:H,MATCH(A154,'JP PINT 1.0'!B:B,0),1)</f>
        <v>Payment type</v>
      </c>
      <c r="D154" s="46" t="str">
        <f>INDEX('JP PINT 1.0'!F:F,MATCH(A154,'JP PINT 1.0'!B:B,0),1)</f>
        <v>0..1</v>
      </c>
      <c r="E154" s="189" t="str">
        <f>INDEX('JP PINT 1.0'!K:K,MATCH(A154,'JP PINT 1.0'!B:B,0),1)</f>
        <v>The type of the the payment.</v>
      </c>
    </row>
    <row r="155" spans="1:5" ht="38">
      <c r="A155" s="44" t="s">
        <v>1868</v>
      </c>
      <c r="B155" s="48">
        <f>INDEX('JP PINT 1.0'!G:G,MATCH(A155,'JP PINT 1.0'!B:B,0),1)</f>
        <v>1</v>
      </c>
      <c r="C155" s="48" t="str">
        <f>INDEX('JP PINT 1.0'!H:H,MATCH(A155,'JP PINT 1.0'!B:B,0),1)</f>
        <v>DOCUMENT LEVEL ALLOWANCES</v>
      </c>
      <c r="D155" s="48" t="str">
        <f>INDEX('JP PINT 1.0'!F:F,MATCH(A155,'JP PINT 1.0'!B:B,0),1)</f>
        <v>0..n</v>
      </c>
      <c r="E155" s="187" t="str">
        <f>INDEX('JP PINT 1.0'!K:K,MATCH(A155,'JP PINT 1.0'!B:B,0),1)</f>
        <v>A group of business terms providing information about allowances applicable to the Invoice as a whole.</v>
      </c>
    </row>
    <row r="156" spans="1:5" ht="19">
      <c r="A156" s="44" t="s">
        <v>1875</v>
      </c>
      <c r="B156" s="49">
        <f>INDEX('JP PINT 1.0'!G:G,MATCH(A156,'JP PINT 1.0'!B:B,0),1)</f>
        <v>2</v>
      </c>
      <c r="C156" s="49" t="str">
        <f>INDEX('JP PINT 1.0'!H:H,MATCH(A156,'JP PINT 1.0'!B:B,0),1)</f>
        <v>Document level allowance amount</v>
      </c>
      <c r="D156" s="49" t="str">
        <f>INDEX('JP PINT 1.0'!F:F,MATCH(A156,'JP PINT 1.0'!B:B,0),1)</f>
        <v>1..1</v>
      </c>
      <c r="E156" s="190" t="str">
        <f>INDEX('JP PINT 1.0'!K:K,MATCH(A156,'JP PINT 1.0'!B:B,0),1)</f>
        <v>The amount of an allowance	 without TAX.</v>
      </c>
    </row>
    <row r="157" spans="1:5" ht="38">
      <c r="A157" s="44" t="s">
        <v>1873</v>
      </c>
      <c r="B157" s="49">
        <f>INDEX('JP PINT 1.0'!G:G,MATCH(A157,'JP PINT 1.0'!B:B,0),1)</f>
        <v>2</v>
      </c>
      <c r="C157" s="49" t="str">
        <f>INDEX('JP PINT 1.0'!H:H,MATCH(A157,'JP PINT 1.0'!B:B,0),1)</f>
        <v>Document level allowance base amount</v>
      </c>
      <c r="D157" s="49" t="str">
        <f>INDEX('JP PINT 1.0'!F:F,MATCH(A157,'JP PINT 1.0'!B:B,0),1)</f>
        <v>0..1</v>
      </c>
      <c r="E157" s="190" t="str">
        <f>INDEX('JP PINT 1.0'!K:K,MATCH(A157,'JP PINT 1.0'!B:B,0),1)</f>
        <v>The base amount that may be used	 in conjunction with the document level allowance percentage	 to calculate the document level allowance amount.</v>
      </c>
    </row>
    <row r="158" spans="1:5" ht="38">
      <c r="A158" s="44" t="s">
        <v>1871</v>
      </c>
      <c r="B158" s="49">
        <f>INDEX('JP PINT 1.0'!G:G,MATCH(A158,'JP PINT 1.0'!B:B,0),1)</f>
        <v>2</v>
      </c>
      <c r="C158" s="49" t="str">
        <f>INDEX('JP PINT 1.0'!H:H,MATCH(A158,'JP PINT 1.0'!B:B,0),1)</f>
        <v>Document level allowance percentage</v>
      </c>
      <c r="D158" s="49" t="str">
        <f>INDEX('JP PINT 1.0'!F:F,MATCH(A158,'JP PINT 1.0'!B:B,0),1)</f>
        <v>0..1</v>
      </c>
      <c r="E158" s="190" t="str">
        <f>INDEX('JP PINT 1.0'!K:K,MATCH(A158,'JP PINT 1.0'!B:B,0),1)</f>
        <v>The percentage that may be used	 in conjunction with the document level allowance base amount	 to calculate the document level allowance amount.</v>
      </c>
    </row>
    <row r="159" spans="1:5" ht="19">
      <c r="A159" s="44" t="s">
        <v>1881</v>
      </c>
      <c r="B159" s="49">
        <f>INDEX('JP PINT 1.0'!G:G,MATCH(A159,'JP PINT 1.0'!B:B,0),1)</f>
        <v>2</v>
      </c>
      <c r="C159" s="49" t="str">
        <f>INDEX('JP PINT 1.0'!H:H,MATCH(A159,'JP PINT 1.0'!B:B,0),1)</f>
        <v>Document level allowance TAX category code</v>
      </c>
      <c r="D159" s="49" t="str">
        <f>INDEX('JP PINT 1.0'!F:F,MATCH(A159,'JP PINT 1.0'!B:B,0),1)</f>
        <v>1..1</v>
      </c>
      <c r="E159" s="190" t="str">
        <f>INDEX('JP PINT 1.0'!K:K,MATCH(A159,'JP PINT 1.0'!B:B,0),1)</f>
        <v>A coded identification of what TAX category applies to the document level allowance.</v>
      </c>
    </row>
    <row r="160" spans="1:5" ht="19">
      <c r="A160" s="44" t="s">
        <v>1882</v>
      </c>
      <c r="B160" s="49">
        <f>INDEX('JP PINT 1.0'!G:G,MATCH(A160,'JP PINT 1.0'!B:B,0),1)</f>
        <v>2</v>
      </c>
      <c r="C160" s="49" t="str">
        <f>INDEX('JP PINT 1.0'!H:H,MATCH(A160,'JP PINT 1.0'!B:B,0),1)</f>
        <v>Document level allowance TAX rate</v>
      </c>
      <c r="D160" s="49" t="str">
        <f>INDEX('JP PINT 1.0'!F:F,MATCH(A160,'JP PINT 1.0'!B:B,0),1)</f>
        <v>0..1</v>
      </c>
      <c r="E160" s="190" t="str">
        <f>INDEX('JP PINT 1.0'!K:K,MATCH(A160,'JP PINT 1.0'!B:B,0),1)</f>
        <v>The TAX rate	 represented as percentage that applies to the document level allowance.</v>
      </c>
    </row>
    <row r="161" spans="1:5" ht="19">
      <c r="A161" s="44" t="s">
        <v>1879</v>
      </c>
      <c r="B161" s="49">
        <f>INDEX('JP PINT 1.0'!G:G,MATCH(A161,'JP PINT 1.0'!B:B,0),1)</f>
        <v>2</v>
      </c>
      <c r="C161" s="49" t="str">
        <f>INDEX('JP PINT 1.0'!H:H,MATCH(A161,'JP PINT 1.0'!B:B,0),1)</f>
        <v>Document level allowance reason</v>
      </c>
      <c r="D161" s="49" t="str">
        <f>INDEX('JP PINT 1.0'!F:F,MATCH(A161,'JP PINT 1.0'!B:B,0),1)</f>
        <v>0..1</v>
      </c>
      <c r="E161" s="190" t="str">
        <f>INDEX('JP PINT 1.0'!K:K,MATCH(A161,'JP PINT 1.0'!B:B,0),1)</f>
        <v>The reason for the document level allowance	 expressed as text.</v>
      </c>
    </row>
    <row r="162" spans="1:5" ht="19">
      <c r="A162" s="44" t="s">
        <v>1877</v>
      </c>
      <c r="B162" s="49">
        <f>INDEX('JP PINT 1.0'!G:G,MATCH(A162,'JP PINT 1.0'!B:B,0),1)</f>
        <v>2</v>
      </c>
      <c r="C162" s="49" t="str">
        <f>INDEX('JP PINT 1.0'!H:H,MATCH(A162,'JP PINT 1.0'!B:B,0),1)</f>
        <v>Document level allowance reason code</v>
      </c>
      <c r="D162" s="49" t="str">
        <f>INDEX('JP PINT 1.0'!F:F,MATCH(A162,'JP PINT 1.0'!B:B,0),1)</f>
        <v>0..1</v>
      </c>
      <c r="E162" s="190" t="str">
        <f>INDEX('JP PINT 1.0'!K:K,MATCH(A162,'JP PINT 1.0'!B:B,0),1)</f>
        <v>The reason for the document level allowance	 expressed as a code.</v>
      </c>
    </row>
    <row r="163" spans="1:5" ht="38">
      <c r="A163" s="44" t="s">
        <v>1883</v>
      </c>
      <c r="B163" s="48">
        <f>INDEX('JP PINT 1.0'!G:G,MATCH(A163,'JP PINT 1.0'!B:B,0),1)</f>
        <v>1</v>
      </c>
      <c r="C163" s="48" t="str">
        <f>INDEX('JP PINT 1.0'!H:H,MATCH(A163,'JP PINT 1.0'!B:B,0),1)</f>
        <v>DOCUMENT LEVEL CHARGES</v>
      </c>
      <c r="D163" s="48" t="str">
        <f>INDEX('JP PINT 1.0'!F:F,MATCH(A163,'JP PINT 1.0'!B:B,0),1)</f>
        <v>0..n</v>
      </c>
      <c r="E163" s="187" t="str">
        <f>INDEX('JP PINT 1.0'!K:K,MATCH(A163,'JP PINT 1.0'!B:B,0),1)</f>
        <v>A group of business terms providing information about charges and taxes other than TAX	 applicable to the Invoice as a whole.</v>
      </c>
    </row>
    <row r="164" spans="1:5" ht="19">
      <c r="A164" s="44" t="s">
        <v>1889</v>
      </c>
      <c r="B164" s="49">
        <f>INDEX('JP PINT 1.0'!G:G,MATCH(A164,'JP PINT 1.0'!B:B,0),1)</f>
        <v>2</v>
      </c>
      <c r="C164" s="49" t="str">
        <f>INDEX('JP PINT 1.0'!H:H,MATCH(A164,'JP PINT 1.0'!B:B,0),1)</f>
        <v>Document level charge amount</v>
      </c>
      <c r="D164" s="49" t="str">
        <f>INDEX('JP PINT 1.0'!F:F,MATCH(A164,'JP PINT 1.0'!B:B,0),1)</f>
        <v>1..1</v>
      </c>
      <c r="E164" s="190" t="str">
        <f>INDEX('JP PINT 1.0'!K:K,MATCH(A164,'JP PINT 1.0'!B:B,0),1)</f>
        <v>The amount of a charge	 without TAX.</v>
      </c>
    </row>
    <row r="165" spans="1:5" ht="38">
      <c r="A165" s="44" t="s">
        <v>1887</v>
      </c>
      <c r="B165" s="49">
        <f>INDEX('JP PINT 1.0'!G:G,MATCH(A165,'JP PINT 1.0'!B:B,0),1)</f>
        <v>2</v>
      </c>
      <c r="C165" s="49" t="str">
        <f>INDEX('JP PINT 1.0'!H:H,MATCH(A165,'JP PINT 1.0'!B:B,0),1)</f>
        <v>Document level charge base amount</v>
      </c>
      <c r="D165" s="49" t="str">
        <f>INDEX('JP PINT 1.0'!F:F,MATCH(A165,'JP PINT 1.0'!B:B,0),1)</f>
        <v>0..1</v>
      </c>
      <c r="E165" s="190" t="str">
        <f>INDEX('JP PINT 1.0'!K:K,MATCH(A165,'JP PINT 1.0'!B:B,0),1)</f>
        <v>The base amount that may be used	 in conjunction with the document level charge percentage	 to calculate the document level charge amount.</v>
      </c>
    </row>
    <row r="166" spans="1:5" ht="38">
      <c r="A166" s="44" t="s">
        <v>1885</v>
      </c>
      <c r="B166" s="49">
        <f>INDEX('JP PINT 1.0'!G:G,MATCH(A166,'JP PINT 1.0'!B:B,0),1)</f>
        <v>2</v>
      </c>
      <c r="C166" s="49" t="str">
        <f>INDEX('JP PINT 1.0'!H:H,MATCH(A166,'JP PINT 1.0'!B:B,0),1)</f>
        <v>Document level charge percentage</v>
      </c>
      <c r="D166" s="49" t="str">
        <f>INDEX('JP PINT 1.0'!F:F,MATCH(A166,'JP PINT 1.0'!B:B,0),1)</f>
        <v>0..1</v>
      </c>
      <c r="E166" s="190" t="str">
        <f>INDEX('JP PINT 1.0'!K:K,MATCH(A166,'JP PINT 1.0'!B:B,0),1)</f>
        <v>The percentage that may be used	 in conjunction with the document level charge base amount	 to calculate the document level charge amount.</v>
      </c>
    </row>
    <row r="167" spans="1:5" ht="19">
      <c r="A167" s="44" t="s">
        <v>1895</v>
      </c>
      <c r="B167" s="49">
        <f>INDEX('JP PINT 1.0'!G:G,MATCH(A167,'JP PINT 1.0'!B:B,0),1)</f>
        <v>2</v>
      </c>
      <c r="C167" s="49" t="str">
        <f>INDEX('JP PINT 1.0'!H:H,MATCH(A167,'JP PINT 1.0'!B:B,0),1)</f>
        <v>Document level charge TAX category code</v>
      </c>
      <c r="D167" s="49" t="str">
        <f>INDEX('JP PINT 1.0'!F:F,MATCH(A167,'JP PINT 1.0'!B:B,0),1)</f>
        <v>1..1</v>
      </c>
      <c r="E167" s="190" t="str">
        <f>INDEX('JP PINT 1.0'!K:K,MATCH(A167,'JP PINT 1.0'!B:B,0),1)</f>
        <v>A coded identification of what TAX category applies to the document level charge.</v>
      </c>
    </row>
    <row r="168" spans="1:5" ht="19">
      <c r="A168" s="44" t="s">
        <v>1896</v>
      </c>
      <c r="B168" s="49">
        <f>INDEX('JP PINT 1.0'!G:G,MATCH(A168,'JP PINT 1.0'!B:B,0),1)</f>
        <v>2</v>
      </c>
      <c r="C168" s="49" t="str">
        <f>INDEX('JP PINT 1.0'!H:H,MATCH(A168,'JP PINT 1.0'!B:B,0),1)</f>
        <v>Document level charge TAX rate</v>
      </c>
      <c r="D168" s="49" t="str">
        <f>INDEX('JP PINT 1.0'!F:F,MATCH(A168,'JP PINT 1.0'!B:B,0),1)</f>
        <v>0..1</v>
      </c>
      <c r="E168" s="190" t="str">
        <f>INDEX('JP PINT 1.0'!K:K,MATCH(A168,'JP PINT 1.0'!B:B,0),1)</f>
        <v>The TAX rate	 represented as percentage that applies to the document level charge.</v>
      </c>
    </row>
    <row r="169" spans="1:5" ht="19">
      <c r="A169" s="44" t="s">
        <v>1893</v>
      </c>
      <c r="B169" s="49">
        <f>INDEX('JP PINT 1.0'!G:G,MATCH(A169,'JP PINT 1.0'!B:B,0),1)</f>
        <v>2</v>
      </c>
      <c r="C169" s="49" t="str">
        <f>INDEX('JP PINT 1.0'!H:H,MATCH(A169,'JP PINT 1.0'!B:B,0),1)</f>
        <v>Document level charge reason</v>
      </c>
      <c r="D169" s="49" t="str">
        <f>INDEX('JP PINT 1.0'!F:F,MATCH(A169,'JP PINT 1.0'!B:B,0),1)</f>
        <v>0..1</v>
      </c>
      <c r="E169" s="190" t="str">
        <f>INDEX('JP PINT 1.0'!K:K,MATCH(A169,'JP PINT 1.0'!B:B,0),1)</f>
        <v>The reason for the document level charge	 expressed as text.</v>
      </c>
    </row>
    <row r="170" spans="1:5" ht="19">
      <c r="A170" s="44" t="s">
        <v>1891</v>
      </c>
      <c r="B170" s="49">
        <f>INDEX('JP PINT 1.0'!G:G,MATCH(A170,'JP PINT 1.0'!B:B,0),1)</f>
        <v>2</v>
      </c>
      <c r="C170" s="49" t="str">
        <f>INDEX('JP PINT 1.0'!H:H,MATCH(A170,'JP PINT 1.0'!B:B,0),1)</f>
        <v>Document level charge reason code</v>
      </c>
      <c r="D170" s="49" t="str">
        <f>INDEX('JP PINT 1.0'!F:F,MATCH(A170,'JP PINT 1.0'!B:B,0),1)</f>
        <v>0..1</v>
      </c>
      <c r="E170" s="190" t="str">
        <f>INDEX('JP PINT 1.0'!K:K,MATCH(A170,'JP PINT 1.0'!B:B,0),1)</f>
        <v>The reason for the document level charge	 expressed as a code.</v>
      </c>
    </row>
    <row r="171" spans="1:5" ht="19">
      <c r="A171" s="42" t="s">
        <v>1897</v>
      </c>
      <c r="B171" s="48">
        <f>INDEX('JP PINT 1.0'!G:G,MATCH(A171,'JP PINT 1.0'!B:B,0),1)</f>
        <v>1</v>
      </c>
      <c r="C171" s="48" t="str">
        <f>INDEX('JP PINT 1.0'!H:H,MATCH(A171,'JP PINT 1.0'!B:B,0),1)</f>
        <v>DOCUMENT TOTALS</v>
      </c>
      <c r="D171" s="48" t="str">
        <f>INDEX('JP PINT 1.0'!F:F,MATCH(A171,'JP PINT 1.0'!B:B,0),1)</f>
        <v>1..1</v>
      </c>
      <c r="E171" s="187" t="str">
        <f>INDEX('JP PINT 1.0'!K:K,MATCH(A171,'JP PINT 1.0'!B:B,0),1)</f>
        <v>A group of business terms providing the monetary totals for the Invoice.</v>
      </c>
    </row>
    <row r="172" spans="1:5" ht="19">
      <c r="A172" s="42" t="s">
        <v>1916</v>
      </c>
      <c r="B172" s="43">
        <f>INDEX('JP PINT 1.0'!G:G,MATCH(A172,'JP PINT 1.0'!B:B,0),1)</f>
        <v>2</v>
      </c>
      <c r="C172" s="43" t="str">
        <f>INDEX('JP PINT 1.0'!H:H,MATCH(A172,'JP PINT 1.0'!B:B,0),1)</f>
        <v>Sum of Invoice line net amount</v>
      </c>
      <c r="D172" s="43" t="str">
        <f>INDEX('JP PINT 1.0'!F:F,MATCH(A172,'JP PINT 1.0'!B:B,0),1)</f>
        <v>1..1</v>
      </c>
      <c r="E172" s="185" t="str">
        <f>INDEX('JP PINT 1.0'!K:K,MATCH(A172,'JP PINT 1.0'!B:B,0),1)</f>
        <v>Sum of all Invoice line net amounts in the Invoice.</v>
      </c>
    </row>
    <row r="173" spans="1:5" ht="19">
      <c r="A173" s="42" t="s">
        <v>1903</v>
      </c>
      <c r="B173" s="43">
        <f>INDEX('JP PINT 1.0'!G:G,MATCH(A173,'JP PINT 1.0'!B:B,0),1)</f>
        <v>2</v>
      </c>
      <c r="C173" s="43" t="str">
        <f>INDEX('JP PINT 1.0'!H:H,MATCH(A173,'JP PINT 1.0'!B:B,0),1)</f>
        <v>Sum of allowances on document level</v>
      </c>
      <c r="D173" s="43" t="str">
        <f>INDEX('JP PINT 1.0'!F:F,MATCH(A173,'JP PINT 1.0'!B:B,0),1)</f>
        <v>0..1</v>
      </c>
      <c r="E173" s="185" t="str">
        <f>INDEX('JP PINT 1.0'!K:K,MATCH(A173,'JP PINT 1.0'!B:B,0),1)</f>
        <v>Sum of all allowances on document level in the Invoice.</v>
      </c>
    </row>
    <row r="174" spans="1:5" ht="19">
      <c r="A174" s="42" t="s">
        <v>1900</v>
      </c>
      <c r="B174" s="43">
        <f>INDEX('JP PINT 1.0'!G:G,MATCH(A174,'JP PINT 1.0'!B:B,0),1)</f>
        <v>2</v>
      </c>
      <c r="C174" s="43" t="str">
        <f>INDEX('JP PINT 1.0'!H:H,MATCH(A174,'JP PINT 1.0'!B:B,0),1)</f>
        <v>Sum of charges on document level</v>
      </c>
      <c r="D174" s="43" t="str">
        <f>INDEX('JP PINT 1.0'!F:F,MATCH(A174,'JP PINT 1.0'!B:B,0),1)</f>
        <v>0..1</v>
      </c>
      <c r="E174" s="185" t="str">
        <f>INDEX('JP PINT 1.0'!K:K,MATCH(A174,'JP PINT 1.0'!B:B,0),1)</f>
        <v>Sum of all charges on document level in the Invoice.</v>
      </c>
    </row>
    <row r="175" spans="1:5" ht="19">
      <c r="A175" s="42" t="s">
        <v>1906</v>
      </c>
      <c r="B175" s="43">
        <f>INDEX('JP PINT 1.0'!G:G,MATCH(A175,'JP PINT 1.0'!B:B,0),1)</f>
        <v>2</v>
      </c>
      <c r="C175" s="43" t="str">
        <f>INDEX('JP PINT 1.0'!H:H,MATCH(A175,'JP PINT 1.0'!B:B,0),1)</f>
        <v>Invoice total amount without TAX</v>
      </c>
      <c r="D175" s="43" t="str">
        <f>INDEX('JP PINT 1.0'!F:F,MATCH(A175,'JP PINT 1.0'!B:B,0),1)</f>
        <v>1..1</v>
      </c>
      <c r="E175" s="185" t="str">
        <f>INDEX('JP PINT 1.0'!K:K,MATCH(A175,'JP PINT 1.0'!B:B,0),1)</f>
        <v>The total amount of the Invoice without TAX.</v>
      </c>
    </row>
    <row r="176" spans="1:5" ht="19">
      <c r="A176" s="44" t="s">
        <v>1907</v>
      </c>
      <c r="B176" s="43">
        <f>INDEX('JP PINT 1.0'!G:G,MATCH(A176,'JP PINT 1.0'!B:B,0),1)</f>
        <v>2</v>
      </c>
      <c r="C176" s="43" t="str">
        <f>INDEX('JP PINT 1.0'!H:H,MATCH(A176,'JP PINT 1.0'!B:B,0),1)</f>
        <v>Invoice total TAX amount</v>
      </c>
      <c r="D176" s="43" t="str">
        <f>INDEX('JP PINT 1.0'!F:F,MATCH(A176,'JP PINT 1.0'!B:B,0),1)</f>
        <v>1..1</v>
      </c>
      <c r="E176" s="185" t="str">
        <f>INDEX('JP PINT 1.0'!K:K,MATCH(A176,'JP PINT 1.0'!B:B,0),1)</f>
        <v>The total TAX amount for the Invoice.</v>
      </c>
    </row>
    <row r="177" spans="1:5" ht="38">
      <c r="A177" s="44" t="s">
        <v>1908</v>
      </c>
      <c r="B177" s="43">
        <f>INDEX('JP PINT 1.0'!G:G,MATCH(A177,'JP PINT 1.0'!B:B,0),1)</f>
        <v>2</v>
      </c>
      <c r="C177" s="43" t="str">
        <f>INDEX('JP PINT 1.0'!H:H,MATCH(A177,'JP PINT 1.0'!B:B,0),1)</f>
        <v>Invoice total TAX amount in tax accounting currency</v>
      </c>
      <c r="D177" s="43" t="str">
        <f>INDEX('JP PINT 1.0'!F:F,MATCH(A177,'JP PINT 1.0'!B:B,0),1)</f>
        <v>0..1</v>
      </c>
      <c r="E177" s="185" t="str">
        <f>INDEX('JP PINT 1.0'!K:K,MATCH(A177,'JP PINT 1.0'!B:B,0),1)</f>
        <v>The TAX total amount expressed in the accounting currency accepted or required in the country of the Seller.</v>
      </c>
    </row>
    <row r="178" spans="1:5" ht="19">
      <c r="A178" s="42" t="s">
        <v>1912</v>
      </c>
      <c r="B178" s="43">
        <f>INDEX('JP PINT 1.0'!G:G,MATCH(A178,'JP PINT 1.0'!B:B,0),1)</f>
        <v>2</v>
      </c>
      <c r="C178" s="43" t="str">
        <f>INDEX('JP PINT 1.0'!H:H,MATCH(A178,'JP PINT 1.0'!B:B,0),1)</f>
        <v>Invoice total amount with TAX</v>
      </c>
      <c r="D178" s="43" t="str">
        <f>INDEX('JP PINT 1.0'!F:F,MATCH(A178,'JP PINT 1.0'!B:B,0),1)</f>
        <v>1..1</v>
      </c>
      <c r="E178" s="185" t="str">
        <f>INDEX('JP PINT 1.0'!K:K,MATCH(A178,'JP PINT 1.0'!B:B,0),1)</f>
        <v>The total amount of the Invoice with tax.</v>
      </c>
    </row>
    <row r="179" spans="1:5" ht="19">
      <c r="A179" s="42" t="s">
        <v>1913</v>
      </c>
      <c r="B179" s="43">
        <f>INDEX('JP PINT 1.0'!G:G,MATCH(A179,'JP PINT 1.0'!B:B,0),1)</f>
        <v>2</v>
      </c>
      <c r="C179" s="43" t="str">
        <f>INDEX('JP PINT 1.0'!H:H,MATCH(A179,'JP PINT 1.0'!B:B,0),1)</f>
        <v>Paid amount</v>
      </c>
      <c r="D179" s="43" t="str">
        <f>INDEX('JP PINT 1.0'!F:F,MATCH(A179,'JP PINT 1.0'!B:B,0),1)</f>
        <v>0..1</v>
      </c>
      <c r="E179" s="185" t="str">
        <f>INDEX('JP PINT 1.0'!K:K,MATCH(A179,'JP PINT 1.0'!B:B,0),1)</f>
        <v>The sum of amounts which have been paid in advance.</v>
      </c>
    </row>
    <row r="180" spans="1:5" ht="19">
      <c r="A180" s="42" t="s">
        <v>1909</v>
      </c>
      <c r="B180" s="43">
        <f>INDEX('JP PINT 1.0'!G:G,MATCH(A180,'JP PINT 1.0'!B:B,0),1)</f>
        <v>2</v>
      </c>
      <c r="C180" s="43" t="str">
        <f>INDEX('JP PINT 1.0'!H:H,MATCH(A180,'JP PINT 1.0'!B:B,0),1)</f>
        <v>Rounding amount</v>
      </c>
      <c r="D180" s="43" t="str">
        <f>INDEX('JP PINT 1.0'!F:F,MATCH(A180,'JP PINT 1.0'!B:B,0),1)</f>
        <v>0..1</v>
      </c>
      <c r="E180" s="185" t="str">
        <f>INDEX('JP PINT 1.0'!K:K,MATCH(A180,'JP PINT 1.0'!B:B,0),1)</f>
        <v>The amount to be added to the invoice total to round the amount to be paid.</v>
      </c>
    </row>
    <row r="181" spans="1:5" ht="19">
      <c r="A181" s="42" t="s">
        <v>1919</v>
      </c>
      <c r="B181" s="43">
        <f>INDEX('JP PINT 1.0'!G:G,MATCH(A181,'JP PINT 1.0'!B:B,0),1)</f>
        <v>2</v>
      </c>
      <c r="C181" s="43" t="str">
        <f>INDEX('JP PINT 1.0'!H:H,MATCH(A181,'JP PINT 1.0'!B:B,0),1)</f>
        <v>Amount due for payment</v>
      </c>
      <c r="D181" s="43" t="str">
        <f>INDEX('JP PINT 1.0'!F:F,MATCH(A181,'JP PINT 1.0'!B:B,0),1)</f>
        <v>1..1</v>
      </c>
      <c r="E181" s="185" t="str">
        <f>INDEX('JP PINT 1.0'!K:K,MATCH(A181,'JP PINT 1.0'!B:B,0),1)</f>
        <v>The outstanding amount that is requested to be paid.</v>
      </c>
    </row>
    <row r="182" spans="1:5" ht="38">
      <c r="A182" s="44" t="s">
        <v>1849</v>
      </c>
      <c r="B182" s="48">
        <f>INDEX('JP PINT 1.0'!G:G,MATCH(A182,'JP PINT 1.0'!B:B,0),1)</f>
        <v>1</v>
      </c>
      <c r="C182" s="48" t="str">
        <f>INDEX('JP PINT 1.0'!H:H,MATCH(A182,'JP PINT 1.0'!B:B,0),1)</f>
        <v>TAX BREAKDOWN</v>
      </c>
      <c r="D182" s="48" t="str">
        <f>INDEX('JP PINT 1.0'!F:F,MATCH(A182,'JP PINT 1.0'!B:B,0),1)</f>
        <v>1..n</v>
      </c>
      <c r="E182" s="187" t="str">
        <f>INDEX('JP PINT 1.0'!K:K,MATCH(A182,'JP PINT 1.0'!B:B,0),1)</f>
        <v>A group of business terms providing information about TAX breakdown by different categories	 rates and exemption reasons</v>
      </c>
    </row>
    <row r="183" spans="1:5" ht="38">
      <c r="A183" s="44" t="s">
        <v>1853</v>
      </c>
      <c r="B183" s="43">
        <f>INDEX('JP PINT 1.0'!G:G,MATCH(A183,'JP PINT 1.0'!B:B,0),1)</f>
        <v>2</v>
      </c>
      <c r="C183" s="43" t="str">
        <f>INDEX('JP PINT 1.0'!H:H,MATCH(A183,'JP PINT 1.0'!B:B,0),1)</f>
        <v>TAX category taxable amount</v>
      </c>
      <c r="D183" s="43" t="str">
        <f>INDEX('JP PINT 1.0'!F:F,MATCH(A183,'JP PINT 1.0'!B:B,0),1)</f>
        <v>1..1</v>
      </c>
      <c r="E183" s="185" t="str">
        <f>INDEX('JP PINT 1.0'!K:K,MATCH(A183,'JP PINT 1.0'!B:B,0),1)</f>
        <v>Sum of all taxable amounts subject to a specific TAX category code and TAX category rate (if the TAX category rate is applicable).</v>
      </c>
    </row>
    <row r="184" spans="1:5" ht="19">
      <c r="A184" s="44" t="s">
        <v>1850</v>
      </c>
      <c r="B184" s="43">
        <f>INDEX('JP PINT 1.0'!G:G,MATCH(A184,'JP PINT 1.0'!B:B,0),1)</f>
        <v>2</v>
      </c>
      <c r="C184" s="43" t="str">
        <f>INDEX('JP PINT 1.0'!H:H,MATCH(A184,'JP PINT 1.0'!B:B,0),1)</f>
        <v>TAX category tax amount</v>
      </c>
      <c r="D184" s="43" t="str">
        <f>INDEX('JP PINT 1.0'!F:F,MATCH(A184,'JP PINT 1.0'!B:B,0),1)</f>
        <v>1..1</v>
      </c>
      <c r="E184" s="185" t="str">
        <f>INDEX('JP PINT 1.0'!K:K,MATCH(A184,'JP PINT 1.0'!B:B,0),1)</f>
        <v>The total TAX amount for a given TAX category.</v>
      </c>
    </row>
    <row r="185" spans="1:5" ht="19">
      <c r="A185" s="44" t="s">
        <v>1854</v>
      </c>
      <c r="B185" s="43">
        <f>INDEX('JP PINT 1.0'!G:G,MATCH(A185,'JP PINT 1.0'!B:B,0),1)</f>
        <v>2</v>
      </c>
      <c r="C185" s="43" t="str">
        <f>INDEX('JP PINT 1.0'!H:H,MATCH(A185,'JP PINT 1.0'!B:B,0),1)</f>
        <v>TAX category code</v>
      </c>
      <c r="D185" s="43" t="str">
        <f>INDEX('JP PINT 1.0'!F:F,MATCH(A185,'JP PINT 1.0'!B:B,0),1)</f>
        <v>1..1</v>
      </c>
      <c r="E185" s="185" t="str">
        <f>INDEX('JP PINT 1.0'!K:K,MATCH(A185,'JP PINT 1.0'!B:B,0),1)</f>
        <v>Coded identification of a TAX category.</v>
      </c>
    </row>
    <row r="186" spans="1:5" ht="19">
      <c r="A186" s="44" t="s">
        <v>1858</v>
      </c>
      <c r="B186" s="43">
        <f>INDEX('JP PINT 1.0'!G:G,MATCH(A186,'JP PINT 1.0'!B:B,0),1)</f>
        <v>2</v>
      </c>
      <c r="C186" s="43" t="str">
        <f>INDEX('JP PINT 1.0'!H:H,MATCH(A186,'JP PINT 1.0'!B:B,0),1)</f>
        <v>TAX category rate</v>
      </c>
      <c r="D186" s="43" t="str">
        <f>INDEX('JP PINT 1.0'!F:F,MATCH(A186,'JP PINT 1.0'!B:B,0),1)</f>
        <v>0..1</v>
      </c>
      <c r="E186" s="185" t="str">
        <f>INDEX('JP PINT 1.0'!K:K,MATCH(A186,'JP PINT 1.0'!B:B,0),1)</f>
        <v>The TAX rate	 represented as percentage that applies for the relevant TAX category.</v>
      </c>
    </row>
    <row r="187" spans="1:5" ht="38">
      <c r="A187" s="45" t="s">
        <v>1852</v>
      </c>
      <c r="B187" s="45">
        <f>INDEX('JP PINT 1.0'!G:G,MATCH(A187,'JP PINT 1.0'!B:B,0),1)</f>
        <v>2</v>
      </c>
      <c r="C187" s="45" t="str">
        <f>INDEX('JP PINT 1.0'!H:H,MATCH(A187,'JP PINT 1.0'!B:B,0),1)</f>
        <v>TAX exemption reason text</v>
      </c>
      <c r="D187" s="45" t="str">
        <f>INDEX('JP PINT 1.0'!F:F,MATCH(A187,'JP PINT 1.0'!B:B,0),1)</f>
        <v>0..0</v>
      </c>
      <c r="E187" s="186" t="str">
        <f>INDEX('JP PINT 1.0'!K:K,MATCH(A187,'JP PINT 1.0'!B:B,0),1)</f>
        <v>A textual statement of the reason why the amount is exempted from TAX or why no TAX is being charged</v>
      </c>
    </row>
    <row r="188" spans="1:5" ht="19">
      <c r="A188" s="45" t="s">
        <v>1855</v>
      </c>
      <c r="B188" s="45">
        <f>INDEX('JP PINT 1.0'!G:G,MATCH(A188,'JP PINT 1.0'!B:B,0),1)</f>
        <v>2</v>
      </c>
      <c r="C188" s="45" t="str">
        <f>INDEX('JP PINT 1.0'!H:H,MATCH(A188,'JP PINT 1.0'!B:B,0),1)</f>
        <v>TAX exemption reason code</v>
      </c>
      <c r="D188" s="45" t="str">
        <f>INDEX('JP PINT 1.0'!F:F,MATCH(A188,'JP PINT 1.0'!B:B,0),1)</f>
        <v>0..0</v>
      </c>
      <c r="E188" s="186" t="str">
        <f>INDEX('JP PINT 1.0'!K:K,MATCH(A188,'JP PINT 1.0'!B:B,0),1)</f>
        <v>A coded statement of the reason for why the amount is exempted from TAX.</v>
      </c>
    </row>
    <row r="189" spans="1:5" ht="38">
      <c r="A189" s="44" t="s">
        <v>3089</v>
      </c>
      <c r="B189" s="48">
        <f>INDEX('JP PINT 1.0'!G:G,MATCH(A189,'JP PINT 1.0'!B:B,0),1)</f>
        <v>1</v>
      </c>
      <c r="C189" s="48" t="str">
        <f>INDEX('JP PINT 1.0'!H:H,MATCH(A189,'JP PINT 1.0'!B:B,0),1)</f>
        <v>DOCUMENT TOTALS IN TAX ACCOUNTING CURRENCY</v>
      </c>
      <c r="D189" s="48" t="str">
        <f>INDEX('JP PINT 1.0'!F:F,MATCH(A189,'JP PINT 1.0'!B:B,0),1)</f>
        <v>0..1</v>
      </c>
      <c r="E189" s="187" t="str">
        <f>INDEX('JP PINT 1.0'!K:K,MATCH(A189,'JP PINT 1.0'!B:B,0),1)</f>
        <v>A group of business terms providing the monetary totals for the Invoice in the tax accounting currency.</v>
      </c>
    </row>
    <row r="190" spans="1:5" ht="38">
      <c r="A190" s="44" t="s">
        <v>3105</v>
      </c>
      <c r="B190" s="48">
        <f>INDEX('JP PINT 1.0'!G:G,MATCH(A190,'JP PINT 1.0'!B:B,0),1)</f>
        <v>2</v>
      </c>
      <c r="C190" s="48" t="str">
        <f>INDEX('JP PINT 1.0'!H:H,MATCH(A190,'JP PINT 1.0'!B:B,0),1)</f>
        <v>TAX BREAKDOWN IN ACCOUNTING CURRENCY</v>
      </c>
      <c r="D190" s="48" t="str">
        <f>INDEX('JP PINT 1.0'!F:F,MATCH(A190,'JP PINT 1.0'!B:B,0),1)</f>
        <v>1..n</v>
      </c>
      <c r="E190" s="187" t="str">
        <f>INDEX('JP PINT 1.0'!K:K,MATCH(A190,'JP PINT 1.0'!B:B,0),1)</f>
        <v>A group of business terms providing information about TAX breakdown by different categories	 rates and exemption reasons in the invoice accounting currency.</v>
      </c>
    </row>
    <row r="191" spans="1:5" ht="19">
      <c r="A191" s="44" t="s">
        <v>3114</v>
      </c>
      <c r="B191" s="43">
        <f>INDEX('JP PINT 1.0'!G:G,MATCH(A191,'JP PINT 1.0'!B:B,0),1)</f>
        <v>3</v>
      </c>
      <c r="C191" s="43" t="str">
        <f>INDEX('JP PINT 1.0'!H:H,MATCH(A191,'JP PINT 1.0'!B:B,0),1)</f>
        <v>TAX category tax amount in accounting currency</v>
      </c>
      <c r="D191" s="43" t="str">
        <f>INDEX('JP PINT 1.0'!F:F,MATCH(A191,'JP PINT 1.0'!B:B,0),1)</f>
        <v>0..1</v>
      </c>
      <c r="E191" s="185" t="str">
        <f>INDEX('JP PINT 1.0'!K:K,MATCH(A191,'JP PINT 1.0'!B:B,0),1)</f>
        <v>The total TAX amount for a given TAX category in the invoice accounting currency.</v>
      </c>
    </row>
    <row r="192" spans="1:5" ht="19">
      <c r="A192" s="44" t="s">
        <v>3121</v>
      </c>
      <c r="B192" s="43">
        <f>INDEX('JP PINT 1.0'!G:G,MATCH(A192,'JP PINT 1.0'!B:B,0),1)</f>
        <v>3</v>
      </c>
      <c r="C192" s="43" t="str">
        <f>INDEX('JP PINT 1.0'!H:H,MATCH(A192,'JP PINT 1.0'!B:B,0),1)</f>
        <v>TAX category code for tax category tax amount in accounting currency</v>
      </c>
      <c r="D192" s="43" t="str">
        <f>INDEX('JP PINT 1.0'!F:F,MATCH(A192,'JP PINT 1.0'!B:B,0),1)</f>
        <v>1..1</v>
      </c>
      <c r="E192" s="185" t="str">
        <f>INDEX('JP PINT 1.0'!K:K,MATCH(A192,'JP PINT 1.0'!B:B,0),1)</f>
        <v>Coded identification of a TAX category in the invoice accounting currency.</v>
      </c>
    </row>
    <row r="193" spans="1:5" ht="38">
      <c r="A193" s="44" t="s">
        <v>3128</v>
      </c>
      <c r="B193" s="43">
        <f>INDEX('JP PINT 1.0'!G:G,MATCH(A193,'JP PINT 1.0'!B:B,0),1)</f>
        <v>3</v>
      </c>
      <c r="C193" s="43" t="str">
        <f>INDEX('JP PINT 1.0'!H:H,MATCH(A193,'JP PINT 1.0'!B:B,0),1)</f>
        <v>TAX category rate for tax category tax amount in accounting currency</v>
      </c>
      <c r="D193" s="43" t="str">
        <f>INDEX('JP PINT 1.0'!F:F,MATCH(A193,'JP PINT 1.0'!B:B,0),1)</f>
        <v>0..1</v>
      </c>
      <c r="E193" s="185" t="str">
        <f>INDEX('JP PINT 1.0'!K:K,MATCH(A193,'JP PINT 1.0'!B:B,0),1)</f>
        <v>The TAX rate	 represented as percentage that applies for the relevant TAX category in the invoice accounting currency.</v>
      </c>
    </row>
    <row r="194" spans="1:5" ht="38">
      <c r="A194" s="42" t="s">
        <v>1728</v>
      </c>
      <c r="B194" s="48">
        <f>INDEX('JP PINT 1.0'!G:G,MATCH(A194,'JP PINT 1.0'!B:B,0),1)</f>
        <v>1</v>
      </c>
      <c r="C194" s="48" t="str">
        <f>INDEX('JP PINT 1.0'!H:H,MATCH(A194,'JP PINT 1.0'!B:B,0),1)</f>
        <v>ADDITIONAL SUPPORTING DOCUMENTS</v>
      </c>
      <c r="D194" s="48" t="str">
        <f>INDEX('JP PINT 1.0'!F:F,MATCH(A194,'JP PINT 1.0'!B:B,0),1)</f>
        <v>0..n</v>
      </c>
      <c r="E194" s="187" t="str">
        <f>INDEX('JP PINT 1.0'!K:K,MATCH(A194,'JP PINT 1.0'!B:B,0),1)</f>
        <v>A group of business terms providing information about additional supporting documents substantiating the claims made in the Invoice.</v>
      </c>
    </row>
    <row r="195" spans="1:5" ht="19">
      <c r="A195" s="42" t="s">
        <v>1736</v>
      </c>
      <c r="B195" s="43">
        <f>INDEX('JP PINT 1.0'!G:G,MATCH(A195,'JP PINT 1.0'!B:B,0),1)</f>
        <v>2</v>
      </c>
      <c r="C195" s="43" t="str">
        <f>INDEX('JP PINT 1.0'!H:H,MATCH(A195,'JP PINT 1.0'!B:B,0),1)</f>
        <v>Supporting document reference</v>
      </c>
      <c r="D195" s="43" t="str">
        <f>INDEX('JP PINT 1.0'!F:F,MATCH(A195,'JP PINT 1.0'!B:B,0),1)</f>
        <v>1..1</v>
      </c>
      <c r="E195" s="185" t="str">
        <f>INDEX('JP PINT 1.0'!K:K,MATCH(A195,'JP PINT 1.0'!B:B,0),1)</f>
        <v>An identifier of the supporting document.</v>
      </c>
    </row>
    <row r="196" spans="1:5" ht="19">
      <c r="A196" s="42" t="s">
        <v>1742</v>
      </c>
      <c r="B196" s="43">
        <f>INDEX('JP PINT 1.0'!G:G,MATCH(A196,'JP PINT 1.0'!B:B,0),1)</f>
        <v>2</v>
      </c>
      <c r="C196" s="43" t="str">
        <f>INDEX('JP PINT 1.0'!H:H,MATCH(A196,'JP PINT 1.0'!B:B,0),1)</f>
        <v>Supporting document description</v>
      </c>
      <c r="D196" s="43" t="str">
        <f>INDEX('JP PINT 1.0'!F:F,MATCH(A196,'JP PINT 1.0'!B:B,0),1)</f>
        <v>0..1</v>
      </c>
      <c r="E196" s="185" t="str">
        <f>INDEX('JP PINT 1.0'!K:K,MATCH(A196,'JP PINT 1.0'!B:B,0),1)</f>
        <v>A description of the supporting document.</v>
      </c>
    </row>
    <row r="197" spans="1:5" ht="19">
      <c r="A197" s="42" t="s">
        <v>1739</v>
      </c>
      <c r="B197" s="43">
        <f>INDEX('JP PINT 1.0'!G:G,MATCH(A197,'JP PINT 1.0'!B:B,0),1)</f>
        <v>2</v>
      </c>
      <c r="C197" s="43" t="str">
        <f>INDEX('JP PINT 1.0'!H:H,MATCH(A197,'JP PINT 1.0'!B:B,0),1)</f>
        <v>External document location</v>
      </c>
      <c r="D197" s="43" t="str">
        <f>INDEX('JP PINT 1.0'!F:F,MATCH(A197,'JP PINT 1.0'!B:B,0),1)</f>
        <v>0..1</v>
      </c>
      <c r="E197" s="185" t="str">
        <f>INDEX('JP PINT 1.0'!K:K,MATCH(A197,'JP PINT 1.0'!B:B,0),1)</f>
        <v>The URL (Uniform Resource Locator) that identifies where the external document is located.</v>
      </c>
    </row>
    <row r="198" spans="1:5" ht="19">
      <c r="A198" s="42" t="s">
        <v>1745</v>
      </c>
      <c r="B198" s="43">
        <f>INDEX('JP PINT 1.0'!G:G,MATCH(A198,'JP PINT 1.0'!B:B,0),1)</f>
        <v>2</v>
      </c>
      <c r="C198" s="43" t="str">
        <f>INDEX('JP PINT 1.0'!H:H,MATCH(A198,'JP PINT 1.0'!B:B,0),1)</f>
        <v>Attached document</v>
      </c>
      <c r="D198" s="43" t="str">
        <f>INDEX('JP PINT 1.0'!F:F,MATCH(A198,'JP PINT 1.0'!B:B,0),1)</f>
        <v>0..1</v>
      </c>
      <c r="E198" s="185" t="str">
        <f>INDEX('JP PINT 1.0'!K:K,MATCH(A198,'JP PINT 1.0'!B:B,0),1)</f>
        <v>An attached document embedded as binary object or sent together with the invoice.</v>
      </c>
    </row>
    <row r="199" spans="1:5" ht="133">
      <c r="A199" s="42" t="s">
        <v>5239</v>
      </c>
      <c r="B199" s="43">
        <f>INDEX('JP PINT 1.0'!G:G,MATCH(A199,'JP PINT 1.0'!B:B,0),1)</f>
        <v>3</v>
      </c>
      <c r="C199" s="43" t="str">
        <f>INDEX('JP PINT 1.0'!H:H,MATCH(A199,'JP PINT 1.0'!B:B,0),1)</f>
        <v>Attached document Mime code</v>
      </c>
      <c r="D199" s="43" t="str">
        <f>INDEX('JP PINT 1.0'!F:F,MATCH(A199,'JP PINT 1.0'!B:B,0),1)</f>
        <v>1..1</v>
      </c>
      <c r="E199" s="185" t="str">
        <f>INDEX('JP PINT 1.0'!K:K,MATCH(A199,'JP PINT 1.0'!B:B,0),1)</f>
        <v>Allowed mime codes:
application/pdf
image/png
image/jpeg
text/csv
application/vnd.openxmlformats-officedocument.spreadsheetml.sheet
application/vnd.oasis.opendocument. spreadsheet</v>
      </c>
    </row>
    <row r="200" spans="1:5" hidden="1">
      <c r="B200" s="41" t="e">
        <f>INDEX('JP PINT 1.0'!G:G,MATCH(A200,'JP PINT 1.0'!B:B,0),1)</f>
        <v>#N/A</v>
      </c>
      <c r="C200" s="41" t="e">
        <f>INDEX('JP PINT 1.0'!H:H,MATCH(A200,'JP PINT 1.0'!B:B,0),1)</f>
        <v>#N/A</v>
      </c>
      <c r="D200" s="41" t="e">
        <f>INDEX('JP PINT 1.0'!F:F,MATCH(A200,'JP PINT 1.0'!B:B,0),1)</f>
        <v>#N/A</v>
      </c>
      <c r="E200" s="183" t="e">
        <f>INDEX('JP PINT 1.0'!K:K,MATCH(A200,'JP PINT 1.0'!B:B,0),1)</f>
        <v>#N/A</v>
      </c>
    </row>
    <row r="201" spans="1:5" hidden="1">
      <c r="B201" s="41" t="e">
        <f>INDEX('JP PINT 1.0'!G:G,MATCH(A201,'JP PINT 1.0'!B:B,0),1)</f>
        <v>#N/A</v>
      </c>
      <c r="C201" s="41" t="e">
        <f>INDEX('JP PINT 1.0'!H:H,MATCH(A201,'JP PINT 1.0'!B:B,0),1)</f>
        <v>#N/A</v>
      </c>
      <c r="D201" s="41" t="e">
        <f>INDEX('JP PINT 1.0'!F:F,MATCH(A201,'JP PINT 1.0'!B:B,0),1)</f>
        <v>#N/A</v>
      </c>
      <c r="E201" s="183" t="e">
        <f>INDEX('JP PINT 1.0'!K:K,MATCH(A201,'JP PINT 1.0'!B:B,0),1)</f>
        <v>#N/A</v>
      </c>
    </row>
    <row r="202" spans="1:5" hidden="1">
      <c r="B202" s="41" t="e">
        <f>INDEX('JP PINT 1.0'!G:G,MATCH(A202,'JP PINT 1.0'!B:B,0),1)</f>
        <v>#N/A</v>
      </c>
      <c r="C202" s="41" t="e">
        <f>INDEX('JP PINT 1.0'!H:H,MATCH(A202,'JP PINT 1.0'!B:B,0),1)</f>
        <v>#N/A</v>
      </c>
      <c r="D202" s="41" t="e">
        <f>INDEX('JP PINT 1.0'!F:F,MATCH(A202,'JP PINT 1.0'!B:B,0),1)</f>
        <v>#N/A</v>
      </c>
      <c r="E202" s="183" t="e">
        <f>INDEX('JP PINT 1.0'!K:K,MATCH(A202,'JP PINT 1.0'!B:B,0),1)</f>
        <v>#N/A</v>
      </c>
    </row>
    <row r="203" spans="1:5" hidden="1">
      <c r="B203" s="41" t="e">
        <f>INDEX('JP PINT 1.0'!G:G,MATCH(A203,'JP PINT 1.0'!B:B,0),1)</f>
        <v>#N/A</v>
      </c>
      <c r="C203" s="41" t="e">
        <f>INDEX('JP PINT 1.0'!H:H,MATCH(A203,'JP PINT 1.0'!B:B,0),1)</f>
        <v>#N/A</v>
      </c>
      <c r="D203" s="41" t="e">
        <f>INDEX('JP PINT 1.0'!F:F,MATCH(A203,'JP PINT 1.0'!B:B,0),1)</f>
        <v>#N/A</v>
      </c>
      <c r="E203" s="183" t="e">
        <f>INDEX('JP PINT 1.0'!K:K,MATCH(A203,'JP PINT 1.0'!B:B,0),1)</f>
        <v>#N/A</v>
      </c>
    </row>
    <row r="204" spans="1:5" hidden="1">
      <c r="B204" s="41" t="e">
        <f>INDEX('JP PINT 1.0'!G:G,MATCH(A204,'JP PINT 1.0'!B:B,0),1)</f>
        <v>#N/A</v>
      </c>
      <c r="C204" s="41" t="e">
        <f>INDEX('JP PINT 1.0'!H:H,MATCH(A204,'JP PINT 1.0'!B:B,0),1)</f>
        <v>#N/A</v>
      </c>
      <c r="D204" s="41" t="e">
        <f>INDEX('JP PINT 1.0'!F:F,MATCH(A204,'JP PINT 1.0'!B:B,0),1)</f>
        <v>#N/A</v>
      </c>
      <c r="E204" s="183" t="e">
        <f>INDEX('JP PINT 1.0'!K:K,MATCH(A204,'JP PINT 1.0'!B:B,0),1)</f>
        <v>#N/A</v>
      </c>
    </row>
    <row r="205" spans="1:5" hidden="1">
      <c r="B205" s="41" t="e">
        <f>INDEX('JP PINT 1.0'!G:G,MATCH(A205,'JP PINT 1.0'!B:B,0),1)</f>
        <v>#N/A</v>
      </c>
      <c r="C205" s="41" t="e">
        <f>INDEX('JP PINT 1.0'!H:H,MATCH(A205,'JP PINT 1.0'!B:B,0),1)</f>
        <v>#N/A</v>
      </c>
      <c r="D205" s="41" t="e">
        <f>INDEX('JP PINT 1.0'!F:F,MATCH(A205,'JP PINT 1.0'!B:B,0),1)</f>
        <v>#N/A</v>
      </c>
      <c r="E205" s="183" t="e">
        <f>INDEX('JP PINT 1.0'!K:K,MATCH(A205,'JP PINT 1.0'!B:B,0),1)</f>
        <v>#N/A</v>
      </c>
    </row>
    <row r="206" spans="1:5" ht="19">
      <c r="A206" s="42" t="s">
        <v>5241</v>
      </c>
      <c r="B206" s="43">
        <f>INDEX('JP PINT 1.0'!G:G,MATCH(A206,'JP PINT 1.0'!B:B,0),1)</f>
        <v>3</v>
      </c>
      <c r="C206" s="43" t="str">
        <f>INDEX('JP PINT 1.0'!H:H,MATCH(A206,'JP PINT 1.0'!B:B,0),1)</f>
        <v>Attached document Filename</v>
      </c>
      <c r="D206" s="43" t="str">
        <f>INDEX('JP PINT 1.0'!F:F,MATCH(A206,'JP PINT 1.0'!B:B,0),1)</f>
        <v>1..1</v>
      </c>
      <c r="E206" s="185" t="str">
        <f>INDEX('JP PINT 1.0'!K:K,MATCH(A206,'JP PINT 1.0'!B:B,0),1)</f>
        <v>ー</v>
      </c>
    </row>
    <row r="207" spans="1:5" ht="19">
      <c r="A207" s="42" t="s">
        <v>1932</v>
      </c>
      <c r="B207" s="48">
        <f>INDEX('JP PINT 1.0'!G:G,MATCH(A207,'JP PINT 1.0'!B:B,0),1)</f>
        <v>1</v>
      </c>
      <c r="C207" s="48" t="str">
        <f>INDEX('JP PINT 1.0'!H:H,MATCH(A207,'JP PINT 1.0'!B:B,0),1)</f>
        <v>INVOICE LINE</v>
      </c>
      <c r="D207" s="48" t="str">
        <f>INDEX('JP PINT 1.0'!F:F,MATCH(A207,'JP PINT 1.0'!B:B,0),1)</f>
        <v>1..n</v>
      </c>
      <c r="E207" s="187" t="str">
        <f>INDEX('JP PINT 1.0'!K:K,MATCH(A207,'JP PINT 1.0'!B:B,0),1)</f>
        <v>A group of business terms providing information on individual Invoice lines.</v>
      </c>
    </row>
    <row r="208" spans="1:5" ht="19">
      <c r="A208" s="42" t="s">
        <v>1935</v>
      </c>
      <c r="B208" s="43">
        <f>INDEX('JP PINT 1.0'!G:G,MATCH(A208,'JP PINT 1.0'!B:B,0),1)</f>
        <v>2</v>
      </c>
      <c r="C208" s="43" t="str">
        <f>INDEX('JP PINT 1.0'!H:H,MATCH(A208,'JP PINT 1.0'!B:B,0),1)</f>
        <v>Invoice line identifier</v>
      </c>
      <c r="D208" s="43" t="str">
        <f>INDEX('JP PINT 1.0'!F:F,MATCH(A208,'JP PINT 1.0'!B:B,0),1)</f>
        <v>1..1</v>
      </c>
      <c r="E208" s="185" t="str">
        <f>INDEX('JP PINT 1.0'!K:K,MATCH(A208,'JP PINT 1.0'!B:B,0),1)</f>
        <v>A unique identifier for the individual line within the Invoice.</v>
      </c>
    </row>
    <row r="209" spans="1:5" ht="19">
      <c r="A209" s="46" t="s">
        <v>1938</v>
      </c>
      <c r="B209" s="50">
        <f>INDEX('JP PINT 1.0'!G:G,MATCH(A209,'JP PINT 1.0'!B:B,0),1)</f>
        <v>2</v>
      </c>
      <c r="C209" s="50" t="str">
        <f>INDEX('JP PINT 1.0'!H:H,MATCH(A209,'JP PINT 1.0'!B:B,0),1)</f>
        <v>Invoice line note</v>
      </c>
      <c r="D209" s="50" t="str">
        <f>INDEX('JP PINT 1.0'!F:F,MATCH(A209,'JP PINT 1.0'!B:B,0),1)</f>
        <v>0..1</v>
      </c>
      <c r="E209" s="191" t="str">
        <f>INDEX('JP PINT 1.0'!K:K,MATCH(A209,'JP PINT 1.0'!B:B,0),1)</f>
        <v>A textual note that gives unstructured information that is relevant to the Invoice line.</v>
      </c>
    </row>
    <row r="210" spans="1:5" ht="19">
      <c r="A210" s="42" t="s">
        <v>3230</v>
      </c>
      <c r="B210" s="48">
        <f>INDEX('JP PINT 1.0'!G:G,MATCH(A210,'JP PINT 1.0'!B:B,0),1)</f>
        <v>2</v>
      </c>
      <c r="C210" s="48" t="str">
        <f>INDEX('JP PINT 1.0'!H:H,MATCH(A210,'JP PINT 1.0'!B:B,0),1)</f>
        <v>LINE DOCUMENT REFERENCE</v>
      </c>
      <c r="D210" s="48" t="str">
        <f>INDEX('JP PINT 1.0'!F:F,MATCH(A210,'JP PINT 1.0'!B:B,0),1)</f>
        <v>0..1</v>
      </c>
      <c r="E210" s="187" t="str">
        <f>INDEX('JP PINT 1.0'!K:K,MATCH(A210,'JP PINT 1.0'!B:B,0),1)</f>
        <v>An identifier for an object on which the invoice line is based	 given by the Seller.</v>
      </c>
    </row>
    <row r="211" spans="1:5" ht="19">
      <c r="A211" s="42" t="s">
        <v>3238</v>
      </c>
      <c r="B211" s="43">
        <f>INDEX('JP PINT 1.0'!G:G,MATCH(A211,'JP PINT 1.0'!B:B,0),1)</f>
        <v>3</v>
      </c>
      <c r="C211" s="43" t="str">
        <f>INDEX('JP PINT 1.0'!H:H,MATCH(A211,'JP PINT 1.0'!B:B,0),1)</f>
        <v>Invoice line document identifier</v>
      </c>
      <c r="D211" s="43" t="str">
        <f>INDEX('JP PINT 1.0'!F:F,MATCH(A211,'JP PINT 1.0'!B:B,0),1)</f>
        <v>1..1</v>
      </c>
      <c r="E211" s="185" t="str">
        <f>INDEX('JP PINT 1.0'!K:K,MATCH(A211,'JP PINT 1.0'!B:B,0),1)</f>
        <v>An identifiers for a document that the invoice line referes to.</v>
      </c>
    </row>
    <row r="212" spans="1:5" ht="19">
      <c r="A212" s="42" t="s">
        <v>3245</v>
      </c>
      <c r="B212" s="43">
        <f>INDEX('JP PINT 1.0'!G:G,MATCH(A212,'JP PINT 1.0'!B:B,0),1)</f>
        <v>3</v>
      </c>
      <c r="C212" s="43" t="str">
        <f>INDEX('JP PINT 1.0'!H:H,MATCH(A212,'JP PINT 1.0'!B:B,0),1)</f>
        <v>Document type code</v>
      </c>
      <c r="D212" s="43" t="str">
        <f>INDEX('JP PINT 1.0'!F:F,MATCH(A212,'JP PINT 1.0'!B:B,0),1)</f>
        <v>0..1</v>
      </c>
      <c r="E212" s="185" t="str">
        <f>INDEX('JP PINT 1.0'!K:K,MATCH(A212,'JP PINT 1.0'!B:B,0),1)</f>
        <v>A code that qualifies the type of the document that is referenced.</v>
      </c>
    </row>
    <row r="213" spans="1:5" ht="19">
      <c r="A213" s="44" t="s">
        <v>2003</v>
      </c>
      <c r="B213" s="46">
        <f>INDEX('JP PINT 1.0'!G:G,MATCH(A213,'JP PINT 1.0'!B:B,0),1)</f>
        <v>2</v>
      </c>
      <c r="C213" s="46" t="str">
        <f>INDEX('JP PINT 1.0'!H:H,MATCH(A213,'JP PINT 1.0'!B:B,0),1)</f>
        <v>Invoice line object identifier</v>
      </c>
      <c r="D213" s="46" t="str">
        <f>INDEX('JP PINT 1.0'!F:F,MATCH(A213,'JP PINT 1.0'!B:B,0),1)</f>
        <v>0..1</v>
      </c>
      <c r="E213" s="189" t="str">
        <f>INDEX('JP PINT 1.0'!K:K,MATCH(A213,'JP PINT 1.0'!B:B,0),1)</f>
        <v>An identifier for an object on which the invoice line is based	 given by the Seller.</v>
      </c>
    </row>
    <row r="214" spans="1:5" ht="19">
      <c r="A214" s="44" t="s">
        <v>5242</v>
      </c>
      <c r="B214" s="46">
        <f>INDEX('JP PINT 1.0'!G:G,MATCH(A214,'JP PINT 1.0'!B:B,0),1)</f>
        <v>3</v>
      </c>
      <c r="C214" s="46" t="str">
        <f>INDEX('JP PINT 1.0'!H:H,MATCH(A214,'JP PINT 1.0'!B:B,0),1)</f>
        <v>Invoice line object identifier Scheme identifier</v>
      </c>
      <c r="D214" s="46" t="str">
        <f>INDEX('JP PINT 1.0'!F:F,MATCH(A214,'JP PINT 1.0'!B:B,0),1)</f>
        <v>0..1</v>
      </c>
      <c r="E214" s="189" t="str">
        <f>INDEX('JP PINT 1.0'!K:K,MATCH(A214,'JP PINT 1.0'!B:B,0),1)</f>
        <v>An identifiers for a document that the invoice line referes to.</v>
      </c>
    </row>
    <row r="215" spans="1:5" ht="19">
      <c r="A215" s="42" t="s">
        <v>1959</v>
      </c>
      <c r="B215" s="43">
        <f>INDEX('JP PINT 1.0'!G:G,MATCH(A215,'JP PINT 1.0'!B:B,0),1)</f>
        <v>2</v>
      </c>
      <c r="C215" s="43" t="str">
        <f>INDEX('JP PINT 1.0'!H:H,MATCH(A215,'JP PINT 1.0'!B:B,0),1)</f>
        <v>Invoiced quantity</v>
      </c>
      <c r="D215" s="43" t="str">
        <f>INDEX('JP PINT 1.0'!F:F,MATCH(A215,'JP PINT 1.0'!B:B,0),1)</f>
        <v>1..1</v>
      </c>
      <c r="E215" s="185" t="str">
        <f>INDEX('JP PINT 1.0'!K:K,MATCH(A215,'JP PINT 1.0'!B:B,0),1)</f>
        <v>The quantity of items (goods or services) that is charged in the Invoice line.</v>
      </c>
    </row>
    <row r="216" spans="1:5" ht="19">
      <c r="A216" s="42" t="s">
        <v>1962</v>
      </c>
      <c r="B216" s="43">
        <f>INDEX('JP PINT 1.0'!G:G,MATCH(A216,'JP PINT 1.0'!B:B,0),1)</f>
        <v>2</v>
      </c>
      <c r="C216" s="43" t="str">
        <f>INDEX('JP PINT 1.0'!H:H,MATCH(A216,'JP PINT 1.0'!B:B,0),1)</f>
        <v>Invoiced quantity unit of measure code</v>
      </c>
      <c r="D216" s="43" t="str">
        <f>INDEX('JP PINT 1.0'!F:F,MATCH(A216,'JP PINT 1.0'!B:B,0),1)</f>
        <v>1..1</v>
      </c>
      <c r="E216" s="185" t="str">
        <f>INDEX('JP PINT 1.0'!K:K,MATCH(A216,'JP PINT 1.0'!B:B,0),1)</f>
        <v>The unit of measure that applies to the invoiced quantity.</v>
      </c>
    </row>
    <row r="217" spans="1:5" ht="19">
      <c r="A217" s="42" t="s">
        <v>2001</v>
      </c>
      <c r="B217" s="43">
        <f>INDEX('JP PINT 1.0'!G:G,MATCH(A217,'JP PINT 1.0'!B:B,0),1)</f>
        <v>2</v>
      </c>
      <c r="C217" s="43" t="str">
        <f>INDEX('JP PINT 1.0'!H:H,MATCH(A217,'JP PINT 1.0'!B:B,0),1)</f>
        <v>Invoice line net amount</v>
      </c>
      <c r="D217" s="43" t="str">
        <f>INDEX('JP PINT 1.0'!F:F,MATCH(A217,'JP PINT 1.0'!B:B,0),1)</f>
        <v>1..1</v>
      </c>
      <c r="E217" s="185" t="str">
        <f>INDEX('JP PINT 1.0'!K:K,MATCH(A217,'JP PINT 1.0'!B:B,0),1)</f>
        <v>The total amount of the Invoice line (before tax).</v>
      </c>
    </row>
    <row r="218" spans="1:5" ht="19">
      <c r="A218" s="42" t="s">
        <v>1944</v>
      </c>
      <c r="B218" s="43">
        <f>INDEX('JP PINT 1.0'!G:G,MATCH(A218,'JP PINT 1.0'!B:B,0),1)</f>
        <v>2</v>
      </c>
      <c r="C218" s="43" t="str">
        <f>INDEX('JP PINT 1.0'!H:H,MATCH(A218,'JP PINT 1.0'!B:B,0),1)</f>
        <v>Referenced purchase order line reference</v>
      </c>
      <c r="D218" s="43" t="str">
        <f>INDEX('JP PINT 1.0'!F:F,MATCH(A218,'JP PINT 1.0'!B:B,0),1)</f>
        <v>0..1</v>
      </c>
      <c r="E218" s="185" t="str">
        <f>INDEX('JP PINT 1.0'!K:K,MATCH(A218,'JP PINT 1.0'!B:B,0),1)</f>
        <v>An identifier for a referenced line within a purchase order	 issued by the Buyer.</v>
      </c>
    </row>
    <row r="219" spans="1:5" ht="19">
      <c r="A219" s="42" t="s">
        <v>3293</v>
      </c>
      <c r="B219" s="43">
        <f>INDEX('JP PINT 1.0'!G:G,MATCH(A219,'JP PINT 1.0'!B:B,0),1)</f>
        <v>2</v>
      </c>
      <c r="C219" s="43" t="str">
        <f>INDEX('JP PINT 1.0'!H:H,MATCH(A219,'JP PINT 1.0'!B:B,0),1)</f>
        <v>Purchase order reference</v>
      </c>
      <c r="D219" s="43" t="str">
        <f>INDEX('JP PINT 1.0'!F:F,MATCH(A219,'JP PINT 1.0'!B:B,0),1)</f>
        <v>0..1</v>
      </c>
      <c r="E219" s="185" t="str">
        <f>INDEX('JP PINT 1.0'!K:K,MATCH(A219,'JP PINT 1.0'!B:B,0),1)</f>
        <v>An identifier for a referenced purchase order	 issued by the Buyer.</v>
      </c>
    </row>
    <row r="220" spans="1:5" ht="19">
      <c r="A220" s="44" t="s">
        <v>3307</v>
      </c>
      <c r="B220" s="43">
        <f>INDEX('JP PINT 1.0'!G:G,MATCH(A220,'JP PINT 1.0'!B:B,0),1)</f>
        <v>2</v>
      </c>
      <c r="C220" s="43" t="str">
        <f>INDEX('JP PINT 1.0'!H:H,MATCH(A220,'JP PINT 1.0'!B:B,0),1)</f>
        <v>Despatch advice reference</v>
      </c>
      <c r="D220" s="43" t="str">
        <f>INDEX('JP PINT 1.0'!F:F,MATCH(A220,'JP PINT 1.0'!B:B,0),1)</f>
        <v>0..1</v>
      </c>
      <c r="E220" s="185" t="str">
        <f>INDEX('JP PINT 1.0'!K:K,MATCH(A220,'JP PINT 1.0'!B:B,0),1)</f>
        <v>An identifier for a referenced despatch advice.</v>
      </c>
    </row>
    <row r="221" spans="1:5" ht="38">
      <c r="A221" s="45" t="s">
        <v>2005</v>
      </c>
      <c r="B221" s="45">
        <f>INDEX('JP PINT 1.0'!G:G,MATCH(A221,'JP PINT 1.0'!B:B,0),1)</f>
        <v>2</v>
      </c>
      <c r="C221" s="45" t="str">
        <f>INDEX('JP PINT 1.0'!H:H,MATCH(A221,'JP PINT 1.0'!B:B,0),1)</f>
        <v>Invoice line Buyer accounting reference</v>
      </c>
      <c r="D221" s="45" t="str">
        <f>INDEX('JP PINT 1.0'!F:F,MATCH(A221,'JP PINT 1.0'!B:B,0),1)</f>
        <v>0..1</v>
      </c>
      <c r="E221" s="186" t="str">
        <f>INDEX('JP PINT 1.0'!K:K,MATCH(A221,'JP PINT 1.0'!B:B,0),1)</f>
        <v>A textual value that specifies where to book the relevant data into the Buyer’s financial accounts.</v>
      </c>
    </row>
    <row r="222" spans="1:5" ht="19">
      <c r="A222" s="42" t="s">
        <v>1967</v>
      </c>
      <c r="B222" s="48">
        <f>INDEX('JP PINT 1.0'!G:G,MATCH(A222,'JP PINT 1.0'!B:B,0),1)</f>
        <v>2</v>
      </c>
      <c r="C222" s="48" t="str">
        <f>INDEX('JP PINT 1.0'!H:H,MATCH(A222,'JP PINT 1.0'!B:B,0),1)</f>
        <v>INVOICE LINE PERIOD</v>
      </c>
      <c r="D222" s="48" t="str">
        <f>INDEX('JP PINT 1.0'!F:F,MATCH(A222,'JP PINT 1.0'!B:B,0),1)</f>
        <v>0..1</v>
      </c>
      <c r="E222" s="187" t="str">
        <f>INDEX('JP PINT 1.0'!K:K,MATCH(A222,'JP PINT 1.0'!B:B,0),1)</f>
        <v>A group of business terms providing information about the period relevant for the Invoice line.</v>
      </c>
    </row>
    <row r="223" spans="1:5" ht="19">
      <c r="A223" s="42" t="s">
        <v>1970</v>
      </c>
      <c r="B223" s="43">
        <f>INDEX('JP PINT 1.0'!G:G,MATCH(A223,'JP PINT 1.0'!B:B,0),1)</f>
        <v>3</v>
      </c>
      <c r="C223" s="43" t="str">
        <f>INDEX('JP PINT 1.0'!H:H,MATCH(A223,'JP PINT 1.0'!B:B,0),1)</f>
        <v>Invoice line period start date</v>
      </c>
      <c r="D223" s="43" t="str">
        <f>INDEX('JP PINT 1.0'!F:F,MATCH(A223,'JP PINT 1.0'!B:B,0),1)</f>
        <v>0..1</v>
      </c>
      <c r="E223" s="185" t="str">
        <f>INDEX('JP PINT 1.0'!K:K,MATCH(A223,'JP PINT 1.0'!B:B,0),1)</f>
        <v>The date when the Invoice period for this Invoice line starts.</v>
      </c>
    </row>
    <row r="224" spans="1:5" ht="19">
      <c r="A224" s="42" t="s">
        <v>1973</v>
      </c>
      <c r="B224" s="43">
        <f>INDEX('JP PINT 1.0'!G:G,MATCH(A224,'JP PINT 1.0'!B:B,0),1)</f>
        <v>3</v>
      </c>
      <c r="C224" s="43" t="str">
        <f>INDEX('JP PINT 1.0'!H:H,MATCH(A224,'JP PINT 1.0'!B:B,0),1)</f>
        <v>Invoice line period end date</v>
      </c>
      <c r="D224" s="43" t="str">
        <f>INDEX('JP PINT 1.0'!F:F,MATCH(A224,'JP PINT 1.0'!B:B,0),1)</f>
        <v>0..1</v>
      </c>
      <c r="E224" s="185" t="str">
        <f>INDEX('JP PINT 1.0'!K:K,MATCH(A224,'JP PINT 1.0'!B:B,0),1)</f>
        <v>The date when the Invoice period for this Invoice line ends.</v>
      </c>
    </row>
    <row r="225" spans="1:5" ht="38">
      <c r="A225" s="44" t="s">
        <v>1976</v>
      </c>
      <c r="B225" s="48">
        <f>INDEX('JP PINT 1.0'!G:G,MATCH(A225,'JP PINT 1.0'!B:B,0),1)</f>
        <v>2</v>
      </c>
      <c r="C225" s="48" t="str">
        <f>INDEX('JP PINT 1.0'!H:H,MATCH(A225,'JP PINT 1.0'!B:B,0),1)</f>
        <v>INVOICE LINE ALLOWANCES</v>
      </c>
      <c r="D225" s="48" t="str">
        <f>INDEX('JP PINT 1.0'!F:F,MATCH(A225,'JP PINT 1.0'!B:B,0),1)</f>
        <v>0..n</v>
      </c>
      <c r="E225" s="187" t="str">
        <f>INDEX('JP PINT 1.0'!K:K,MATCH(A225,'JP PINT 1.0'!B:B,0),1)</f>
        <v>A group of business terms providing information about allowances applicable to the individual Invoice line.</v>
      </c>
    </row>
    <row r="226" spans="1:5" ht="19">
      <c r="A226" s="44" t="s">
        <v>1983</v>
      </c>
      <c r="B226" s="49">
        <f>INDEX('JP PINT 1.0'!G:G,MATCH(A226,'JP PINT 1.0'!B:B,0),1)</f>
        <v>3</v>
      </c>
      <c r="C226" s="49" t="str">
        <f>INDEX('JP PINT 1.0'!H:H,MATCH(A226,'JP PINT 1.0'!B:B,0),1)</f>
        <v>Invoice line allowance amount</v>
      </c>
      <c r="D226" s="49" t="str">
        <f>INDEX('JP PINT 1.0'!F:F,MATCH(A226,'JP PINT 1.0'!B:B,0),1)</f>
        <v>1..1</v>
      </c>
      <c r="E226" s="190" t="str">
        <f>INDEX('JP PINT 1.0'!K:K,MATCH(A226,'JP PINT 1.0'!B:B,0),1)</f>
        <v>The amount of an allowance	 without TAX.</v>
      </c>
    </row>
    <row r="227" spans="1:5" ht="38">
      <c r="A227" s="44" t="s">
        <v>1981</v>
      </c>
      <c r="B227" s="49">
        <f>INDEX('JP PINT 1.0'!G:G,MATCH(A227,'JP PINT 1.0'!B:B,0),1)</f>
        <v>3</v>
      </c>
      <c r="C227" s="49" t="str">
        <f>INDEX('JP PINT 1.0'!H:H,MATCH(A227,'JP PINT 1.0'!B:B,0),1)</f>
        <v>Invoice line allowance base amount</v>
      </c>
      <c r="D227" s="49" t="str">
        <f>INDEX('JP PINT 1.0'!F:F,MATCH(A227,'JP PINT 1.0'!B:B,0),1)</f>
        <v>0..1</v>
      </c>
      <c r="E227" s="190" t="str">
        <f>INDEX('JP PINT 1.0'!K:K,MATCH(A227,'JP PINT 1.0'!B:B,0),1)</f>
        <v>The base amount that may be used	 in conjunction with the Invoice line allowance percentage	 to calculate the Invoice line allowance amount.</v>
      </c>
    </row>
    <row r="228" spans="1:5" ht="38">
      <c r="A228" s="44" t="s">
        <v>1979</v>
      </c>
      <c r="B228" s="49">
        <f>INDEX('JP PINT 1.0'!G:G,MATCH(A228,'JP PINT 1.0'!B:B,0),1)</f>
        <v>3</v>
      </c>
      <c r="C228" s="49" t="str">
        <f>INDEX('JP PINT 1.0'!H:H,MATCH(A228,'JP PINT 1.0'!B:B,0),1)</f>
        <v>Invoice line allowance percentage</v>
      </c>
      <c r="D228" s="49" t="str">
        <f>INDEX('JP PINT 1.0'!F:F,MATCH(A228,'JP PINT 1.0'!B:B,0),1)</f>
        <v>0..1</v>
      </c>
      <c r="E228" s="190" t="str">
        <f>INDEX('JP PINT 1.0'!K:K,MATCH(A228,'JP PINT 1.0'!B:B,0),1)</f>
        <v>The percentage that may be used	 in conjunction with the Invoice line allowance base amount	 to calculate the Invoice line allowance amount.</v>
      </c>
    </row>
    <row r="229" spans="1:5" ht="19">
      <c r="A229" s="44" t="s">
        <v>1987</v>
      </c>
      <c r="B229" s="49">
        <f>INDEX('JP PINT 1.0'!G:G,MATCH(A229,'JP PINT 1.0'!B:B,0),1)</f>
        <v>3</v>
      </c>
      <c r="C229" s="49" t="str">
        <f>INDEX('JP PINT 1.0'!H:H,MATCH(A229,'JP PINT 1.0'!B:B,0),1)</f>
        <v>Invoice line allowance reason</v>
      </c>
      <c r="D229" s="49" t="str">
        <f>INDEX('JP PINT 1.0'!F:F,MATCH(A229,'JP PINT 1.0'!B:B,0),1)</f>
        <v>0..1</v>
      </c>
      <c r="E229" s="190" t="str">
        <f>INDEX('JP PINT 1.0'!K:K,MATCH(A229,'JP PINT 1.0'!B:B,0),1)</f>
        <v>The reason for the Invoice line allowance	 expressed as text.</v>
      </c>
    </row>
    <row r="230" spans="1:5" ht="19">
      <c r="A230" s="44" t="s">
        <v>1985</v>
      </c>
      <c r="B230" s="49">
        <f>INDEX('JP PINT 1.0'!G:G,MATCH(A230,'JP PINT 1.0'!B:B,0),1)</f>
        <v>3</v>
      </c>
      <c r="C230" s="49" t="str">
        <f>INDEX('JP PINT 1.0'!H:H,MATCH(A230,'JP PINT 1.0'!B:B,0),1)</f>
        <v>Invoice line allowance reason code</v>
      </c>
      <c r="D230" s="49" t="str">
        <f>INDEX('JP PINT 1.0'!F:F,MATCH(A230,'JP PINT 1.0'!B:B,0),1)</f>
        <v>0..1</v>
      </c>
      <c r="E230" s="190" t="str">
        <f>INDEX('JP PINT 1.0'!K:K,MATCH(A230,'JP PINT 1.0'!B:B,0),1)</f>
        <v>The reason for the Invoice line allowance	 expressed as a code.</v>
      </c>
    </row>
    <row r="231" spans="1:5" ht="38">
      <c r="A231" s="44" t="s">
        <v>1989</v>
      </c>
      <c r="B231" s="48">
        <f>INDEX('JP PINT 1.0'!G:G,MATCH(A231,'JP PINT 1.0'!B:B,0),1)</f>
        <v>2</v>
      </c>
      <c r="C231" s="48" t="str">
        <f>INDEX('JP PINT 1.0'!H:H,MATCH(A231,'JP PINT 1.0'!B:B,0),1)</f>
        <v>INVOICE LINE CHARGES</v>
      </c>
      <c r="D231" s="48" t="str">
        <f>INDEX('JP PINT 1.0'!F:F,MATCH(A231,'JP PINT 1.0'!B:B,0),1)</f>
        <v>0..n</v>
      </c>
      <c r="E231" s="187" t="str">
        <f>INDEX('JP PINT 1.0'!K:K,MATCH(A231,'JP PINT 1.0'!B:B,0),1)</f>
        <v>A group of business terms providing information about charges and taxes other than TAX applicable to the individual Invoice line.</v>
      </c>
    </row>
    <row r="232" spans="1:5" ht="19">
      <c r="A232" s="44" t="s">
        <v>1995</v>
      </c>
      <c r="B232" s="49">
        <f>INDEX('JP PINT 1.0'!G:G,MATCH(A232,'JP PINT 1.0'!B:B,0),1)</f>
        <v>3</v>
      </c>
      <c r="C232" s="49" t="str">
        <f>INDEX('JP PINT 1.0'!H:H,MATCH(A232,'JP PINT 1.0'!B:B,0),1)</f>
        <v>Invoice line charge amount</v>
      </c>
      <c r="D232" s="49" t="str">
        <f>INDEX('JP PINT 1.0'!F:F,MATCH(A232,'JP PINT 1.0'!B:B,0),1)</f>
        <v>1..1</v>
      </c>
      <c r="E232" s="190" t="str">
        <f>INDEX('JP PINT 1.0'!K:K,MATCH(A232,'JP PINT 1.0'!B:B,0),1)</f>
        <v>The amount of a charge	 without TAX.</v>
      </c>
    </row>
    <row r="233" spans="1:5" ht="38">
      <c r="A233" s="44" t="s">
        <v>1993</v>
      </c>
      <c r="B233" s="49">
        <f>INDEX('JP PINT 1.0'!G:G,MATCH(A233,'JP PINT 1.0'!B:B,0),1)</f>
        <v>3</v>
      </c>
      <c r="C233" s="49" t="str">
        <f>INDEX('JP PINT 1.0'!H:H,MATCH(A233,'JP PINT 1.0'!B:B,0),1)</f>
        <v>Invoice line charge base amount</v>
      </c>
      <c r="D233" s="49" t="str">
        <f>INDEX('JP PINT 1.0'!F:F,MATCH(A233,'JP PINT 1.0'!B:B,0),1)</f>
        <v>0..1</v>
      </c>
      <c r="E233" s="190" t="str">
        <f>INDEX('JP PINT 1.0'!K:K,MATCH(A233,'JP PINT 1.0'!B:B,0),1)</f>
        <v>The base amount that may be used	 in conjunction with the Invoice line charge percentage	 to calculate the Invoice line charge amount.</v>
      </c>
    </row>
    <row r="234" spans="1:5" ht="38">
      <c r="A234" s="44" t="s">
        <v>1991</v>
      </c>
      <c r="B234" s="49">
        <f>INDEX('JP PINT 1.0'!G:G,MATCH(A234,'JP PINT 1.0'!B:B,0),1)</f>
        <v>3</v>
      </c>
      <c r="C234" s="49" t="str">
        <f>INDEX('JP PINT 1.0'!H:H,MATCH(A234,'JP PINT 1.0'!B:B,0),1)</f>
        <v>Invoice line charge percentage</v>
      </c>
      <c r="D234" s="49" t="str">
        <f>INDEX('JP PINT 1.0'!F:F,MATCH(A234,'JP PINT 1.0'!B:B,0),1)</f>
        <v>0..1</v>
      </c>
      <c r="E234" s="190" t="str">
        <f>INDEX('JP PINT 1.0'!K:K,MATCH(A234,'JP PINT 1.0'!B:B,0),1)</f>
        <v>The percentage that may be used	 in conjunction with the Invoice line charge base amount	 to calculate the Invoice line charge amount.</v>
      </c>
    </row>
    <row r="235" spans="1:5" ht="19">
      <c r="A235" s="44" t="s">
        <v>1999</v>
      </c>
      <c r="B235" s="49">
        <f>INDEX('JP PINT 1.0'!G:G,MATCH(A235,'JP PINT 1.0'!B:B,0),1)</f>
        <v>3</v>
      </c>
      <c r="C235" s="49" t="str">
        <f>INDEX('JP PINT 1.0'!H:H,MATCH(A235,'JP PINT 1.0'!B:B,0),1)</f>
        <v>Invoice line charge reason</v>
      </c>
      <c r="D235" s="49" t="str">
        <f>INDEX('JP PINT 1.0'!F:F,MATCH(A235,'JP PINT 1.0'!B:B,0),1)</f>
        <v>0..1</v>
      </c>
      <c r="E235" s="190" t="str">
        <f>INDEX('JP PINT 1.0'!K:K,MATCH(A235,'JP PINT 1.0'!B:B,0),1)</f>
        <v>The reason for the Invoice line charge	 expressed as text.</v>
      </c>
    </row>
    <row r="236" spans="1:5" ht="19">
      <c r="A236" s="44" t="s">
        <v>1997</v>
      </c>
      <c r="B236" s="49">
        <f>INDEX('JP PINT 1.0'!G:G,MATCH(A236,'JP PINT 1.0'!B:B,0),1)</f>
        <v>3</v>
      </c>
      <c r="C236" s="49" t="str">
        <f>INDEX('JP PINT 1.0'!H:H,MATCH(A236,'JP PINT 1.0'!B:B,0),1)</f>
        <v>Invoice line charge reason code</v>
      </c>
      <c r="D236" s="49" t="str">
        <f>INDEX('JP PINT 1.0'!F:F,MATCH(A236,'JP PINT 1.0'!B:B,0),1)</f>
        <v>0..1</v>
      </c>
      <c r="E236" s="190" t="str">
        <f>INDEX('JP PINT 1.0'!K:K,MATCH(A236,'JP PINT 1.0'!B:B,0),1)</f>
        <v>The reason for the Invoice line charge	 expressed as a code.</v>
      </c>
    </row>
    <row r="237" spans="1:5" ht="38">
      <c r="A237" s="44" t="s">
        <v>1941</v>
      </c>
      <c r="B237" s="48">
        <f>INDEX('JP PINT 1.0'!G:G,MATCH(A237,'JP PINT 1.0'!B:B,0),1)</f>
        <v>2</v>
      </c>
      <c r="C237" s="48" t="str">
        <f>INDEX('JP PINT 1.0'!H:H,MATCH(A237,'JP PINT 1.0'!B:B,0),1)</f>
        <v>PRICE DETAILS</v>
      </c>
      <c r="D237" s="48" t="str">
        <f>INDEX('JP PINT 1.0'!F:F,MATCH(A237,'JP PINT 1.0'!B:B,0),1)</f>
        <v>1..1</v>
      </c>
      <c r="E237" s="187" t="str">
        <f>INDEX('JP PINT 1.0'!K:K,MATCH(A237,'JP PINT 1.0'!B:B,0),1)</f>
        <v>A group of business terms providing information about the price applied for the goods and services invoiced on the Invoice line.</v>
      </c>
    </row>
    <row r="238" spans="1:5" ht="19">
      <c r="A238" s="44" t="s">
        <v>1957</v>
      </c>
      <c r="B238" s="43">
        <f>INDEX('JP PINT 1.0'!G:G,MATCH(A238,'JP PINT 1.0'!B:B,0),1)</f>
        <v>3</v>
      </c>
      <c r="C238" s="43" t="str">
        <f>INDEX('JP PINT 1.0'!H:H,MATCH(A238,'JP PINT 1.0'!B:B,0),1)</f>
        <v>Item net price</v>
      </c>
      <c r="D238" s="43" t="str">
        <f>INDEX('JP PINT 1.0'!F:F,MATCH(A238,'JP PINT 1.0'!B:B,0),1)</f>
        <v>1..1</v>
      </c>
      <c r="E238" s="185" t="str">
        <f>INDEX('JP PINT 1.0'!K:K,MATCH(A238,'JP PINT 1.0'!B:B,0),1)</f>
        <v>The price of an item	 exclusive of TAX	 after subtracting item price discount.</v>
      </c>
    </row>
    <row r="239" spans="1:5" ht="19">
      <c r="A239" s="45" t="s">
        <v>1954</v>
      </c>
      <c r="B239" s="45">
        <f>INDEX('JP PINT 1.0'!G:G,MATCH(A239,'JP PINT 1.0'!B:B,0),1)</f>
        <v>3</v>
      </c>
      <c r="C239" s="45" t="str">
        <f>INDEX('JP PINT 1.0'!H:H,MATCH(A239,'JP PINT 1.0'!B:B,0),1)</f>
        <v>Item price discount</v>
      </c>
      <c r="D239" s="45" t="str">
        <f>INDEX('JP PINT 1.0'!F:F,MATCH(A239,'JP PINT 1.0'!B:B,0),1)</f>
        <v>0..1</v>
      </c>
      <c r="E239" s="186" t="str">
        <f>INDEX('JP PINT 1.0'!K:K,MATCH(A239,'JP PINT 1.0'!B:B,0),1)</f>
        <v>The total discount subtracted from the Item gross price to calculate the Item net price.</v>
      </c>
    </row>
    <row r="240" spans="1:5" ht="19">
      <c r="A240" s="45" t="s">
        <v>1946</v>
      </c>
      <c r="B240" s="45">
        <f>INDEX('JP PINT 1.0'!G:G,MATCH(A240,'JP PINT 1.0'!B:B,0),1)</f>
        <v>3</v>
      </c>
      <c r="C240" s="45" t="str">
        <f>INDEX('JP PINT 1.0'!H:H,MATCH(A240,'JP PINT 1.0'!B:B,0),1)</f>
        <v>Item gross price</v>
      </c>
      <c r="D240" s="45" t="str">
        <f>INDEX('JP PINT 1.0'!F:F,MATCH(A240,'JP PINT 1.0'!B:B,0),1)</f>
        <v>0..1</v>
      </c>
      <c r="E240" s="186" t="str">
        <f>INDEX('JP PINT 1.0'!K:K,MATCH(A240,'JP PINT 1.0'!B:B,0),1)</f>
        <v>The unit price	 exclusive of TAX	 before subtracting Item price discount.</v>
      </c>
    </row>
    <row r="241" spans="1:5" ht="19">
      <c r="A241" s="44" t="s">
        <v>1948</v>
      </c>
      <c r="B241" s="43">
        <f>INDEX('JP PINT 1.0'!G:G,MATCH(A241,'JP PINT 1.0'!B:B,0),1)</f>
        <v>3</v>
      </c>
      <c r="C241" s="43" t="str">
        <f>INDEX('JP PINT 1.0'!H:H,MATCH(A241,'JP PINT 1.0'!B:B,0),1)</f>
        <v>Item price base quantity</v>
      </c>
      <c r="D241" s="43" t="str">
        <f>INDEX('JP PINT 1.0'!F:F,MATCH(A241,'JP PINT 1.0'!B:B,0),1)</f>
        <v>0..1</v>
      </c>
      <c r="E241" s="185" t="str">
        <f>INDEX('JP PINT 1.0'!K:K,MATCH(A241,'JP PINT 1.0'!B:B,0),1)</f>
        <v>The number of item units to which the price applies.</v>
      </c>
    </row>
    <row r="242" spans="1:5" ht="19">
      <c r="A242" s="44" t="s">
        <v>1951</v>
      </c>
      <c r="B242" s="43">
        <f>INDEX('JP PINT 1.0'!G:G,MATCH(A242,'JP PINT 1.0'!B:B,0),1)</f>
        <v>3</v>
      </c>
      <c r="C242" s="43" t="str">
        <f>INDEX('JP PINT 1.0'!H:H,MATCH(A242,'JP PINT 1.0'!B:B,0),1)</f>
        <v>Item price base quantity unit of measure code</v>
      </c>
      <c r="D242" s="43" t="str">
        <f>INDEX('JP PINT 1.0'!F:F,MATCH(A242,'JP PINT 1.0'!B:B,0),1)</f>
        <v>0..1</v>
      </c>
      <c r="E242" s="185" t="str">
        <f>INDEX('JP PINT 1.0'!K:K,MATCH(A242,'JP PINT 1.0'!B:B,0),1)</f>
        <v>The unit of measure that applies to the Item price base quantity.</v>
      </c>
    </row>
    <row r="243" spans="1:5" ht="38">
      <c r="A243" s="42" t="s">
        <v>1964</v>
      </c>
      <c r="B243" s="48">
        <f>INDEX('JP PINT 1.0'!G:G,MATCH(A243,'JP PINT 1.0'!B:B,0),1)</f>
        <v>2</v>
      </c>
      <c r="C243" s="48" t="str">
        <f>INDEX('JP PINT 1.0'!H:H,MATCH(A243,'JP PINT 1.0'!B:B,0),1)</f>
        <v>LINE TAX INFORMATION</v>
      </c>
      <c r="D243" s="48" t="str">
        <f>INDEX('JP PINT 1.0'!F:F,MATCH(A243,'JP PINT 1.0'!B:B,0),1)</f>
        <v>1..n</v>
      </c>
      <c r="E243" s="187" t="str">
        <f>INDEX('JP PINT 1.0'!K:K,MATCH(A243,'JP PINT 1.0'!B:B,0),1)</f>
        <v>A group of business terms providing information about the TAX applicable for the goods and services invoiced on the Invoice line.</v>
      </c>
    </row>
    <row r="244" spans="1:5" ht="19">
      <c r="A244" s="42" t="s">
        <v>1965</v>
      </c>
      <c r="B244" s="43">
        <f>INDEX('JP PINT 1.0'!G:G,MATCH(A244,'JP PINT 1.0'!B:B,0),1)</f>
        <v>3</v>
      </c>
      <c r="C244" s="43" t="str">
        <f>INDEX('JP PINT 1.0'!H:H,MATCH(A244,'JP PINT 1.0'!B:B,0),1)</f>
        <v>Invoiced item TAX category code</v>
      </c>
      <c r="D244" s="43" t="str">
        <f>INDEX('JP PINT 1.0'!F:F,MATCH(A244,'JP PINT 1.0'!B:B,0),1)</f>
        <v>1..1</v>
      </c>
      <c r="E244" s="185" t="str">
        <f>INDEX('JP PINT 1.0'!K:K,MATCH(A244,'JP PINT 1.0'!B:B,0),1)</f>
        <v>The TAX category code for the invoiced item.</v>
      </c>
    </row>
    <row r="245" spans="1:5" ht="19">
      <c r="A245" s="42" t="s">
        <v>1966</v>
      </c>
      <c r="B245" s="43">
        <f>INDEX('JP PINT 1.0'!G:G,MATCH(A245,'JP PINT 1.0'!B:B,0),1)</f>
        <v>3</v>
      </c>
      <c r="C245" s="43" t="str">
        <f>INDEX('JP PINT 1.0'!H:H,MATCH(A245,'JP PINT 1.0'!B:B,0),1)</f>
        <v>Invoiced item TAX rate</v>
      </c>
      <c r="D245" s="43" t="str">
        <f>INDEX('JP PINT 1.0'!F:F,MATCH(A245,'JP PINT 1.0'!B:B,0),1)</f>
        <v>0..1</v>
      </c>
      <c r="E245" s="185" t="str">
        <f>INDEX('JP PINT 1.0'!K:K,MATCH(A245,'JP PINT 1.0'!B:B,0),1)</f>
        <v>The TAX rate	 represented as percentage that applies to the invoiced item.</v>
      </c>
    </row>
    <row r="246" spans="1:5" ht="38">
      <c r="A246" s="45" t="s">
        <v>3444</v>
      </c>
      <c r="B246" s="45">
        <f>INDEX('JP PINT 1.0'!G:G,MATCH(A246,'JP PINT 1.0'!B:B,0),1)</f>
        <v>3</v>
      </c>
      <c r="C246" s="45" t="str">
        <f>INDEX('JP PINT 1.0'!H:H,MATCH(A246,'JP PINT 1.0'!B:B,0),1)</f>
        <v>TAX exemption reason text</v>
      </c>
      <c r="D246" s="45" t="str">
        <f>INDEX('JP PINT 1.0'!F:F,MATCH(A246,'JP PINT 1.0'!B:B,0),1)</f>
        <v>0..0</v>
      </c>
      <c r="E246" s="186" t="str">
        <f>INDEX('JP PINT 1.0'!K:K,MATCH(A246,'JP PINT 1.0'!B:B,0),1)</f>
        <v>A textual statement of the reason why the line amount is exempted from TAX or why no TAX is being charged</v>
      </c>
    </row>
    <row r="247" spans="1:5" ht="19">
      <c r="A247" s="45" t="s">
        <v>3448</v>
      </c>
      <c r="B247" s="45">
        <f>INDEX('JP PINT 1.0'!G:G,MATCH(A247,'JP PINT 1.0'!B:B,0),1)</f>
        <v>3</v>
      </c>
      <c r="C247" s="45" t="str">
        <f>INDEX('JP PINT 1.0'!H:H,MATCH(A247,'JP PINT 1.0'!B:B,0),1)</f>
        <v>TAX exemption reason code</v>
      </c>
      <c r="D247" s="45" t="str">
        <f>INDEX('JP PINT 1.0'!F:F,MATCH(A247,'JP PINT 1.0'!B:B,0),1)</f>
        <v>0..0</v>
      </c>
      <c r="E247" s="186" t="str">
        <f>INDEX('JP PINT 1.0'!K:K,MATCH(A247,'JP PINT 1.0'!B:B,0),1)</f>
        <v>A coded statement of the reason for why the line amount is exempted from TAX.</v>
      </c>
    </row>
    <row r="248" spans="1:5" ht="19">
      <c r="A248" s="45" t="s">
        <v>3436</v>
      </c>
      <c r="B248" s="45">
        <f>INDEX('JP PINT 1.0'!G:G,MATCH(A248,'JP PINT 1.0'!B:B,0),1)</f>
        <v>3</v>
      </c>
      <c r="C248" s="45" t="str">
        <f>INDEX('JP PINT 1.0'!H:H,MATCH(A248,'JP PINT 1.0'!B:B,0),1)</f>
        <v>Unit TAX (amount)</v>
      </c>
      <c r="D248" s="45" t="str">
        <f>INDEX('JP PINT 1.0'!F:F,MATCH(A248,'JP PINT 1.0'!B:B,0),1)</f>
        <v>0..1</v>
      </c>
      <c r="E248" s="186" t="str">
        <f>INDEX('JP PINT 1.0'!K:K,MATCH(A248,'JP PINT 1.0'!B:B,0),1)</f>
        <v>A TAX amount that applied to each item unit.</v>
      </c>
    </row>
    <row r="249" spans="1:5" ht="19">
      <c r="A249" s="46" t="s">
        <v>3452</v>
      </c>
      <c r="B249" s="46">
        <f>INDEX('JP PINT 1.0'!G:G,MATCH(A249,'JP PINT 1.0'!B:B,0),1)</f>
        <v>3</v>
      </c>
      <c r="C249" s="46" t="str">
        <f>INDEX('JP PINT 1.0'!H:H,MATCH(A249,'JP PINT 1.0'!B:B,0),1)</f>
        <v>Tax Scheme</v>
      </c>
      <c r="D249" s="46" t="str">
        <f>INDEX('JP PINT 1.0'!F:F,MATCH(A249,'JP PINT 1.0'!B:B,0),1)</f>
        <v>0..1</v>
      </c>
      <c r="E249" s="189" t="str">
        <f>INDEX('JP PINT 1.0'!K:K,MATCH(A249,'JP PINT 1.0'!B:B,0),1)</f>
        <v>A code indicating the type of tax</v>
      </c>
    </row>
    <row r="250" spans="1:5" ht="19">
      <c r="A250" s="42" t="s">
        <v>2007</v>
      </c>
      <c r="B250" s="48">
        <f>INDEX('JP PINT 1.0'!G:G,MATCH(A250,'JP PINT 1.0'!B:B,0),1)</f>
        <v>2</v>
      </c>
      <c r="C250" s="48" t="str">
        <f>INDEX('JP PINT 1.0'!H:H,MATCH(A250,'JP PINT 1.0'!B:B,0),1)</f>
        <v>ITEM INFORMATION</v>
      </c>
      <c r="D250" s="48" t="str">
        <f>INDEX('JP PINT 1.0'!F:F,MATCH(A250,'JP PINT 1.0'!B:B,0),1)</f>
        <v>1..1</v>
      </c>
      <c r="E250" s="187" t="str">
        <f>INDEX('JP PINT 1.0'!K:K,MATCH(A250,'JP PINT 1.0'!B:B,0),1)</f>
        <v>A group of business terms providing information about the goods and services invoiced.</v>
      </c>
    </row>
    <row r="251" spans="1:5" ht="19">
      <c r="A251" s="42" t="s">
        <v>2017</v>
      </c>
      <c r="B251" s="43">
        <f>INDEX('JP PINT 1.0'!G:G,MATCH(A251,'JP PINT 1.0'!B:B,0),1)</f>
        <v>3</v>
      </c>
      <c r="C251" s="43" t="str">
        <f>INDEX('JP PINT 1.0'!H:H,MATCH(A251,'JP PINT 1.0'!B:B,0),1)</f>
        <v>Item name</v>
      </c>
      <c r="D251" s="43" t="str">
        <f>INDEX('JP PINT 1.0'!F:F,MATCH(A251,'JP PINT 1.0'!B:B,0),1)</f>
        <v>1..1</v>
      </c>
      <c r="E251" s="185" t="str">
        <f>INDEX('JP PINT 1.0'!K:K,MATCH(A251,'JP PINT 1.0'!B:B,0),1)</f>
        <v>A name for an item.</v>
      </c>
    </row>
    <row r="252" spans="1:5" ht="19">
      <c r="A252" s="42" t="s">
        <v>2020</v>
      </c>
      <c r="B252" s="43">
        <f>INDEX('JP PINT 1.0'!G:G,MATCH(A252,'JP PINT 1.0'!B:B,0),1)</f>
        <v>3</v>
      </c>
      <c r="C252" s="43" t="str">
        <f>INDEX('JP PINT 1.0'!H:H,MATCH(A252,'JP PINT 1.0'!B:B,0),1)</f>
        <v>Item description</v>
      </c>
      <c r="D252" s="43" t="str">
        <f>INDEX('JP PINT 1.0'!F:F,MATCH(A252,'JP PINT 1.0'!B:B,0),1)</f>
        <v>0..1</v>
      </c>
      <c r="E252" s="185" t="str">
        <f>INDEX('JP PINT 1.0'!K:K,MATCH(A252,'JP PINT 1.0'!B:B,0),1)</f>
        <v>A description for an item.</v>
      </c>
    </row>
    <row r="253" spans="1:5" ht="19">
      <c r="A253" s="42" t="s">
        <v>2013</v>
      </c>
      <c r="B253" s="49">
        <f>INDEX('JP PINT 1.0'!G:G,MATCH(A253,'JP PINT 1.0'!B:B,0),1)</f>
        <v>3</v>
      </c>
      <c r="C253" s="49" t="str">
        <f>INDEX('JP PINT 1.0'!H:H,MATCH(A253,'JP PINT 1.0'!B:B,0),1)</f>
        <v>Item Seller's identifier</v>
      </c>
      <c r="D253" s="49" t="str">
        <f>INDEX('JP PINT 1.0'!F:F,MATCH(A253,'JP PINT 1.0'!B:B,0),1)</f>
        <v>0..1</v>
      </c>
      <c r="E253" s="190" t="str">
        <f>INDEX('JP PINT 1.0'!K:K,MATCH(A253,'JP PINT 1.0'!B:B,0),1)</f>
        <v>An identifier	 assigned by the Seller	 for the item.</v>
      </c>
    </row>
    <row r="254" spans="1:5" ht="19">
      <c r="A254" s="42" t="s">
        <v>2015</v>
      </c>
      <c r="B254" s="49">
        <f>INDEX('JP PINT 1.0'!G:G,MATCH(A254,'JP PINT 1.0'!B:B,0),1)</f>
        <v>3</v>
      </c>
      <c r="C254" s="49" t="str">
        <f>INDEX('JP PINT 1.0'!H:H,MATCH(A254,'JP PINT 1.0'!B:B,0),1)</f>
        <v>Item Buyer's identifier</v>
      </c>
      <c r="D254" s="49" t="str">
        <f>INDEX('JP PINT 1.0'!F:F,MATCH(A254,'JP PINT 1.0'!B:B,0),1)</f>
        <v>0..1</v>
      </c>
      <c r="E254" s="190" t="str">
        <f>INDEX('JP PINT 1.0'!K:K,MATCH(A254,'JP PINT 1.0'!B:B,0),1)</f>
        <v>An identifier	 assigned by the Buyer	 for the item.</v>
      </c>
    </row>
    <row r="255" spans="1:5" ht="19">
      <c r="A255" s="42" t="s">
        <v>2010</v>
      </c>
      <c r="B255" s="49">
        <f>INDEX('JP PINT 1.0'!G:G,MATCH(A255,'JP PINT 1.0'!B:B,0),1)</f>
        <v>3</v>
      </c>
      <c r="C255" s="49" t="str">
        <f>INDEX('JP PINT 1.0'!H:H,MATCH(A255,'JP PINT 1.0'!B:B,0),1)</f>
        <v>Item standard identifier</v>
      </c>
      <c r="D255" s="49" t="str">
        <f>INDEX('JP PINT 1.0'!F:F,MATCH(A255,'JP PINT 1.0'!B:B,0),1)</f>
        <v>0..1</v>
      </c>
      <c r="E255" s="190" t="str">
        <f>INDEX('JP PINT 1.0'!K:K,MATCH(A255,'JP PINT 1.0'!B:B,0),1)</f>
        <v>An item identifier based on a registered scheme.</v>
      </c>
    </row>
    <row r="256" spans="1:5" ht="38">
      <c r="A256" s="42" t="s">
        <v>5246</v>
      </c>
      <c r="B256" s="49">
        <f>INDEX('JP PINT 1.0'!G:G,MATCH(A256,'JP PINT 1.0'!B:B,0),1)</f>
        <v>4</v>
      </c>
      <c r="C256" s="49" t="str">
        <f>INDEX('JP PINT 1.0'!H:H,MATCH(A256,'JP PINT 1.0'!B:B,0),1)</f>
        <v>Item standard identifier Scheme identifier</v>
      </c>
      <c r="D256" s="49" t="str">
        <f>INDEX('JP PINT 1.0'!F:F,MATCH(A256,'JP PINT 1.0'!B:B,0),1)</f>
        <v>1..1</v>
      </c>
      <c r="E256" s="190" t="str">
        <f>INDEX('JP PINT 1.0'!K:K,MATCH(A256,'JP PINT 1.0'!B:B,0),1)</f>
        <v>The identification scheme shall be identified from the entries of the list published by the ISO/IEC 6523 maintenance agency.</v>
      </c>
    </row>
    <row r="257" spans="1:5" ht="19">
      <c r="A257" s="45" t="s">
        <v>2032</v>
      </c>
      <c r="B257" s="45">
        <f>INDEX('JP PINT 1.0'!G:G,MATCH(A257,'JP PINT 1.0'!B:B,0),1)</f>
        <v>3</v>
      </c>
      <c r="C257" s="45" t="str">
        <f>INDEX('JP PINT 1.0'!H:H,MATCH(A257,'JP PINT 1.0'!B:B,0),1)</f>
        <v>Item classification identifier</v>
      </c>
      <c r="D257" s="45" t="str">
        <f>INDEX('JP PINT 1.0'!F:F,MATCH(A257,'JP PINT 1.0'!B:B,0),1)</f>
        <v>0..n</v>
      </c>
      <c r="E257" s="186" t="str">
        <f>INDEX('JP PINT 1.0'!K:K,MATCH(A257,'JP PINT 1.0'!B:B,0),1)</f>
        <v>A code for classifying the item by its type or nature.</v>
      </c>
    </row>
    <row r="258" spans="1:5" ht="19">
      <c r="A258" s="45" t="s">
        <v>5247</v>
      </c>
      <c r="B258" s="45">
        <f>INDEX('JP PINT 1.0'!G:G,MATCH(A258,'JP PINT 1.0'!B:B,0),1)</f>
        <v>4</v>
      </c>
      <c r="C258" s="45" t="str">
        <f>INDEX('JP PINT 1.0'!H:H,MATCH(A258,'JP PINT 1.0'!B:B,0),1)</f>
        <v>Item classification identifier Scheme identifier</v>
      </c>
      <c r="D258" s="45" t="str">
        <f>INDEX('JP PINT 1.0'!F:F,MATCH(A258,'JP PINT 1.0'!B:B,0),1)</f>
        <v>1..1</v>
      </c>
      <c r="E258" s="186" t="str">
        <f>INDEX('JP PINT 1.0'!K:K,MATCH(A258,'JP PINT 1.0'!B:B,0),1)</f>
        <v>The identification scheme shall be chosen from the entries in UNTDID 7143 [6].</v>
      </c>
    </row>
    <row r="259" spans="1:5" ht="19">
      <c r="A259" s="45" t="s">
        <v>5248</v>
      </c>
      <c r="B259" s="45">
        <f>INDEX('JP PINT 1.0'!G:G,MATCH(A259,'JP PINT 1.0'!B:B,0),1)</f>
        <v>4</v>
      </c>
      <c r="C259" s="45" t="str">
        <f>INDEX('JP PINT 1.0'!H:H,MATCH(A259,'JP PINT 1.0'!B:B,0),1)</f>
        <v>Item classification identifier Scheme version identifier</v>
      </c>
      <c r="D259" s="45" t="str">
        <f>INDEX('JP PINT 1.0'!F:F,MATCH(A259,'JP PINT 1.0'!B:B,0),1)</f>
        <v>0..1</v>
      </c>
      <c r="E259" s="186" t="str">
        <f>INDEX('JP PINT 1.0'!K:K,MATCH(A259,'JP PINT 1.0'!B:B,0),1)</f>
        <v>The version of the identification scheme.</v>
      </c>
    </row>
    <row r="260" spans="1:5" ht="17.25" customHeight="1">
      <c r="A260" s="45" t="s">
        <v>2036</v>
      </c>
      <c r="B260" s="45">
        <f>INDEX('JP PINT 1.0'!G:G,MATCH(A260,'JP PINT 1.0'!B:B,0),1)</f>
        <v>3</v>
      </c>
      <c r="C260" s="45" t="str">
        <f>INDEX('JP PINT 1.0'!H:H,MATCH(A260,'JP PINT 1.0'!B:B,0),1)</f>
        <v>Item country of origin</v>
      </c>
      <c r="D260" s="45" t="str">
        <f>INDEX('JP PINT 1.0'!F:F,MATCH(A260,'JP PINT 1.0'!B:B,0),1)</f>
        <v>0..1</v>
      </c>
      <c r="E260" s="186" t="str">
        <f>INDEX('JP PINT 1.0'!K:K,MATCH(A260,'JP PINT 1.0'!B:B,0),1)</f>
        <v>The code identifying the country from which the item originates.</v>
      </c>
    </row>
    <row r="261" spans="1:5" ht="38">
      <c r="A261" s="46" t="s">
        <v>2023</v>
      </c>
      <c r="B261" s="48">
        <f>INDEX('JP PINT 1.0'!G:G,MATCH(A261,'JP PINT 1.0'!B:B,0),1)</f>
        <v>3</v>
      </c>
      <c r="C261" s="48" t="str">
        <f>INDEX('JP PINT 1.0'!H:H,MATCH(A261,'JP PINT 1.0'!B:B,0),1)</f>
        <v>ITEM ATTRIBUTES</v>
      </c>
      <c r="D261" s="48" t="str">
        <f>INDEX('JP PINT 1.0'!F:F,MATCH(A261,'JP PINT 1.0'!B:B,0),1)</f>
        <v>0..n</v>
      </c>
      <c r="E261" s="187" t="str">
        <f>INDEX('JP PINT 1.0'!K:K,MATCH(A261,'JP PINT 1.0'!B:B,0),1)</f>
        <v>A group of business terms providing information about properties of the goods and services invoiced.</v>
      </c>
    </row>
    <row r="262" spans="1:5" ht="19">
      <c r="A262" s="46" t="s">
        <v>2026</v>
      </c>
      <c r="B262" s="49">
        <f>INDEX('JP PINT 1.0'!G:G,MATCH(A262,'JP PINT 1.0'!B:B,0),1)</f>
        <v>4</v>
      </c>
      <c r="C262" s="49" t="str">
        <f>INDEX('JP PINT 1.0'!H:H,MATCH(A262,'JP PINT 1.0'!B:B,0),1)</f>
        <v>Item attribute name</v>
      </c>
      <c r="D262" s="49" t="str">
        <f>INDEX('JP PINT 1.0'!F:F,MATCH(A262,'JP PINT 1.0'!B:B,0),1)</f>
        <v>1..1</v>
      </c>
      <c r="E262" s="190" t="str">
        <f>INDEX('JP PINT 1.0'!K:K,MATCH(A262,'JP PINT 1.0'!B:B,0),1)</f>
        <v>The name of the attribute or property of the item.</v>
      </c>
    </row>
    <row r="263" spans="1:5" ht="19">
      <c r="A263" s="46" t="s">
        <v>2029</v>
      </c>
      <c r="B263" s="49">
        <f>INDEX('JP PINT 1.0'!G:G,MATCH(A263,'JP PINT 1.0'!B:B,0),1)</f>
        <v>4</v>
      </c>
      <c r="C263" s="49" t="str">
        <f>INDEX('JP PINT 1.0'!H:H,MATCH(A263,'JP PINT 1.0'!B:B,0),1)</f>
        <v>Item attribute value</v>
      </c>
      <c r="D263" s="49" t="str">
        <f>INDEX('JP PINT 1.0'!F:F,MATCH(A263,'JP PINT 1.0'!B:B,0),1)</f>
        <v>1..1</v>
      </c>
      <c r="E263" s="190" t="str">
        <f>INDEX('JP PINT 1.0'!K:K,MATCH(A263,'JP PINT 1.0'!B:B,0),1)</f>
        <v>The value of the attribute or property of the item.</v>
      </c>
    </row>
  </sheetData>
  <phoneticPr fontId="18"/>
  <pageMargins left="0.70866141732283472" right="0.70866141732283472" top="0.74803149606299213" bottom="0.74803149606299213" header="0.31496062992125984" footer="0.31496062992125984"/>
  <pageSetup paperSize="9" scale="8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2C431-8B77-4524-BBA0-645CD946A5B2}">
  <dimension ref="A1:AR822"/>
  <sheetViews>
    <sheetView workbookViewId="0">
      <selection activeCell="N17" sqref="N17"/>
    </sheetView>
  </sheetViews>
  <sheetFormatPr baseColWidth="10" defaultColWidth="8.33203125" defaultRowHeight="18"/>
  <cols>
    <col min="1" max="1" width="5.6640625" style="334" customWidth="1"/>
    <col min="2" max="2" width="9.5" style="334" bestFit="1" customWidth="1"/>
    <col min="3" max="3" width="13.6640625" style="334" customWidth="1"/>
    <col min="4" max="4" width="6.6640625" style="342" customWidth="1"/>
    <col min="5" max="5" width="5.33203125" style="334" customWidth="1"/>
    <col min="6" max="6" width="2.6640625" style="334" customWidth="1"/>
    <col min="7" max="7" width="4.5" style="334" customWidth="1"/>
    <col min="8" max="8" width="1.33203125" style="334" customWidth="1"/>
    <col min="9" max="9" width="5" style="334" customWidth="1"/>
    <col min="10" max="10" width="1.6640625" style="334" customWidth="1"/>
    <col min="11" max="11" width="5.33203125" style="334" customWidth="1"/>
    <col min="12" max="12" width="2" style="334" customWidth="1"/>
    <col min="13" max="13" width="5.33203125" style="334" customWidth="1"/>
    <col min="14" max="14" width="1.83203125" style="334" customWidth="1"/>
    <col min="15" max="15" width="4.1640625" style="334" customWidth="1"/>
    <col min="16" max="16" width="42" style="334" customWidth="1"/>
    <col min="17" max="17" width="30" style="334" customWidth="1"/>
    <col min="18" max="18" width="49.6640625" style="334" customWidth="1"/>
    <col min="19" max="19" width="4.5" style="334" customWidth="1"/>
    <col min="20" max="20" width="7" style="337" customWidth="1"/>
    <col min="21" max="21" width="12.33203125" style="342" customWidth="1"/>
    <col min="22" max="22" width="12.33203125" style="334" customWidth="1"/>
    <col min="23" max="23" width="11.6640625" style="334" customWidth="1"/>
    <col min="24" max="26" width="10.33203125" style="347" customWidth="1"/>
    <col min="27" max="27" width="12" style="347" customWidth="1"/>
    <col min="28" max="30" width="8.33203125" style="334"/>
    <col min="31" max="44" width="8.33203125" style="330"/>
    <col min="45" max="16384" width="8.33203125" style="334"/>
  </cols>
  <sheetData>
    <row r="1" spans="1:29" s="331" customFormat="1" ht="27">
      <c r="A1" s="331" t="s">
        <v>6366</v>
      </c>
      <c r="B1" s="332"/>
      <c r="D1" s="333"/>
      <c r="F1" s="333"/>
      <c r="G1" s="333"/>
      <c r="H1" s="333"/>
      <c r="I1" s="333"/>
      <c r="J1" s="333"/>
      <c r="K1" s="333"/>
      <c r="L1" s="333"/>
      <c r="M1" s="333"/>
      <c r="N1" s="333"/>
      <c r="O1" s="333"/>
      <c r="P1" s="333"/>
      <c r="Q1" s="333" t="s">
        <v>6510</v>
      </c>
      <c r="R1" s="334"/>
      <c r="S1" s="333"/>
      <c r="T1" s="335"/>
      <c r="U1" s="333"/>
      <c r="V1" s="333"/>
      <c r="W1" s="333"/>
      <c r="X1" s="336"/>
      <c r="Y1" s="336"/>
      <c r="Z1" s="336"/>
      <c r="AA1" s="336"/>
    </row>
    <row r="2" spans="1:29" s="334" customFormat="1">
      <c r="A2" s="337"/>
      <c r="B2" s="338" t="s">
        <v>5840</v>
      </c>
      <c r="C2" s="338"/>
      <c r="D2" s="338"/>
      <c r="E2" s="338"/>
      <c r="F2" s="338"/>
      <c r="G2" s="338"/>
      <c r="H2" s="338"/>
      <c r="I2" s="338"/>
      <c r="J2" s="338"/>
      <c r="K2" s="338"/>
      <c r="L2" s="338"/>
      <c r="M2" s="338"/>
      <c r="N2" s="338"/>
      <c r="O2" s="338"/>
      <c r="P2" s="338"/>
      <c r="Q2" s="339" t="s">
        <v>5837</v>
      </c>
      <c r="R2" s="338"/>
      <c r="S2" s="338"/>
      <c r="T2" s="338"/>
      <c r="U2" s="338" t="s">
        <v>6367</v>
      </c>
      <c r="V2" s="338"/>
      <c r="W2" s="338"/>
      <c r="X2" s="340" t="s">
        <v>5838</v>
      </c>
      <c r="Y2" s="340"/>
      <c r="Z2" s="340"/>
      <c r="AA2" s="341" t="s">
        <v>6368</v>
      </c>
    </row>
    <row r="3" spans="1:29" s="334" customFormat="1">
      <c r="A3" s="337" t="s">
        <v>5841</v>
      </c>
      <c r="B3" s="334" t="s">
        <v>5850</v>
      </c>
      <c r="C3" s="337" t="s">
        <v>5851</v>
      </c>
      <c r="D3" s="342" t="s">
        <v>5852</v>
      </c>
      <c r="E3" s="338" t="s">
        <v>6369</v>
      </c>
      <c r="F3" s="338"/>
      <c r="G3" s="338"/>
      <c r="H3" s="338"/>
      <c r="I3" s="338"/>
      <c r="J3" s="338"/>
      <c r="K3" s="338"/>
      <c r="L3" s="338"/>
      <c r="M3" s="338"/>
      <c r="N3" s="338"/>
      <c r="O3" s="338"/>
      <c r="P3" s="338"/>
      <c r="Q3" s="334" t="s">
        <v>5843</v>
      </c>
      <c r="R3" s="334" t="s">
        <v>5844</v>
      </c>
      <c r="S3" s="334" t="s">
        <v>5845</v>
      </c>
      <c r="T3" s="337" t="s">
        <v>5846</v>
      </c>
      <c r="U3" s="342" t="s">
        <v>6196</v>
      </c>
      <c r="V3" s="334" t="s">
        <v>6197</v>
      </c>
      <c r="W3" s="334" t="s">
        <v>6370</v>
      </c>
      <c r="X3" s="341" t="s">
        <v>5847</v>
      </c>
      <c r="Y3" s="341" t="s">
        <v>5848</v>
      </c>
      <c r="Z3" s="341" t="s">
        <v>6511</v>
      </c>
      <c r="AA3" s="341" t="s">
        <v>5849</v>
      </c>
    </row>
    <row r="4" spans="1:29" s="334" customFormat="1">
      <c r="A4" s="343">
        <v>1</v>
      </c>
      <c r="B4" s="342" t="s">
        <v>10</v>
      </c>
      <c r="C4" s="342"/>
      <c r="D4" s="342" t="s">
        <v>11</v>
      </c>
      <c r="E4" s="342" t="s">
        <v>6512</v>
      </c>
      <c r="F4" s="342"/>
      <c r="G4" s="342"/>
      <c r="H4" s="342"/>
      <c r="I4" s="342"/>
      <c r="J4" s="342"/>
      <c r="K4" s="342"/>
      <c r="L4" s="342"/>
      <c r="M4" s="342"/>
      <c r="N4" s="342"/>
      <c r="O4" s="342"/>
      <c r="P4" s="342"/>
      <c r="Q4" s="342" t="s">
        <v>14</v>
      </c>
      <c r="R4" s="342" t="s">
        <v>15</v>
      </c>
      <c r="S4" s="342" t="s">
        <v>16</v>
      </c>
      <c r="T4" s="344" t="s">
        <v>17</v>
      </c>
      <c r="U4" s="342" t="s">
        <v>942</v>
      </c>
      <c r="V4" s="342" t="s">
        <v>5306</v>
      </c>
      <c r="W4" s="342" t="s">
        <v>5306</v>
      </c>
      <c r="X4" s="345" t="s">
        <v>5306</v>
      </c>
      <c r="Y4" s="345" t="s">
        <v>5306</v>
      </c>
      <c r="Z4" s="345" t="s">
        <v>5306</v>
      </c>
      <c r="AA4" s="345" t="s">
        <v>5306</v>
      </c>
      <c r="AB4" s="334" t="s">
        <v>942</v>
      </c>
      <c r="AC4" s="346" t="s">
        <v>5306</v>
      </c>
    </row>
    <row r="5" spans="1:29" s="342" customFormat="1">
      <c r="A5" s="343">
        <v>2</v>
      </c>
      <c r="B5" s="342" t="s">
        <v>10</v>
      </c>
      <c r="C5" s="342" t="s">
        <v>19</v>
      </c>
      <c r="D5" s="342" t="s">
        <v>18</v>
      </c>
      <c r="E5" s="342" t="s">
        <v>6198</v>
      </c>
      <c r="Q5" s="342" t="s">
        <v>21</v>
      </c>
      <c r="R5" s="342" t="s">
        <v>22</v>
      </c>
      <c r="S5" s="342" t="s">
        <v>23</v>
      </c>
      <c r="T5" s="344" t="s">
        <v>24</v>
      </c>
      <c r="U5" s="342" t="s">
        <v>5306</v>
      </c>
      <c r="V5" s="342" t="s">
        <v>5306</v>
      </c>
      <c r="W5" s="342" t="s">
        <v>6199</v>
      </c>
      <c r="X5" s="345" t="s">
        <v>5306</v>
      </c>
      <c r="Y5" s="345" t="s">
        <v>5308</v>
      </c>
      <c r="Z5" s="345" t="s">
        <v>942</v>
      </c>
      <c r="AA5" s="345" t="s">
        <v>5309</v>
      </c>
    </row>
    <row r="6" spans="1:29" s="342" customFormat="1">
      <c r="A6" s="343">
        <v>3</v>
      </c>
      <c r="B6" s="342" t="s">
        <v>10</v>
      </c>
      <c r="C6" s="342" t="s">
        <v>26</v>
      </c>
      <c r="D6" s="342" t="s">
        <v>25</v>
      </c>
      <c r="F6" s="342" t="s">
        <v>6200</v>
      </c>
      <c r="Q6" s="342" t="s">
        <v>28</v>
      </c>
      <c r="R6" s="342" t="s">
        <v>29</v>
      </c>
      <c r="S6" s="342" t="s">
        <v>30</v>
      </c>
      <c r="T6" s="344" t="s">
        <v>24</v>
      </c>
      <c r="U6" s="344" t="s">
        <v>5309</v>
      </c>
      <c r="V6" s="344" t="s">
        <v>6199</v>
      </c>
      <c r="W6" s="344" t="s">
        <v>6199</v>
      </c>
      <c r="X6" s="347" t="s">
        <v>5311</v>
      </c>
      <c r="Y6" s="347" t="s">
        <v>5311</v>
      </c>
      <c r="Z6" s="347" t="s">
        <v>5311</v>
      </c>
      <c r="AA6" s="347" t="s">
        <v>5309</v>
      </c>
    </row>
    <row r="7" spans="1:29" s="342" customFormat="1">
      <c r="A7" s="343">
        <v>4</v>
      </c>
      <c r="B7" s="342" t="s">
        <v>10</v>
      </c>
      <c r="C7" s="342" t="s">
        <v>31</v>
      </c>
      <c r="D7" s="342" t="s">
        <v>25</v>
      </c>
      <c r="F7" s="342" t="s">
        <v>6201</v>
      </c>
      <c r="Q7" s="342" t="s">
        <v>33</v>
      </c>
      <c r="R7" s="342" t="s">
        <v>34</v>
      </c>
      <c r="S7" s="342" t="s">
        <v>30</v>
      </c>
      <c r="T7" s="344" t="s">
        <v>35</v>
      </c>
      <c r="U7" s="344" t="s">
        <v>6229</v>
      </c>
      <c r="V7" s="344" t="s">
        <v>6199</v>
      </c>
      <c r="W7" s="344" t="s">
        <v>6222</v>
      </c>
      <c r="X7" s="345" t="s">
        <v>5311</v>
      </c>
      <c r="Y7" s="345" t="s">
        <v>5311</v>
      </c>
      <c r="Z7" s="345" t="s">
        <v>5311</v>
      </c>
      <c r="AA7" s="345" t="s">
        <v>5309</v>
      </c>
    </row>
    <row r="8" spans="1:29" s="342" customFormat="1">
      <c r="A8" s="343">
        <v>5</v>
      </c>
      <c r="B8" s="342" t="s">
        <v>10</v>
      </c>
      <c r="C8" s="342" t="s">
        <v>37</v>
      </c>
      <c r="D8" s="342" t="s">
        <v>36</v>
      </c>
      <c r="F8" s="342" t="s">
        <v>6202</v>
      </c>
      <c r="Q8" s="342" t="s">
        <v>39</v>
      </c>
      <c r="R8" s="342" t="s">
        <v>40</v>
      </c>
      <c r="S8" s="342" t="s">
        <v>23</v>
      </c>
      <c r="T8" s="344" t="s">
        <v>24</v>
      </c>
      <c r="U8" s="344" t="s">
        <v>5306</v>
      </c>
      <c r="V8" s="344" t="s">
        <v>6199</v>
      </c>
      <c r="W8" s="344" t="s">
        <v>5306</v>
      </c>
      <c r="X8" s="347" t="s">
        <v>5306</v>
      </c>
      <c r="Y8" s="341" t="s">
        <v>5314</v>
      </c>
      <c r="Z8" s="341" t="s">
        <v>942</v>
      </c>
      <c r="AA8" s="347" t="s">
        <v>5315</v>
      </c>
    </row>
    <row r="9" spans="1:29" s="342" customFormat="1">
      <c r="A9" s="343">
        <v>6</v>
      </c>
      <c r="B9" s="342" t="s">
        <v>10</v>
      </c>
      <c r="C9" s="342" t="s">
        <v>42</v>
      </c>
      <c r="D9" s="342" t="s">
        <v>41</v>
      </c>
      <c r="G9" s="342" t="s">
        <v>6203</v>
      </c>
      <c r="Q9" s="342" t="s">
        <v>44</v>
      </c>
      <c r="R9" s="342" t="s">
        <v>45</v>
      </c>
      <c r="S9" s="342" t="s">
        <v>46</v>
      </c>
      <c r="T9" s="344" t="s">
        <v>24</v>
      </c>
      <c r="U9" s="344" t="s">
        <v>5306</v>
      </c>
      <c r="V9" s="344" t="s">
        <v>6199</v>
      </c>
      <c r="W9" s="344" t="s">
        <v>5306</v>
      </c>
      <c r="X9" s="347" t="s">
        <v>5306</v>
      </c>
      <c r="Y9" s="347" t="s">
        <v>5306</v>
      </c>
      <c r="Z9" s="341" t="s">
        <v>942</v>
      </c>
      <c r="AA9" s="347" t="s">
        <v>5309</v>
      </c>
    </row>
    <row r="10" spans="1:29" s="342" customFormat="1">
      <c r="A10" s="343">
        <v>7</v>
      </c>
      <c r="B10" s="342" t="s">
        <v>10</v>
      </c>
      <c r="C10" s="342" t="s">
        <v>47</v>
      </c>
      <c r="D10" s="342" t="s">
        <v>25</v>
      </c>
      <c r="H10" s="342" t="s">
        <v>6210</v>
      </c>
      <c r="Q10" s="342" t="s">
        <v>49</v>
      </c>
      <c r="R10" s="342" t="s">
        <v>5317</v>
      </c>
      <c r="S10" s="342" t="s">
        <v>23</v>
      </c>
      <c r="T10" s="344" t="s">
        <v>24</v>
      </c>
      <c r="U10" s="348" t="s">
        <v>5306</v>
      </c>
      <c r="V10" s="348" t="s">
        <v>6199</v>
      </c>
      <c r="W10" s="348" t="s">
        <v>6199</v>
      </c>
      <c r="X10" s="347" t="s">
        <v>5311</v>
      </c>
      <c r="Y10" s="347" t="s">
        <v>5311</v>
      </c>
      <c r="Z10" s="347" t="s">
        <v>5311</v>
      </c>
      <c r="AA10" s="347" t="s">
        <v>5315</v>
      </c>
    </row>
    <row r="11" spans="1:29" s="342" customFormat="1">
      <c r="A11" s="343">
        <v>8</v>
      </c>
      <c r="B11" s="342" t="s">
        <v>10</v>
      </c>
      <c r="C11" s="342" t="s">
        <v>51</v>
      </c>
      <c r="D11" s="342" t="s">
        <v>25</v>
      </c>
      <c r="H11" s="342" t="s">
        <v>6211</v>
      </c>
      <c r="Q11" s="342" t="s">
        <v>53</v>
      </c>
      <c r="R11" s="342" t="s">
        <v>54</v>
      </c>
      <c r="S11" s="342" t="s">
        <v>30</v>
      </c>
      <c r="T11" s="344" t="s">
        <v>24</v>
      </c>
      <c r="U11" s="348" t="s">
        <v>6212</v>
      </c>
      <c r="V11" s="348" t="s">
        <v>6199</v>
      </c>
      <c r="W11" s="344" t="s">
        <v>6213</v>
      </c>
      <c r="X11" s="345" t="s">
        <v>5311</v>
      </c>
      <c r="Y11" s="345" t="s">
        <v>5311</v>
      </c>
      <c r="Z11" s="345" t="s">
        <v>5311</v>
      </c>
      <c r="AA11" s="345" t="s">
        <v>942</v>
      </c>
    </row>
    <row r="12" spans="1:29" s="334" customFormat="1">
      <c r="A12" s="343">
        <v>9</v>
      </c>
      <c r="B12" s="334" t="s">
        <v>10</v>
      </c>
      <c r="C12" s="334" t="s">
        <v>55</v>
      </c>
      <c r="D12" s="334" t="s">
        <v>36</v>
      </c>
      <c r="H12" s="334" t="s">
        <v>6204</v>
      </c>
      <c r="Q12" s="334" t="s">
        <v>57</v>
      </c>
      <c r="R12" s="334" t="s">
        <v>58</v>
      </c>
      <c r="S12" s="334" t="s">
        <v>23</v>
      </c>
      <c r="T12" s="337" t="s">
        <v>24</v>
      </c>
      <c r="U12" s="337" t="s">
        <v>5306</v>
      </c>
      <c r="V12" s="337" t="s">
        <v>6199</v>
      </c>
      <c r="W12" s="337" t="s">
        <v>5306</v>
      </c>
      <c r="X12" s="347" t="s">
        <v>5306</v>
      </c>
      <c r="Y12" s="347" t="s">
        <v>5306</v>
      </c>
      <c r="Z12" s="341" t="s">
        <v>942</v>
      </c>
      <c r="AA12" s="347" t="s">
        <v>5309</v>
      </c>
    </row>
    <row r="13" spans="1:29" s="334" customFormat="1">
      <c r="A13" s="343">
        <v>10</v>
      </c>
      <c r="B13" s="334" t="s">
        <v>10</v>
      </c>
      <c r="C13" s="334" t="s">
        <v>59</v>
      </c>
      <c r="D13" s="334" t="s">
        <v>41</v>
      </c>
      <c r="I13" s="334" t="s">
        <v>6205</v>
      </c>
      <c r="Q13" s="334" t="s">
        <v>61</v>
      </c>
      <c r="R13" s="334" t="s">
        <v>62</v>
      </c>
      <c r="S13" s="334" t="s">
        <v>63</v>
      </c>
      <c r="T13" s="337" t="s">
        <v>24</v>
      </c>
      <c r="U13" s="337" t="s">
        <v>5306</v>
      </c>
      <c r="V13" s="337" t="s">
        <v>6199</v>
      </c>
      <c r="W13" s="337" t="s">
        <v>5306</v>
      </c>
      <c r="X13" s="347" t="s">
        <v>5306</v>
      </c>
      <c r="Y13" s="347" t="s">
        <v>5306</v>
      </c>
      <c r="Z13" s="341" t="s">
        <v>942</v>
      </c>
      <c r="AA13" s="347" t="s">
        <v>5309</v>
      </c>
    </row>
    <row r="14" spans="1:29" s="334" customFormat="1">
      <c r="A14" s="343">
        <v>11</v>
      </c>
      <c r="B14" s="334" t="s">
        <v>10</v>
      </c>
      <c r="C14" s="334" t="s">
        <v>64</v>
      </c>
      <c r="D14" s="334" t="s">
        <v>25</v>
      </c>
      <c r="J14" s="334" t="s">
        <v>6206</v>
      </c>
      <c r="Q14" s="334" t="s">
        <v>65</v>
      </c>
      <c r="R14" s="334" t="s">
        <v>66</v>
      </c>
      <c r="S14" s="334" t="s">
        <v>23</v>
      </c>
      <c r="T14" s="337" t="s">
        <v>24</v>
      </c>
      <c r="U14" s="337" t="s">
        <v>6207</v>
      </c>
      <c r="V14" s="337" t="s">
        <v>6199</v>
      </c>
      <c r="W14" s="337" t="s">
        <v>6208</v>
      </c>
      <c r="X14" s="347" t="s">
        <v>5311</v>
      </c>
      <c r="Y14" s="347" t="s">
        <v>5311</v>
      </c>
      <c r="Z14" s="347" t="s">
        <v>5311</v>
      </c>
      <c r="AA14" s="347" t="s">
        <v>5309</v>
      </c>
    </row>
    <row r="15" spans="1:29" s="334" customFormat="1">
      <c r="A15" s="343">
        <v>12</v>
      </c>
      <c r="B15" s="334" t="s">
        <v>10</v>
      </c>
      <c r="C15" s="334" t="s">
        <v>67</v>
      </c>
      <c r="D15" s="334" t="s">
        <v>25</v>
      </c>
      <c r="J15" s="334" t="s">
        <v>6209</v>
      </c>
      <c r="Q15" s="334" t="s">
        <v>69</v>
      </c>
      <c r="R15" s="334" t="s">
        <v>70</v>
      </c>
      <c r="S15" s="334" t="s">
        <v>23</v>
      </c>
      <c r="T15" s="337" t="s">
        <v>24</v>
      </c>
      <c r="U15" s="337" t="s">
        <v>6221</v>
      </c>
      <c r="V15" s="337" t="s">
        <v>6199</v>
      </c>
      <c r="W15" s="337" t="s">
        <v>6222</v>
      </c>
      <c r="X15" s="347" t="s">
        <v>5311</v>
      </c>
      <c r="Y15" s="347" t="s">
        <v>5311</v>
      </c>
      <c r="Z15" s="347" t="s">
        <v>5311</v>
      </c>
      <c r="AA15" s="347" t="s">
        <v>5309</v>
      </c>
    </row>
    <row r="16" spans="1:29" s="334" customFormat="1">
      <c r="A16" s="343">
        <v>13</v>
      </c>
      <c r="B16" s="334" t="s">
        <v>10</v>
      </c>
      <c r="C16" s="334" t="s">
        <v>71</v>
      </c>
      <c r="D16" s="334" t="s">
        <v>36</v>
      </c>
      <c r="F16" s="334" t="s">
        <v>6371</v>
      </c>
      <c r="Q16" s="334" t="s">
        <v>73</v>
      </c>
      <c r="R16" s="334" t="s">
        <v>74</v>
      </c>
      <c r="S16" s="334" t="s">
        <v>30</v>
      </c>
      <c r="T16" s="337" t="s">
        <v>24</v>
      </c>
      <c r="U16" s="337" t="s">
        <v>5306</v>
      </c>
      <c r="V16" s="337" t="s">
        <v>6199</v>
      </c>
      <c r="W16" s="337" t="s">
        <v>5306</v>
      </c>
      <c r="X16" s="347" t="s">
        <v>5306</v>
      </c>
      <c r="Y16" s="347" t="s">
        <v>5306</v>
      </c>
      <c r="Z16" s="341" t="s">
        <v>942</v>
      </c>
      <c r="AA16" s="347" t="s">
        <v>5309</v>
      </c>
    </row>
    <row r="17" spans="1:27" s="334" customFormat="1">
      <c r="A17" s="343">
        <v>14</v>
      </c>
      <c r="B17" s="334" t="s">
        <v>10</v>
      </c>
      <c r="C17" s="334" t="s">
        <v>42</v>
      </c>
      <c r="D17" s="334" t="s">
        <v>41</v>
      </c>
      <c r="G17" s="334" t="s">
        <v>6203</v>
      </c>
      <c r="Q17" s="334" t="s">
        <v>75</v>
      </c>
      <c r="R17" s="334" t="s">
        <v>76</v>
      </c>
      <c r="S17" s="334" t="s">
        <v>46</v>
      </c>
      <c r="T17" s="337" t="s">
        <v>24</v>
      </c>
      <c r="U17" s="337" t="s">
        <v>5306</v>
      </c>
      <c r="V17" s="337" t="s">
        <v>6199</v>
      </c>
      <c r="W17" s="337" t="s">
        <v>5306</v>
      </c>
      <c r="X17" s="347" t="s">
        <v>5306</v>
      </c>
      <c r="Y17" s="347" t="s">
        <v>5306</v>
      </c>
      <c r="Z17" s="341" t="s">
        <v>942</v>
      </c>
      <c r="AA17" s="347" t="s">
        <v>5309</v>
      </c>
    </row>
    <row r="18" spans="1:27" s="334" customFormat="1">
      <c r="A18" s="343">
        <v>15</v>
      </c>
      <c r="B18" s="334" t="s">
        <v>10</v>
      </c>
      <c r="C18" s="334" t="s">
        <v>47</v>
      </c>
      <c r="D18" s="334" t="s">
        <v>25</v>
      </c>
      <c r="H18" s="334" t="s">
        <v>6210</v>
      </c>
      <c r="Q18" s="334" t="s">
        <v>77</v>
      </c>
      <c r="R18" s="334" t="s">
        <v>78</v>
      </c>
      <c r="S18" s="334" t="s">
        <v>30</v>
      </c>
      <c r="T18" s="337" t="s">
        <v>24</v>
      </c>
      <c r="U18" s="349" t="s">
        <v>5306</v>
      </c>
      <c r="V18" s="349" t="s">
        <v>6199</v>
      </c>
      <c r="W18" s="349" t="s">
        <v>6199</v>
      </c>
      <c r="X18" s="347" t="s">
        <v>5311</v>
      </c>
      <c r="Y18" s="347" t="s">
        <v>5311</v>
      </c>
      <c r="Z18" s="347" t="s">
        <v>5311</v>
      </c>
      <c r="AA18" s="347" t="s">
        <v>5309</v>
      </c>
    </row>
    <row r="19" spans="1:27" s="334" customFormat="1">
      <c r="A19" s="343">
        <v>16</v>
      </c>
      <c r="B19" s="334" t="s">
        <v>10</v>
      </c>
      <c r="C19" s="334" t="s">
        <v>51</v>
      </c>
      <c r="D19" s="334" t="s">
        <v>25</v>
      </c>
      <c r="H19" s="334" t="s">
        <v>6211</v>
      </c>
      <c r="Q19" s="334" t="s">
        <v>79</v>
      </c>
      <c r="R19" s="334" t="s">
        <v>80</v>
      </c>
      <c r="S19" s="334" t="s">
        <v>30</v>
      </c>
      <c r="T19" s="337" t="s">
        <v>24</v>
      </c>
      <c r="U19" s="349" t="s">
        <v>6212</v>
      </c>
      <c r="V19" s="349" t="s">
        <v>6199</v>
      </c>
      <c r="W19" s="337" t="s">
        <v>6213</v>
      </c>
      <c r="X19" s="347" t="s">
        <v>5311</v>
      </c>
      <c r="Y19" s="347" t="s">
        <v>5311</v>
      </c>
      <c r="Z19" s="347" t="s">
        <v>5311</v>
      </c>
      <c r="AA19" s="347" t="s">
        <v>5309</v>
      </c>
    </row>
    <row r="20" spans="1:27" s="334" customFormat="1">
      <c r="A20" s="343">
        <v>17</v>
      </c>
      <c r="B20" s="334" t="s">
        <v>10</v>
      </c>
      <c r="C20" s="334" t="s">
        <v>81</v>
      </c>
      <c r="D20" s="334" t="s">
        <v>36</v>
      </c>
      <c r="F20" s="334" t="s">
        <v>6214</v>
      </c>
      <c r="Q20" s="334" t="s">
        <v>83</v>
      </c>
      <c r="R20" s="334" t="s">
        <v>84</v>
      </c>
      <c r="S20" s="334" t="s">
        <v>30</v>
      </c>
      <c r="T20" s="337" t="s">
        <v>24</v>
      </c>
      <c r="U20" s="337" t="s">
        <v>5306</v>
      </c>
      <c r="V20" s="337" t="s">
        <v>6199</v>
      </c>
      <c r="W20" s="337" t="s">
        <v>5306</v>
      </c>
      <c r="X20" s="347" t="s">
        <v>5306</v>
      </c>
      <c r="Y20" s="347" t="s">
        <v>5306</v>
      </c>
      <c r="Z20" s="341" t="s">
        <v>942</v>
      </c>
      <c r="AA20" s="347" t="s">
        <v>5309</v>
      </c>
    </row>
    <row r="21" spans="1:27" s="334" customFormat="1">
      <c r="A21" s="343">
        <v>18</v>
      </c>
      <c r="B21" s="334" t="s">
        <v>10</v>
      </c>
      <c r="C21" s="334" t="s">
        <v>42</v>
      </c>
      <c r="D21" s="334" t="s">
        <v>41</v>
      </c>
      <c r="G21" s="334" t="s">
        <v>6203</v>
      </c>
      <c r="Q21" s="334" t="s">
        <v>85</v>
      </c>
      <c r="R21" s="334" t="s">
        <v>86</v>
      </c>
      <c r="S21" s="334" t="s">
        <v>46</v>
      </c>
      <c r="T21" s="337" t="s">
        <v>24</v>
      </c>
      <c r="U21" s="337" t="s">
        <v>5306</v>
      </c>
      <c r="V21" s="337" t="s">
        <v>6199</v>
      </c>
      <c r="W21" s="337" t="s">
        <v>5306</v>
      </c>
      <c r="X21" s="347" t="s">
        <v>5306</v>
      </c>
      <c r="Y21" s="347" t="s">
        <v>5306</v>
      </c>
      <c r="Z21" s="341" t="s">
        <v>942</v>
      </c>
      <c r="AA21" s="347" t="s">
        <v>5309</v>
      </c>
    </row>
    <row r="22" spans="1:27" s="334" customFormat="1">
      <c r="A22" s="343">
        <v>19</v>
      </c>
      <c r="B22" s="334" t="s">
        <v>10</v>
      </c>
      <c r="C22" s="334" t="s">
        <v>47</v>
      </c>
      <c r="D22" s="334" t="s">
        <v>25</v>
      </c>
      <c r="H22" s="334" t="s">
        <v>6210</v>
      </c>
      <c r="Q22" s="334" t="s">
        <v>87</v>
      </c>
      <c r="R22" s="334" t="s">
        <v>88</v>
      </c>
      <c r="S22" s="334" t="s">
        <v>30</v>
      </c>
      <c r="T22" s="337" t="s">
        <v>24</v>
      </c>
      <c r="U22" s="349" t="s">
        <v>5306</v>
      </c>
      <c r="V22" s="349" t="s">
        <v>6199</v>
      </c>
      <c r="W22" s="337" t="s">
        <v>6199</v>
      </c>
      <c r="X22" s="347" t="s">
        <v>5311</v>
      </c>
      <c r="Y22" s="347" t="s">
        <v>5311</v>
      </c>
      <c r="Z22" s="347" t="s">
        <v>5311</v>
      </c>
      <c r="AA22" s="347" t="s">
        <v>5309</v>
      </c>
    </row>
    <row r="23" spans="1:27" s="334" customFormat="1">
      <c r="A23" s="343">
        <v>20</v>
      </c>
      <c r="B23" s="334" t="s">
        <v>10</v>
      </c>
      <c r="C23" s="334" t="s">
        <v>51</v>
      </c>
      <c r="D23" s="334" t="s">
        <v>25</v>
      </c>
      <c r="H23" s="334" t="s">
        <v>6211</v>
      </c>
      <c r="Q23" s="334" t="s">
        <v>89</v>
      </c>
      <c r="R23" s="334" t="s">
        <v>90</v>
      </c>
      <c r="S23" s="334" t="s">
        <v>30</v>
      </c>
      <c r="T23" s="337" t="s">
        <v>24</v>
      </c>
      <c r="U23" s="349" t="s">
        <v>6212</v>
      </c>
      <c r="V23" s="349" t="s">
        <v>6199</v>
      </c>
      <c r="W23" s="337" t="s">
        <v>6213</v>
      </c>
      <c r="X23" s="347" t="s">
        <v>5311</v>
      </c>
      <c r="Y23" s="347" t="s">
        <v>5311</v>
      </c>
      <c r="Z23" s="347" t="s">
        <v>5311</v>
      </c>
      <c r="AA23" s="347" t="s">
        <v>5309</v>
      </c>
    </row>
    <row r="24" spans="1:27" s="334" customFormat="1">
      <c r="A24" s="343">
        <v>21</v>
      </c>
      <c r="B24" s="334" t="s">
        <v>10</v>
      </c>
      <c r="C24" s="350" t="s">
        <v>91</v>
      </c>
      <c r="D24" s="334" t="s">
        <v>36</v>
      </c>
      <c r="F24" s="334" t="s">
        <v>6215</v>
      </c>
      <c r="Q24" s="334" t="s">
        <v>93</v>
      </c>
      <c r="R24" s="334" t="s">
        <v>94</v>
      </c>
      <c r="S24" s="334" t="s">
        <v>23</v>
      </c>
      <c r="T24" s="337" t="s">
        <v>24</v>
      </c>
      <c r="U24" s="334" t="s">
        <v>5306</v>
      </c>
      <c r="V24" s="334" t="s">
        <v>6199</v>
      </c>
      <c r="W24" s="334" t="s">
        <v>5306</v>
      </c>
      <c r="X24" s="347" t="s">
        <v>5306</v>
      </c>
      <c r="Y24" s="347" t="s">
        <v>5306</v>
      </c>
      <c r="Z24" s="341" t="s">
        <v>942</v>
      </c>
      <c r="AA24" s="347" t="s">
        <v>5309</v>
      </c>
    </row>
    <row r="25" spans="1:27" s="334" customFormat="1">
      <c r="A25" s="343">
        <v>22</v>
      </c>
      <c r="B25" s="334" t="s">
        <v>10</v>
      </c>
      <c r="C25" s="334" t="s">
        <v>42</v>
      </c>
      <c r="D25" s="334" t="s">
        <v>41</v>
      </c>
      <c r="G25" s="334" t="s">
        <v>6203</v>
      </c>
      <c r="Q25" s="334" t="s">
        <v>95</v>
      </c>
      <c r="R25" s="334" t="s">
        <v>96</v>
      </c>
      <c r="S25" s="334" t="s">
        <v>46</v>
      </c>
      <c r="T25" s="337" t="s">
        <v>24</v>
      </c>
      <c r="U25" s="337" t="s">
        <v>5306</v>
      </c>
      <c r="V25" s="337" t="s">
        <v>6199</v>
      </c>
      <c r="W25" s="337" t="s">
        <v>5306</v>
      </c>
      <c r="X25" s="347" t="s">
        <v>5306</v>
      </c>
      <c r="Y25" s="347" t="s">
        <v>5306</v>
      </c>
      <c r="Z25" s="341" t="s">
        <v>942</v>
      </c>
      <c r="AA25" s="347" t="s">
        <v>5309</v>
      </c>
    </row>
    <row r="26" spans="1:27" s="334" customFormat="1">
      <c r="A26" s="343">
        <v>23</v>
      </c>
      <c r="B26" s="334" t="s">
        <v>10</v>
      </c>
      <c r="C26" s="334" t="s">
        <v>47</v>
      </c>
      <c r="D26" s="334" t="s">
        <v>25</v>
      </c>
      <c r="H26" s="334" t="s">
        <v>6210</v>
      </c>
      <c r="Q26" s="334" t="s">
        <v>97</v>
      </c>
      <c r="R26" s="334" t="s">
        <v>98</v>
      </c>
      <c r="S26" s="334" t="s">
        <v>23</v>
      </c>
      <c r="T26" s="337" t="s">
        <v>24</v>
      </c>
      <c r="U26" s="349" t="s">
        <v>6207</v>
      </c>
      <c r="V26" s="349" t="s">
        <v>6199</v>
      </c>
      <c r="W26" s="337" t="s">
        <v>6208</v>
      </c>
      <c r="X26" s="347" t="s">
        <v>5311</v>
      </c>
      <c r="Y26" s="347" t="s">
        <v>5311</v>
      </c>
      <c r="Z26" s="347" t="s">
        <v>5311</v>
      </c>
      <c r="AA26" s="341" t="s">
        <v>5329</v>
      </c>
    </row>
    <row r="27" spans="1:27" s="334" customFormat="1">
      <c r="A27" s="343">
        <v>24</v>
      </c>
      <c r="B27" s="334" t="s">
        <v>10</v>
      </c>
      <c r="C27" s="334" t="s">
        <v>51</v>
      </c>
      <c r="D27" s="334" t="s">
        <v>25</v>
      </c>
      <c r="H27" s="334" t="s">
        <v>6211</v>
      </c>
      <c r="Q27" s="334" t="s">
        <v>99</v>
      </c>
      <c r="R27" s="334" t="s">
        <v>100</v>
      </c>
      <c r="S27" s="334" t="s">
        <v>30</v>
      </c>
      <c r="T27" s="337" t="s">
        <v>24</v>
      </c>
      <c r="U27" s="349" t="s">
        <v>6212</v>
      </c>
      <c r="V27" s="349" t="s">
        <v>6199</v>
      </c>
      <c r="W27" s="337" t="s">
        <v>6213</v>
      </c>
      <c r="X27" s="347" t="s">
        <v>5311</v>
      </c>
      <c r="Y27" s="347" t="s">
        <v>5311</v>
      </c>
      <c r="Z27" s="347" t="s">
        <v>5311</v>
      </c>
      <c r="AA27" s="347" t="s">
        <v>5309</v>
      </c>
    </row>
    <row r="28" spans="1:27" s="334" customFormat="1">
      <c r="A28" s="343">
        <v>25</v>
      </c>
      <c r="B28" s="334" t="s">
        <v>10</v>
      </c>
      <c r="C28" s="334" t="s">
        <v>55</v>
      </c>
      <c r="D28" s="334" t="s">
        <v>36</v>
      </c>
      <c r="H28" s="334" t="s">
        <v>6204</v>
      </c>
      <c r="Q28" s="334" t="s">
        <v>101</v>
      </c>
      <c r="R28" s="334" t="s">
        <v>102</v>
      </c>
      <c r="S28" s="334" t="s">
        <v>23</v>
      </c>
      <c r="T28" s="337" t="s">
        <v>24</v>
      </c>
      <c r="U28" s="337" t="s">
        <v>5306</v>
      </c>
      <c r="V28" s="337" t="s">
        <v>6199</v>
      </c>
      <c r="W28" s="337" t="s">
        <v>5306</v>
      </c>
      <c r="X28" s="347" t="s">
        <v>5306</v>
      </c>
      <c r="Y28" s="347" t="s">
        <v>5306</v>
      </c>
      <c r="Z28" s="341" t="s">
        <v>942</v>
      </c>
      <c r="AA28" s="347" t="s">
        <v>5309</v>
      </c>
    </row>
    <row r="29" spans="1:27" s="334" customFormat="1">
      <c r="A29" s="343">
        <v>26</v>
      </c>
      <c r="B29" s="334" t="s">
        <v>10</v>
      </c>
      <c r="C29" s="334" t="s">
        <v>59</v>
      </c>
      <c r="D29" s="334" t="s">
        <v>41</v>
      </c>
      <c r="I29" s="334" t="s">
        <v>6205</v>
      </c>
      <c r="Q29" s="334" t="s">
        <v>61</v>
      </c>
      <c r="R29" s="334" t="s">
        <v>62</v>
      </c>
      <c r="S29" s="334" t="s">
        <v>63</v>
      </c>
      <c r="T29" s="337" t="s">
        <v>24</v>
      </c>
      <c r="U29" s="337" t="s">
        <v>5306</v>
      </c>
      <c r="V29" s="337" t="s">
        <v>6199</v>
      </c>
      <c r="W29" s="337" t="s">
        <v>5306</v>
      </c>
      <c r="X29" s="347" t="s">
        <v>5306</v>
      </c>
      <c r="Y29" s="347" t="s">
        <v>5306</v>
      </c>
      <c r="Z29" s="341" t="s">
        <v>942</v>
      </c>
      <c r="AA29" s="347" t="s">
        <v>5309</v>
      </c>
    </row>
    <row r="30" spans="1:27" s="334" customFormat="1">
      <c r="A30" s="343">
        <v>27</v>
      </c>
      <c r="B30" s="334" t="s">
        <v>10</v>
      </c>
      <c r="C30" s="334" t="s">
        <v>64</v>
      </c>
      <c r="D30" s="334" t="s">
        <v>25</v>
      </c>
      <c r="J30" s="334" t="s">
        <v>6206</v>
      </c>
      <c r="Q30" s="334" t="s">
        <v>65</v>
      </c>
      <c r="R30" s="334" t="s">
        <v>103</v>
      </c>
      <c r="S30" s="334" t="s">
        <v>23</v>
      </c>
      <c r="T30" s="337" t="s">
        <v>24</v>
      </c>
      <c r="U30" s="337" t="s">
        <v>5306</v>
      </c>
      <c r="V30" s="337" t="s">
        <v>6199</v>
      </c>
      <c r="W30" s="337" t="s">
        <v>6199</v>
      </c>
      <c r="X30" s="347" t="s">
        <v>5311</v>
      </c>
      <c r="Y30" s="347" t="s">
        <v>5311</v>
      </c>
      <c r="Z30" s="347" t="s">
        <v>5311</v>
      </c>
      <c r="AA30" s="347" t="s">
        <v>5309</v>
      </c>
    </row>
    <row r="31" spans="1:27" s="334" customFormat="1">
      <c r="A31" s="343">
        <v>28</v>
      </c>
      <c r="B31" s="334" t="s">
        <v>10</v>
      </c>
      <c r="C31" s="334" t="s">
        <v>67</v>
      </c>
      <c r="D31" s="334" t="s">
        <v>25</v>
      </c>
      <c r="J31" s="334" t="s">
        <v>6209</v>
      </c>
      <c r="Q31" s="334" t="s">
        <v>69</v>
      </c>
      <c r="R31" s="334" t="s">
        <v>104</v>
      </c>
      <c r="S31" s="334" t="s">
        <v>23</v>
      </c>
      <c r="T31" s="337" t="s">
        <v>24</v>
      </c>
      <c r="U31" s="337" t="s">
        <v>6221</v>
      </c>
      <c r="V31" s="337" t="s">
        <v>6199</v>
      </c>
      <c r="W31" s="337" t="s">
        <v>6222</v>
      </c>
      <c r="X31" s="347" t="s">
        <v>5311</v>
      </c>
      <c r="Y31" s="347" t="s">
        <v>5311</v>
      </c>
      <c r="Z31" s="347" t="s">
        <v>5311</v>
      </c>
      <c r="AA31" s="347" t="s">
        <v>5309</v>
      </c>
    </row>
    <row r="32" spans="1:27" s="334" customFormat="1">
      <c r="A32" s="343">
        <v>29</v>
      </c>
      <c r="B32" s="346" t="s">
        <v>10</v>
      </c>
      <c r="C32" s="346" t="s">
        <v>105</v>
      </c>
      <c r="D32" s="334" t="s">
        <v>18</v>
      </c>
      <c r="E32" s="334" t="s">
        <v>6372</v>
      </c>
      <c r="Q32" s="334" t="s">
        <v>107</v>
      </c>
      <c r="R32" s="334" t="s">
        <v>108</v>
      </c>
      <c r="S32" s="334" t="s">
        <v>23</v>
      </c>
      <c r="T32" s="337" t="s">
        <v>17</v>
      </c>
      <c r="U32" s="334" t="s">
        <v>5306</v>
      </c>
      <c r="V32" s="334" t="s">
        <v>6199</v>
      </c>
      <c r="W32" s="334" t="s">
        <v>5306</v>
      </c>
      <c r="X32" s="347" t="s">
        <v>5306</v>
      </c>
      <c r="Y32" s="347" t="s">
        <v>5314</v>
      </c>
      <c r="Z32" s="341" t="s">
        <v>942</v>
      </c>
      <c r="AA32" s="347" t="s">
        <v>5309</v>
      </c>
    </row>
    <row r="33" spans="1:30" s="334" customFormat="1">
      <c r="A33" s="343">
        <v>30</v>
      </c>
      <c r="B33" s="334" t="s">
        <v>10</v>
      </c>
      <c r="C33" s="350" t="s">
        <v>109</v>
      </c>
      <c r="D33" s="351" t="s">
        <v>25</v>
      </c>
      <c r="E33" s="352"/>
      <c r="F33" s="334" t="s">
        <v>6216</v>
      </c>
      <c r="Q33" s="346" t="s">
        <v>110</v>
      </c>
      <c r="R33" s="334" t="s">
        <v>111</v>
      </c>
      <c r="S33" s="342" t="s">
        <v>23</v>
      </c>
      <c r="T33" s="344" t="s">
        <v>17</v>
      </c>
      <c r="U33" s="342" t="s">
        <v>5306</v>
      </c>
      <c r="V33" s="342" t="s">
        <v>6199</v>
      </c>
      <c r="W33" s="342" t="s">
        <v>6199</v>
      </c>
      <c r="X33" s="347" t="s">
        <v>5335</v>
      </c>
      <c r="Y33" s="347" t="s">
        <v>5335</v>
      </c>
      <c r="Z33" s="347" t="s">
        <v>5335</v>
      </c>
      <c r="AA33" s="347" t="s">
        <v>5315</v>
      </c>
    </row>
    <row r="34" spans="1:30" s="342" customFormat="1">
      <c r="A34" s="343">
        <v>31</v>
      </c>
      <c r="B34" s="334" t="s">
        <v>10</v>
      </c>
      <c r="C34" s="350" t="s">
        <v>112</v>
      </c>
      <c r="D34" s="351" t="s">
        <v>25</v>
      </c>
      <c r="E34" s="352"/>
      <c r="F34" s="334" t="s">
        <v>6217</v>
      </c>
      <c r="G34" s="334"/>
      <c r="H34" s="334"/>
      <c r="I34" s="334"/>
      <c r="J34" s="334"/>
      <c r="K34" s="334"/>
      <c r="L34" s="334"/>
      <c r="M34" s="334"/>
      <c r="N34" s="334"/>
      <c r="O34" s="334"/>
      <c r="P34" s="334"/>
      <c r="Q34" s="334" t="s">
        <v>114</v>
      </c>
      <c r="R34" s="334" t="s">
        <v>115</v>
      </c>
      <c r="S34" s="342" t="s">
        <v>30</v>
      </c>
      <c r="T34" s="344" t="s">
        <v>17</v>
      </c>
      <c r="U34" s="342" t="s">
        <v>6212</v>
      </c>
      <c r="V34" s="342" t="s">
        <v>6199</v>
      </c>
      <c r="W34" s="342" t="s">
        <v>6213</v>
      </c>
      <c r="X34" s="347" t="s">
        <v>5337</v>
      </c>
      <c r="Y34" s="347" t="s">
        <v>5337</v>
      </c>
      <c r="Z34" s="347" t="s">
        <v>5337</v>
      </c>
      <c r="AA34" s="347" t="s">
        <v>5306</v>
      </c>
    </row>
    <row r="35" spans="1:30" s="334" customFormat="1">
      <c r="A35" s="343">
        <v>32</v>
      </c>
      <c r="B35" s="342" t="s">
        <v>10</v>
      </c>
      <c r="C35" s="342" t="s">
        <v>116</v>
      </c>
      <c r="D35" s="342" t="s">
        <v>25</v>
      </c>
      <c r="E35" s="342"/>
      <c r="F35" s="342" t="s">
        <v>6218</v>
      </c>
      <c r="G35" s="342"/>
      <c r="H35" s="342"/>
      <c r="I35" s="342"/>
      <c r="J35" s="342"/>
      <c r="K35" s="342"/>
      <c r="L35" s="342"/>
      <c r="M35" s="342"/>
      <c r="N35" s="342"/>
      <c r="O35" s="342"/>
      <c r="P35" s="342"/>
      <c r="Q35" s="342" t="s">
        <v>118</v>
      </c>
      <c r="R35" s="342" t="s">
        <v>5339</v>
      </c>
      <c r="S35" s="342" t="s">
        <v>23</v>
      </c>
      <c r="T35" s="344" t="s">
        <v>17</v>
      </c>
      <c r="U35" s="342" t="s">
        <v>6233</v>
      </c>
      <c r="V35" s="334" t="s">
        <v>6199</v>
      </c>
      <c r="W35" s="334" t="s">
        <v>6219</v>
      </c>
      <c r="X35" s="345" t="s">
        <v>5340</v>
      </c>
      <c r="Y35" s="345" t="s">
        <v>5340</v>
      </c>
      <c r="Z35" s="345" t="s">
        <v>5340</v>
      </c>
      <c r="AA35" s="345" t="s">
        <v>5315</v>
      </c>
    </row>
    <row r="36" spans="1:30" s="334" customFormat="1">
      <c r="A36" s="343">
        <v>33</v>
      </c>
      <c r="B36" s="334" t="s">
        <v>10</v>
      </c>
      <c r="C36" s="334" t="s">
        <v>120</v>
      </c>
      <c r="D36" s="342" t="s">
        <v>25</v>
      </c>
      <c r="F36" s="334" t="s">
        <v>6220</v>
      </c>
      <c r="Q36" s="334" t="s">
        <v>121</v>
      </c>
      <c r="R36" s="342" t="s">
        <v>122</v>
      </c>
      <c r="S36" s="342" t="s">
        <v>23</v>
      </c>
      <c r="T36" s="344" t="s">
        <v>17</v>
      </c>
      <c r="U36" s="342" t="s">
        <v>6221</v>
      </c>
      <c r="V36" s="342" t="s">
        <v>6199</v>
      </c>
      <c r="W36" s="342" t="s">
        <v>6222</v>
      </c>
      <c r="X36" s="345" t="s">
        <v>5335</v>
      </c>
      <c r="Y36" s="345" t="s">
        <v>5335</v>
      </c>
      <c r="Z36" s="345" t="s">
        <v>5335</v>
      </c>
      <c r="AA36" s="345" t="s">
        <v>5315</v>
      </c>
    </row>
    <row r="37" spans="1:30" s="334" customFormat="1">
      <c r="A37" s="343">
        <v>34</v>
      </c>
      <c r="B37" s="334" t="s">
        <v>10</v>
      </c>
      <c r="C37" s="334" t="s">
        <v>123</v>
      </c>
      <c r="D37" s="342" t="s">
        <v>25</v>
      </c>
      <c r="F37" s="334" t="s">
        <v>6223</v>
      </c>
      <c r="Q37" s="346" t="s">
        <v>125</v>
      </c>
      <c r="R37" s="342" t="s">
        <v>126</v>
      </c>
      <c r="S37" s="342" t="s">
        <v>30</v>
      </c>
      <c r="T37" s="337" t="s">
        <v>17</v>
      </c>
      <c r="U37" s="342"/>
      <c r="X37" s="345" t="s">
        <v>5340</v>
      </c>
      <c r="Y37" s="345" t="s">
        <v>5340</v>
      </c>
      <c r="Z37" s="345" t="s">
        <v>5340</v>
      </c>
      <c r="AA37" s="341" t="s">
        <v>5308</v>
      </c>
      <c r="AD37" s="346" t="s">
        <v>5309</v>
      </c>
    </row>
    <row r="38" spans="1:30" s="342" customFormat="1">
      <c r="A38" s="343">
        <v>35</v>
      </c>
      <c r="B38" s="334" t="s">
        <v>10</v>
      </c>
      <c r="C38" s="334" t="s">
        <v>127</v>
      </c>
      <c r="D38" s="342" t="s">
        <v>25</v>
      </c>
      <c r="E38" s="334"/>
      <c r="F38" s="334" t="s">
        <v>6373</v>
      </c>
      <c r="G38" s="334"/>
      <c r="H38" s="334"/>
      <c r="I38" s="334"/>
      <c r="J38" s="334"/>
      <c r="K38" s="334"/>
      <c r="L38" s="334"/>
      <c r="M38" s="334"/>
      <c r="N38" s="334"/>
      <c r="O38" s="334"/>
      <c r="P38" s="334"/>
      <c r="Q38" s="334" t="s">
        <v>129</v>
      </c>
      <c r="R38" s="342" t="s">
        <v>5349</v>
      </c>
      <c r="S38" s="342" t="s">
        <v>23</v>
      </c>
      <c r="T38" s="337" t="s">
        <v>17</v>
      </c>
      <c r="U38" s="342" t="s">
        <v>6207</v>
      </c>
      <c r="V38" s="334" t="s">
        <v>6199</v>
      </c>
      <c r="W38" s="334" t="s">
        <v>6208</v>
      </c>
      <c r="X38" s="345" t="s">
        <v>5340</v>
      </c>
      <c r="Y38" s="345" t="s">
        <v>5340</v>
      </c>
      <c r="Z38" s="345" t="s">
        <v>5340</v>
      </c>
      <c r="AA38" s="347" t="s">
        <v>5306</v>
      </c>
    </row>
    <row r="39" spans="1:30" s="334" customFormat="1">
      <c r="A39" s="343">
        <v>36</v>
      </c>
      <c r="B39" s="342" t="s">
        <v>10</v>
      </c>
      <c r="C39" s="342" t="s">
        <v>131</v>
      </c>
      <c r="D39" s="342" t="s">
        <v>25</v>
      </c>
      <c r="E39" s="342"/>
      <c r="F39" s="342" t="s">
        <v>6374</v>
      </c>
      <c r="G39" s="342"/>
      <c r="H39" s="342"/>
      <c r="I39" s="342"/>
      <c r="J39" s="342"/>
      <c r="K39" s="342"/>
      <c r="L39" s="342"/>
      <c r="M39" s="342"/>
      <c r="N39" s="342"/>
      <c r="O39" s="342"/>
      <c r="P39" s="342"/>
      <c r="Q39" s="342" t="s">
        <v>133</v>
      </c>
      <c r="R39" s="342" t="s">
        <v>5351</v>
      </c>
      <c r="S39" s="342" t="s">
        <v>23</v>
      </c>
      <c r="T39" s="344" t="s">
        <v>17</v>
      </c>
      <c r="U39" s="342" t="s">
        <v>6207</v>
      </c>
      <c r="V39" s="346" t="s">
        <v>6199</v>
      </c>
      <c r="W39" s="334" t="s">
        <v>6208</v>
      </c>
      <c r="X39" s="345" t="s">
        <v>5340</v>
      </c>
      <c r="Y39" s="345" t="s">
        <v>5340</v>
      </c>
      <c r="Z39" s="345" t="s">
        <v>5340</v>
      </c>
      <c r="AA39" s="345" t="s">
        <v>5306</v>
      </c>
    </row>
    <row r="40" spans="1:30" s="342" customFormat="1">
      <c r="A40" s="343">
        <v>37</v>
      </c>
      <c r="B40" s="334" t="s">
        <v>10</v>
      </c>
      <c r="C40" s="334" t="s">
        <v>135</v>
      </c>
      <c r="D40" s="342" t="s">
        <v>36</v>
      </c>
      <c r="E40" s="334"/>
      <c r="F40" s="334" t="s">
        <v>6224</v>
      </c>
      <c r="G40" s="334"/>
      <c r="H40" s="334"/>
      <c r="I40" s="334"/>
      <c r="J40" s="334"/>
      <c r="K40" s="334"/>
      <c r="L40" s="334"/>
      <c r="M40" s="334"/>
      <c r="N40" s="334"/>
      <c r="O40" s="334"/>
      <c r="P40" s="334"/>
      <c r="Q40" s="334" t="s">
        <v>137</v>
      </c>
      <c r="R40" s="334" t="s">
        <v>138</v>
      </c>
      <c r="S40" s="342" t="s">
        <v>139</v>
      </c>
      <c r="T40" s="337" t="s">
        <v>17</v>
      </c>
      <c r="U40" s="342" t="s">
        <v>5306</v>
      </c>
      <c r="V40" s="334" t="s">
        <v>6199</v>
      </c>
      <c r="W40" s="334" t="s">
        <v>5306</v>
      </c>
      <c r="X40" s="347" t="s">
        <v>5306</v>
      </c>
      <c r="Y40" s="347" t="s">
        <v>5314</v>
      </c>
      <c r="Z40" s="347" t="s">
        <v>5306</v>
      </c>
      <c r="AA40" s="347" t="s">
        <v>5353</v>
      </c>
    </row>
    <row r="41" spans="1:30" s="342" customFormat="1">
      <c r="A41" s="343">
        <v>38</v>
      </c>
      <c r="B41" s="334" t="s">
        <v>10</v>
      </c>
      <c r="C41" s="334" t="s">
        <v>140</v>
      </c>
      <c r="D41" s="342" t="s">
        <v>41</v>
      </c>
      <c r="E41" s="334"/>
      <c r="F41" s="334"/>
      <c r="G41" s="334" t="s">
        <v>6225</v>
      </c>
      <c r="H41" s="334"/>
      <c r="I41" s="334"/>
      <c r="J41" s="334"/>
      <c r="K41" s="334"/>
      <c r="L41" s="334"/>
      <c r="M41" s="334"/>
      <c r="N41" s="334"/>
      <c r="O41" s="334"/>
      <c r="P41" s="334"/>
      <c r="Q41" s="334" t="s">
        <v>142</v>
      </c>
      <c r="R41" s="334" t="s">
        <v>143</v>
      </c>
      <c r="S41" s="342" t="s">
        <v>46</v>
      </c>
      <c r="T41" s="337" t="s">
        <v>17</v>
      </c>
      <c r="U41" s="342" t="s">
        <v>5306</v>
      </c>
      <c r="V41" s="334" t="s">
        <v>6199</v>
      </c>
      <c r="W41" s="334" t="s">
        <v>5306</v>
      </c>
      <c r="X41" s="347" t="s">
        <v>5306</v>
      </c>
      <c r="Y41" s="347" t="s">
        <v>942</v>
      </c>
      <c r="Z41" s="347" t="s">
        <v>5306</v>
      </c>
      <c r="AA41" s="347" t="s">
        <v>5306</v>
      </c>
    </row>
    <row r="42" spans="1:30" s="342" customFormat="1">
      <c r="A42" s="343">
        <v>39</v>
      </c>
      <c r="B42" s="334" t="s">
        <v>10</v>
      </c>
      <c r="C42" s="350" t="s">
        <v>144</v>
      </c>
      <c r="D42" s="342" t="s">
        <v>25</v>
      </c>
      <c r="E42" s="334"/>
      <c r="F42" s="334"/>
      <c r="G42" s="334"/>
      <c r="H42" s="342" t="s">
        <v>6316</v>
      </c>
      <c r="Q42" s="334" t="s">
        <v>146</v>
      </c>
      <c r="R42" s="334" t="s">
        <v>147</v>
      </c>
      <c r="S42" s="342" t="s">
        <v>30</v>
      </c>
      <c r="T42" s="344" t="s">
        <v>17</v>
      </c>
      <c r="U42" s="342" t="s">
        <v>6212</v>
      </c>
      <c r="V42" s="353" t="s">
        <v>6199</v>
      </c>
      <c r="W42" s="342" t="s">
        <v>6213</v>
      </c>
      <c r="X42" s="347" t="s">
        <v>5337</v>
      </c>
      <c r="Y42" s="347" t="s">
        <v>5337</v>
      </c>
      <c r="Z42" s="347" t="s">
        <v>5337</v>
      </c>
      <c r="AA42" s="347" t="s">
        <v>5306</v>
      </c>
    </row>
    <row r="43" spans="1:30" s="342" customFormat="1">
      <c r="A43" s="343">
        <v>40</v>
      </c>
      <c r="B43" s="342" t="s">
        <v>10</v>
      </c>
      <c r="C43" s="342" t="s">
        <v>148</v>
      </c>
      <c r="D43" s="342" t="s">
        <v>25</v>
      </c>
      <c r="H43" s="342" t="s">
        <v>6317</v>
      </c>
      <c r="Q43" s="342" t="s">
        <v>150</v>
      </c>
      <c r="R43" s="342" t="s">
        <v>151</v>
      </c>
      <c r="S43" s="342" t="s">
        <v>30</v>
      </c>
      <c r="T43" s="344" t="s">
        <v>17</v>
      </c>
      <c r="U43" s="342" t="s">
        <v>6212</v>
      </c>
      <c r="V43" s="342" t="s">
        <v>6199</v>
      </c>
      <c r="W43" s="342" t="s">
        <v>6213</v>
      </c>
      <c r="X43" s="345" t="s">
        <v>5337</v>
      </c>
      <c r="Y43" s="345" t="s">
        <v>5337</v>
      </c>
      <c r="Z43" s="345" t="s">
        <v>5337</v>
      </c>
      <c r="AA43" s="345" t="s">
        <v>5353</v>
      </c>
    </row>
    <row r="44" spans="1:30" s="334" customFormat="1">
      <c r="A44" s="343">
        <v>41</v>
      </c>
      <c r="B44" s="342" t="s">
        <v>10</v>
      </c>
      <c r="C44" s="342" t="s">
        <v>152</v>
      </c>
      <c r="D44" s="342" t="s">
        <v>25</v>
      </c>
      <c r="E44" s="342"/>
      <c r="F44" s="342"/>
      <c r="G44" s="342"/>
      <c r="H44" s="342" t="s">
        <v>6318</v>
      </c>
      <c r="I44" s="342"/>
      <c r="J44" s="342"/>
      <c r="K44" s="342"/>
      <c r="L44" s="342"/>
      <c r="M44" s="342"/>
      <c r="N44" s="342"/>
      <c r="O44" s="342"/>
      <c r="P44" s="342"/>
      <c r="Q44" s="342" t="s">
        <v>153</v>
      </c>
      <c r="R44" s="342" t="s">
        <v>154</v>
      </c>
      <c r="S44" s="342" t="s">
        <v>30</v>
      </c>
      <c r="T44" s="344" t="s">
        <v>17</v>
      </c>
      <c r="U44" s="342" t="s">
        <v>5306</v>
      </c>
      <c r="V44" s="342" t="s">
        <v>6199</v>
      </c>
      <c r="W44" s="342" t="s">
        <v>6199</v>
      </c>
      <c r="X44" s="345" t="s">
        <v>5311</v>
      </c>
      <c r="Y44" s="345" t="s">
        <v>5311</v>
      </c>
      <c r="Z44" s="345" t="s">
        <v>5311</v>
      </c>
      <c r="AA44" s="345" t="s">
        <v>5353</v>
      </c>
    </row>
    <row r="45" spans="1:30" s="334" customFormat="1">
      <c r="A45" s="343">
        <v>42</v>
      </c>
      <c r="B45" s="342" t="s">
        <v>10</v>
      </c>
      <c r="C45" s="342" t="s">
        <v>155</v>
      </c>
      <c r="D45" s="342" t="s">
        <v>36</v>
      </c>
      <c r="E45" s="342"/>
      <c r="F45" s="342" t="s">
        <v>6375</v>
      </c>
      <c r="G45" s="342"/>
      <c r="H45" s="342"/>
      <c r="I45" s="342"/>
      <c r="J45" s="342"/>
      <c r="K45" s="342"/>
      <c r="L45" s="342"/>
      <c r="M45" s="342"/>
      <c r="N45" s="342"/>
      <c r="O45" s="342"/>
      <c r="P45" s="342"/>
      <c r="Q45" s="342" t="s">
        <v>157</v>
      </c>
      <c r="R45" s="342" t="s">
        <v>158</v>
      </c>
      <c r="S45" s="342" t="s">
        <v>139</v>
      </c>
      <c r="T45" s="344" t="s">
        <v>17</v>
      </c>
      <c r="U45" s="342" t="s">
        <v>5306</v>
      </c>
      <c r="V45" s="342" t="s">
        <v>6199</v>
      </c>
      <c r="W45" s="342" t="s">
        <v>5306</v>
      </c>
      <c r="X45" s="345" t="s">
        <v>5306</v>
      </c>
      <c r="Y45" s="345" t="s">
        <v>5314</v>
      </c>
      <c r="Z45" s="345" t="s">
        <v>5306</v>
      </c>
      <c r="AA45" s="345" t="s">
        <v>5353</v>
      </c>
    </row>
    <row r="46" spans="1:30" s="355" customFormat="1">
      <c r="A46" s="343">
        <v>43</v>
      </c>
      <c r="B46" s="342" t="s">
        <v>10</v>
      </c>
      <c r="C46" s="342" t="s">
        <v>159</v>
      </c>
      <c r="D46" s="342" t="s">
        <v>41</v>
      </c>
      <c r="E46" s="342"/>
      <c r="F46" s="342"/>
      <c r="G46" s="342" t="s">
        <v>6226</v>
      </c>
      <c r="H46" s="342"/>
      <c r="I46" s="342"/>
      <c r="J46" s="342"/>
      <c r="K46" s="342"/>
      <c r="L46" s="342"/>
      <c r="M46" s="342"/>
      <c r="N46" s="342"/>
      <c r="O46" s="342"/>
      <c r="P46" s="342"/>
      <c r="Q46" s="342" t="s">
        <v>161</v>
      </c>
      <c r="R46" s="342" t="s">
        <v>162</v>
      </c>
      <c r="S46" s="342" t="s">
        <v>16</v>
      </c>
      <c r="T46" s="344" t="s">
        <v>17</v>
      </c>
      <c r="U46" s="342" t="s">
        <v>5306</v>
      </c>
      <c r="V46" s="342" t="s">
        <v>6199</v>
      </c>
      <c r="W46" s="342" t="s">
        <v>5306</v>
      </c>
      <c r="X46" s="354" t="s">
        <v>5306</v>
      </c>
      <c r="Y46" s="354" t="s">
        <v>942</v>
      </c>
      <c r="Z46" s="354" t="s">
        <v>5306</v>
      </c>
      <c r="AA46" s="354" t="s">
        <v>5306</v>
      </c>
    </row>
    <row r="47" spans="1:30" s="355" customFormat="1">
      <c r="A47" s="343">
        <v>44</v>
      </c>
      <c r="B47" s="342" t="s">
        <v>10</v>
      </c>
      <c r="C47" s="342" t="s">
        <v>163</v>
      </c>
      <c r="D47" s="342" t="s">
        <v>25</v>
      </c>
      <c r="E47" s="342"/>
      <c r="F47" s="342"/>
      <c r="G47" s="342"/>
      <c r="H47" s="342" t="s">
        <v>6227</v>
      </c>
      <c r="I47" s="342"/>
      <c r="J47" s="342"/>
      <c r="K47" s="342"/>
      <c r="L47" s="342"/>
      <c r="M47" s="342"/>
      <c r="N47" s="342"/>
      <c r="O47" s="342"/>
      <c r="P47" s="342"/>
      <c r="Q47" s="342" t="s">
        <v>165</v>
      </c>
      <c r="R47" s="342" t="s">
        <v>166</v>
      </c>
      <c r="S47" s="342" t="s">
        <v>23</v>
      </c>
      <c r="T47" s="344" t="s">
        <v>17</v>
      </c>
      <c r="U47" s="342" t="s">
        <v>5306</v>
      </c>
      <c r="V47" s="342" t="s">
        <v>6199</v>
      </c>
      <c r="W47" s="342" t="s">
        <v>6199</v>
      </c>
      <c r="X47" s="345" t="s">
        <v>5340</v>
      </c>
      <c r="Y47" s="345" t="s">
        <v>5340</v>
      </c>
      <c r="Z47" s="345" t="s">
        <v>5306</v>
      </c>
      <c r="AA47" s="345" t="s">
        <v>5353</v>
      </c>
    </row>
    <row r="48" spans="1:30" s="355" customFormat="1">
      <c r="A48" s="343">
        <v>45</v>
      </c>
      <c r="B48" s="342" t="s">
        <v>10</v>
      </c>
      <c r="C48" s="342" t="s">
        <v>167</v>
      </c>
      <c r="D48" s="342" t="s">
        <v>25</v>
      </c>
      <c r="E48" s="342"/>
      <c r="F48" s="342"/>
      <c r="G48" s="342"/>
      <c r="H48" s="342" t="s">
        <v>6228</v>
      </c>
      <c r="I48" s="342"/>
      <c r="J48" s="342"/>
      <c r="K48" s="342"/>
      <c r="L48" s="342"/>
      <c r="M48" s="342"/>
      <c r="N48" s="342"/>
      <c r="O48" s="342"/>
      <c r="P48" s="342"/>
      <c r="Q48" s="342" t="s">
        <v>168</v>
      </c>
      <c r="R48" s="342" t="s">
        <v>169</v>
      </c>
      <c r="S48" s="342" t="s">
        <v>30</v>
      </c>
      <c r="T48" s="344" t="s">
        <v>17</v>
      </c>
      <c r="U48" s="342" t="s">
        <v>6229</v>
      </c>
      <c r="V48" s="342" t="s">
        <v>6199</v>
      </c>
      <c r="W48" s="342" t="s">
        <v>6199</v>
      </c>
      <c r="X48" s="345" t="s">
        <v>5337</v>
      </c>
      <c r="Y48" s="345" t="s">
        <v>5337</v>
      </c>
      <c r="Z48" s="345" t="s">
        <v>5306</v>
      </c>
      <c r="AA48" s="345" t="s">
        <v>5353</v>
      </c>
    </row>
    <row r="49" spans="1:27" s="342" customFormat="1">
      <c r="A49" s="343">
        <v>46</v>
      </c>
      <c r="B49" s="342" t="s">
        <v>10</v>
      </c>
      <c r="C49" s="342" t="s">
        <v>170</v>
      </c>
      <c r="D49" s="342" t="s">
        <v>25</v>
      </c>
      <c r="H49" s="342" t="s">
        <v>6230</v>
      </c>
      <c r="Q49" s="342" t="s">
        <v>172</v>
      </c>
      <c r="R49" s="342" t="s">
        <v>173</v>
      </c>
      <c r="S49" s="342" t="s">
        <v>30</v>
      </c>
      <c r="T49" s="356" t="s">
        <v>174</v>
      </c>
      <c r="U49" s="357"/>
      <c r="V49" s="357"/>
      <c r="W49" s="357"/>
      <c r="X49" s="356" t="s">
        <v>5337</v>
      </c>
      <c r="Y49" s="356" t="s">
        <v>5337</v>
      </c>
      <c r="Z49" s="345" t="s">
        <v>5306</v>
      </c>
      <c r="AA49" s="356" t="s">
        <v>942</v>
      </c>
    </row>
    <row r="50" spans="1:27" s="355" customFormat="1">
      <c r="A50" s="343">
        <v>47</v>
      </c>
      <c r="B50" s="342" t="s">
        <v>10</v>
      </c>
      <c r="C50" s="342" t="s">
        <v>175</v>
      </c>
      <c r="D50" s="342" t="s">
        <v>25</v>
      </c>
      <c r="E50" s="342"/>
      <c r="F50" s="342"/>
      <c r="G50" s="342"/>
      <c r="H50" s="342" t="s">
        <v>6231</v>
      </c>
      <c r="I50" s="342"/>
      <c r="J50" s="342"/>
      <c r="K50" s="342"/>
      <c r="L50" s="342"/>
      <c r="M50" s="342"/>
      <c r="N50" s="342"/>
      <c r="O50" s="342"/>
      <c r="P50" s="342"/>
      <c r="Q50" s="342" t="s">
        <v>177</v>
      </c>
      <c r="R50" s="342" t="s">
        <v>178</v>
      </c>
      <c r="S50" s="342" t="s">
        <v>30</v>
      </c>
      <c r="T50" s="344" t="s">
        <v>17</v>
      </c>
      <c r="U50" s="342" t="s">
        <v>6212</v>
      </c>
      <c r="V50" s="342" t="s">
        <v>6199</v>
      </c>
      <c r="W50" s="342" t="s">
        <v>6213</v>
      </c>
      <c r="X50" s="345" t="s">
        <v>5337</v>
      </c>
      <c r="Y50" s="345" t="s">
        <v>5337</v>
      </c>
      <c r="Z50" s="345" t="s">
        <v>5306</v>
      </c>
      <c r="AA50" s="345" t="s">
        <v>5353</v>
      </c>
    </row>
    <row r="51" spans="1:27" s="342" customFormat="1">
      <c r="A51" s="343">
        <v>48</v>
      </c>
      <c r="B51" s="342" t="s">
        <v>10</v>
      </c>
      <c r="C51" s="342" t="s">
        <v>179</v>
      </c>
      <c r="D51" s="342" t="s">
        <v>25</v>
      </c>
      <c r="H51" s="342" t="s">
        <v>6232</v>
      </c>
      <c r="Q51" s="342" t="s">
        <v>180</v>
      </c>
      <c r="R51" s="342" t="s">
        <v>181</v>
      </c>
      <c r="S51" s="342" t="s">
        <v>23</v>
      </c>
      <c r="T51" s="358" t="s">
        <v>17</v>
      </c>
      <c r="U51" s="359" t="s">
        <v>6233</v>
      </c>
      <c r="V51" s="359" t="s">
        <v>6199</v>
      </c>
      <c r="W51" s="359" t="s">
        <v>6219</v>
      </c>
      <c r="X51" s="358" t="s">
        <v>5340</v>
      </c>
      <c r="Y51" s="358" t="s">
        <v>5340</v>
      </c>
      <c r="Z51" s="360" t="s">
        <v>5306</v>
      </c>
      <c r="AA51" s="354" t="s">
        <v>5306</v>
      </c>
    </row>
    <row r="52" spans="1:27" s="334" customFormat="1">
      <c r="A52" s="343">
        <v>49</v>
      </c>
      <c r="B52" s="342" t="s">
        <v>10</v>
      </c>
      <c r="C52" s="342" t="s">
        <v>182</v>
      </c>
      <c r="D52" s="342" t="s">
        <v>25</v>
      </c>
      <c r="E52" s="342"/>
      <c r="F52" s="342"/>
      <c r="G52" s="342"/>
      <c r="H52" s="342" t="s">
        <v>6234</v>
      </c>
      <c r="I52" s="342"/>
      <c r="J52" s="342"/>
      <c r="K52" s="342"/>
      <c r="L52" s="342"/>
      <c r="M52" s="342"/>
      <c r="N52" s="342"/>
      <c r="O52" s="342"/>
      <c r="P52" s="342"/>
      <c r="Q52" s="342" t="s">
        <v>184</v>
      </c>
      <c r="R52" s="342" t="s">
        <v>5361</v>
      </c>
      <c r="S52" s="342" t="s">
        <v>30</v>
      </c>
      <c r="T52" s="344" t="s">
        <v>17</v>
      </c>
      <c r="U52" s="342" t="s">
        <v>6207</v>
      </c>
      <c r="V52" s="342" t="s">
        <v>6199</v>
      </c>
      <c r="W52" s="342" t="s">
        <v>6208</v>
      </c>
      <c r="X52" s="345" t="s">
        <v>5337</v>
      </c>
      <c r="Y52" s="345" t="s">
        <v>5337</v>
      </c>
      <c r="Z52" s="345" t="s">
        <v>5306</v>
      </c>
      <c r="AA52" s="345" t="s">
        <v>5353</v>
      </c>
    </row>
    <row r="53" spans="1:27" s="342" customFormat="1">
      <c r="A53" s="343">
        <v>50</v>
      </c>
      <c r="B53" s="342" t="s">
        <v>10</v>
      </c>
      <c r="C53" s="350" t="s">
        <v>186</v>
      </c>
      <c r="D53" s="342" t="s">
        <v>25</v>
      </c>
      <c r="H53" s="342" t="s">
        <v>6235</v>
      </c>
      <c r="Q53" s="342" t="s">
        <v>187</v>
      </c>
      <c r="R53" s="342" t="s">
        <v>188</v>
      </c>
      <c r="S53" s="342" t="s">
        <v>30</v>
      </c>
      <c r="T53" s="358" t="s">
        <v>17</v>
      </c>
      <c r="U53" s="359" t="s">
        <v>6207</v>
      </c>
      <c r="V53" s="359" t="s">
        <v>6199</v>
      </c>
      <c r="W53" s="359" t="s">
        <v>6208</v>
      </c>
      <c r="X53" s="358" t="s">
        <v>5340</v>
      </c>
      <c r="Y53" s="358" t="s">
        <v>5340</v>
      </c>
      <c r="Z53" s="360" t="s">
        <v>5306</v>
      </c>
      <c r="AA53" s="354" t="s">
        <v>5306</v>
      </c>
    </row>
    <row r="54" spans="1:27" s="334" customFormat="1">
      <c r="A54" s="343">
        <v>51</v>
      </c>
      <c r="B54" s="342" t="s">
        <v>10</v>
      </c>
      <c r="C54" s="342" t="s">
        <v>189</v>
      </c>
      <c r="D54" s="342" t="s">
        <v>36</v>
      </c>
      <c r="E54" s="342"/>
      <c r="F54" s="348" t="s">
        <v>6376</v>
      </c>
      <c r="G54" s="342"/>
      <c r="H54" s="348"/>
      <c r="I54" s="348"/>
      <c r="J54" s="348"/>
      <c r="K54" s="348"/>
      <c r="L54" s="342"/>
      <c r="M54" s="342"/>
      <c r="N54" s="342"/>
      <c r="O54" s="348"/>
      <c r="P54" s="348"/>
      <c r="Q54" s="342" t="s">
        <v>191</v>
      </c>
      <c r="R54" s="342" t="s">
        <v>192</v>
      </c>
      <c r="S54" s="342" t="s">
        <v>139</v>
      </c>
      <c r="T54" s="344" t="s">
        <v>17</v>
      </c>
      <c r="U54" s="342" t="s">
        <v>5306</v>
      </c>
      <c r="V54" s="342" t="s">
        <v>6199</v>
      </c>
      <c r="W54" s="342" t="s">
        <v>6199</v>
      </c>
      <c r="X54" s="345" t="s">
        <v>5306</v>
      </c>
      <c r="Y54" s="345" t="s">
        <v>5314</v>
      </c>
      <c r="Z54" s="345" t="s">
        <v>5306</v>
      </c>
      <c r="AA54" s="345" t="s">
        <v>5306</v>
      </c>
    </row>
    <row r="55" spans="1:27" s="334" customFormat="1">
      <c r="A55" s="343">
        <v>52</v>
      </c>
      <c r="B55" s="342" t="s">
        <v>10</v>
      </c>
      <c r="C55" s="342" t="s">
        <v>193</v>
      </c>
      <c r="D55" s="342" t="s">
        <v>41</v>
      </c>
      <c r="E55" s="342"/>
      <c r="F55" s="348"/>
      <c r="G55" s="348" t="s">
        <v>6236</v>
      </c>
      <c r="H55" s="348"/>
      <c r="I55" s="342"/>
      <c r="J55" s="348"/>
      <c r="K55" s="342"/>
      <c r="L55" s="342"/>
      <c r="M55" s="348"/>
      <c r="N55" s="348"/>
      <c r="O55" s="342"/>
      <c r="P55" s="348"/>
      <c r="Q55" s="342" t="s">
        <v>195</v>
      </c>
      <c r="R55" s="342" t="s">
        <v>196</v>
      </c>
      <c r="S55" s="342" t="s">
        <v>16</v>
      </c>
      <c r="T55" s="344" t="s">
        <v>17</v>
      </c>
      <c r="U55" s="342" t="s">
        <v>5306</v>
      </c>
      <c r="V55" s="342" t="s">
        <v>6199</v>
      </c>
      <c r="W55" s="342" t="s">
        <v>6199</v>
      </c>
      <c r="X55" s="345" t="s">
        <v>5306</v>
      </c>
      <c r="Y55" s="345" t="s">
        <v>942</v>
      </c>
      <c r="Z55" s="345" t="s">
        <v>5306</v>
      </c>
      <c r="AA55" s="345" t="s">
        <v>5306</v>
      </c>
    </row>
    <row r="56" spans="1:27" s="334" customFormat="1">
      <c r="A56" s="343">
        <v>53</v>
      </c>
      <c r="B56" s="361" t="s">
        <v>10</v>
      </c>
      <c r="C56" s="361" t="s">
        <v>197</v>
      </c>
      <c r="D56" s="361" t="s">
        <v>25</v>
      </c>
      <c r="E56" s="361"/>
      <c r="F56" s="361"/>
      <c r="G56" s="361"/>
      <c r="H56" s="361" t="s">
        <v>6237</v>
      </c>
      <c r="I56" s="361"/>
      <c r="J56" s="361"/>
      <c r="K56" s="361"/>
      <c r="L56" s="361"/>
      <c r="M56" s="361"/>
      <c r="N56" s="361"/>
      <c r="O56" s="361"/>
      <c r="P56" s="361"/>
      <c r="Q56" s="361" t="s">
        <v>198</v>
      </c>
      <c r="R56" s="361" t="s">
        <v>199</v>
      </c>
      <c r="S56" s="361" t="s">
        <v>30</v>
      </c>
      <c r="T56" s="362" t="s">
        <v>17</v>
      </c>
      <c r="U56" s="361" t="s">
        <v>5306</v>
      </c>
      <c r="V56" s="361" t="s">
        <v>6199</v>
      </c>
      <c r="W56" s="361" t="s">
        <v>6199</v>
      </c>
      <c r="X56" s="363" t="s">
        <v>5337</v>
      </c>
      <c r="Y56" s="363" t="s">
        <v>5337</v>
      </c>
      <c r="Z56" s="363" t="s">
        <v>5306</v>
      </c>
      <c r="AA56" s="363" t="s">
        <v>5306</v>
      </c>
    </row>
    <row r="57" spans="1:27" s="334" customFormat="1">
      <c r="A57" s="343">
        <v>54</v>
      </c>
      <c r="B57" s="361" t="s">
        <v>10</v>
      </c>
      <c r="C57" s="361" t="s">
        <v>200</v>
      </c>
      <c r="D57" s="361" t="s">
        <v>25</v>
      </c>
      <c r="E57" s="361"/>
      <c r="F57" s="361"/>
      <c r="G57" s="361"/>
      <c r="H57" s="361" t="s">
        <v>6238</v>
      </c>
      <c r="I57" s="361"/>
      <c r="J57" s="361"/>
      <c r="K57" s="361"/>
      <c r="L57" s="361"/>
      <c r="M57" s="361"/>
      <c r="N57" s="361"/>
      <c r="O57" s="361"/>
      <c r="P57" s="361"/>
      <c r="Q57" s="361" t="s">
        <v>202</v>
      </c>
      <c r="R57" s="361" t="s">
        <v>203</v>
      </c>
      <c r="S57" s="361" t="s">
        <v>30</v>
      </c>
      <c r="T57" s="362" t="s">
        <v>17</v>
      </c>
      <c r="U57" s="361" t="s">
        <v>6212</v>
      </c>
      <c r="V57" s="361" t="s">
        <v>6199</v>
      </c>
      <c r="W57" s="361" t="s">
        <v>6213</v>
      </c>
      <c r="X57" s="363" t="s">
        <v>5337</v>
      </c>
      <c r="Y57" s="363" t="s">
        <v>5337</v>
      </c>
      <c r="Z57" s="363" t="s">
        <v>5306</v>
      </c>
      <c r="AA57" s="363" t="s">
        <v>5353</v>
      </c>
    </row>
    <row r="58" spans="1:27" s="334" customFormat="1">
      <c r="A58" s="343">
        <v>55</v>
      </c>
      <c r="B58" s="361" t="s">
        <v>10</v>
      </c>
      <c r="C58" s="361" t="s">
        <v>204</v>
      </c>
      <c r="D58" s="361" t="s">
        <v>25</v>
      </c>
      <c r="E58" s="361"/>
      <c r="F58" s="361"/>
      <c r="G58" s="361"/>
      <c r="H58" s="361" t="s">
        <v>6239</v>
      </c>
      <c r="I58" s="361"/>
      <c r="J58" s="361"/>
      <c r="K58" s="361"/>
      <c r="L58" s="361"/>
      <c r="M58" s="361"/>
      <c r="N58" s="361"/>
      <c r="O58" s="361"/>
      <c r="P58" s="361"/>
      <c r="Q58" s="361" t="s">
        <v>206</v>
      </c>
      <c r="R58" s="361" t="s">
        <v>207</v>
      </c>
      <c r="S58" s="361" t="s">
        <v>30</v>
      </c>
      <c r="T58" s="362" t="s">
        <v>17</v>
      </c>
      <c r="U58" s="361" t="s">
        <v>5306</v>
      </c>
      <c r="V58" s="361" t="s">
        <v>6199</v>
      </c>
      <c r="W58" s="361" t="s">
        <v>6199</v>
      </c>
      <c r="X58" s="363" t="s">
        <v>5337</v>
      </c>
      <c r="Y58" s="363" t="s">
        <v>5337</v>
      </c>
      <c r="Z58" s="363" t="s">
        <v>5306</v>
      </c>
      <c r="AA58" s="363" t="s">
        <v>5353</v>
      </c>
    </row>
    <row r="59" spans="1:27" s="334" customFormat="1">
      <c r="A59" s="343">
        <v>56</v>
      </c>
      <c r="B59" s="361" t="s">
        <v>10</v>
      </c>
      <c r="C59" s="361" t="s">
        <v>208</v>
      </c>
      <c r="D59" s="361" t="s">
        <v>25</v>
      </c>
      <c r="E59" s="361"/>
      <c r="F59" s="361"/>
      <c r="G59" s="361"/>
      <c r="H59" s="361" t="s">
        <v>6240</v>
      </c>
      <c r="I59" s="361"/>
      <c r="J59" s="361"/>
      <c r="K59" s="361"/>
      <c r="L59" s="361"/>
      <c r="M59" s="361"/>
      <c r="N59" s="361"/>
      <c r="O59" s="361"/>
      <c r="P59" s="361"/>
      <c r="Q59" s="361" t="s">
        <v>210</v>
      </c>
      <c r="R59" s="361" t="s">
        <v>210</v>
      </c>
      <c r="S59" s="361" t="s">
        <v>23</v>
      </c>
      <c r="T59" s="362" t="s">
        <v>17</v>
      </c>
      <c r="U59" s="361" t="s">
        <v>6377</v>
      </c>
      <c r="V59" s="361" t="s">
        <v>6199</v>
      </c>
      <c r="W59" s="361" t="s">
        <v>6378</v>
      </c>
      <c r="X59" s="363" t="s">
        <v>5337</v>
      </c>
      <c r="Y59" s="363" t="s">
        <v>5337</v>
      </c>
      <c r="Z59" s="363" t="s">
        <v>5306</v>
      </c>
      <c r="AA59" s="363" t="s">
        <v>5353</v>
      </c>
    </row>
    <row r="60" spans="1:27" s="342" customFormat="1">
      <c r="A60" s="343">
        <v>57</v>
      </c>
      <c r="B60" s="361" t="s">
        <v>10</v>
      </c>
      <c r="C60" s="342" t="s">
        <v>211</v>
      </c>
      <c r="D60" s="342" t="s">
        <v>25</v>
      </c>
      <c r="H60" s="342" t="s">
        <v>6241</v>
      </c>
      <c r="Q60" s="342" t="s">
        <v>213</v>
      </c>
      <c r="R60" s="342" t="s">
        <v>213</v>
      </c>
      <c r="S60" s="342" t="s">
        <v>30</v>
      </c>
      <c r="T60" s="344" t="s">
        <v>17</v>
      </c>
      <c r="U60" s="342" t="s">
        <v>6212</v>
      </c>
      <c r="V60" s="342" t="s">
        <v>6199</v>
      </c>
      <c r="W60" s="342" t="s">
        <v>6213</v>
      </c>
      <c r="X60" s="344" t="s">
        <v>5337</v>
      </c>
      <c r="Y60" s="344" t="s">
        <v>5337</v>
      </c>
      <c r="Z60" s="364" t="s">
        <v>5306</v>
      </c>
      <c r="AA60" s="363" t="s">
        <v>5353</v>
      </c>
    </row>
    <row r="61" spans="1:27" s="365" customFormat="1">
      <c r="A61" s="343">
        <v>58</v>
      </c>
      <c r="B61" s="334" t="s">
        <v>10</v>
      </c>
      <c r="C61" s="334" t="s">
        <v>214</v>
      </c>
      <c r="D61" s="342" t="s">
        <v>18</v>
      </c>
      <c r="E61" s="334" t="s">
        <v>6242</v>
      </c>
      <c r="F61" s="334"/>
      <c r="G61" s="334"/>
      <c r="H61" s="342"/>
      <c r="I61" s="342"/>
      <c r="J61" s="342"/>
      <c r="K61" s="342"/>
      <c r="L61" s="342"/>
      <c r="M61" s="342"/>
      <c r="N61" s="342"/>
      <c r="O61" s="342"/>
      <c r="P61" s="342"/>
      <c r="Q61" s="334" t="s">
        <v>216</v>
      </c>
      <c r="R61" s="334" t="s">
        <v>217</v>
      </c>
      <c r="S61" s="342" t="s">
        <v>23</v>
      </c>
      <c r="T61" s="337" t="s">
        <v>17</v>
      </c>
      <c r="U61" s="342" t="s">
        <v>5306</v>
      </c>
      <c r="V61" s="334" t="s">
        <v>6199</v>
      </c>
      <c r="W61" s="334" t="s">
        <v>6199</v>
      </c>
      <c r="X61" s="347" t="s">
        <v>5306</v>
      </c>
      <c r="Y61" s="341" t="s">
        <v>5306</v>
      </c>
      <c r="Z61" s="347" t="s">
        <v>5306</v>
      </c>
      <c r="AA61" s="347" t="s">
        <v>5306</v>
      </c>
    </row>
    <row r="62" spans="1:27" s="334" customFormat="1">
      <c r="A62" s="343">
        <v>59</v>
      </c>
      <c r="B62" s="334" t="s">
        <v>10</v>
      </c>
      <c r="C62" s="334" t="s">
        <v>218</v>
      </c>
      <c r="D62" s="342" t="s">
        <v>36</v>
      </c>
      <c r="F62" s="334" t="s">
        <v>6243</v>
      </c>
      <c r="H62" s="342"/>
      <c r="I62" s="342"/>
      <c r="J62" s="342"/>
      <c r="K62" s="342"/>
      <c r="L62" s="342"/>
      <c r="M62" s="342"/>
      <c r="N62" s="342"/>
      <c r="O62" s="342"/>
      <c r="P62" s="342"/>
      <c r="Q62" s="334" t="s">
        <v>220</v>
      </c>
      <c r="R62" s="334" t="s">
        <v>221</v>
      </c>
      <c r="S62" s="342" t="s">
        <v>23</v>
      </c>
      <c r="T62" s="344" t="s">
        <v>17</v>
      </c>
      <c r="U62" s="342" t="s">
        <v>5306</v>
      </c>
      <c r="V62" s="342" t="s">
        <v>6199</v>
      </c>
      <c r="W62" s="342" t="s">
        <v>6199</v>
      </c>
      <c r="X62" s="347" t="s">
        <v>5306</v>
      </c>
      <c r="Y62" s="341" t="s">
        <v>5306</v>
      </c>
      <c r="Z62" s="347" t="s">
        <v>5306</v>
      </c>
      <c r="AA62" s="347" t="s">
        <v>5306</v>
      </c>
    </row>
    <row r="63" spans="1:27" s="334" customFormat="1">
      <c r="A63" s="343">
        <v>60</v>
      </c>
      <c r="B63" s="334" t="s">
        <v>10</v>
      </c>
      <c r="C63" s="366" t="s">
        <v>222</v>
      </c>
      <c r="D63" s="342" t="s">
        <v>41</v>
      </c>
      <c r="G63" s="334" t="s">
        <v>6244</v>
      </c>
      <c r="H63" s="342"/>
      <c r="I63" s="342"/>
      <c r="J63" s="342"/>
      <c r="K63" s="342"/>
      <c r="L63" s="342"/>
      <c r="M63" s="342"/>
      <c r="N63" s="342"/>
      <c r="O63" s="342"/>
      <c r="P63" s="342"/>
      <c r="Q63" s="334" t="s">
        <v>224</v>
      </c>
      <c r="R63" s="334" t="s">
        <v>225</v>
      </c>
      <c r="S63" s="342" t="s">
        <v>16</v>
      </c>
      <c r="T63" s="337" t="s">
        <v>17</v>
      </c>
      <c r="U63" s="342" t="s">
        <v>5306</v>
      </c>
      <c r="V63" s="334" t="s">
        <v>6199</v>
      </c>
      <c r="W63" s="334" t="s">
        <v>6199</v>
      </c>
      <c r="X63" s="347" t="s">
        <v>5306</v>
      </c>
      <c r="Y63" s="341" t="s">
        <v>5306</v>
      </c>
      <c r="Z63" s="347" t="s">
        <v>5306</v>
      </c>
      <c r="AA63" s="347" t="s">
        <v>5306</v>
      </c>
    </row>
    <row r="64" spans="1:27" s="334" customFormat="1">
      <c r="A64" s="343">
        <v>61</v>
      </c>
      <c r="B64" s="334" t="s">
        <v>10</v>
      </c>
      <c r="C64" s="366" t="s">
        <v>226</v>
      </c>
      <c r="D64" s="342" t="s">
        <v>36</v>
      </c>
      <c r="H64" s="342" t="s">
        <v>6245</v>
      </c>
      <c r="I64" s="342"/>
      <c r="J64" s="342"/>
      <c r="K64" s="342"/>
      <c r="L64" s="342"/>
      <c r="M64" s="342"/>
      <c r="N64" s="342"/>
      <c r="O64" s="342"/>
      <c r="P64" s="342"/>
      <c r="Q64" s="334" t="s">
        <v>228</v>
      </c>
      <c r="R64" s="334" t="s">
        <v>229</v>
      </c>
      <c r="S64" s="342" t="s">
        <v>23</v>
      </c>
      <c r="T64" s="337" t="s">
        <v>17</v>
      </c>
      <c r="U64" s="342" t="s">
        <v>5306</v>
      </c>
      <c r="V64" s="334" t="s">
        <v>6199</v>
      </c>
      <c r="W64" s="334" t="s">
        <v>6199</v>
      </c>
      <c r="X64" s="347" t="s">
        <v>5306</v>
      </c>
      <c r="Y64" s="341" t="s">
        <v>5306</v>
      </c>
      <c r="Z64" s="347" t="s">
        <v>5306</v>
      </c>
      <c r="AA64" s="347" t="s">
        <v>5315</v>
      </c>
    </row>
    <row r="65" spans="1:27" s="342" customFormat="1">
      <c r="A65" s="343">
        <v>62</v>
      </c>
      <c r="B65" s="334" t="s">
        <v>10</v>
      </c>
      <c r="C65" s="334" t="s">
        <v>230</v>
      </c>
      <c r="D65" s="342" t="s">
        <v>41</v>
      </c>
      <c r="E65" s="334"/>
      <c r="F65" s="334"/>
      <c r="G65" s="334"/>
      <c r="I65" s="342" t="s">
        <v>6246</v>
      </c>
      <c r="Q65" s="334" t="s">
        <v>232</v>
      </c>
      <c r="R65" s="334" t="s">
        <v>233</v>
      </c>
      <c r="S65" s="342" t="s">
        <v>16</v>
      </c>
      <c r="T65" s="337" t="s">
        <v>17</v>
      </c>
      <c r="U65" s="342" t="s">
        <v>5306</v>
      </c>
      <c r="V65" s="334" t="s">
        <v>6199</v>
      </c>
      <c r="W65" s="334" t="s">
        <v>6199</v>
      </c>
      <c r="X65" s="347" t="s">
        <v>5306</v>
      </c>
      <c r="Y65" s="341" t="s">
        <v>942</v>
      </c>
      <c r="Z65" s="347" t="s">
        <v>5306</v>
      </c>
      <c r="AA65" s="347" t="s">
        <v>5306</v>
      </c>
    </row>
    <row r="66" spans="1:27" s="334" customFormat="1">
      <c r="A66" s="343">
        <v>63</v>
      </c>
      <c r="B66" s="342" t="s">
        <v>10</v>
      </c>
      <c r="C66" s="342" t="s">
        <v>234</v>
      </c>
      <c r="D66" s="342" t="s">
        <v>25</v>
      </c>
      <c r="E66" s="342"/>
      <c r="F66" s="342"/>
      <c r="G66" s="342"/>
      <c r="H66" s="342"/>
      <c r="I66" s="342"/>
      <c r="J66" s="342" t="s">
        <v>6247</v>
      </c>
      <c r="K66" s="342"/>
      <c r="L66" s="342"/>
      <c r="M66" s="342"/>
      <c r="N66" s="342"/>
      <c r="O66" s="342"/>
      <c r="P66" s="342"/>
      <c r="Q66" s="342" t="s">
        <v>235</v>
      </c>
      <c r="R66" s="342" t="s">
        <v>236</v>
      </c>
      <c r="S66" s="342" t="s">
        <v>23</v>
      </c>
      <c r="T66" s="344" t="s">
        <v>17</v>
      </c>
      <c r="U66" s="342" t="s">
        <v>5306</v>
      </c>
      <c r="V66" s="342" t="s">
        <v>6199</v>
      </c>
      <c r="W66" s="342" t="s">
        <v>6199</v>
      </c>
      <c r="X66" s="345" t="s">
        <v>5335</v>
      </c>
      <c r="Y66" s="345" t="s">
        <v>5373</v>
      </c>
      <c r="Z66" s="345" t="s">
        <v>5374</v>
      </c>
      <c r="AA66" s="345" t="s">
        <v>5353</v>
      </c>
    </row>
    <row r="67" spans="1:27" s="334" customFormat="1">
      <c r="A67" s="343">
        <v>64</v>
      </c>
      <c r="B67" s="342" t="s">
        <v>10</v>
      </c>
      <c r="C67" s="342" t="s">
        <v>237</v>
      </c>
      <c r="D67" s="342" t="s">
        <v>25</v>
      </c>
      <c r="E67" s="342"/>
      <c r="F67" s="342"/>
      <c r="G67" s="342"/>
      <c r="H67" s="342"/>
      <c r="I67" s="342"/>
      <c r="J67" s="342" t="s">
        <v>6248</v>
      </c>
      <c r="K67" s="342"/>
      <c r="L67" s="342"/>
      <c r="M67" s="342"/>
      <c r="N67" s="342"/>
      <c r="O67" s="342"/>
      <c r="P67" s="342"/>
      <c r="Q67" s="342" t="s">
        <v>239</v>
      </c>
      <c r="R67" s="342" t="s">
        <v>240</v>
      </c>
      <c r="S67" s="342" t="s">
        <v>30</v>
      </c>
      <c r="T67" s="344" t="s">
        <v>17</v>
      </c>
      <c r="U67" s="342" t="s">
        <v>6196</v>
      </c>
      <c r="V67" s="342" t="s">
        <v>6199</v>
      </c>
      <c r="W67" s="342" t="s">
        <v>6249</v>
      </c>
      <c r="X67" s="345" t="s">
        <v>5337</v>
      </c>
      <c r="Y67" s="345" t="s">
        <v>5337</v>
      </c>
      <c r="Z67" s="345" t="s">
        <v>5306</v>
      </c>
      <c r="AA67" s="345" t="s">
        <v>5353</v>
      </c>
    </row>
    <row r="68" spans="1:27" s="342" customFormat="1">
      <c r="A68" s="343">
        <v>65</v>
      </c>
      <c r="B68" s="342" t="s">
        <v>10</v>
      </c>
      <c r="C68" s="351" t="s">
        <v>241</v>
      </c>
      <c r="D68" s="342" t="s">
        <v>25</v>
      </c>
      <c r="J68" s="342" t="s">
        <v>6260</v>
      </c>
      <c r="Q68" s="342" t="s">
        <v>242</v>
      </c>
      <c r="R68" s="342" t="s">
        <v>243</v>
      </c>
      <c r="S68" s="342" t="s">
        <v>23</v>
      </c>
      <c r="T68" s="344" t="s">
        <v>17</v>
      </c>
      <c r="U68" s="342" t="s">
        <v>6212</v>
      </c>
      <c r="V68" s="342" t="s">
        <v>6199</v>
      </c>
      <c r="W68" s="342" t="s">
        <v>6213</v>
      </c>
      <c r="X68" s="367" t="s">
        <v>5377</v>
      </c>
      <c r="Y68" s="367" t="s">
        <v>5377</v>
      </c>
      <c r="Z68" s="367" t="s">
        <v>5377</v>
      </c>
      <c r="AA68" s="367" t="s">
        <v>5315</v>
      </c>
    </row>
    <row r="69" spans="1:27" s="342" customFormat="1">
      <c r="A69" s="343">
        <v>66</v>
      </c>
      <c r="B69" s="368" t="s">
        <v>10</v>
      </c>
      <c r="C69" s="368" t="s">
        <v>244</v>
      </c>
      <c r="D69" s="368" t="s">
        <v>25</v>
      </c>
      <c r="E69" s="368"/>
      <c r="F69" s="368"/>
      <c r="G69" s="368"/>
      <c r="H69" s="368"/>
      <c r="I69" s="368"/>
      <c r="J69" s="368" t="s">
        <v>6379</v>
      </c>
      <c r="K69" s="368"/>
      <c r="L69" s="368"/>
      <c r="M69" s="368"/>
      <c r="N69" s="368"/>
      <c r="O69" s="368"/>
      <c r="P69" s="368"/>
      <c r="Q69" s="368" t="s">
        <v>246</v>
      </c>
      <c r="R69" s="368" t="s">
        <v>5379</v>
      </c>
      <c r="S69" s="368" t="s">
        <v>23</v>
      </c>
      <c r="T69" s="369" t="s">
        <v>17</v>
      </c>
      <c r="U69" s="368" t="s">
        <v>6196</v>
      </c>
      <c r="V69" s="368" t="s">
        <v>6199</v>
      </c>
      <c r="W69" s="368" t="s">
        <v>6380</v>
      </c>
      <c r="X69" s="370" t="s">
        <v>5377</v>
      </c>
      <c r="Y69" s="370" t="s">
        <v>5377</v>
      </c>
      <c r="Z69" s="370" t="s">
        <v>5377</v>
      </c>
      <c r="AA69" s="367" t="s">
        <v>5315</v>
      </c>
    </row>
    <row r="70" spans="1:27" s="342" customFormat="1">
      <c r="A70" s="343">
        <v>67</v>
      </c>
      <c r="B70" s="342" t="s">
        <v>10</v>
      </c>
      <c r="C70" s="342" t="s">
        <v>248</v>
      </c>
      <c r="D70" s="342" t="s">
        <v>36</v>
      </c>
      <c r="J70" s="342" t="s">
        <v>6250</v>
      </c>
      <c r="Q70" s="342" t="s">
        <v>250</v>
      </c>
      <c r="R70" s="342" t="s">
        <v>251</v>
      </c>
      <c r="S70" s="342" t="s">
        <v>30</v>
      </c>
      <c r="T70" s="344" t="s">
        <v>17</v>
      </c>
      <c r="U70" s="342" t="s">
        <v>942</v>
      </c>
      <c r="V70" s="342" t="s">
        <v>6199</v>
      </c>
      <c r="W70" s="342" t="s">
        <v>6199</v>
      </c>
      <c r="X70" s="345" t="s">
        <v>942</v>
      </c>
      <c r="Y70" s="345" t="s">
        <v>5306</v>
      </c>
      <c r="Z70" s="345" t="s">
        <v>5306</v>
      </c>
      <c r="AA70" s="345" t="s">
        <v>5353</v>
      </c>
    </row>
    <row r="71" spans="1:27" s="334" customFormat="1">
      <c r="A71" s="343">
        <v>68</v>
      </c>
      <c r="B71" s="342" t="s">
        <v>10</v>
      </c>
      <c r="C71" s="342" t="s">
        <v>252</v>
      </c>
      <c r="D71" s="342" t="s">
        <v>41</v>
      </c>
      <c r="E71" s="342"/>
      <c r="F71" s="342"/>
      <c r="G71" s="342"/>
      <c r="H71" s="342"/>
      <c r="I71" s="342"/>
      <c r="J71" s="342"/>
      <c r="K71" s="342" t="s">
        <v>6251</v>
      </c>
      <c r="L71" s="342"/>
      <c r="M71" s="342"/>
      <c r="N71" s="342"/>
      <c r="O71" s="342"/>
      <c r="P71" s="342"/>
      <c r="Q71" s="342" t="s">
        <v>254</v>
      </c>
      <c r="R71" s="342" t="s">
        <v>255</v>
      </c>
      <c r="S71" s="342" t="s">
        <v>16</v>
      </c>
      <c r="T71" s="344" t="s">
        <v>17</v>
      </c>
      <c r="U71" s="342" t="s">
        <v>942</v>
      </c>
      <c r="V71" s="342" t="s">
        <v>6199</v>
      </c>
      <c r="W71" s="342" t="s">
        <v>6199</v>
      </c>
      <c r="X71" s="345" t="s">
        <v>942</v>
      </c>
      <c r="Y71" s="345" t="s">
        <v>5306</v>
      </c>
      <c r="Z71" s="345" t="s">
        <v>5306</v>
      </c>
      <c r="AA71" s="345" t="s">
        <v>942</v>
      </c>
    </row>
    <row r="72" spans="1:27" s="334" customFormat="1">
      <c r="A72" s="343">
        <v>69</v>
      </c>
      <c r="B72" s="342" t="s">
        <v>10</v>
      </c>
      <c r="C72" s="342" t="s">
        <v>256</v>
      </c>
      <c r="D72" s="342" t="s">
        <v>25</v>
      </c>
      <c r="E72" s="342"/>
      <c r="F72" s="342"/>
      <c r="G72" s="342"/>
      <c r="H72" s="342"/>
      <c r="I72" s="342"/>
      <c r="J72" s="342"/>
      <c r="K72" s="342"/>
      <c r="L72" s="342" t="s">
        <v>6252</v>
      </c>
      <c r="M72" s="342"/>
      <c r="N72" s="342"/>
      <c r="O72" s="342"/>
      <c r="P72" s="342"/>
      <c r="Q72" s="342" t="s">
        <v>257</v>
      </c>
      <c r="R72" s="342" t="s">
        <v>258</v>
      </c>
      <c r="S72" s="342" t="s">
        <v>30</v>
      </c>
      <c r="T72" s="344" t="s">
        <v>17</v>
      </c>
      <c r="U72" s="342" t="s">
        <v>942</v>
      </c>
      <c r="V72" s="342" t="s">
        <v>6199</v>
      </c>
      <c r="W72" s="342" t="s">
        <v>6199</v>
      </c>
      <c r="X72" s="345" t="s">
        <v>5337</v>
      </c>
      <c r="Y72" s="345" t="s">
        <v>5337</v>
      </c>
      <c r="Z72" s="345" t="s">
        <v>5306</v>
      </c>
      <c r="AA72" s="345" t="s">
        <v>5308</v>
      </c>
    </row>
    <row r="73" spans="1:27" s="334" customFormat="1">
      <c r="A73" s="343">
        <v>70</v>
      </c>
      <c r="B73" s="342" t="s">
        <v>10</v>
      </c>
      <c r="C73" s="351" t="s">
        <v>259</v>
      </c>
      <c r="D73" s="342" t="s">
        <v>25</v>
      </c>
      <c r="E73" s="342"/>
      <c r="F73" s="342"/>
      <c r="G73" s="342"/>
      <c r="H73" s="342"/>
      <c r="I73" s="342"/>
      <c r="J73" s="342"/>
      <c r="K73" s="342"/>
      <c r="L73" s="342" t="s">
        <v>6253</v>
      </c>
      <c r="M73" s="342"/>
      <c r="N73" s="342"/>
      <c r="O73" s="342"/>
      <c r="P73" s="342"/>
      <c r="Q73" s="342" t="s">
        <v>261</v>
      </c>
      <c r="R73" s="348" t="s">
        <v>262</v>
      </c>
      <c r="S73" s="342" t="s">
        <v>30</v>
      </c>
      <c r="T73" s="344" t="s">
        <v>17</v>
      </c>
      <c r="U73" s="342" t="s">
        <v>6212</v>
      </c>
      <c r="V73" s="342" t="s">
        <v>6199</v>
      </c>
      <c r="W73" s="342" t="s">
        <v>6213</v>
      </c>
      <c r="X73" s="345" t="s">
        <v>5337</v>
      </c>
      <c r="Y73" s="345" t="s">
        <v>5337</v>
      </c>
      <c r="Z73" s="345" t="s">
        <v>5337</v>
      </c>
      <c r="AA73" s="345" t="s">
        <v>5383</v>
      </c>
    </row>
    <row r="74" spans="1:27" s="334" customFormat="1">
      <c r="A74" s="343">
        <v>71</v>
      </c>
      <c r="B74" s="342" t="s">
        <v>10</v>
      </c>
      <c r="C74" s="342" t="s">
        <v>263</v>
      </c>
      <c r="D74" s="342" t="s">
        <v>25</v>
      </c>
      <c r="E74" s="342"/>
      <c r="F74" s="342"/>
      <c r="G74" s="342"/>
      <c r="H74" s="342"/>
      <c r="I74" s="342"/>
      <c r="J74" s="342"/>
      <c r="K74" s="342"/>
      <c r="L74" s="342" t="s">
        <v>6254</v>
      </c>
      <c r="M74" s="342"/>
      <c r="N74" s="342"/>
      <c r="O74" s="342"/>
      <c r="P74" s="342"/>
      <c r="Q74" s="342" t="s">
        <v>265</v>
      </c>
      <c r="R74" s="342" t="s">
        <v>266</v>
      </c>
      <c r="S74" s="342" t="s">
        <v>30</v>
      </c>
      <c r="T74" s="344" t="s">
        <v>17</v>
      </c>
      <c r="U74" s="342" t="s">
        <v>6212</v>
      </c>
      <c r="V74" s="342" t="s">
        <v>6199</v>
      </c>
      <c r="W74" s="342" t="s">
        <v>6213</v>
      </c>
      <c r="X74" s="345" t="s">
        <v>5337</v>
      </c>
      <c r="Y74" s="345" t="s">
        <v>5337</v>
      </c>
      <c r="Z74" s="345" t="s">
        <v>5306</v>
      </c>
      <c r="AA74" s="345" t="s">
        <v>5383</v>
      </c>
    </row>
    <row r="75" spans="1:27" s="334" customFormat="1">
      <c r="A75" s="343">
        <v>72</v>
      </c>
      <c r="B75" s="342" t="s">
        <v>10</v>
      </c>
      <c r="C75" s="342" t="s">
        <v>267</v>
      </c>
      <c r="D75" s="342" t="s">
        <v>25</v>
      </c>
      <c r="E75" s="342"/>
      <c r="F75" s="342"/>
      <c r="G75" s="342"/>
      <c r="H75" s="342"/>
      <c r="I75" s="342"/>
      <c r="J75" s="342"/>
      <c r="K75" s="342"/>
      <c r="L75" s="342" t="s">
        <v>6255</v>
      </c>
      <c r="M75" s="342"/>
      <c r="N75" s="342"/>
      <c r="O75" s="342"/>
      <c r="P75" s="342"/>
      <c r="Q75" s="342" t="s">
        <v>269</v>
      </c>
      <c r="R75" s="342" t="s">
        <v>270</v>
      </c>
      <c r="S75" s="342" t="s">
        <v>30</v>
      </c>
      <c r="T75" s="344" t="s">
        <v>17</v>
      </c>
      <c r="U75" s="342" t="s">
        <v>942</v>
      </c>
      <c r="V75" s="342" t="s">
        <v>6199</v>
      </c>
      <c r="W75" s="342" t="s">
        <v>6199</v>
      </c>
      <c r="X75" s="345" t="s">
        <v>5337</v>
      </c>
      <c r="Y75" s="345" t="s">
        <v>5337</v>
      </c>
      <c r="Z75" s="345" t="s">
        <v>5306</v>
      </c>
      <c r="AA75" s="345" t="s">
        <v>942</v>
      </c>
    </row>
    <row r="76" spans="1:27" s="334" customFormat="1">
      <c r="A76" s="343">
        <v>73</v>
      </c>
      <c r="B76" s="342" t="s">
        <v>10</v>
      </c>
      <c r="C76" s="366" t="s">
        <v>271</v>
      </c>
      <c r="D76" s="342" t="s">
        <v>36</v>
      </c>
      <c r="E76" s="342"/>
      <c r="F76" s="342"/>
      <c r="G76" s="342"/>
      <c r="H76" s="342"/>
      <c r="I76" s="342"/>
      <c r="J76" s="342"/>
      <c r="K76" s="342"/>
      <c r="L76" s="342" t="s">
        <v>6381</v>
      </c>
      <c r="M76" s="342"/>
      <c r="N76" s="342"/>
      <c r="O76" s="342"/>
      <c r="P76" s="342"/>
      <c r="Q76" s="342" t="s">
        <v>273</v>
      </c>
      <c r="R76" s="342" t="s">
        <v>274</v>
      </c>
      <c r="S76" s="342" t="s">
        <v>30</v>
      </c>
      <c r="T76" s="344" t="s">
        <v>17</v>
      </c>
      <c r="U76" s="342" t="s">
        <v>942</v>
      </c>
      <c r="V76" s="342" t="s">
        <v>6199</v>
      </c>
      <c r="W76" s="342" t="s">
        <v>6199</v>
      </c>
      <c r="X76" s="345" t="s">
        <v>942</v>
      </c>
      <c r="Y76" s="345" t="s">
        <v>5306</v>
      </c>
      <c r="Z76" s="345" t="s">
        <v>5306</v>
      </c>
      <c r="AA76" s="345" t="s">
        <v>942</v>
      </c>
    </row>
    <row r="77" spans="1:27" s="334" customFormat="1">
      <c r="A77" s="343">
        <v>74</v>
      </c>
      <c r="B77" s="342" t="s">
        <v>10</v>
      </c>
      <c r="C77" s="366" t="s">
        <v>275</v>
      </c>
      <c r="D77" s="342" t="s">
        <v>41</v>
      </c>
      <c r="E77" s="342"/>
      <c r="F77" s="342"/>
      <c r="G77" s="342"/>
      <c r="H77" s="342"/>
      <c r="I77" s="342"/>
      <c r="J77" s="342"/>
      <c r="K77" s="342"/>
      <c r="L77" s="342"/>
      <c r="M77" s="342" t="s">
        <v>6382</v>
      </c>
      <c r="N77" s="342"/>
      <c r="O77" s="342"/>
      <c r="P77" s="342"/>
      <c r="Q77" s="342" t="s">
        <v>277</v>
      </c>
      <c r="R77" s="342" t="s">
        <v>278</v>
      </c>
      <c r="S77" s="342" t="s">
        <v>16</v>
      </c>
      <c r="T77" s="344" t="s">
        <v>17</v>
      </c>
      <c r="U77" s="342" t="s">
        <v>942</v>
      </c>
      <c r="V77" s="342" t="s">
        <v>6199</v>
      </c>
      <c r="W77" s="342" t="s">
        <v>6199</v>
      </c>
      <c r="X77" s="345" t="s">
        <v>942</v>
      </c>
      <c r="Y77" s="345" t="s">
        <v>5306</v>
      </c>
      <c r="Z77" s="345" t="s">
        <v>5306</v>
      </c>
      <c r="AA77" s="345" t="s">
        <v>942</v>
      </c>
    </row>
    <row r="78" spans="1:27" s="334" customFormat="1">
      <c r="A78" s="343">
        <v>75</v>
      </c>
      <c r="B78" s="342" t="s">
        <v>10</v>
      </c>
      <c r="C78" s="366" t="s">
        <v>279</v>
      </c>
      <c r="D78" s="342" t="s">
        <v>25</v>
      </c>
      <c r="E78" s="342"/>
      <c r="F78" s="342"/>
      <c r="G78" s="342"/>
      <c r="H78" s="342"/>
      <c r="I78" s="342"/>
      <c r="J78" s="342"/>
      <c r="K78" s="342"/>
      <c r="L78" s="342"/>
      <c r="M78" s="342"/>
      <c r="N78" s="342" t="s">
        <v>6383</v>
      </c>
      <c r="O78" s="342"/>
      <c r="P78" s="342"/>
      <c r="Q78" s="342" t="s">
        <v>281</v>
      </c>
      <c r="R78" s="342" t="s">
        <v>282</v>
      </c>
      <c r="S78" s="342" t="s">
        <v>30</v>
      </c>
      <c r="T78" s="344" t="s">
        <v>17</v>
      </c>
      <c r="U78" s="342" t="s">
        <v>942</v>
      </c>
      <c r="V78" s="342" t="s">
        <v>6199</v>
      </c>
      <c r="W78" s="342" t="s">
        <v>6199</v>
      </c>
      <c r="X78" s="345" t="s">
        <v>5337</v>
      </c>
      <c r="Y78" s="345" t="s">
        <v>5337</v>
      </c>
      <c r="Z78" s="345" t="s">
        <v>5337</v>
      </c>
      <c r="AA78" s="345" t="s">
        <v>5353</v>
      </c>
    </row>
    <row r="79" spans="1:27" s="334" customFormat="1">
      <c r="A79" s="343">
        <v>76</v>
      </c>
      <c r="B79" s="334" t="s">
        <v>10</v>
      </c>
      <c r="C79" s="334" t="s">
        <v>283</v>
      </c>
      <c r="D79" s="342" t="s">
        <v>36</v>
      </c>
      <c r="F79" s="342"/>
      <c r="G79" s="342"/>
      <c r="H79" s="342"/>
      <c r="I79" s="342"/>
      <c r="J79" s="342"/>
      <c r="K79" s="342"/>
      <c r="L79" s="342" t="s">
        <v>6384</v>
      </c>
      <c r="M79" s="342"/>
      <c r="N79" s="342"/>
      <c r="O79" s="342"/>
      <c r="P79" s="342"/>
      <c r="Q79" s="334" t="s">
        <v>285</v>
      </c>
      <c r="R79" s="334" t="s">
        <v>286</v>
      </c>
      <c r="S79" s="342" t="s">
        <v>30</v>
      </c>
      <c r="T79" s="344" t="s">
        <v>17</v>
      </c>
      <c r="U79" s="342" t="s">
        <v>5308</v>
      </c>
      <c r="V79" s="342" t="s">
        <v>6199</v>
      </c>
      <c r="W79" s="342" t="s">
        <v>6199</v>
      </c>
      <c r="X79" s="344" t="s">
        <v>5308</v>
      </c>
      <c r="Y79" s="344" t="s">
        <v>5314</v>
      </c>
      <c r="Z79" s="344" t="s">
        <v>5306</v>
      </c>
      <c r="AA79" s="344" t="s">
        <v>5308</v>
      </c>
    </row>
    <row r="80" spans="1:27" s="334" customFormat="1">
      <c r="A80" s="343">
        <v>77</v>
      </c>
      <c r="B80" s="334" t="s">
        <v>10</v>
      </c>
      <c r="C80" s="366" t="s">
        <v>275</v>
      </c>
      <c r="D80" s="342" t="s">
        <v>41</v>
      </c>
      <c r="F80" s="342"/>
      <c r="G80" s="342"/>
      <c r="H80" s="342"/>
      <c r="I80" s="342"/>
      <c r="J80" s="342"/>
      <c r="K80" s="342"/>
      <c r="L80" s="342"/>
      <c r="M80" s="342" t="s">
        <v>6382</v>
      </c>
      <c r="N80" s="342"/>
      <c r="O80" s="342"/>
      <c r="P80" s="342"/>
      <c r="Q80" s="334" t="s">
        <v>287</v>
      </c>
      <c r="R80" s="334" t="s">
        <v>288</v>
      </c>
      <c r="S80" s="342" t="s">
        <v>16</v>
      </c>
      <c r="T80" s="344" t="s">
        <v>17</v>
      </c>
      <c r="U80" s="342" t="s">
        <v>5308</v>
      </c>
      <c r="V80" s="342" t="s">
        <v>6199</v>
      </c>
      <c r="W80" s="342" t="s">
        <v>6199</v>
      </c>
      <c r="X80" s="344" t="s">
        <v>6385</v>
      </c>
      <c r="Y80" s="344" t="s">
        <v>942</v>
      </c>
      <c r="Z80" s="344" t="s">
        <v>5306</v>
      </c>
      <c r="AA80" s="344" t="s">
        <v>5308</v>
      </c>
    </row>
    <row r="81" spans="1:29" s="334" customFormat="1">
      <c r="A81" s="343">
        <v>78</v>
      </c>
      <c r="B81" s="334" t="s">
        <v>10</v>
      </c>
      <c r="C81" s="366" t="s">
        <v>279</v>
      </c>
      <c r="D81" s="342" t="s">
        <v>25</v>
      </c>
      <c r="F81" s="342"/>
      <c r="G81" s="342"/>
      <c r="H81" s="342"/>
      <c r="I81" s="342"/>
      <c r="J81" s="342"/>
      <c r="K81" s="342"/>
      <c r="L81" s="342"/>
      <c r="M81" s="342"/>
      <c r="N81" s="371" t="s">
        <v>6383</v>
      </c>
      <c r="O81" s="338"/>
      <c r="P81" s="338"/>
      <c r="Q81" s="334" t="s">
        <v>289</v>
      </c>
      <c r="R81" s="334" t="s">
        <v>290</v>
      </c>
      <c r="S81" s="342" t="s">
        <v>30</v>
      </c>
      <c r="T81" s="344" t="s">
        <v>17</v>
      </c>
      <c r="U81" s="342" t="s">
        <v>5308</v>
      </c>
      <c r="V81" s="342" t="s">
        <v>6199</v>
      </c>
      <c r="W81" s="342" t="s">
        <v>6199</v>
      </c>
      <c r="X81" s="344" t="s">
        <v>5337</v>
      </c>
      <c r="Y81" s="344" t="s">
        <v>5337</v>
      </c>
      <c r="Z81" s="344" t="s">
        <v>5337</v>
      </c>
      <c r="AA81" s="344" t="s">
        <v>5308</v>
      </c>
    </row>
    <row r="82" spans="1:29" s="334" customFormat="1">
      <c r="A82" s="343">
        <v>79</v>
      </c>
      <c r="B82" s="342" t="s">
        <v>10</v>
      </c>
      <c r="C82" s="342" t="s">
        <v>291</v>
      </c>
      <c r="D82" s="342" t="s">
        <v>36</v>
      </c>
      <c r="E82" s="342"/>
      <c r="F82" s="342"/>
      <c r="G82" s="342"/>
      <c r="H82" s="342"/>
      <c r="I82" s="342"/>
      <c r="J82" s="342"/>
      <c r="K82" s="342"/>
      <c r="L82" s="342" t="s">
        <v>6386</v>
      </c>
      <c r="M82" s="342"/>
      <c r="N82" s="342"/>
      <c r="O82" s="342"/>
      <c r="P82" s="342"/>
      <c r="Q82" s="342" t="s">
        <v>293</v>
      </c>
      <c r="R82" s="342" t="s">
        <v>294</v>
      </c>
      <c r="S82" s="342" t="s">
        <v>30</v>
      </c>
      <c r="T82" s="344" t="s">
        <v>17</v>
      </c>
      <c r="U82" s="342" t="s">
        <v>942</v>
      </c>
      <c r="V82" s="342" t="s">
        <v>6199</v>
      </c>
      <c r="W82" s="342" t="s">
        <v>6199</v>
      </c>
      <c r="X82" s="345" t="s">
        <v>942</v>
      </c>
      <c r="Y82" s="345" t="s">
        <v>5314</v>
      </c>
      <c r="Z82" s="345" t="s">
        <v>5306</v>
      </c>
      <c r="AA82" s="345" t="s">
        <v>942</v>
      </c>
    </row>
    <row r="83" spans="1:29" s="334" customFormat="1">
      <c r="A83" s="343">
        <v>80</v>
      </c>
      <c r="B83" s="342" t="s">
        <v>10</v>
      </c>
      <c r="C83" s="366" t="s">
        <v>275</v>
      </c>
      <c r="D83" s="342" t="s">
        <v>41</v>
      </c>
      <c r="E83" s="342"/>
      <c r="F83" s="342"/>
      <c r="G83" s="342"/>
      <c r="H83" s="342"/>
      <c r="I83" s="342"/>
      <c r="J83" s="342"/>
      <c r="K83" s="342"/>
      <c r="L83" s="342"/>
      <c r="M83" s="342" t="s">
        <v>6382</v>
      </c>
      <c r="N83" s="342"/>
      <c r="O83" s="342"/>
      <c r="P83" s="342"/>
      <c r="Q83" s="342" t="s">
        <v>295</v>
      </c>
      <c r="R83" s="342" t="s">
        <v>296</v>
      </c>
      <c r="S83" s="342" t="s">
        <v>16</v>
      </c>
      <c r="T83" s="344" t="s">
        <v>17</v>
      </c>
      <c r="U83" s="342" t="s">
        <v>942</v>
      </c>
      <c r="V83" s="342" t="s">
        <v>6199</v>
      </c>
      <c r="W83" s="342" t="s">
        <v>6199</v>
      </c>
      <c r="X83" s="345" t="s">
        <v>942</v>
      </c>
      <c r="Y83" s="345" t="s">
        <v>5306</v>
      </c>
      <c r="Z83" s="345" t="s">
        <v>5306</v>
      </c>
      <c r="AA83" s="345" t="s">
        <v>942</v>
      </c>
    </row>
    <row r="84" spans="1:29" s="334" customFormat="1">
      <c r="A84" s="343">
        <v>81</v>
      </c>
      <c r="B84" s="342" t="s">
        <v>10</v>
      </c>
      <c r="C84" s="342" t="s">
        <v>297</v>
      </c>
      <c r="D84" s="342" t="s">
        <v>25</v>
      </c>
      <c r="E84" s="342"/>
      <c r="F84" s="342"/>
      <c r="G84" s="342"/>
      <c r="H84" s="342"/>
      <c r="I84" s="342"/>
      <c r="J84" s="342"/>
      <c r="K84" s="342"/>
      <c r="L84" s="342"/>
      <c r="M84" s="342"/>
      <c r="N84" s="342" t="s">
        <v>6387</v>
      </c>
      <c r="O84" s="342"/>
      <c r="P84" s="342"/>
      <c r="Q84" s="342" t="s">
        <v>298</v>
      </c>
      <c r="R84" s="342" t="s">
        <v>299</v>
      </c>
      <c r="S84" s="342" t="s">
        <v>30</v>
      </c>
      <c r="T84" s="344" t="s">
        <v>17</v>
      </c>
      <c r="U84" s="342" t="s">
        <v>942</v>
      </c>
      <c r="V84" s="342" t="s">
        <v>6199</v>
      </c>
      <c r="W84" s="342" t="s">
        <v>6199</v>
      </c>
      <c r="X84" s="345" t="s">
        <v>5337</v>
      </c>
      <c r="Y84" s="345" t="s">
        <v>5337</v>
      </c>
      <c r="Z84" s="345" t="s">
        <v>5337</v>
      </c>
      <c r="AA84" s="345" t="s">
        <v>5353</v>
      </c>
    </row>
    <row r="85" spans="1:29" s="334" customFormat="1">
      <c r="A85" s="343">
        <v>82</v>
      </c>
      <c r="B85" s="342" t="s">
        <v>10</v>
      </c>
      <c r="C85" s="342" t="s">
        <v>300</v>
      </c>
      <c r="D85" s="342" t="s">
        <v>36</v>
      </c>
      <c r="E85" s="342"/>
      <c r="F85" s="342"/>
      <c r="G85" s="342"/>
      <c r="H85" s="342"/>
      <c r="I85" s="342"/>
      <c r="J85" s="342" t="s">
        <v>6326</v>
      </c>
      <c r="K85" s="342"/>
      <c r="L85" s="342"/>
      <c r="M85" s="342"/>
      <c r="N85" s="342"/>
      <c r="O85" s="342"/>
      <c r="P85" s="342"/>
      <c r="Q85" s="342" t="s">
        <v>302</v>
      </c>
      <c r="R85" s="342" t="s">
        <v>303</v>
      </c>
      <c r="S85" s="342" t="s">
        <v>30</v>
      </c>
      <c r="T85" s="344" t="s">
        <v>17</v>
      </c>
      <c r="U85" s="342" t="s">
        <v>942</v>
      </c>
      <c r="V85" s="342" t="s">
        <v>6199</v>
      </c>
      <c r="W85" s="342" t="s">
        <v>6199</v>
      </c>
      <c r="X85" s="345" t="s">
        <v>942</v>
      </c>
      <c r="Y85" s="345" t="s">
        <v>5314</v>
      </c>
      <c r="Z85" s="345" t="s">
        <v>5306</v>
      </c>
      <c r="AA85" s="345" t="s">
        <v>5315</v>
      </c>
    </row>
    <row r="86" spans="1:29" s="334" customFormat="1">
      <c r="A86" s="343">
        <v>83</v>
      </c>
      <c r="B86" s="342" t="s">
        <v>10</v>
      </c>
      <c r="C86" s="342" t="s">
        <v>304</v>
      </c>
      <c r="D86" s="342" t="s">
        <v>41</v>
      </c>
      <c r="E86" s="342"/>
      <c r="F86" s="342"/>
      <c r="G86" s="342"/>
      <c r="H86" s="342"/>
      <c r="I86" s="342"/>
      <c r="J86" s="342"/>
      <c r="K86" s="342" t="s">
        <v>6327</v>
      </c>
      <c r="L86" s="342"/>
      <c r="M86" s="342"/>
      <c r="N86" s="342"/>
      <c r="O86" s="342"/>
      <c r="P86" s="342"/>
      <c r="Q86" s="342" t="s">
        <v>306</v>
      </c>
      <c r="R86" s="342" t="s">
        <v>307</v>
      </c>
      <c r="S86" s="342" t="s">
        <v>16</v>
      </c>
      <c r="T86" s="344" t="s">
        <v>17</v>
      </c>
      <c r="U86" s="342" t="s">
        <v>942</v>
      </c>
      <c r="V86" s="342" t="s">
        <v>6199</v>
      </c>
      <c r="W86" s="342" t="s">
        <v>6199</v>
      </c>
      <c r="X86" s="345" t="s">
        <v>942</v>
      </c>
      <c r="Y86" s="345" t="s">
        <v>942</v>
      </c>
      <c r="Z86" s="345" t="s">
        <v>5306</v>
      </c>
      <c r="AA86" s="345" t="s">
        <v>942</v>
      </c>
    </row>
    <row r="87" spans="1:29" s="342" customFormat="1">
      <c r="A87" s="343">
        <v>84</v>
      </c>
      <c r="B87" s="342" t="s">
        <v>10</v>
      </c>
      <c r="C87" s="342" t="s">
        <v>308</v>
      </c>
      <c r="D87" s="342" t="s">
        <v>25</v>
      </c>
      <c r="L87" s="342" t="s">
        <v>6328</v>
      </c>
      <c r="Q87" s="342" t="s">
        <v>310</v>
      </c>
      <c r="R87" s="342" t="s">
        <v>311</v>
      </c>
      <c r="S87" s="342" t="s">
        <v>30</v>
      </c>
      <c r="T87" s="344" t="s">
        <v>17</v>
      </c>
      <c r="U87" s="342" t="s">
        <v>942</v>
      </c>
      <c r="V87" s="342" t="s">
        <v>6199</v>
      </c>
      <c r="W87" s="342" t="s">
        <v>6199</v>
      </c>
      <c r="X87" s="345" t="s">
        <v>5337</v>
      </c>
      <c r="Y87" s="345" t="s">
        <v>5337</v>
      </c>
      <c r="Z87" s="345" t="s">
        <v>5337</v>
      </c>
      <c r="AA87" s="345" t="s">
        <v>5353</v>
      </c>
    </row>
    <row r="88" spans="1:29" s="342" customFormat="1">
      <c r="A88" s="343">
        <v>85</v>
      </c>
      <c r="B88" s="342" t="s">
        <v>10</v>
      </c>
      <c r="C88" s="342" t="s">
        <v>312</v>
      </c>
      <c r="D88" s="342" t="s">
        <v>25</v>
      </c>
      <c r="L88" s="342" t="s">
        <v>6329</v>
      </c>
      <c r="Q88" s="342" t="s">
        <v>314</v>
      </c>
      <c r="R88" s="342" t="s">
        <v>315</v>
      </c>
      <c r="S88" s="342" t="s">
        <v>30</v>
      </c>
      <c r="T88" s="344" t="s">
        <v>24</v>
      </c>
      <c r="U88" s="342" t="s">
        <v>6212</v>
      </c>
      <c r="V88" s="342" t="s">
        <v>6199</v>
      </c>
      <c r="W88" s="342" t="s">
        <v>6213</v>
      </c>
      <c r="X88" s="345" t="s">
        <v>5337</v>
      </c>
      <c r="Y88" s="345" t="s">
        <v>5337</v>
      </c>
      <c r="Z88" s="345" t="s">
        <v>5337</v>
      </c>
      <c r="AA88" s="345" t="s">
        <v>5353</v>
      </c>
    </row>
    <row r="89" spans="1:29" s="342" customFormat="1">
      <c r="A89" s="343">
        <v>86</v>
      </c>
      <c r="B89" s="342" t="s">
        <v>10</v>
      </c>
      <c r="C89" s="342" t="s">
        <v>316</v>
      </c>
      <c r="D89" s="342" t="s">
        <v>25</v>
      </c>
      <c r="L89" s="342" t="s">
        <v>6256</v>
      </c>
      <c r="Q89" s="342" t="s">
        <v>318</v>
      </c>
      <c r="R89" s="342" t="s">
        <v>319</v>
      </c>
      <c r="S89" s="342" t="s">
        <v>30</v>
      </c>
      <c r="T89" s="344" t="s">
        <v>17</v>
      </c>
      <c r="U89" s="342" t="s">
        <v>6212</v>
      </c>
      <c r="V89" s="342" t="s">
        <v>6199</v>
      </c>
      <c r="W89" s="342" t="s">
        <v>6213</v>
      </c>
      <c r="X89" s="345" t="s">
        <v>5337</v>
      </c>
      <c r="Y89" s="345" t="s">
        <v>5337</v>
      </c>
      <c r="Z89" s="345" t="s">
        <v>5306</v>
      </c>
      <c r="AA89" s="345" t="s">
        <v>5353</v>
      </c>
    </row>
    <row r="90" spans="1:29" s="334" customFormat="1">
      <c r="A90" s="343">
        <v>87</v>
      </c>
      <c r="B90" s="342" t="s">
        <v>10</v>
      </c>
      <c r="C90" s="342" t="s">
        <v>320</v>
      </c>
      <c r="D90" s="342" t="s">
        <v>25</v>
      </c>
      <c r="E90" s="342"/>
      <c r="F90" s="342"/>
      <c r="G90" s="342"/>
      <c r="H90" s="342"/>
      <c r="I90" s="342"/>
      <c r="J90" s="342"/>
      <c r="K90" s="342"/>
      <c r="L90" s="342" t="s">
        <v>6257</v>
      </c>
      <c r="M90" s="342"/>
      <c r="N90" s="342"/>
      <c r="O90" s="342"/>
      <c r="P90" s="342"/>
      <c r="Q90" s="342" t="s">
        <v>322</v>
      </c>
      <c r="R90" s="342" t="s">
        <v>323</v>
      </c>
      <c r="S90" s="342" t="s">
        <v>30</v>
      </c>
      <c r="T90" s="344" t="s">
        <v>17</v>
      </c>
      <c r="U90" s="342" t="s">
        <v>6212</v>
      </c>
      <c r="V90" s="342" t="s">
        <v>6199</v>
      </c>
      <c r="W90" s="342" t="s">
        <v>6213</v>
      </c>
      <c r="X90" s="345" t="s">
        <v>5337</v>
      </c>
      <c r="Y90" s="345" t="s">
        <v>5337</v>
      </c>
      <c r="Z90" s="345" t="s">
        <v>5306</v>
      </c>
      <c r="AA90" s="345" t="s">
        <v>5353</v>
      </c>
      <c r="AC90" s="334" t="s">
        <v>5308</v>
      </c>
    </row>
    <row r="91" spans="1:29" s="365" customFormat="1">
      <c r="A91" s="343">
        <v>88</v>
      </c>
      <c r="B91" s="342" t="s">
        <v>10</v>
      </c>
      <c r="C91" s="342" t="s">
        <v>324</v>
      </c>
      <c r="D91" s="342" t="s">
        <v>25</v>
      </c>
      <c r="E91" s="342"/>
      <c r="F91" s="342"/>
      <c r="G91" s="342"/>
      <c r="H91" s="342"/>
      <c r="I91" s="342"/>
      <c r="J91" s="342"/>
      <c r="K91" s="342"/>
      <c r="L91" s="342" t="s">
        <v>6258</v>
      </c>
      <c r="M91" s="342"/>
      <c r="N91" s="342"/>
      <c r="O91" s="342"/>
      <c r="P91" s="342"/>
      <c r="Q91" s="342" t="s">
        <v>326</v>
      </c>
      <c r="R91" s="342" t="s">
        <v>327</v>
      </c>
      <c r="S91" s="342" t="s">
        <v>23</v>
      </c>
      <c r="T91" s="344" t="s">
        <v>17</v>
      </c>
      <c r="U91" s="342" t="s">
        <v>6261</v>
      </c>
      <c r="V91" s="342" t="s">
        <v>6199</v>
      </c>
      <c r="W91" s="342" t="s">
        <v>6213</v>
      </c>
      <c r="X91" s="345" t="s">
        <v>5340</v>
      </c>
      <c r="Y91" s="345" t="s">
        <v>5340</v>
      </c>
      <c r="Z91" s="345" t="s">
        <v>5306</v>
      </c>
      <c r="AA91" s="345" t="s">
        <v>5315</v>
      </c>
    </row>
    <row r="92" spans="1:29" s="365" customFormat="1">
      <c r="A92" s="343">
        <v>89</v>
      </c>
      <c r="B92" s="342" t="s">
        <v>10</v>
      </c>
      <c r="C92" s="342" t="s">
        <v>5249</v>
      </c>
      <c r="D92" s="342" t="s">
        <v>36</v>
      </c>
      <c r="E92" s="342"/>
      <c r="F92" s="342"/>
      <c r="G92" s="342"/>
      <c r="H92" s="342"/>
      <c r="I92" s="342"/>
      <c r="J92" s="342" t="s">
        <v>6513</v>
      </c>
      <c r="K92" s="342"/>
      <c r="L92" s="342"/>
      <c r="M92" s="342"/>
      <c r="N92" s="342"/>
      <c r="O92" s="342"/>
      <c r="P92" s="342"/>
      <c r="Q92" s="342" t="s">
        <v>6514</v>
      </c>
      <c r="R92" s="342" t="s">
        <v>6515</v>
      </c>
      <c r="S92" s="344" t="s">
        <v>23</v>
      </c>
      <c r="T92" s="344" t="s">
        <v>17</v>
      </c>
      <c r="U92" s="372"/>
      <c r="V92" s="348"/>
      <c r="W92" s="348"/>
      <c r="X92" s="345" t="s">
        <v>5308</v>
      </c>
      <c r="Y92" s="345" t="s">
        <v>5308</v>
      </c>
      <c r="Z92" s="345" t="s">
        <v>5308</v>
      </c>
      <c r="AA92" s="345" t="s">
        <v>5308</v>
      </c>
    </row>
    <row r="93" spans="1:29" s="365" customFormat="1">
      <c r="A93" s="343">
        <v>90</v>
      </c>
      <c r="B93" s="342" t="s">
        <v>10</v>
      </c>
      <c r="C93" s="342" t="s">
        <v>275</v>
      </c>
      <c r="D93" s="342" t="s">
        <v>41</v>
      </c>
      <c r="E93" s="342"/>
      <c r="F93" s="342"/>
      <c r="G93" s="342"/>
      <c r="H93" s="342"/>
      <c r="I93" s="342"/>
      <c r="J93" s="342"/>
      <c r="K93" s="342" t="s">
        <v>6382</v>
      </c>
      <c r="L93" s="342"/>
      <c r="M93" s="342"/>
      <c r="N93" s="342"/>
      <c r="O93" s="342"/>
      <c r="P93" s="342"/>
      <c r="Q93" s="342" t="s">
        <v>328</v>
      </c>
      <c r="R93" s="342" t="s">
        <v>328</v>
      </c>
      <c r="S93" s="344" t="s">
        <v>16</v>
      </c>
      <c r="T93" s="344" t="s">
        <v>17</v>
      </c>
      <c r="U93" s="372"/>
      <c r="V93" s="348"/>
      <c r="W93" s="348"/>
      <c r="X93" s="345"/>
      <c r="Y93" s="345"/>
      <c r="Z93" s="345"/>
      <c r="AA93" s="345"/>
    </row>
    <row r="94" spans="1:29" s="365" customFormat="1">
      <c r="A94" s="343">
        <v>91</v>
      </c>
      <c r="B94" s="342" t="s">
        <v>10</v>
      </c>
      <c r="C94" s="342" t="s">
        <v>329</v>
      </c>
      <c r="D94" s="342" t="s">
        <v>25</v>
      </c>
      <c r="E94" s="342"/>
      <c r="F94" s="342"/>
      <c r="G94" s="342"/>
      <c r="H94" s="342"/>
      <c r="I94" s="342"/>
      <c r="J94" s="342"/>
      <c r="K94" s="342"/>
      <c r="L94" s="342" t="s">
        <v>6497</v>
      </c>
      <c r="M94" s="342"/>
      <c r="N94" s="342"/>
      <c r="O94" s="342"/>
      <c r="P94" s="342"/>
      <c r="Q94" s="342" t="s">
        <v>331</v>
      </c>
      <c r="R94" s="342" t="s">
        <v>332</v>
      </c>
      <c r="S94" s="344" t="s">
        <v>23</v>
      </c>
      <c r="T94" s="344" t="s">
        <v>17</v>
      </c>
      <c r="U94" s="372" t="s">
        <v>6499</v>
      </c>
      <c r="V94" s="348"/>
      <c r="W94" s="348" t="s">
        <v>6213</v>
      </c>
      <c r="X94" s="345" t="s">
        <v>5373</v>
      </c>
      <c r="Y94" s="345" t="s">
        <v>5373</v>
      </c>
      <c r="Z94" s="345" t="s">
        <v>5340</v>
      </c>
      <c r="AA94" s="345" t="s">
        <v>5315</v>
      </c>
    </row>
    <row r="95" spans="1:29" s="365" customFormat="1">
      <c r="A95" s="343">
        <v>92</v>
      </c>
      <c r="B95" s="342" t="s">
        <v>10</v>
      </c>
      <c r="C95" s="342" t="s">
        <v>279</v>
      </c>
      <c r="D95" s="342" t="s">
        <v>25</v>
      </c>
      <c r="E95" s="342"/>
      <c r="F95" s="342"/>
      <c r="G95" s="342"/>
      <c r="H95" s="342"/>
      <c r="I95" s="342"/>
      <c r="J95" s="342"/>
      <c r="K95" s="342"/>
      <c r="L95" s="342" t="s">
        <v>6383</v>
      </c>
      <c r="M95" s="342"/>
      <c r="N95" s="342"/>
      <c r="O95" s="342"/>
      <c r="P95" s="342"/>
      <c r="Q95" s="342" t="s">
        <v>333</v>
      </c>
      <c r="R95" s="342" t="s">
        <v>334</v>
      </c>
      <c r="S95" s="344" t="s">
        <v>23</v>
      </c>
      <c r="T95" s="344" t="s">
        <v>17</v>
      </c>
      <c r="U95" s="372"/>
      <c r="V95" s="348"/>
      <c r="W95" s="348"/>
      <c r="X95" s="345" t="s">
        <v>5373</v>
      </c>
      <c r="Y95" s="345" t="s">
        <v>5373</v>
      </c>
      <c r="Z95" s="345" t="s">
        <v>5340</v>
      </c>
      <c r="AA95" s="345" t="s">
        <v>5315</v>
      </c>
    </row>
    <row r="96" spans="1:29" s="334" customFormat="1">
      <c r="A96" s="343">
        <v>93</v>
      </c>
      <c r="B96" s="342" t="s">
        <v>10</v>
      </c>
      <c r="C96" s="342" t="s">
        <v>335</v>
      </c>
      <c r="D96" s="342" t="s">
        <v>36</v>
      </c>
      <c r="E96" s="342"/>
      <c r="F96" s="342"/>
      <c r="G96" s="342"/>
      <c r="H96" s="342" t="s">
        <v>6259</v>
      </c>
      <c r="I96" s="342"/>
      <c r="J96" s="342"/>
      <c r="K96" s="342"/>
      <c r="L96" s="342"/>
      <c r="M96" s="342"/>
      <c r="N96" s="342"/>
      <c r="O96" s="342"/>
      <c r="P96" s="342"/>
      <c r="Q96" s="342" t="s">
        <v>337</v>
      </c>
      <c r="R96" s="342" t="s">
        <v>338</v>
      </c>
      <c r="S96" s="342" t="s">
        <v>23</v>
      </c>
      <c r="T96" s="344" t="s">
        <v>17</v>
      </c>
      <c r="U96" s="342" t="s">
        <v>942</v>
      </c>
      <c r="V96" s="342" t="s">
        <v>6199</v>
      </c>
      <c r="W96" s="342" t="s">
        <v>6199</v>
      </c>
      <c r="X96" s="345" t="s">
        <v>942</v>
      </c>
      <c r="Y96" s="345" t="s">
        <v>5314</v>
      </c>
      <c r="Z96" s="345" t="s">
        <v>5306</v>
      </c>
      <c r="AA96" s="345" t="s">
        <v>5315</v>
      </c>
    </row>
    <row r="97" spans="1:27" s="334" customFormat="1">
      <c r="A97" s="343">
        <v>94</v>
      </c>
      <c r="B97" s="342" t="s">
        <v>10</v>
      </c>
      <c r="C97" s="342" t="s">
        <v>230</v>
      </c>
      <c r="D97" s="342" t="s">
        <v>41</v>
      </c>
      <c r="E97" s="342"/>
      <c r="F97" s="342"/>
      <c r="G97" s="342"/>
      <c r="H97" s="342"/>
      <c r="I97" s="342" t="s">
        <v>6246</v>
      </c>
      <c r="J97" s="342"/>
      <c r="K97" s="342"/>
      <c r="L97" s="342"/>
      <c r="M97" s="342"/>
      <c r="N97" s="342"/>
      <c r="O97" s="342"/>
      <c r="P97" s="342"/>
      <c r="Q97" s="342" t="s">
        <v>339</v>
      </c>
      <c r="R97" s="342" t="s">
        <v>340</v>
      </c>
      <c r="S97" s="342" t="s">
        <v>16</v>
      </c>
      <c r="T97" s="344" t="s">
        <v>17</v>
      </c>
      <c r="U97" s="342" t="s">
        <v>942</v>
      </c>
      <c r="V97" s="342" t="s">
        <v>6199</v>
      </c>
      <c r="W97" s="342" t="s">
        <v>6199</v>
      </c>
      <c r="X97" s="345" t="s">
        <v>942</v>
      </c>
      <c r="Y97" s="345" t="s">
        <v>5306</v>
      </c>
      <c r="Z97" s="345" t="s">
        <v>5306</v>
      </c>
      <c r="AA97" s="345" t="s">
        <v>942</v>
      </c>
    </row>
    <row r="98" spans="1:27" s="342" customFormat="1">
      <c r="A98" s="343">
        <v>95</v>
      </c>
      <c r="B98" s="342" t="s">
        <v>10</v>
      </c>
      <c r="C98" s="342" t="s">
        <v>234</v>
      </c>
      <c r="D98" s="342" t="s">
        <v>25</v>
      </c>
      <c r="J98" s="342" t="s">
        <v>6247</v>
      </c>
      <c r="Q98" s="342" t="s">
        <v>341</v>
      </c>
      <c r="R98" s="342" t="s">
        <v>342</v>
      </c>
      <c r="S98" s="342" t="s">
        <v>23</v>
      </c>
      <c r="T98" s="344" t="s">
        <v>17</v>
      </c>
      <c r="U98" s="342" t="s">
        <v>942</v>
      </c>
      <c r="V98" s="342" t="s">
        <v>6199</v>
      </c>
      <c r="W98" s="342" t="s">
        <v>6199</v>
      </c>
      <c r="X98" s="345" t="s">
        <v>5373</v>
      </c>
      <c r="Y98" s="345" t="s">
        <v>5373</v>
      </c>
      <c r="Z98" s="345" t="s">
        <v>5401</v>
      </c>
      <c r="AA98" s="345" t="s">
        <v>5353</v>
      </c>
    </row>
    <row r="99" spans="1:27" s="342" customFormat="1">
      <c r="A99" s="343">
        <v>96</v>
      </c>
      <c r="B99" s="342" t="s">
        <v>10</v>
      </c>
      <c r="C99" s="342" t="s">
        <v>237</v>
      </c>
      <c r="D99" s="342" t="s">
        <v>25</v>
      </c>
      <c r="J99" s="342" t="s">
        <v>6248</v>
      </c>
      <c r="Q99" s="342" t="s">
        <v>343</v>
      </c>
      <c r="R99" s="342" t="s">
        <v>344</v>
      </c>
      <c r="S99" s="342" t="s">
        <v>30</v>
      </c>
      <c r="T99" s="344" t="s">
        <v>17</v>
      </c>
      <c r="U99" s="342" t="s">
        <v>6196</v>
      </c>
      <c r="V99" s="342" t="s">
        <v>6199</v>
      </c>
      <c r="W99" s="342" t="s">
        <v>6249</v>
      </c>
      <c r="X99" s="345" t="s">
        <v>5337</v>
      </c>
      <c r="Y99" s="345" t="s">
        <v>5337</v>
      </c>
      <c r="Z99" s="345" t="s">
        <v>5306</v>
      </c>
      <c r="AA99" s="345" t="s">
        <v>5353</v>
      </c>
    </row>
    <row r="100" spans="1:27" s="342" customFormat="1">
      <c r="A100" s="343">
        <v>97</v>
      </c>
      <c r="B100" s="342" t="s">
        <v>10</v>
      </c>
      <c r="C100" s="342" t="s">
        <v>241</v>
      </c>
      <c r="D100" s="342" t="s">
        <v>25</v>
      </c>
      <c r="J100" s="342" t="s">
        <v>6260</v>
      </c>
      <c r="Q100" s="342" t="s">
        <v>345</v>
      </c>
      <c r="R100" s="342" t="s">
        <v>346</v>
      </c>
      <c r="S100" s="342" t="s">
        <v>23</v>
      </c>
      <c r="T100" s="344" t="s">
        <v>24</v>
      </c>
      <c r="U100" s="342" t="s">
        <v>6212</v>
      </c>
      <c r="V100" s="342" t="s">
        <v>6199</v>
      </c>
      <c r="W100" s="342" t="s">
        <v>6213</v>
      </c>
      <c r="X100" s="367" t="s">
        <v>5377</v>
      </c>
      <c r="Y100" s="367" t="s">
        <v>5377</v>
      </c>
      <c r="Z100" s="367" t="s">
        <v>5377</v>
      </c>
      <c r="AA100" s="367" t="s">
        <v>5315</v>
      </c>
    </row>
    <row r="101" spans="1:27" s="334" customFormat="1">
      <c r="A101" s="343">
        <v>98</v>
      </c>
      <c r="B101" s="368" t="s">
        <v>10</v>
      </c>
      <c r="C101" s="368" t="s">
        <v>244</v>
      </c>
      <c r="D101" s="368" t="s">
        <v>25</v>
      </c>
      <c r="E101" s="368"/>
      <c r="F101" s="368"/>
      <c r="G101" s="368"/>
      <c r="H101" s="368"/>
      <c r="I101" s="368"/>
      <c r="J101" s="368" t="s">
        <v>6379</v>
      </c>
      <c r="K101" s="368"/>
      <c r="L101" s="368"/>
      <c r="M101" s="368"/>
      <c r="N101" s="368"/>
      <c r="O101" s="368"/>
      <c r="P101" s="368"/>
      <c r="Q101" s="368" t="s">
        <v>246</v>
      </c>
      <c r="R101" s="368" t="s">
        <v>5405</v>
      </c>
      <c r="S101" s="368" t="s">
        <v>30</v>
      </c>
      <c r="T101" s="369" t="s">
        <v>17</v>
      </c>
      <c r="U101" s="368" t="s">
        <v>6196</v>
      </c>
      <c r="V101" s="368" t="s">
        <v>6199</v>
      </c>
      <c r="W101" s="368" t="s">
        <v>6380</v>
      </c>
      <c r="X101" s="370" t="s">
        <v>5337</v>
      </c>
      <c r="Y101" s="370" t="s">
        <v>5337</v>
      </c>
      <c r="Z101" s="370" t="s">
        <v>5306</v>
      </c>
      <c r="AA101" s="370" t="s">
        <v>5353</v>
      </c>
    </row>
    <row r="102" spans="1:27" s="342" customFormat="1">
      <c r="A102" s="343">
        <v>99</v>
      </c>
      <c r="B102" s="342" t="s">
        <v>10</v>
      </c>
      <c r="C102" s="342" t="s">
        <v>248</v>
      </c>
      <c r="D102" s="342" t="s">
        <v>36</v>
      </c>
      <c r="J102" s="342" t="s">
        <v>6250</v>
      </c>
      <c r="Q102" s="342" t="s">
        <v>348</v>
      </c>
      <c r="R102" s="342" t="s">
        <v>349</v>
      </c>
      <c r="S102" s="342" t="s">
        <v>30</v>
      </c>
      <c r="T102" s="344" t="s">
        <v>17</v>
      </c>
      <c r="U102" s="342" t="s">
        <v>942</v>
      </c>
      <c r="V102" s="342" t="s">
        <v>6199</v>
      </c>
      <c r="W102" s="342" t="s">
        <v>6199</v>
      </c>
      <c r="X102" s="345" t="s">
        <v>942</v>
      </c>
      <c r="Y102" s="345" t="s">
        <v>5314</v>
      </c>
      <c r="Z102" s="345" t="s">
        <v>5306</v>
      </c>
      <c r="AA102" s="345" t="s">
        <v>5353</v>
      </c>
    </row>
    <row r="103" spans="1:27" s="342" customFormat="1">
      <c r="A103" s="343">
        <v>100</v>
      </c>
      <c r="B103" s="342" t="s">
        <v>10</v>
      </c>
      <c r="C103" s="342" t="s">
        <v>252</v>
      </c>
      <c r="D103" s="342" t="s">
        <v>41</v>
      </c>
      <c r="K103" s="342" t="s">
        <v>6251</v>
      </c>
      <c r="Q103" s="342" t="s">
        <v>350</v>
      </c>
      <c r="R103" s="342" t="s">
        <v>255</v>
      </c>
      <c r="S103" s="342" t="s">
        <v>46</v>
      </c>
      <c r="T103" s="344" t="s">
        <v>17</v>
      </c>
      <c r="U103" s="342" t="s">
        <v>942</v>
      </c>
      <c r="V103" s="342" t="s">
        <v>6199</v>
      </c>
      <c r="W103" s="342" t="s">
        <v>6199</v>
      </c>
      <c r="X103" s="345" t="s">
        <v>942</v>
      </c>
      <c r="Y103" s="345" t="s">
        <v>5306</v>
      </c>
      <c r="Z103" s="345" t="s">
        <v>5306</v>
      </c>
      <c r="AA103" s="345" t="s">
        <v>942</v>
      </c>
    </row>
    <row r="104" spans="1:27" s="342" customFormat="1">
      <c r="A104" s="343">
        <v>101</v>
      </c>
      <c r="B104" s="342" t="s">
        <v>10</v>
      </c>
      <c r="C104" s="342" t="s">
        <v>256</v>
      </c>
      <c r="D104" s="342" t="s">
        <v>25</v>
      </c>
      <c r="L104" s="342" t="s">
        <v>6252</v>
      </c>
      <c r="Q104" s="342" t="s">
        <v>351</v>
      </c>
      <c r="R104" s="342" t="s">
        <v>352</v>
      </c>
      <c r="S104" s="342" t="s">
        <v>30</v>
      </c>
      <c r="T104" s="344" t="s">
        <v>17</v>
      </c>
      <c r="U104" s="342" t="s">
        <v>942</v>
      </c>
      <c r="V104" s="342" t="s">
        <v>6199</v>
      </c>
      <c r="W104" s="342" t="s">
        <v>6199</v>
      </c>
      <c r="X104" s="345" t="s">
        <v>5337</v>
      </c>
      <c r="Y104" s="345" t="s">
        <v>5337</v>
      </c>
      <c r="Z104" s="345" t="s">
        <v>5306</v>
      </c>
      <c r="AA104" s="345" t="s">
        <v>942</v>
      </c>
    </row>
    <row r="105" spans="1:27" s="334" customFormat="1">
      <c r="A105" s="343">
        <v>102</v>
      </c>
      <c r="B105" s="342" t="s">
        <v>10</v>
      </c>
      <c r="C105" s="342" t="s">
        <v>259</v>
      </c>
      <c r="D105" s="342" t="s">
        <v>25</v>
      </c>
      <c r="E105" s="342"/>
      <c r="F105" s="342"/>
      <c r="G105" s="342"/>
      <c r="H105" s="342"/>
      <c r="I105" s="342"/>
      <c r="J105" s="342"/>
      <c r="K105" s="342"/>
      <c r="L105" s="342" t="s">
        <v>6253</v>
      </c>
      <c r="M105" s="342"/>
      <c r="N105" s="342"/>
      <c r="O105" s="342"/>
      <c r="P105" s="342"/>
      <c r="Q105" s="342" t="s">
        <v>353</v>
      </c>
      <c r="R105" s="342" t="s">
        <v>354</v>
      </c>
      <c r="S105" s="342" t="s">
        <v>30</v>
      </c>
      <c r="T105" s="344" t="s">
        <v>17</v>
      </c>
      <c r="U105" s="342" t="s">
        <v>6212</v>
      </c>
      <c r="V105" s="342" t="s">
        <v>6199</v>
      </c>
      <c r="W105" s="342" t="s">
        <v>6213</v>
      </c>
      <c r="X105" s="345" t="s">
        <v>5337</v>
      </c>
      <c r="Y105" s="345" t="s">
        <v>5337</v>
      </c>
      <c r="Z105" s="345" t="s">
        <v>5337</v>
      </c>
      <c r="AA105" s="345" t="s">
        <v>5383</v>
      </c>
    </row>
    <row r="106" spans="1:27" s="334" customFormat="1">
      <c r="A106" s="343">
        <v>103</v>
      </c>
      <c r="B106" s="342" t="s">
        <v>10</v>
      </c>
      <c r="C106" s="342" t="s">
        <v>263</v>
      </c>
      <c r="D106" s="342" t="s">
        <v>25</v>
      </c>
      <c r="E106" s="342"/>
      <c r="F106" s="342"/>
      <c r="G106" s="342"/>
      <c r="H106" s="342"/>
      <c r="I106" s="342"/>
      <c r="J106" s="342"/>
      <c r="K106" s="342"/>
      <c r="L106" s="342" t="s">
        <v>6254</v>
      </c>
      <c r="M106" s="342"/>
      <c r="N106" s="342"/>
      <c r="O106" s="342"/>
      <c r="P106" s="342"/>
      <c r="Q106" s="342" t="s">
        <v>355</v>
      </c>
      <c r="R106" s="342" t="s">
        <v>356</v>
      </c>
      <c r="S106" s="342" t="s">
        <v>30</v>
      </c>
      <c r="T106" s="344" t="s">
        <v>17</v>
      </c>
      <c r="U106" s="342" t="s">
        <v>6212</v>
      </c>
      <c r="V106" s="342" t="s">
        <v>6199</v>
      </c>
      <c r="W106" s="342" t="s">
        <v>6213</v>
      </c>
      <c r="X106" s="345" t="s">
        <v>5337</v>
      </c>
      <c r="Y106" s="345" t="s">
        <v>5337</v>
      </c>
      <c r="Z106" s="345" t="s">
        <v>5306</v>
      </c>
      <c r="AA106" s="345" t="s">
        <v>5383</v>
      </c>
    </row>
    <row r="107" spans="1:27" s="334" customFormat="1">
      <c r="A107" s="343">
        <v>104</v>
      </c>
      <c r="B107" s="342" t="s">
        <v>10</v>
      </c>
      <c r="C107" s="342" t="s">
        <v>267</v>
      </c>
      <c r="D107" s="342" t="s">
        <v>25</v>
      </c>
      <c r="E107" s="342"/>
      <c r="F107" s="342"/>
      <c r="G107" s="342"/>
      <c r="H107" s="342"/>
      <c r="I107" s="342"/>
      <c r="J107" s="342"/>
      <c r="K107" s="342"/>
      <c r="L107" s="342" t="s">
        <v>6255</v>
      </c>
      <c r="M107" s="342"/>
      <c r="N107" s="342"/>
      <c r="O107" s="342"/>
      <c r="P107" s="342"/>
      <c r="Q107" s="342" t="s">
        <v>357</v>
      </c>
      <c r="R107" s="342" t="s">
        <v>358</v>
      </c>
      <c r="S107" s="342" t="s">
        <v>30</v>
      </c>
      <c r="T107" s="344" t="s">
        <v>17</v>
      </c>
      <c r="U107" s="342" t="s">
        <v>942</v>
      </c>
      <c r="V107" s="342" t="s">
        <v>6199</v>
      </c>
      <c r="W107" s="342" t="s">
        <v>6199</v>
      </c>
      <c r="X107" s="345" t="s">
        <v>5337</v>
      </c>
      <c r="Y107" s="345" t="s">
        <v>5337</v>
      </c>
      <c r="Z107" s="345" t="s">
        <v>5306</v>
      </c>
      <c r="AA107" s="345" t="s">
        <v>5353</v>
      </c>
    </row>
    <row r="108" spans="1:27" s="334" customFormat="1">
      <c r="A108" s="343">
        <v>105</v>
      </c>
      <c r="B108" s="342" t="s">
        <v>10</v>
      </c>
      <c r="C108" s="366" t="s">
        <v>271</v>
      </c>
      <c r="D108" s="342" t="s">
        <v>36</v>
      </c>
      <c r="E108" s="342"/>
      <c r="F108" s="342"/>
      <c r="G108" s="342"/>
      <c r="H108" s="342"/>
      <c r="I108" s="342"/>
      <c r="J108" s="342"/>
      <c r="K108" s="342"/>
      <c r="L108" s="342" t="s">
        <v>6381</v>
      </c>
      <c r="M108" s="342"/>
      <c r="N108" s="342"/>
      <c r="O108" s="342"/>
      <c r="P108" s="342"/>
      <c r="Q108" s="342" t="s">
        <v>273</v>
      </c>
      <c r="R108" s="342" t="s">
        <v>274</v>
      </c>
      <c r="S108" s="342" t="s">
        <v>30</v>
      </c>
      <c r="T108" s="344" t="s">
        <v>17</v>
      </c>
      <c r="U108" s="342" t="s">
        <v>942</v>
      </c>
      <c r="V108" s="342" t="s">
        <v>6199</v>
      </c>
      <c r="W108" s="342" t="s">
        <v>6199</v>
      </c>
      <c r="X108" s="345" t="s">
        <v>942</v>
      </c>
      <c r="Y108" s="345" t="s">
        <v>5314</v>
      </c>
      <c r="Z108" s="345" t="s">
        <v>5306</v>
      </c>
      <c r="AA108" s="345" t="s">
        <v>942</v>
      </c>
    </row>
    <row r="109" spans="1:27" s="334" customFormat="1">
      <c r="A109" s="343">
        <v>106</v>
      </c>
      <c r="B109" s="342" t="s">
        <v>10</v>
      </c>
      <c r="C109" s="366" t="s">
        <v>275</v>
      </c>
      <c r="D109" s="342" t="s">
        <v>41</v>
      </c>
      <c r="E109" s="342"/>
      <c r="F109" s="342"/>
      <c r="G109" s="342"/>
      <c r="H109" s="342"/>
      <c r="I109" s="342"/>
      <c r="J109" s="342"/>
      <c r="K109" s="342"/>
      <c r="L109" s="342"/>
      <c r="M109" s="342" t="s">
        <v>6382</v>
      </c>
      <c r="N109" s="342"/>
      <c r="O109" s="342"/>
      <c r="P109" s="342"/>
      <c r="Q109" s="342" t="s">
        <v>277</v>
      </c>
      <c r="R109" s="342" t="s">
        <v>278</v>
      </c>
      <c r="S109" s="342" t="s">
        <v>16</v>
      </c>
      <c r="T109" s="344" t="s">
        <v>17</v>
      </c>
      <c r="U109" s="342" t="s">
        <v>942</v>
      </c>
      <c r="V109" s="342" t="s">
        <v>6199</v>
      </c>
      <c r="W109" s="342" t="s">
        <v>6199</v>
      </c>
      <c r="X109" s="345" t="s">
        <v>942</v>
      </c>
      <c r="Y109" s="345" t="s">
        <v>5306</v>
      </c>
      <c r="Z109" s="345" t="s">
        <v>5306</v>
      </c>
      <c r="AA109" s="345" t="s">
        <v>942</v>
      </c>
    </row>
    <row r="110" spans="1:27" s="334" customFormat="1">
      <c r="A110" s="343">
        <v>107</v>
      </c>
      <c r="B110" s="342" t="s">
        <v>10</v>
      </c>
      <c r="C110" s="366" t="s">
        <v>279</v>
      </c>
      <c r="D110" s="342" t="s">
        <v>25</v>
      </c>
      <c r="E110" s="342"/>
      <c r="F110" s="342"/>
      <c r="G110" s="342"/>
      <c r="H110" s="342"/>
      <c r="I110" s="342"/>
      <c r="J110" s="342"/>
      <c r="K110" s="342"/>
      <c r="L110" s="342"/>
      <c r="M110" s="342"/>
      <c r="N110" s="342" t="s">
        <v>6383</v>
      </c>
      <c r="O110" s="342"/>
      <c r="P110" s="342"/>
      <c r="Q110" s="342" t="s">
        <v>359</v>
      </c>
      <c r="R110" s="342" t="s">
        <v>360</v>
      </c>
      <c r="S110" s="342" t="s">
        <v>30</v>
      </c>
      <c r="T110" s="344" t="s">
        <v>17</v>
      </c>
      <c r="U110" s="342" t="s">
        <v>942</v>
      </c>
      <c r="V110" s="342" t="s">
        <v>6199</v>
      </c>
      <c r="W110" s="342" t="s">
        <v>6199</v>
      </c>
      <c r="X110" s="345" t="s">
        <v>5337</v>
      </c>
      <c r="Y110" s="345" t="s">
        <v>5337</v>
      </c>
      <c r="Z110" s="345" t="s">
        <v>5337</v>
      </c>
      <c r="AA110" s="345" t="s">
        <v>5353</v>
      </c>
    </row>
    <row r="111" spans="1:27" s="334" customFormat="1">
      <c r="A111" s="343">
        <v>108</v>
      </c>
      <c r="B111" s="334" t="s">
        <v>10</v>
      </c>
      <c r="C111" s="334" t="s">
        <v>283</v>
      </c>
      <c r="D111" s="342" t="s">
        <v>36</v>
      </c>
      <c r="F111" s="342"/>
      <c r="G111" s="342"/>
      <c r="H111" s="342"/>
      <c r="I111" s="342"/>
      <c r="J111" s="342"/>
      <c r="K111" s="342"/>
      <c r="L111" s="342" t="s">
        <v>6384</v>
      </c>
      <c r="M111" s="342"/>
      <c r="N111" s="342"/>
      <c r="O111" s="342"/>
      <c r="P111" s="342"/>
      <c r="Q111" s="334" t="s">
        <v>285</v>
      </c>
      <c r="R111" s="334" t="s">
        <v>286</v>
      </c>
      <c r="S111" s="342" t="s">
        <v>30</v>
      </c>
      <c r="T111" s="344" t="s">
        <v>17</v>
      </c>
      <c r="U111" s="342" t="s">
        <v>5308</v>
      </c>
      <c r="V111" s="342" t="s">
        <v>6199</v>
      </c>
      <c r="W111" s="342" t="s">
        <v>6199</v>
      </c>
      <c r="X111" s="344" t="s">
        <v>5308</v>
      </c>
      <c r="Y111" s="344" t="s">
        <v>5314</v>
      </c>
      <c r="Z111" s="344" t="s">
        <v>5306</v>
      </c>
      <c r="AA111" s="344" t="s">
        <v>5308</v>
      </c>
    </row>
    <row r="112" spans="1:27" s="334" customFormat="1">
      <c r="A112" s="343">
        <v>109</v>
      </c>
      <c r="B112" s="334" t="s">
        <v>10</v>
      </c>
      <c r="C112" s="366" t="s">
        <v>275</v>
      </c>
      <c r="D112" s="342" t="s">
        <v>41</v>
      </c>
      <c r="F112" s="342"/>
      <c r="G112" s="342"/>
      <c r="H112" s="342"/>
      <c r="I112" s="342"/>
      <c r="J112" s="342"/>
      <c r="K112" s="342"/>
      <c r="L112" s="342"/>
      <c r="M112" s="342" t="s">
        <v>6382</v>
      </c>
      <c r="N112" s="342"/>
      <c r="O112" s="342"/>
      <c r="P112" s="342"/>
      <c r="Q112" s="334" t="s">
        <v>287</v>
      </c>
      <c r="R112" s="334" t="s">
        <v>288</v>
      </c>
      <c r="S112" s="342" t="s">
        <v>16</v>
      </c>
      <c r="T112" s="344" t="s">
        <v>17</v>
      </c>
      <c r="U112" s="342" t="s">
        <v>5308</v>
      </c>
      <c r="V112" s="342" t="s">
        <v>6199</v>
      </c>
      <c r="W112" s="342" t="s">
        <v>6199</v>
      </c>
      <c r="X112" s="344" t="s">
        <v>5308</v>
      </c>
      <c r="Y112" s="344" t="s">
        <v>5306</v>
      </c>
      <c r="Z112" s="344" t="s">
        <v>5306</v>
      </c>
      <c r="AA112" s="344" t="s">
        <v>5308</v>
      </c>
    </row>
    <row r="113" spans="1:31" s="334" customFormat="1">
      <c r="A113" s="343">
        <v>110</v>
      </c>
      <c r="B113" s="334" t="s">
        <v>10</v>
      </c>
      <c r="C113" s="366" t="s">
        <v>279</v>
      </c>
      <c r="D113" s="342" t="s">
        <v>25</v>
      </c>
      <c r="F113" s="342"/>
      <c r="G113" s="342"/>
      <c r="H113" s="342"/>
      <c r="I113" s="342"/>
      <c r="J113" s="342"/>
      <c r="K113" s="342"/>
      <c r="L113" s="342"/>
      <c r="M113" s="342"/>
      <c r="N113" s="371" t="s">
        <v>6383</v>
      </c>
      <c r="O113" s="338"/>
      <c r="P113" s="338"/>
      <c r="Q113" s="346" t="s">
        <v>361</v>
      </c>
      <c r="R113" s="346" t="s">
        <v>362</v>
      </c>
      <c r="S113" s="342" t="s">
        <v>30</v>
      </c>
      <c r="T113" s="344" t="s">
        <v>17</v>
      </c>
      <c r="U113" s="342" t="s">
        <v>5308</v>
      </c>
      <c r="V113" s="342" t="s">
        <v>6199</v>
      </c>
      <c r="W113" s="342" t="s">
        <v>6199</v>
      </c>
      <c r="X113" s="344" t="s">
        <v>5337</v>
      </c>
      <c r="Y113" s="344" t="s">
        <v>5337</v>
      </c>
      <c r="Z113" s="344" t="s">
        <v>5337</v>
      </c>
      <c r="AA113" s="344" t="s">
        <v>5308</v>
      </c>
    </row>
    <row r="114" spans="1:31" s="334" customFormat="1">
      <c r="A114" s="343">
        <v>111</v>
      </c>
      <c r="B114" s="342" t="s">
        <v>10</v>
      </c>
      <c r="C114" s="342" t="s">
        <v>291</v>
      </c>
      <c r="D114" s="342" t="s">
        <v>36</v>
      </c>
      <c r="E114" s="342"/>
      <c r="F114" s="342"/>
      <c r="G114" s="342"/>
      <c r="H114" s="342"/>
      <c r="I114" s="342"/>
      <c r="J114" s="342"/>
      <c r="K114" s="342"/>
      <c r="L114" s="342" t="s">
        <v>6386</v>
      </c>
      <c r="M114" s="342"/>
      <c r="N114" s="342"/>
      <c r="O114" s="342"/>
      <c r="P114" s="342"/>
      <c r="Q114" s="342" t="s">
        <v>293</v>
      </c>
      <c r="R114" s="342" t="s">
        <v>294</v>
      </c>
      <c r="S114" s="342" t="s">
        <v>30</v>
      </c>
      <c r="T114" s="344" t="s">
        <v>17</v>
      </c>
      <c r="U114" s="342" t="s">
        <v>942</v>
      </c>
      <c r="V114" s="342" t="s">
        <v>6199</v>
      </c>
      <c r="W114" s="342" t="s">
        <v>6199</v>
      </c>
      <c r="X114" s="345" t="s">
        <v>942</v>
      </c>
      <c r="Y114" s="345" t="s">
        <v>5314</v>
      </c>
      <c r="Z114" s="345" t="s">
        <v>5306</v>
      </c>
      <c r="AA114" s="345" t="s">
        <v>942</v>
      </c>
    </row>
    <row r="115" spans="1:31" s="334" customFormat="1">
      <c r="A115" s="343">
        <v>112</v>
      </c>
      <c r="B115" s="342" t="s">
        <v>10</v>
      </c>
      <c r="C115" s="366" t="s">
        <v>275</v>
      </c>
      <c r="D115" s="342" t="s">
        <v>41</v>
      </c>
      <c r="E115" s="342"/>
      <c r="F115" s="342"/>
      <c r="G115" s="342"/>
      <c r="H115" s="342"/>
      <c r="I115" s="342"/>
      <c r="J115" s="342"/>
      <c r="K115" s="342"/>
      <c r="L115" s="342"/>
      <c r="M115" s="342" t="s">
        <v>6382</v>
      </c>
      <c r="N115" s="342"/>
      <c r="O115" s="342"/>
      <c r="P115" s="342"/>
      <c r="Q115" s="342" t="s">
        <v>295</v>
      </c>
      <c r="R115" s="342" t="s">
        <v>363</v>
      </c>
      <c r="S115" s="342" t="s">
        <v>16</v>
      </c>
      <c r="T115" s="344" t="s">
        <v>17</v>
      </c>
      <c r="U115" s="342" t="s">
        <v>942</v>
      </c>
      <c r="V115" s="342" t="s">
        <v>6199</v>
      </c>
      <c r="W115" s="342" t="s">
        <v>6199</v>
      </c>
      <c r="X115" s="345" t="s">
        <v>942</v>
      </c>
      <c r="Y115" s="345" t="s">
        <v>942</v>
      </c>
      <c r="Z115" s="345" t="s">
        <v>5306</v>
      </c>
      <c r="AA115" s="345" t="s">
        <v>942</v>
      </c>
    </row>
    <row r="116" spans="1:31" s="334" customFormat="1">
      <c r="A116" s="343">
        <v>113</v>
      </c>
      <c r="B116" s="342" t="s">
        <v>10</v>
      </c>
      <c r="C116" s="342" t="s">
        <v>297</v>
      </c>
      <c r="D116" s="342" t="s">
        <v>25</v>
      </c>
      <c r="E116" s="342"/>
      <c r="F116" s="342"/>
      <c r="G116" s="342"/>
      <c r="H116" s="342"/>
      <c r="I116" s="342"/>
      <c r="J116" s="342"/>
      <c r="K116" s="342"/>
      <c r="L116" s="342"/>
      <c r="M116" s="342"/>
      <c r="N116" s="342" t="s">
        <v>6387</v>
      </c>
      <c r="O116" s="342"/>
      <c r="P116" s="342"/>
      <c r="Q116" s="342" t="s">
        <v>364</v>
      </c>
      <c r="R116" s="342" t="s">
        <v>365</v>
      </c>
      <c r="S116" s="342" t="s">
        <v>30</v>
      </c>
      <c r="T116" s="344" t="s">
        <v>17</v>
      </c>
      <c r="U116" s="342" t="s">
        <v>942</v>
      </c>
      <c r="V116" s="342" t="s">
        <v>6199</v>
      </c>
      <c r="W116" s="342" t="s">
        <v>6199</v>
      </c>
      <c r="X116" s="345" t="s">
        <v>5337</v>
      </c>
      <c r="Y116" s="345" t="s">
        <v>5337</v>
      </c>
      <c r="Z116" s="345" t="s">
        <v>5337</v>
      </c>
      <c r="AA116" s="345" t="s">
        <v>5353</v>
      </c>
    </row>
    <row r="117" spans="1:31" s="373" customFormat="1">
      <c r="A117" s="343">
        <v>114</v>
      </c>
      <c r="B117" s="342" t="s">
        <v>10</v>
      </c>
      <c r="C117" s="342" t="s">
        <v>300</v>
      </c>
      <c r="D117" s="342" t="s">
        <v>36</v>
      </c>
      <c r="E117" s="342"/>
      <c r="F117" s="342"/>
      <c r="G117" s="342"/>
      <c r="H117" s="342"/>
      <c r="I117" s="342"/>
      <c r="J117" s="342" t="s">
        <v>6326</v>
      </c>
      <c r="K117" s="342"/>
      <c r="L117" s="342"/>
      <c r="M117" s="342"/>
      <c r="N117" s="342"/>
      <c r="O117" s="342"/>
      <c r="P117" s="342"/>
      <c r="Q117" s="342" t="s">
        <v>366</v>
      </c>
      <c r="R117" s="342" t="s">
        <v>367</v>
      </c>
      <c r="S117" s="342" t="s">
        <v>30</v>
      </c>
      <c r="T117" s="344" t="s">
        <v>17</v>
      </c>
      <c r="U117" s="342" t="s">
        <v>942</v>
      </c>
      <c r="V117" s="342" t="s">
        <v>6199</v>
      </c>
      <c r="W117" s="342" t="s">
        <v>6199</v>
      </c>
      <c r="X117" s="345" t="s">
        <v>942</v>
      </c>
      <c r="Y117" s="345" t="s">
        <v>5314</v>
      </c>
      <c r="Z117" s="345" t="s">
        <v>5306</v>
      </c>
      <c r="AA117" s="345" t="s">
        <v>5315</v>
      </c>
    </row>
    <row r="118" spans="1:31" s="334" customFormat="1">
      <c r="A118" s="343">
        <v>115</v>
      </c>
      <c r="B118" s="342" t="s">
        <v>10</v>
      </c>
      <c r="C118" s="342" t="s">
        <v>304</v>
      </c>
      <c r="D118" s="342" t="s">
        <v>41</v>
      </c>
      <c r="E118" s="342"/>
      <c r="F118" s="342"/>
      <c r="G118" s="342"/>
      <c r="H118" s="342"/>
      <c r="I118" s="342"/>
      <c r="J118" s="342"/>
      <c r="K118" s="342" t="s">
        <v>6327</v>
      </c>
      <c r="L118" s="342"/>
      <c r="M118" s="342"/>
      <c r="N118" s="342"/>
      <c r="O118" s="342"/>
      <c r="P118" s="342"/>
      <c r="Q118" s="342" t="s">
        <v>368</v>
      </c>
      <c r="R118" s="342" t="s">
        <v>369</v>
      </c>
      <c r="S118" s="342" t="s">
        <v>16</v>
      </c>
      <c r="T118" s="344" t="s">
        <v>17</v>
      </c>
      <c r="U118" s="342" t="s">
        <v>942</v>
      </c>
      <c r="V118" s="342" t="s">
        <v>6199</v>
      </c>
      <c r="W118" s="342" t="s">
        <v>6199</v>
      </c>
      <c r="X118" s="345" t="s">
        <v>942</v>
      </c>
      <c r="Y118" s="345" t="s">
        <v>942</v>
      </c>
      <c r="Z118" s="345" t="s">
        <v>5306</v>
      </c>
      <c r="AA118" s="345"/>
    </row>
    <row r="119" spans="1:31" s="342" customFormat="1">
      <c r="A119" s="343">
        <v>116</v>
      </c>
      <c r="B119" s="342" t="s">
        <v>10</v>
      </c>
      <c r="C119" s="342" t="s">
        <v>308</v>
      </c>
      <c r="D119" s="342" t="s">
        <v>25</v>
      </c>
      <c r="L119" s="342" t="s">
        <v>6328</v>
      </c>
      <c r="Q119" s="342" t="s">
        <v>370</v>
      </c>
      <c r="R119" s="342" t="s">
        <v>371</v>
      </c>
      <c r="S119" s="342" t="s">
        <v>30</v>
      </c>
      <c r="T119" s="344" t="s">
        <v>17</v>
      </c>
      <c r="U119" s="342" t="s">
        <v>942</v>
      </c>
      <c r="V119" s="342" t="s">
        <v>6199</v>
      </c>
      <c r="W119" s="342" t="s">
        <v>6199</v>
      </c>
      <c r="X119" s="345" t="s">
        <v>5337</v>
      </c>
      <c r="Y119" s="345" t="s">
        <v>5337</v>
      </c>
      <c r="Z119" s="345" t="s">
        <v>5337</v>
      </c>
      <c r="AA119" s="345" t="s">
        <v>5353</v>
      </c>
    </row>
    <row r="120" spans="1:31" s="342" customFormat="1">
      <c r="A120" s="343">
        <v>117</v>
      </c>
      <c r="B120" s="342" t="s">
        <v>10</v>
      </c>
      <c r="C120" s="342" t="s">
        <v>312</v>
      </c>
      <c r="D120" s="342" t="s">
        <v>25</v>
      </c>
      <c r="L120" s="342" t="s">
        <v>6329</v>
      </c>
      <c r="Q120" s="342" t="s">
        <v>372</v>
      </c>
      <c r="R120" s="342" t="s">
        <v>373</v>
      </c>
      <c r="S120" s="342" t="s">
        <v>30</v>
      </c>
      <c r="T120" s="344" t="s">
        <v>17</v>
      </c>
      <c r="U120" s="342" t="s">
        <v>6212</v>
      </c>
      <c r="V120" s="342" t="s">
        <v>6199</v>
      </c>
      <c r="W120" s="342" t="s">
        <v>6213</v>
      </c>
      <c r="X120" s="345" t="s">
        <v>5337</v>
      </c>
      <c r="Y120" s="345" t="s">
        <v>5337</v>
      </c>
      <c r="Z120" s="345" t="s">
        <v>5337</v>
      </c>
      <c r="AA120" s="345" t="s">
        <v>5353</v>
      </c>
      <c r="AE120" s="342" t="s">
        <v>5308</v>
      </c>
    </row>
    <row r="121" spans="1:31" s="342" customFormat="1">
      <c r="A121" s="343">
        <v>118</v>
      </c>
      <c r="B121" s="342" t="s">
        <v>10</v>
      </c>
      <c r="C121" s="342" t="s">
        <v>316</v>
      </c>
      <c r="D121" s="342" t="s">
        <v>25</v>
      </c>
      <c r="L121" s="342" t="s">
        <v>6256</v>
      </c>
      <c r="Q121" s="342" t="s">
        <v>374</v>
      </c>
      <c r="R121" s="342" t="s">
        <v>375</v>
      </c>
      <c r="S121" s="342" t="s">
        <v>30</v>
      </c>
      <c r="T121" s="344" t="s">
        <v>17</v>
      </c>
      <c r="U121" s="342" t="s">
        <v>6212</v>
      </c>
      <c r="V121" s="342" t="s">
        <v>6199</v>
      </c>
      <c r="W121" s="342" t="s">
        <v>6213</v>
      </c>
      <c r="X121" s="345" t="s">
        <v>5337</v>
      </c>
      <c r="Y121" s="345" t="s">
        <v>5337</v>
      </c>
      <c r="Z121" s="345" t="s">
        <v>5306</v>
      </c>
      <c r="AA121" s="345" t="s">
        <v>5353</v>
      </c>
    </row>
    <row r="122" spans="1:31" s="342" customFormat="1">
      <c r="A122" s="343">
        <v>119</v>
      </c>
      <c r="B122" s="342" t="s">
        <v>10</v>
      </c>
      <c r="C122" s="342" t="s">
        <v>320</v>
      </c>
      <c r="D122" s="342" t="s">
        <v>25</v>
      </c>
      <c r="L122" s="342" t="s">
        <v>6257</v>
      </c>
      <c r="Q122" s="342" t="s">
        <v>376</v>
      </c>
      <c r="R122" s="342" t="s">
        <v>377</v>
      </c>
      <c r="S122" s="342" t="s">
        <v>30</v>
      </c>
      <c r="T122" s="344" t="s">
        <v>17</v>
      </c>
      <c r="U122" s="342" t="s">
        <v>6212</v>
      </c>
      <c r="V122" s="342" t="s">
        <v>6199</v>
      </c>
      <c r="W122" s="342" t="s">
        <v>6213</v>
      </c>
      <c r="X122" s="345" t="s">
        <v>5337</v>
      </c>
      <c r="Y122" s="345" t="s">
        <v>5337</v>
      </c>
      <c r="Z122" s="345" t="s">
        <v>5306</v>
      </c>
      <c r="AA122" s="345" t="s">
        <v>5353</v>
      </c>
    </row>
    <row r="123" spans="1:31" s="342" customFormat="1">
      <c r="A123" s="343">
        <v>120</v>
      </c>
      <c r="B123" s="342" t="s">
        <v>10</v>
      </c>
      <c r="C123" s="342" t="s">
        <v>324</v>
      </c>
      <c r="D123" s="342" t="s">
        <v>25</v>
      </c>
      <c r="L123" s="342" t="s">
        <v>6258</v>
      </c>
      <c r="Q123" s="342" t="s">
        <v>378</v>
      </c>
      <c r="R123" s="342" t="s">
        <v>379</v>
      </c>
      <c r="S123" s="342" t="s">
        <v>23</v>
      </c>
      <c r="T123" s="344" t="s">
        <v>17</v>
      </c>
      <c r="U123" s="342" t="s">
        <v>6261</v>
      </c>
      <c r="V123" s="342" t="s">
        <v>6199</v>
      </c>
      <c r="W123" s="342" t="s">
        <v>6213</v>
      </c>
      <c r="X123" s="345" t="s">
        <v>5340</v>
      </c>
      <c r="Y123" s="345" t="s">
        <v>5340</v>
      </c>
      <c r="Z123" s="345" t="s">
        <v>5306</v>
      </c>
      <c r="AA123" s="345" t="s">
        <v>5315</v>
      </c>
    </row>
    <row r="124" spans="1:31" s="342" customFormat="1">
      <c r="A124" s="343">
        <v>121</v>
      </c>
      <c r="B124" s="342" t="s">
        <v>10</v>
      </c>
      <c r="C124" s="342" t="s">
        <v>380</v>
      </c>
      <c r="D124" s="342" t="s">
        <v>36</v>
      </c>
      <c r="J124" s="342" t="s">
        <v>6498</v>
      </c>
      <c r="Q124" s="342" t="s">
        <v>6514</v>
      </c>
      <c r="R124" s="342" t="s">
        <v>6515</v>
      </c>
      <c r="S124" s="344" t="s">
        <v>23</v>
      </c>
      <c r="T124" s="344"/>
      <c r="U124" s="348"/>
      <c r="V124" s="348"/>
      <c r="W124" s="348"/>
      <c r="X124" s="345" t="s">
        <v>5308</v>
      </c>
      <c r="Y124" s="345" t="s">
        <v>5308</v>
      </c>
      <c r="Z124" s="345" t="s">
        <v>5308</v>
      </c>
      <c r="AA124" s="345" t="s">
        <v>5308</v>
      </c>
    </row>
    <row r="125" spans="1:31" s="365" customFormat="1">
      <c r="A125" s="343">
        <v>122</v>
      </c>
      <c r="B125" s="342" t="s">
        <v>10</v>
      </c>
      <c r="C125" s="342" t="s">
        <v>275</v>
      </c>
      <c r="D125" s="342" t="s">
        <v>41</v>
      </c>
      <c r="E125" s="342"/>
      <c r="F125" s="342"/>
      <c r="G125" s="342"/>
      <c r="H125" s="342"/>
      <c r="I125" s="342"/>
      <c r="J125" s="342"/>
      <c r="K125" s="342" t="s">
        <v>6382</v>
      </c>
      <c r="L125" s="342"/>
      <c r="M125" s="342"/>
      <c r="N125" s="342"/>
      <c r="O125" s="342"/>
      <c r="P125" s="342"/>
      <c r="Q125" s="342" t="s">
        <v>328</v>
      </c>
      <c r="R125" s="342" t="s">
        <v>328</v>
      </c>
      <c r="S125" s="344" t="s">
        <v>16</v>
      </c>
      <c r="T125" s="344" t="s">
        <v>17</v>
      </c>
      <c r="U125" s="372"/>
      <c r="V125" s="348"/>
      <c r="W125" s="348"/>
      <c r="X125" s="345"/>
      <c r="Y125" s="345"/>
      <c r="Z125" s="345"/>
      <c r="AA125" s="345"/>
    </row>
    <row r="126" spans="1:31" s="365" customFormat="1">
      <c r="A126" s="343">
        <v>123</v>
      </c>
      <c r="B126" s="342" t="s">
        <v>10</v>
      </c>
      <c r="C126" s="342" t="s">
        <v>329</v>
      </c>
      <c r="D126" s="342" t="s">
        <v>25</v>
      </c>
      <c r="E126" s="342"/>
      <c r="F126" s="342"/>
      <c r="G126" s="342"/>
      <c r="H126" s="342"/>
      <c r="I126" s="342"/>
      <c r="J126" s="342"/>
      <c r="K126" s="342"/>
      <c r="L126" s="342" t="s">
        <v>6497</v>
      </c>
      <c r="M126" s="342"/>
      <c r="N126" s="342"/>
      <c r="O126" s="342"/>
      <c r="P126" s="342"/>
      <c r="Q126" s="342" t="s">
        <v>331</v>
      </c>
      <c r="R126" s="342" t="s">
        <v>332</v>
      </c>
      <c r="S126" s="344" t="s">
        <v>23</v>
      </c>
      <c r="T126" s="344" t="s">
        <v>17</v>
      </c>
      <c r="U126" s="372" t="s">
        <v>6499</v>
      </c>
      <c r="V126" s="348"/>
      <c r="W126" s="348" t="s">
        <v>6213</v>
      </c>
      <c r="X126" s="345" t="s">
        <v>5373</v>
      </c>
      <c r="Y126" s="345" t="s">
        <v>5373</v>
      </c>
      <c r="Z126" s="345" t="s">
        <v>5340</v>
      </c>
      <c r="AA126" s="345" t="s">
        <v>5315</v>
      </c>
    </row>
    <row r="127" spans="1:31" s="365" customFormat="1">
      <c r="A127" s="343">
        <v>124</v>
      </c>
      <c r="B127" s="342" t="s">
        <v>10</v>
      </c>
      <c r="C127" s="342" t="s">
        <v>279</v>
      </c>
      <c r="D127" s="342" t="s">
        <v>25</v>
      </c>
      <c r="E127" s="342"/>
      <c r="F127" s="342"/>
      <c r="G127" s="342"/>
      <c r="H127" s="342"/>
      <c r="I127" s="342"/>
      <c r="J127" s="342"/>
      <c r="K127" s="342"/>
      <c r="L127" s="342" t="s">
        <v>6383</v>
      </c>
      <c r="M127" s="342"/>
      <c r="N127" s="342"/>
      <c r="O127" s="342"/>
      <c r="P127" s="342"/>
      <c r="Q127" s="342" t="s">
        <v>333</v>
      </c>
      <c r="R127" s="342" t="s">
        <v>334</v>
      </c>
      <c r="S127" s="344" t="s">
        <v>23</v>
      </c>
      <c r="T127" s="344" t="s">
        <v>17</v>
      </c>
      <c r="U127" s="372"/>
      <c r="V127" s="348"/>
      <c r="W127" s="348"/>
      <c r="X127" s="345" t="s">
        <v>5373</v>
      </c>
      <c r="Y127" s="345" t="s">
        <v>5373</v>
      </c>
      <c r="Z127" s="345" t="s">
        <v>5340</v>
      </c>
      <c r="AA127" s="345" t="s">
        <v>5315</v>
      </c>
    </row>
    <row r="128" spans="1:31" s="342" customFormat="1">
      <c r="A128" s="343">
        <v>125</v>
      </c>
      <c r="B128" s="342" t="s">
        <v>10</v>
      </c>
      <c r="C128" s="342" t="s">
        <v>382</v>
      </c>
      <c r="D128" s="342" t="s">
        <v>36</v>
      </c>
      <c r="H128" s="342" t="s">
        <v>6388</v>
      </c>
      <c r="Q128" s="342" t="s">
        <v>384</v>
      </c>
      <c r="R128" s="342" t="s">
        <v>385</v>
      </c>
      <c r="S128" s="342" t="s">
        <v>30</v>
      </c>
      <c r="T128" s="344" t="s">
        <v>17</v>
      </c>
      <c r="U128" s="342" t="s">
        <v>942</v>
      </c>
      <c r="V128" s="342" t="s">
        <v>6199</v>
      </c>
      <c r="W128" s="342" t="s">
        <v>6199</v>
      </c>
      <c r="X128" s="374" t="s">
        <v>942</v>
      </c>
      <c r="Y128" s="374" t="s">
        <v>942</v>
      </c>
      <c r="Z128" s="374" t="s">
        <v>5306</v>
      </c>
      <c r="AA128" s="374" t="s">
        <v>942</v>
      </c>
    </row>
    <row r="129" spans="1:44" s="342" customFormat="1">
      <c r="A129" s="343">
        <v>126</v>
      </c>
      <c r="B129" s="342" t="s">
        <v>10</v>
      </c>
      <c r="C129" s="342" t="s">
        <v>386</v>
      </c>
      <c r="D129" s="342" t="s">
        <v>41</v>
      </c>
      <c r="I129" s="342" t="s">
        <v>6389</v>
      </c>
      <c r="Q129" s="342" t="s">
        <v>388</v>
      </c>
      <c r="R129" s="342" t="s">
        <v>389</v>
      </c>
      <c r="S129" s="342" t="s">
        <v>16</v>
      </c>
      <c r="T129" s="344" t="s">
        <v>17</v>
      </c>
      <c r="U129" s="342" t="s">
        <v>942</v>
      </c>
      <c r="V129" s="342" t="s">
        <v>6199</v>
      </c>
      <c r="W129" s="342" t="s">
        <v>6199</v>
      </c>
      <c r="X129" s="345" t="s">
        <v>942</v>
      </c>
      <c r="Y129" s="345" t="s">
        <v>942</v>
      </c>
      <c r="Z129" s="345" t="s">
        <v>5306</v>
      </c>
      <c r="AA129" s="345" t="s">
        <v>942</v>
      </c>
    </row>
    <row r="130" spans="1:44" s="342" customFormat="1">
      <c r="A130" s="343">
        <v>127</v>
      </c>
      <c r="B130" s="342" t="s">
        <v>10</v>
      </c>
      <c r="C130" s="342" t="s">
        <v>390</v>
      </c>
      <c r="D130" s="342" t="s">
        <v>25</v>
      </c>
      <c r="J130" s="342" t="s">
        <v>6262</v>
      </c>
      <c r="Q130" s="342" t="s">
        <v>391</v>
      </c>
      <c r="R130" s="342" t="s">
        <v>392</v>
      </c>
      <c r="S130" s="342" t="s">
        <v>30</v>
      </c>
      <c r="T130" s="344" t="s">
        <v>17</v>
      </c>
      <c r="U130" s="342" t="s">
        <v>942</v>
      </c>
      <c r="V130" s="342" t="s">
        <v>6199</v>
      </c>
      <c r="W130" s="342" t="s">
        <v>6199</v>
      </c>
      <c r="X130" s="345" t="s">
        <v>5337</v>
      </c>
      <c r="Y130" s="345" t="s">
        <v>5337</v>
      </c>
      <c r="Z130" s="345" t="s">
        <v>5306</v>
      </c>
      <c r="AA130" s="345" t="s">
        <v>5353</v>
      </c>
    </row>
    <row r="131" spans="1:44" s="342" customFormat="1">
      <c r="A131" s="343">
        <v>128</v>
      </c>
      <c r="B131" s="342" t="s">
        <v>10</v>
      </c>
      <c r="C131" s="342" t="s">
        <v>393</v>
      </c>
      <c r="D131" s="342" t="s">
        <v>25</v>
      </c>
      <c r="J131" s="342" t="s">
        <v>6390</v>
      </c>
      <c r="Q131" s="342" t="s">
        <v>394</v>
      </c>
      <c r="R131" s="342" t="s">
        <v>395</v>
      </c>
      <c r="S131" s="342" t="s">
        <v>30</v>
      </c>
      <c r="T131" s="344" t="s">
        <v>17</v>
      </c>
      <c r="U131" s="342" t="s">
        <v>6212</v>
      </c>
      <c r="V131" s="342" t="s">
        <v>6199</v>
      </c>
      <c r="W131" s="342" t="s">
        <v>6213</v>
      </c>
      <c r="X131" s="345" t="s">
        <v>5337</v>
      </c>
      <c r="Y131" s="345" t="s">
        <v>5337</v>
      </c>
      <c r="Z131" s="345" t="s">
        <v>5306</v>
      </c>
      <c r="AA131" s="345" t="s">
        <v>942</v>
      </c>
    </row>
    <row r="132" spans="1:44" s="342" customFormat="1">
      <c r="A132" s="343">
        <v>129</v>
      </c>
      <c r="B132" s="342" t="s">
        <v>10</v>
      </c>
      <c r="C132" s="342" t="s">
        <v>396</v>
      </c>
      <c r="D132" s="342" t="s">
        <v>36</v>
      </c>
      <c r="F132" s="342" t="s">
        <v>6263</v>
      </c>
      <c r="Q132" s="342" t="s">
        <v>398</v>
      </c>
      <c r="R132" s="342" t="s">
        <v>399</v>
      </c>
      <c r="S132" s="342" t="s">
        <v>23</v>
      </c>
      <c r="T132" s="344" t="s">
        <v>17</v>
      </c>
      <c r="U132" s="342" t="s">
        <v>942</v>
      </c>
      <c r="V132" s="342" t="s">
        <v>6199</v>
      </c>
      <c r="W132" s="342" t="s">
        <v>6199</v>
      </c>
      <c r="X132" s="345" t="s">
        <v>942</v>
      </c>
      <c r="Y132" s="345" t="s">
        <v>5314</v>
      </c>
      <c r="Z132" s="345" t="s">
        <v>5306</v>
      </c>
      <c r="AA132" s="345" t="s">
        <v>942</v>
      </c>
    </row>
    <row r="133" spans="1:44">
      <c r="A133" s="343">
        <v>130</v>
      </c>
      <c r="B133" s="342" t="s">
        <v>10</v>
      </c>
      <c r="C133" s="342" t="s">
        <v>400</v>
      </c>
      <c r="D133" s="342" t="s">
        <v>41</v>
      </c>
      <c r="E133" s="342"/>
      <c r="F133" s="342"/>
      <c r="G133" s="342" t="s">
        <v>6264</v>
      </c>
      <c r="H133" s="342"/>
      <c r="I133" s="342"/>
      <c r="J133" s="342"/>
      <c r="K133" s="342"/>
      <c r="L133" s="342"/>
      <c r="M133" s="342"/>
      <c r="N133" s="342"/>
      <c r="O133" s="342"/>
      <c r="P133" s="342"/>
      <c r="Q133" s="342" t="s">
        <v>402</v>
      </c>
      <c r="R133" s="342" t="s">
        <v>403</v>
      </c>
      <c r="S133" s="342" t="s">
        <v>16</v>
      </c>
      <c r="T133" s="344" t="s">
        <v>17</v>
      </c>
      <c r="U133" s="342" t="s">
        <v>942</v>
      </c>
      <c r="V133" s="342" t="s">
        <v>6199</v>
      </c>
      <c r="W133" s="342" t="s">
        <v>6199</v>
      </c>
      <c r="X133" s="345" t="s">
        <v>942</v>
      </c>
      <c r="Y133" s="345" t="s">
        <v>942</v>
      </c>
      <c r="Z133" s="345" t="s">
        <v>5306</v>
      </c>
      <c r="AA133" s="345" t="s">
        <v>942</v>
      </c>
      <c r="AE133" s="334"/>
      <c r="AF133" s="334"/>
      <c r="AG133" s="334"/>
      <c r="AH133" s="334"/>
      <c r="AI133" s="334"/>
      <c r="AJ133" s="334"/>
      <c r="AK133" s="334"/>
      <c r="AL133" s="334"/>
      <c r="AM133" s="334"/>
      <c r="AN133" s="334"/>
      <c r="AO133" s="334"/>
      <c r="AP133" s="334"/>
      <c r="AQ133" s="334"/>
      <c r="AR133" s="334"/>
    </row>
    <row r="134" spans="1:44" s="342" customFormat="1">
      <c r="A134" s="343">
        <v>131</v>
      </c>
      <c r="B134" s="342" t="s">
        <v>10</v>
      </c>
      <c r="C134" s="342" t="s">
        <v>404</v>
      </c>
      <c r="D134" s="342" t="s">
        <v>25</v>
      </c>
      <c r="H134" s="342" t="s">
        <v>6265</v>
      </c>
      <c r="Q134" s="342" t="s">
        <v>406</v>
      </c>
      <c r="R134" s="342" t="s">
        <v>407</v>
      </c>
      <c r="S134" s="342" t="s">
        <v>23</v>
      </c>
      <c r="T134" s="344" t="s">
        <v>17</v>
      </c>
      <c r="U134" s="342" t="s">
        <v>6303</v>
      </c>
      <c r="V134" s="342" t="s">
        <v>6199</v>
      </c>
      <c r="W134" s="342" t="s">
        <v>6213</v>
      </c>
      <c r="X134" s="345" t="s">
        <v>5340</v>
      </c>
      <c r="Y134" s="345" t="s">
        <v>5340</v>
      </c>
      <c r="Z134" s="345" t="s">
        <v>5306</v>
      </c>
      <c r="AA134" s="345" t="s">
        <v>5353</v>
      </c>
    </row>
    <row r="135" spans="1:44" s="342" customFormat="1">
      <c r="A135" s="343">
        <v>132</v>
      </c>
      <c r="B135" s="342" t="s">
        <v>10</v>
      </c>
      <c r="C135" s="342" t="s">
        <v>408</v>
      </c>
      <c r="D135" s="342" t="s">
        <v>25</v>
      </c>
      <c r="H135" s="342" t="s">
        <v>6266</v>
      </c>
      <c r="Q135" s="342" t="s">
        <v>410</v>
      </c>
      <c r="R135" s="342" t="s">
        <v>411</v>
      </c>
      <c r="S135" s="342" t="s">
        <v>23</v>
      </c>
      <c r="T135" s="344" t="s">
        <v>17</v>
      </c>
      <c r="U135" s="342" t="s">
        <v>6303</v>
      </c>
      <c r="V135" s="342" t="s">
        <v>6199</v>
      </c>
      <c r="W135" s="342" t="s">
        <v>6213</v>
      </c>
      <c r="X135" s="345" t="s">
        <v>5340</v>
      </c>
      <c r="Y135" s="345" t="s">
        <v>5340</v>
      </c>
      <c r="Z135" s="345" t="s">
        <v>5306</v>
      </c>
      <c r="AA135" s="345" t="s">
        <v>5315</v>
      </c>
    </row>
    <row r="136" spans="1:44" s="342" customFormat="1">
      <c r="A136" s="343">
        <v>133</v>
      </c>
      <c r="B136" s="342" t="s">
        <v>10</v>
      </c>
      <c r="C136" s="342" t="s">
        <v>412</v>
      </c>
      <c r="D136" s="342" t="s">
        <v>25</v>
      </c>
      <c r="H136" s="342" t="s">
        <v>6267</v>
      </c>
      <c r="Q136" s="342" t="s">
        <v>414</v>
      </c>
      <c r="R136" s="342" t="s">
        <v>415</v>
      </c>
      <c r="S136" s="342" t="s">
        <v>30</v>
      </c>
      <c r="T136" s="344" t="s">
        <v>17</v>
      </c>
      <c r="U136" s="342" t="s">
        <v>6303</v>
      </c>
      <c r="V136" s="342" t="s">
        <v>6199</v>
      </c>
      <c r="W136" s="342" t="s">
        <v>6213</v>
      </c>
      <c r="X136" s="345" t="s">
        <v>5337</v>
      </c>
      <c r="Y136" s="345" t="s">
        <v>5337</v>
      </c>
      <c r="Z136" s="345" t="s">
        <v>5306</v>
      </c>
      <c r="AA136" s="345" t="s">
        <v>942</v>
      </c>
    </row>
    <row r="137" spans="1:44">
      <c r="A137" s="343">
        <v>134</v>
      </c>
      <c r="B137" s="342" t="s">
        <v>10</v>
      </c>
      <c r="C137" s="342" t="s">
        <v>416</v>
      </c>
      <c r="D137" s="342" t="s">
        <v>36</v>
      </c>
      <c r="E137" s="342"/>
      <c r="F137" s="342"/>
      <c r="G137" s="342"/>
      <c r="H137" s="342" t="s">
        <v>6268</v>
      </c>
      <c r="I137" s="342"/>
      <c r="J137" s="342"/>
      <c r="K137" s="342"/>
      <c r="L137" s="342"/>
      <c r="M137" s="342"/>
      <c r="N137" s="342"/>
      <c r="O137" s="342"/>
      <c r="P137" s="342"/>
      <c r="Q137" s="342" t="s">
        <v>418</v>
      </c>
      <c r="R137" s="342" t="s">
        <v>419</v>
      </c>
      <c r="S137" s="342" t="s">
        <v>30</v>
      </c>
      <c r="T137" s="344" t="s">
        <v>17</v>
      </c>
      <c r="U137" s="342" t="s">
        <v>942</v>
      </c>
      <c r="V137" s="342" t="s">
        <v>6199</v>
      </c>
      <c r="W137" s="342" t="s">
        <v>6199</v>
      </c>
      <c r="X137" s="345" t="s">
        <v>942</v>
      </c>
      <c r="Y137" s="345" t="s">
        <v>5314</v>
      </c>
      <c r="Z137" s="345" t="s">
        <v>5306</v>
      </c>
      <c r="AA137" s="345" t="s">
        <v>5353</v>
      </c>
      <c r="AE137" s="334"/>
      <c r="AF137" s="334"/>
      <c r="AG137" s="334"/>
      <c r="AH137" s="334"/>
      <c r="AI137" s="334"/>
      <c r="AJ137" s="334"/>
      <c r="AK137" s="334"/>
      <c r="AL137" s="334"/>
      <c r="AM137" s="334"/>
      <c r="AN137" s="334"/>
      <c r="AO137" s="334"/>
      <c r="AP137" s="334"/>
      <c r="AQ137" s="334"/>
      <c r="AR137" s="334"/>
    </row>
    <row r="138" spans="1:44" s="365" customFormat="1">
      <c r="A138" s="343">
        <v>135</v>
      </c>
      <c r="B138" s="342" t="s">
        <v>10</v>
      </c>
      <c r="C138" s="342" t="s">
        <v>230</v>
      </c>
      <c r="D138" s="342" t="s">
        <v>41</v>
      </c>
      <c r="E138" s="342"/>
      <c r="F138" s="342"/>
      <c r="G138" s="342"/>
      <c r="H138" s="342"/>
      <c r="I138" s="342" t="s">
        <v>6246</v>
      </c>
      <c r="J138" s="342"/>
      <c r="K138" s="342"/>
      <c r="L138" s="342"/>
      <c r="M138" s="342"/>
      <c r="N138" s="342"/>
      <c r="O138" s="342"/>
      <c r="P138" s="342"/>
      <c r="Q138" s="342" t="s">
        <v>420</v>
      </c>
      <c r="R138" s="342" t="s">
        <v>421</v>
      </c>
      <c r="S138" s="342" t="s">
        <v>16</v>
      </c>
      <c r="T138" s="344" t="s">
        <v>17</v>
      </c>
      <c r="U138" s="342" t="s">
        <v>942</v>
      </c>
      <c r="V138" s="342" t="s">
        <v>6199</v>
      </c>
      <c r="W138" s="342" t="s">
        <v>5306</v>
      </c>
      <c r="X138" s="345" t="s">
        <v>5306</v>
      </c>
      <c r="Y138" s="345" t="s">
        <v>5306</v>
      </c>
      <c r="Z138" s="345" t="s">
        <v>5306</v>
      </c>
      <c r="AA138" s="345" t="s">
        <v>942</v>
      </c>
    </row>
    <row r="139" spans="1:44">
      <c r="A139" s="343">
        <v>136</v>
      </c>
      <c r="B139" s="342" t="s">
        <v>10</v>
      </c>
      <c r="C139" s="342" t="s">
        <v>234</v>
      </c>
      <c r="D139" s="342" t="s">
        <v>25</v>
      </c>
      <c r="E139" s="342"/>
      <c r="F139" s="342"/>
      <c r="G139" s="342"/>
      <c r="H139" s="342"/>
      <c r="I139" s="342"/>
      <c r="J139" s="342" t="s">
        <v>6247</v>
      </c>
      <c r="K139" s="342"/>
      <c r="L139" s="342"/>
      <c r="M139" s="342"/>
      <c r="N139" s="342"/>
      <c r="O139" s="342"/>
      <c r="P139" s="342"/>
      <c r="Q139" s="342" t="s">
        <v>422</v>
      </c>
      <c r="R139" s="342" t="s">
        <v>423</v>
      </c>
      <c r="S139" s="342" t="s">
        <v>30</v>
      </c>
      <c r="T139" s="344" t="s">
        <v>17</v>
      </c>
      <c r="U139" s="342" t="s">
        <v>942</v>
      </c>
      <c r="V139" s="342" t="s">
        <v>6199</v>
      </c>
      <c r="W139" s="342" t="s">
        <v>6199</v>
      </c>
      <c r="X139" s="345" t="s">
        <v>5337</v>
      </c>
      <c r="Y139" s="345" t="s">
        <v>5337</v>
      </c>
      <c r="Z139" s="345" t="s">
        <v>5306</v>
      </c>
      <c r="AA139" s="345" t="s">
        <v>5433</v>
      </c>
      <c r="AE139" s="334"/>
      <c r="AF139" s="334"/>
      <c r="AG139" s="334"/>
      <c r="AH139" s="334"/>
      <c r="AI139" s="334"/>
      <c r="AJ139" s="334"/>
      <c r="AK139" s="334"/>
      <c r="AL139" s="334"/>
      <c r="AM139" s="334"/>
      <c r="AN139" s="334"/>
      <c r="AO139" s="334"/>
      <c r="AP139" s="334"/>
      <c r="AQ139" s="334"/>
      <c r="AR139" s="334"/>
    </row>
    <row r="140" spans="1:44">
      <c r="A140" s="343">
        <v>137</v>
      </c>
      <c r="B140" s="342" t="s">
        <v>10</v>
      </c>
      <c r="C140" s="342" t="s">
        <v>237</v>
      </c>
      <c r="D140" s="342" t="s">
        <v>25</v>
      </c>
      <c r="E140" s="342"/>
      <c r="F140" s="342"/>
      <c r="G140" s="342"/>
      <c r="H140" s="342"/>
      <c r="I140" s="342"/>
      <c r="J140" s="342" t="s">
        <v>6248</v>
      </c>
      <c r="K140" s="342"/>
      <c r="L140" s="342"/>
      <c r="M140" s="342"/>
      <c r="N140" s="342"/>
      <c r="O140" s="342"/>
      <c r="P140" s="342"/>
      <c r="Q140" s="342" t="s">
        <v>424</v>
      </c>
      <c r="R140" s="342" t="s">
        <v>425</v>
      </c>
      <c r="S140" s="342" t="s">
        <v>30</v>
      </c>
      <c r="T140" s="344" t="s">
        <v>17</v>
      </c>
      <c r="U140" s="342" t="s">
        <v>6196</v>
      </c>
      <c r="V140" s="342" t="s">
        <v>6199</v>
      </c>
      <c r="W140" s="342" t="s">
        <v>6249</v>
      </c>
      <c r="X140" s="345" t="s">
        <v>5337</v>
      </c>
      <c r="Y140" s="345" t="s">
        <v>5337</v>
      </c>
      <c r="Z140" s="345" t="s">
        <v>5306</v>
      </c>
      <c r="AA140" s="345" t="s">
        <v>942</v>
      </c>
      <c r="AE140" s="334"/>
      <c r="AF140" s="334"/>
      <c r="AG140" s="334"/>
      <c r="AH140" s="334"/>
      <c r="AI140" s="334"/>
      <c r="AJ140" s="334"/>
      <c r="AK140" s="334"/>
      <c r="AL140" s="334"/>
      <c r="AM140" s="334"/>
      <c r="AN140" s="334"/>
      <c r="AO140" s="334"/>
      <c r="AP140" s="334"/>
      <c r="AQ140" s="334"/>
      <c r="AR140" s="334"/>
    </row>
    <row r="141" spans="1:44">
      <c r="A141" s="343">
        <v>138</v>
      </c>
      <c r="B141" s="342" t="s">
        <v>10</v>
      </c>
      <c r="C141" s="351" t="s">
        <v>241</v>
      </c>
      <c r="D141" s="342" t="s">
        <v>25</v>
      </c>
      <c r="E141" s="342"/>
      <c r="F141" s="342"/>
      <c r="G141" s="342"/>
      <c r="H141" s="342"/>
      <c r="I141" s="342"/>
      <c r="J141" s="342" t="s">
        <v>6260</v>
      </c>
      <c r="K141" s="342"/>
      <c r="L141" s="342"/>
      <c r="M141" s="342"/>
      <c r="N141" s="342"/>
      <c r="O141" s="342"/>
      <c r="P141" s="342"/>
      <c r="Q141" s="342" t="s">
        <v>426</v>
      </c>
      <c r="R141" s="342" t="s">
        <v>427</v>
      </c>
      <c r="S141" s="342" t="s">
        <v>30</v>
      </c>
      <c r="T141" s="344" t="s">
        <v>17</v>
      </c>
      <c r="U141" s="342" t="s">
        <v>6212</v>
      </c>
      <c r="V141" s="342" t="s">
        <v>6199</v>
      </c>
      <c r="W141" s="342" t="s">
        <v>6213</v>
      </c>
      <c r="X141" s="345" t="s">
        <v>5337</v>
      </c>
      <c r="Y141" s="345" t="s">
        <v>5337</v>
      </c>
      <c r="Z141" s="345" t="s">
        <v>5306</v>
      </c>
      <c r="AA141" s="370" t="s">
        <v>5353</v>
      </c>
      <c r="AE141" s="334"/>
      <c r="AF141" s="334"/>
      <c r="AG141" s="334"/>
      <c r="AH141" s="334"/>
      <c r="AI141" s="334"/>
      <c r="AJ141" s="334"/>
      <c r="AK141" s="334"/>
      <c r="AL141" s="334"/>
      <c r="AM141" s="334"/>
      <c r="AN141" s="334"/>
      <c r="AO141" s="334"/>
      <c r="AP141" s="334"/>
      <c r="AQ141" s="334"/>
      <c r="AR141" s="334"/>
    </row>
    <row r="142" spans="1:44" s="342" customFormat="1">
      <c r="A142" s="343">
        <v>139</v>
      </c>
      <c r="B142" s="368" t="s">
        <v>10</v>
      </c>
      <c r="C142" s="368" t="s">
        <v>244</v>
      </c>
      <c r="D142" s="368" t="s">
        <v>25</v>
      </c>
      <c r="E142" s="368"/>
      <c r="F142" s="368"/>
      <c r="G142" s="368"/>
      <c r="H142" s="368"/>
      <c r="I142" s="368"/>
      <c r="J142" s="368" t="s">
        <v>6379</v>
      </c>
      <c r="K142" s="368"/>
      <c r="L142" s="368"/>
      <c r="M142" s="368"/>
      <c r="N142" s="368"/>
      <c r="O142" s="368"/>
      <c r="P142" s="368"/>
      <c r="Q142" s="368" t="s">
        <v>428</v>
      </c>
      <c r="R142" s="368" t="s">
        <v>429</v>
      </c>
      <c r="S142" s="368" t="s">
        <v>30</v>
      </c>
      <c r="T142" s="369" t="s">
        <v>17</v>
      </c>
      <c r="U142" s="368" t="s">
        <v>6196</v>
      </c>
      <c r="V142" s="368" t="s">
        <v>6199</v>
      </c>
      <c r="W142" s="368" t="s">
        <v>6380</v>
      </c>
      <c r="X142" s="370" t="s">
        <v>5337</v>
      </c>
      <c r="Y142" s="370" t="s">
        <v>5337</v>
      </c>
      <c r="Z142" s="345" t="s">
        <v>5306</v>
      </c>
      <c r="AA142" s="370" t="s">
        <v>5308</v>
      </c>
    </row>
    <row r="143" spans="1:44">
      <c r="A143" s="343">
        <v>140</v>
      </c>
      <c r="B143" s="342" t="s">
        <v>10</v>
      </c>
      <c r="C143" s="342" t="s">
        <v>248</v>
      </c>
      <c r="D143" s="342" t="s">
        <v>36</v>
      </c>
      <c r="E143" s="342"/>
      <c r="F143" s="342"/>
      <c r="G143" s="342"/>
      <c r="H143" s="342"/>
      <c r="I143" s="342"/>
      <c r="J143" s="342" t="s">
        <v>6250</v>
      </c>
      <c r="K143" s="342"/>
      <c r="L143" s="342"/>
      <c r="M143" s="342"/>
      <c r="N143" s="342"/>
      <c r="O143" s="342"/>
      <c r="P143" s="342"/>
      <c r="Q143" s="342" t="s">
        <v>430</v>
      </c>
      <c r="R143" s="342" t="s">
        <v>431</v>
      </c>
      <c r="S143" s="342" t="s">
        <v>30</v>
      </c>
      <c r="T143" s="344" t="s">
        <v>17</v>
      </c>
      <c r="U143" s="342" t="s">
        <v>942</v>
      </c>
      <c r="V143" s="342" t="s">
        <v>6199</v>
      </c>
      <c r="W143" s="342" t="s">
        <v>6199</v>
      </c>
      <c r="X143" s="345" t="s">
        <v>942</v>
      </c>
      <c r="Y143" s="345" t="s">
        <v>5314</v>
      </c>
      <c r="Z143" s="345" t="s">
        <v>5306</v>
      </c>
      <c r="AA143" s="345" t="s">
        <v>942</v>
      </c>
      <c r="AE143" s="334"/>
      <c r="AF143" s="334"/>
      <c r="AG143" s="334"/>
      <c r="AH143" s="334"/>
      <c r="AI143" s="334"/>
      <c r="AJ143" s="334"/>
      <c r="AK143" s="334"/>
      <c r="AL143" s="334"/>
      <c r="AM143" s="334"/>
      <c r="AN143" s="334"/>
      <c r="AO143" s="334"/>
      <c r="AP143" s="334"/>
      <c r="AQ143" s="334"/>
      <c r="AR143" s="334"/>
    </row>
    <row r="144" spans="1:44">
      <c r="A144" s="343">
        <v>141</v>
      </c>
      <c r="B144" s="342" t="s">
        <v>10</v>
      </c>
      <c r="C144" s="342" t="s">
        <v>252</v>
      </c>
      <c r="D144" s="342" t="s">
        <v>41</v>
      </c>
      <c r="E144" s="342"/>
      <c r="F144" s="342"/>
      <c r="G144" s="342"/>
      <c r="H144" s="342"/>
      <c r="I144" s="342"/>
      <c r="J144" s="342"/>
      <c r="K144" s="342" t="s">
        <v>6251</v>
      </c>
      <c r="L144" s="342"/>
      <c r="M144" s="342"/>
      <c r="N144" s="342"/>
      <c r="O144" s="342"/>
      <c r="P144" s="342"/>
      <c r="Q144" s="342" t="s">
        <v>432</v>
      </c>
      <c r="R144" s="342" t="s">
        <v>255</v>
      </c>
      <c r="S144" s="342" t="s">
        <v>16</v>
      </c>
      <c r="T144" s="344" t="s">
        <v>17</v>
      </c>
      <c r="U144" s="342" t="s">
        <v>942</v>
      </c>
      <c r="V144" s="342" t="s">
        <v>6199</v>
      </c>
      <c r="W144" s="342" t="s">
        <v>6199</v>
      </c>
      <c r="X144" s="345" t="s">
        <v>942</v>
      </c>
      <c r="Y144" s="345" t="s">
        <v>5306</v>
      </c>
      <c r="Z144" s="345" t="s">
        <v>5306</v>
      </c>
      <c r="AA144" s="345" t="s">
        <v>942</v>
      </c>
      <c r="AE144" s="334"/>
      <c r="AF144" s="334"/>
      <c r="AG144" s="334"/>
      <c r="AH144" s="334"/>
      <c r="AI144" s="334"/>
      <c r="AJ144" s="334"/>
      <c r="AK144" s="334"/>
      <c r="AL144" s="334"/>
      <c r="AM144" s="334"/>
      <c r="AN144" s="334"/>
      <c r="AO144" s="334"/>
      <c r="AP144" s="334"/>
      <c r="AQ144" s="334"/>
      <c r="AR144" s="334"/>
    </row>
    <row r="145" spans="1:44" s="342" customFormat="1">
      <c r="A145" s="343">
        <v>142</v>
      </c>
      <c r="B145" s="342" t="s">
        <v>10</v>
      </c>
      <c r="C145" s="342" t="s">
        <v>256</v>
      </c>
      <c r="D145" s="342" t="s">
        <v>25</v>
      </c>
      <c r="L145" s="342" t="s">
        <v>6252</v>
      </c>
      <c r="Q145" s="342" t="s">
        <v>433</v>
      </c>
      <c r="R145" s="342" t="s">
        <v>434</v>
      </c>
      <c r="S145" s="342" t="s">
        <v>30</v>
      </c>
      <c r="T145" s="344" t="s">
        <v>17</v>
      </c>
      <c r="U145" s="342" t="s">
        <v>942</v>
      </c>
      <c r="V145" s="342" t="s">
        <v>6199</v>
      </c>
      <c r="W145" s="342" t="s">
        <v>6199</v>
      </c>
      <c r="X145" s="345" t="s">
        <v>5337</v>
      </c>
      <c r="Y145" s="345" t="s">
        <v>5337</v>
      </c>
      <c r="Z145" s="345" t="s">
        <v>5306</v>
      </c>
      <c r="AA145" s="345" t="s">
        <v>942</v>
      </c>
    </row>
    <row r="146" spans="1:44" s="342" customFormat="1">
      <c r="A146" s="343">
        <v>143</v>
      </c>
      <c r="B146" s="342" t="s">
        <v>10</v>
      </c>
      <c r="C146" s="351" t="s">
        <v>259</v>
      </c>
      <c r="D146" s="342" t="s">
        <v>25</v>
      </c>
      <c r="L146" s="342" t="s">
        <v>6253</v>
      </c>
      <c r="Q146" s="342" t="s">
        <v>435</v>
      </c>
      <c r="R146" s="375" t="s">
        <v>436</v>
      </c>
      <c r="S146" s="342" t="s">
        <v>30</v>
      </c>
      <c r="T146" s="344" t="s">
        <v>17</v>
      </c>
      <c r="U146" s="342" t="s">
        <v>6212</v>
      </c>
      <c r="V146" s="342" t="s">
        <v>6199</v>
      </c>
      <c r="W146" s="342" t="s">
        <v>6213</v>
      </c>
      <c r="X146" s="345" t="s">
        <v>5337</v>
      </c>
      <c r="Y146" s="345" t="s">
        <v>5337</v>
      </c>
      <c r="Z146" s="345" t="s">
        <v>5306</v>
      </c>
      <c r="AA146" s="345" t="s">
        <v>942</v>
      </c>
    </row>
    <row r="147" spans="1:44" s="342" customFormat="1">
      <c r="A147" s="343">
        <v>144</v>
      </c>
      <c r="B147" s="342" t="s">
        <v>10</v>
      </c>
      <c r="C147" s="342" t="s">
        <v>263</v>
      </c>
      <c r="D147" s="342" t="s">
        <v>25</v>
      </c>
      <c r="L147" s="342" t="s">
        <v>6254</v>
      </c>
      <c r="Q147" s="342" t="s">
        <v>437</v>
      </c>
      <c r="R147" s="342" t="s">
        <v>438</v>
      </c>
      <c r="S147" s="342" t="s">
        <v>30</v>
      </c>
      <c r="T147" s="344" t="s">
        <v>17</v>
      </c>
      <c r="U147" s="342" t="s">
        <v>6212</v>
      </c>
      <c r="V147" s="342" t="s">
        <v>6199</v>
      </c>
      <c r="W147" s="342" t="s">
        <v>6213</v>
      </c>
      <c r="X147" s="345" t="s">
        <v>5337</v>
      </c>
      <c r="Y147" s="345" t="s">
        <v>5337</v>
      </c>
      <c r="Z147" s="345" t="s">
        <v>5306</v>
      </c>
      <c r="AA147" s="345" t="s">
        <v>942</v>
      </c>
    </row>
    <row r="148" spans="1:44">
      <c r="A148" s="343">
        <v>145</v>
      </c>
      <c r="B148" s="342" t="s">
        <v>10</v>
      </c>
      <c r="C148" s="342" t="s">
        <v>267</v>
      </c>
      <c r="D148" s="342" t="s">
        <v>25</v>
      </c>
      <c r="E148" s="342"/>
      <c r="F148" s="342"/>
      <c r="G148" s="342"/>
      <c r="H148" s="342"/>
      <c r="I148" s="342"/>
      <c r="J148" s="342"/>
      <c r="K148" s="342"/>
      <c r="L148" s="342" t="s">
        <v>6255</v>
      </c>
      <c r="M148" s="342"/>
      <c r="N148" s="342"/>
      <c r="O148" s="342"/>
      <c r="P148" s="342"/>
      <c r="Q148" s="342" t="s">
        <v>439</v>
      </c>
      <c r="R148" s="342" t="s">
        <v>440</v>
      </c>
      <c r="S148" s="342" t="s">
        <v>30</v>
      </c>
      <c r="T148" s="344" t="s">
        <v>17</v>
      </c>
      <c r="U148" s="342" t="s">
        <v>942</v>
      </c>
      <c r="V148" s="342" t="s">
        <v>6199</v>
      </c>
      <c r="W148" s="342" t="s">
        <v>6199</v>
      </c>
      <c r="X148" s="345" t="s">
        <v>5337</v>
      </c>
      <c r="Y148" s="345" t="s">
        <v>5337</v>
      </c>
      <c r="Z148" s="345" t="s">
        <v>5306</v>
      </c>
      <c r="AA148" s="345" t="s">
        <v>942</v>
      </c>
      <c r="AE148" s="334"/>
      <c r="AF148" s="334"/>
      <c r="AG148" s="334"/>
      <c r="AH148" s="334"/>
      <c r="AI148" s="334"/>
      <c r="AJ148" s="334"/>
      <c r="AK148" s="334"/>
      <c r="AL148" s="334"/>
      <c r="AM148" s="334"/>
      <c r="AN148" s="334"/>
      <c r="AO148" s="334"/>
      <c r="AP148" s="334"/>
      <c r="AQ148" s="334"/>
      <c r="AR148" s="334"/>
    </row>
    <row r="149" spans="1:44" s="342" customFormat="1">
      <c r="A149" s="343">
        <v>146</v>
      </c>
      <c r="B149" s="342" t="s">
        <v>10</v>
      </c>
      <c r="C149" s="366" t="s">
        <v>271</v>
      </c>
      <c r="D149" s="342" t="s">
        <v>36</v>
      </c>
      <c r="L149" s="342" t="s">
        <v>6381</v>
      </c>
      <c r="Q149" s="342" t="s">
        <v>273</v>
      </c>
      <c r="R149" s="342" t="s">
        <v>274</v>
      </c>
      <c r="S149" s="342" t="s">
        <v>30</v>
      </c>
      <c r="T149" s="344" t="s">
        <v>17</v>
      </c>
      <c r="U149" s="342" t="s">
        <v>942</v>
      </c>
      <c r="V149" s="342" t="s">
        <v>6199</v>
      </c>
      <c r="W149" s="342" t="s">
        <v>6199</v>
      </c>
      <c r="X149" s="345" t="s">
        <v>942</v>
      </c>
      <c r="Y149" s="345" t="s">
        <v>5306</v>
      </c>
      <c r="Z149" s="345" t="s">
        <v>5306</v>
      </c>
      <c r="AA149" s="345" t="s">
        <v>942</v>
      </c>
    </row>
    <row r="150" spans="1:44">
      <c r="A150" s="343">
        <v>147</v>
      </c>
      <c r="B150" s="342" t="s">
        <v>10</v>
      </c>
      <c r="C150" s="366" t="s">
        <v>275</v>
      </c>
      <c r="D150" s="342" t="s">
        <v>41</v>
      </c>
      <c r="E150" s="342"/>
      <c r="F150" s="342"/>
      <c r="G150" s="342"/>
      <c r="H150" s="342"/>
      <c r="I150" s="342"/>
      <c r="J150" s="342"/>
      <c r="K150" s="342"/>
      <c r="L150" s="342"/>
      <c r="M150" s="342" t="s">
        <v>6382</v>
      </c>
      <c r="N150" s="342"/>
      <c r="O150" s="342"/>
      <c r="P150" s="342"/>
      <c r="Q150" s="342" t="s">
        <v>277</v>
      </c>
      <c r="R150" s="342" t="s">
        <v>278</v>
      </c>
      <c r="S150" s="342" t="s">
        <v>16</v>
      </c>
      <c r="T150" s="344" t="s">
        <v>17</v>
      </c>
      <c r="U150" s="342" t="s">
        <v>942</v>
      </c>
      <c r="V150" s="342" t="s">
        <v>6199</v>
      </c>
      <c r="W150" s="342" t="s">
        <v>6199</v>
      </c>
      <c r="X150" s="345" t="s">
        <v>942</v>
      </c>
      <c r="Y150" s="345" t="s">
        <v>5306</v>
      </c>
      <c r="Z150" s="345" t="s">
        <v>5306</v>
      </c>
      <c r="AA150" s="345" t="s">
        <v>942</v>
      </c>
      <c r="AE150" s="334"/>
      <c r="AF150" s="334"/>
      <c r="AG150" s="334"/>
      <c r="AH150" s="334"/>
      <c r="AI150" s="334"/>
      <c r="AJ150" s="334"/>
      <c r="AK150" s="334"/>
      <c r="AL150" s="334"/>
      <c r="AM150" s="334"/>
      <c r="AN150" s="334"/>
      <c r="AO150" s="334"/>
      <c r="AP150" s="334"/>
      <c r="AQ150" s="334"/>
      <c r="AR150" s="334"/>
    </row>
    <row r="151" spans="1:44">
      <c r="A151" s="343">
        <v>148</v>
      </c>
      <c r="B151" s="342" t="s">
        <v>10</v>
      </c>
      <c r="C151" s="366" t="s">
        <v>279</v>
      </c>
      <c r="D151" s="342" t="s">
        <v>25</v>
      </c>
      <c r="E151" s="342"/>
      <c r="F151" s="342"/>
      <c r="G151" s="342"/>
      <c r="H151" s="342"/>
      <c r="I151" s="342"/>
      <c r="J151" s="342"/>
      <c r="K151" s="342"/>
      <c r="L151" s="342"/>
      <c r="M151" s="342"/>
      <c r="N151" s="342" t="s">
        <v>6383</v>
      </c>
      <c r="O151" s="342"/>
      <c r="P151" s="342"/>
      <c r="Q151" s="342" t="s">
        <v>441</v>
      </c>
      <c r="R151" s="342" t="s">
        <v>442</v>
      </c>
      <c r="S151" s="342" t="s">
        <v>30</v>
      </c>
      <c r="T151" s="344" t="s">
        <v>17</v>
      </c>
      <c r="U151" s="342" t="s">
        <v>942</v>
      </c>
      <c r="V151" s="342" t="s">
        <v>6199</v>
      </c>
      <c r="W151" s="342" t="s">
        <v>6199</v>
      </c>
      <c r="X151" s="345" t="s">
        <v>5337</v>
      </c>
      <c r="Y151" s="345" t="s">
        <v>5337</v>
      </c>
      <c r="Z151" s="345" t="s">
        <v>5306</v>
      </c>
      <c r="AA151" s="345" t="s">
        <v>942</v>
      </c>
      <c r="AE151" s="334"/>
      <c r="AF151" s="334"/>
      <c r="AG151" s="334"/>
      <c r="AH151" s="334"/>
      <c r="AI151" s="334"/>
      <c r="AJ151" s="334"/>
      <c r="AK151" s="334"/>
      <c r="AL151" s="334"/>
      <c r="AM151" s="334"/>
      <c r="AN151" s="334"/>
      <c r="AO151" s="334"/>
      <c r="AP151" s="334"/>
      <c r="AQ151" s="334"/>
      <c r="AR151" s="334"/>
    </row>
    <row r="152" spans="1:44">
      <c r="A152" s="343">
        <v>149</v>
      </c>
      <c r="B152" s="334" t="s">
        <v>10</v>
      </c>
      <c r="C152" s="334" t="s">
        <v>283</v>
      </c>
      <c r="D152" s="342" t="s">
        <v>36</v>
      </c>
      <c r="F152" s="342"/>
      <c r="G152" s="342"/>
      <c r="H152" s="342"/>
      <c r="I152" s="342"/>
      <c r="J152" s="342"/>
      <c r="K152" s="342"/>
      <c r="L152" s="342" t="s">
        <v>6384</v>
      </c>
      <c r="M152" s="342"/>
      <c r="N152" s="342"/>
      <c r="O152" s="342"/>
      <c r="P152" s="342"/>
      <c r="Q152" s="334" t="s">
        <v>285</v>
      </c>
      <c r="R152" s="334" t="s">
        <v>286</v>
      </c>
      <c r="S152" s="342" t="s">
        <v>30</v>
      </c>
      <c r="T152" s="344" t="s">
        <v>17</v>
      </c>
      <c r="U152" s="342" t="s">
        <v>5308</v>
      </c>
      <c r="V152" s="342" t="s">
        <v>6199</v>
      </c>
      <c r="W152" s="342" t="s">
        <v>6199</v>
      </c>
      <c r="X152" s="344" t="s">
        <v>5308</v>
      </c>
      <c r="Y152" s="344" t="s">
        <v>5306</v>
      </c>
      <c r="Z152" s="344" t="s">
        <v>5306</v>
      </c>
      <c r="AA152" s="344" t="s">
        <v>5308</v>
      </c>
      <c r="AE152" s="334"/>
      <c r="AF152" s="334"/>
      <c r="AG152" s="334"/>
      <c r="AH152" s="334"/>
      <c r="AI152" s="334"/>
      <c r="AJ152" s="334"/>
      <c r="AK152" s="334"/>
      <c r="AL152" s="334"/>
      <c r="AM152" s="334"/>
      <c r="AN152" s="334"/>
      <c r="AO152" s="334"/>
      <c r="AP152" s="334"/>
      <c r="AQ152" s="334"/>
      <c r="AR152" s="334"/>
    </row>
    <row r="153" spans="1:44">
      <c r="A153" s="343">
        <v>150</v>
      </c>
      <c r="B153" s="334" t="s">
        <v>10</v>
      </c>
      <c r="C153" s="366" t="s">
        <v>275</v>
      </c>
      <c r="D153" s="342" t="s">
        <v>41</v>
      </c>
      <c r="F153" s="342"/>
      <c r="G153" s="342"/>
      <c r="H153" s="342"/>
      <c r="I153" s="342"/>
      <c r="J153" s="342"/>
      <c r="K153" s="342"/>
      <c r="L153" s="342"/>
      <c r="M153" s="342" t="s">
        <v>6382</v>
      </c>
      <c r="N153" s="342"/>
      <c r="O153" s="342"/>
      <c r="P153" s="342"/>
      <c r="Q153" s="334" t="s">
        <v>287</v>
      </c>
      <c r="R153" s="334" t="s">
        <v>288</v>
      </c>
      <c r="S153" s="342" t="s">
        <v>16</v>
      </c>
      <c r="T153" s="344" t="s">
        <v>17</v>
      </c>
      <c r="U153" s="342" t="s">
        <v>5308</v>
      </c>
      <c r="V153" s="342" t="s">
        <v>6199</v>
      </c>
      <c r="W153" s="342" t="s">
        <v>6199</v>
      </c>
      <c r="X153" s="344" t="s">
        <v>5308</v>
      </c>
      <c r="Y153" s="344" t="s">
        <v>5306</v>
      </c>
      <c r="Z153" s="344" t="s">
        <v>5306</v>
      </c>
      <c r="AA153" s="344" t="s">
        <v>5308</v>
      </c>
      <c r="AE153" s="334"/>
      <c r="AF153" s="334"/>
      <c r="AG153" s="334"/>
      <c r="AH153" s="334"/>
      <c r="AI153" s="334"/>
      <c r="AJ153" s="334"/>
      <c r="AK153" s="334"/>
      <c r="AL153" s="334"/>
      <c r="AM153" s="334"/>
      <c r="AN153" s="334"/>
      <c r="AO153" s="334"/>
      <c r="AP153" s="334"/>
      <c r="AQ153" s="334"/>
      <c r="AR153" s="334"/>
    </row>
    <row r="154" spans="1:44">
      <c r="A154" s="343">
        <v>151</v>
      </c>
      <c r="B154" s="334" t="s">
        <v>10</v>
      </c>
      <c r="C154" s="366" t="s">
        <v>279</v>
      </c>
      <c r="D154" s="342" t="s">
        <v>25</v>
      </c>
      <c r="F154" s="342"/>
      <c r="G154" s="342"/>
      <c r="H154" s="342"/>
      <c r="I154" s="342"/>
      <c r="J154" s="342"/>
      <c r="K154" s="342"/>
      <c r="L154" s="342"/>
      <c r="M154" s="342"/>
      <c r="N154" s="371" t="s">
        <v>6383</v>
      </c>
      <c r="O154" s="338"/>
      <c r="P154" s="338"/>
      <c r="Q154" s="346" t="s">
        <v>443</v>
      </c>
      <c r="R154" s="346" t="s">
        <v>444</v>
      </c>
      <c r="S154" s="342" t="s">
        <v>30</v>
      </c>
      <c r="T154" s="344" t="s">
        <v>17</v>
      </c>
      <c r="U154" s="342" t="s">
        <v>5308</v>
      </c>
      <c r="V154" s="342" t="s">
        <v>6199</v>
      </c>
      <c r="W154" s="342" t="s">
        <v>6199</v>
      </c>
      <c r="X154" s="344" t="s">
        <v>5337</v>
      </c>
      <c r="Y154" s="344" t="s">
        <v>5337</v>
      </c>
      <c r="Z154" s="345" t="s">
        <v>5306</v>
      </c>
      <c r="AA154" s="344" t="s">
        <v>5308</v>
      </c>
      <c r="AE154" s="334"/>
      <c r="AF154" s="334"/>
      <c r="AG154" s="334"/>
      <c r="AH154" s="334"/>
      <c r="AI154" s="334"/>
      <c r="AJ154" s="334"/>
      <c r="AK154" s="334"/>
      <c r="AL154" s="334"/>
      <c r="AM154" s="334"/>
      <c r="AN154" s="334"/>
      <c r="AO154" s="334"/>
      <c r="AP154" s="334"/>
      <c r="AQ154" s="334"/>
      <c r="AR154" s="334"/>
    </row>
    <row r="155" spans="1:44">
      <c r="A155" s="343">
        <v>152</v>
      </c>
      <c r="B155" s="342" t="s">
        <v>10</v>
      </c>
      <c r="C155" s="342" t="s">
        <v>291</v>
      </c>
      <c r="D155" s="342" t="s">
        <v>36</v>
      </c>
      <c r="E155" s="342"/>
      <c r="F155" s="342"/>
      <c r="G155" s="342"/>
      <c r="H155" s="342"/>
      <c r="I155" s="342"/>
      <c r="J155" s="342"/>
      <c r="K155" s="342"/>
      <c r="L155" s="342" t="s">
        <v>6386</v>
      </c>
      <c r="M155" s="342"/>
      <c r="N155" s="342"/>
      <c r="O155" s="342"/>
      <c r="P155" s="342"/>
      <c r="Q155" s="342" t="s">
        <v>293</v>
      </c>
      <c r="R155" s="342" t="s">
        <v>294</v>
      </c>
      <c r="S155" s="342" t="s">
        <v>30</v>
      </c>
      <c r="T155" s="344" t="s">
        <v>17</v>
      </c>
      <c r="U155" s="342" t="s">
        <v>942</v>
      </c>
      <c r="V155" s="342" t="s">
        <v>6199</v>
      </c>
      <c r="W155" s="342" t="s">
        <v>6199</v>
      </c>
      <c r="X155" s="345" t="s">
        <v>942</v>
      </c>
      <c r="Y155" s="345" t="s">
        <v>5306</v>
      </c>
      <c r="Z155" s="345" t="s">
        <v>5306</v>
      </c>
      <c r="AA155" s="345" t="s">
        <v>942</v>
      </c>
      <c r="AE155" s="334"/>
      <c r="AF155" s="334"/>
      <c r="AG155" s="334"/>
      <c r="AH155" s="334"/>
      <c r="AI155" s="334"/>
      <c r="AJ155" s="334"/>
      <c r="AK155" s="334"/>
      <c r="AL155" s="334"/>
      <c r="AM155" s="334"/>
      <c r="AN155" s="334"/>
      <c r="AO155" s="334"/>
      <c r="AP155" s="334"/>
      <c r="AQ155" s="334"/>
      <c r="AR155" s="334"/>
    </row>
    <row r="156" spans="1:44">
      <c r="A156" s="343">
        <v>153</v>
      </c>
      <c r="B156" s="342" t="s">
        <v>10</v>
      </c>
      <c r="C156" s="366" t="s">
        <v>275</v>
      </c>
      <c r="D156" s="342" t="s">
        <v>41</v>
      </c>
      <c r="E156" s="342"/>
      <c r="F156" s="342"/>
      <c r="G156" s="342"/>
      <c r="H156" s="342"/>
      <c r="I156" s="342"/>
      <c r="J156" s="342"/>
      <c r="K156" s="342"/>
      <c r="L156" s="342"/>
      <c r="M156" s="342" t="s">
        <v>6382</v>
      </c>
      <c r="N156" s="342"/>
      <c r="O156" s="342"/>
      <c r="P156" s="342"/>
      <c r="Q156" s="342" t="s">
        <v>295</v>
      </c>
      <c r="R156" s="342" t="s">
        <v>363</v>
      </c>
      <c r="S156" s="342" t="s">
        <v>16</v>
      </c>
      <c r="T156" s="344" t="s">
        <v>17</v>
      </c>
      <c r="U156" s="342" t="s">
        <v>942</v>
      </c>
      <c r="V156" s="342" t="s">
        <v>6199</v>
      </c>
      <c r="W156" s="342" t="s">
        <v>6199</v>
      </c>
      <c r="X156" s="345" t="s">
        <v>942</v>
      </c>
      <c r="Y156" s="345" t="s">
        <v>5306</v>
      </c>
      <c r="Z156" s="345" t="s">
        <v>5306</v>
      </c>
      <c r="AA156" s="345" t="s">
        <v>942</v>
      </c>
      <c r="AE156" s="334"/>
      <c r="AF156" s="334"/>
      <c r="AG156" s="334"/>
      <c r="AH156" s="334"/>
      <c r="AI156" s="334"/>
      <c r="AJ156" s="334"/>
      <c r="AK156" s="334"/>
      <c r="AL156" s="334"/>
      <c r="AM156" s="334"/>
      <c r="AN156" s="334"/>
      <c r="AO156" s="334"/>
      <c r="AP156" s="334"/>
      <c r="AQ156" s="334"/>
      <c r="AR156" s="334"/>
    </row>
    <row r="157" spans="1:44">
      <c r="A157" s="343">
        <v>154</v>
      </c>
      <c r="B157" s="342" t="s">
        <v>10</v>
      </c>
      <c r="C157" s="342" t="s">
        <v>297</v>
      </c>
      <c r="D157" s="342" t="s">
        <v>25</v>
      </c>
      <c r="E157" s="342"/>
      <c r="F157" s="342"/>
      <c r="G157" s="342"/>
      <c r="H157" s="342"/>
      <c r="I157" s="342"/>
      <c r="J157" s="342"/>
      <c r="K157" s="342"/>
      <c r="L157" s="342"/>
      <c r="M157" s="342"/>
      <c r="N157" s="342" t="s">
        <v>6387</v>
      </c>
      <c r="O157" s="342"/>
      <c r="P157" s="342"/>
      <c r="Q157" s="342" t="s">
        <v>445</v>
      </c>
      <c r="R157" s="342" t="s">
        <v>446</v>
      </c>
      <c r="S157" s="342" t="s">
        <v>30</v>
      </c>
      <c r="T157" s="344" t="s">
        <v>17</v>
      </c>
      <c r="U157" s="342" t="s">
        <v>942</v>
      </c>
      <c r="V157" s="342" t="s">
        <v>6199</v>
      </c>
      <c r="W157" s="342" t="s">
        <v>6199</v>
      </c>
      <c r="X157" s="345" t="s">
        <v>5337</v>
      </c>
      <c r="Y157" s="345" t="s">
        <v>5337</v>
      </c>
      <c r="Z157" s="345" t="s">
        <v>5306</v>
      </c>
      <c r="AA157" s="345" t="s">
        <v>942</v>
      </c>
      <c r="AE157" s="334"/>
      <c r="AF157" s="334"/>
      <c r="AG157" s="334"/>
      <c r="AH157" s="334"/>
      <c r="AI157" s="334"/>
      <c r="AJ157" s="334"/>
      <c r="AK157" s="334"/>
      <c r="AL157" s="334"/>
      <c r="AM157" s="334"/>
      <c r="AN157" s="334"/>
      <c r="AO157" s="334"/>
      <c r="AP157" s="334"/>
      <c r="AQ157" s="334"/>
      <c r="AR157" s="334"/>
    </row>
    <row r="158" spans="1:44">
      <c r="A158" s="343">
        <v>155</v>
      </c>
      <c r="B158" s="342" t="s">
        <v>10</v>
      </c>
      <c r="C158" s="342" t="s">
        <v>300</v>
      </c>
      <c r="D158" s="342" t="s">
        <v>36</v>
      </c>
      <c r="E158" s="342"/>
      <c r="F158" s="342"/>
      <c r="G158" s="342"/>
      <c r="H158" s="342"/>
      <c r="I158" s="342"/>
      <c r="J158" s="342" t="s">
        <v>6326</v>
      </c>
      <c r="K158" s="342"/>
      <c r="L158" s="342"/>
      <c r="M158" s="342"/>
      <c r="N158" s="342"/>
      <c r="O158" s="342"/>
      <c r="P158" s="342"/>
      <c r="Q158" s="342" t="s">
        <v>447</v>
      </c>
      <c r="R158" s="342" t="s">
        <v>448</v>
      </c>
      <c r="S158" s="342" t="s">
        <v>30</v>
      </c>
      <c r="T158" s="344" t="s">
        <v>17</v>
      </c>
      <c r="U158" s="342" t="s">
        <v>942</v>
      </c>
      <c r="V158" s="342" t="s">
        <v>6199</v>
      </c>
      <c r="W158" s="342" t="s">
        <v>6199</v>
      </c>
      <c r="X158" s="345" t="s">
        <v>5308</v>
      </c>
      <c r="Y158" s="345" t="s">
        <v>5306</v>
      </c>
      <c r="Z158" s="345" t="s">
        <v>5446</v>
      </c>
      <c r="AA158" s="345" t="s">
        <v>942</v>
      </c>
      <c r="AE158" s="334"/>
      <c r="AF158" s="334"/>
      <c r="AG158" s="334"/>
      <c r="AH158" s="334"/>
      <c r="AI158" s="334"/>
      <c r="AJ158" s="334"/>
      <c r="AK158" s="334"/>
      <c r="AL158" s="334"/>
      <c r="AM158" s="334"/>
      <c r="AN158" s="334"/>
      <c r="AO158" s="334"/>
      <c r="AP158" s="334"/>
      <c r="AQ158" s="334"/>
      <c r="AR158" s="334"/>
    </row>
    <row r="159" spans="1:44">
      <c r="A159" s="343">
        <v>156</v>
      </c>
      <c r="B159" s="342" t="s">
        <v>10</v>
      </c>
      <c r="C159" s="342" t="s">
        <v>304</v>
      </c>
      <c r="D159" s="342" t="s">
        <v>41</v>
      </c>
      <c r="E159" s="342"/>
      <c r="F159" s="342"/>
      <c r="G159" s="342"/>
      <c r="H159" s="342"/>
      <c r="I159" s="342"/>
      <c r="J159" s="342"/>
      <c r="K159" s="342" t="s">
        <v>6327</v>
      </c>
      <c r="L159" s="342"/>
      <c r="M159" s="342"/>
      <c r="N159" s="342"/>
      <c r="O159" s="342"/>
      <c r="P159" s="342"/>
      <c r="Q159" s="342" t="s">
        <v>449</v>
      </c>
      <c r="R159" s="342" t="s">
        <v>450</v>
      </c>
      <c r="S159" s="342" t="s">
        <v>16</v>
      </c>
      <c r="T159" s="344" t="s">
        <v>17</v>
      </c>
      <c r="U159" s="342" t="s">
        <v>942</v>
      </c>
      <c r="V159" s="342" t="s">
        <v>6199</v>
      </c>
      <c r="W159" s="342" t="s">
        <v>6199</v>
      </c>
      <c r="X159" s="345" t="s">
        <v>942</v>
      </c>
      <c r="Y159" s="345" t="s">
        <v>5306</v>
      </c>
      <c r="Z159" s="345" t="s">
        <v>5306</v>
      </c>
      <c r="AA159" s="345" t="s">
        <v>5306</v>
      </c>
      <c r="AE159" s="334"/>
      <c r="AF159" s="334"/>
      <c r="AG159" s="334"/>
      <c r="AH159" s="334"/>
      <c r="AI159" s="334"/>
      <c r="AJ159" s="334"/>
      <c r="AK159" s="334"/>
      <c r="AL159" s="334"/>
      <c r="AM159" s="334"/>
      <c r="AN159" s="334"/>
      <c r="AO159" s="334"/>
      <c r="AP159" s="334"/>
      <c r="AQ159" s="334"/>
      <c r="AR159" s="334"/>
    </row>
    <row r="160" spans="1:44">
      <c r="A160" s="343">
        <v>157</v>
      </c>
      <c r="B160" s="342" t="s">
        <v>10</v>
      </c>
      <c r="C160" s="342" t="s">
        <v>308</v>
      </c>
      <c r="D160" s="342" t="s">
        <v>25</v>
      </c>
      <c r="E160" s="342"/>
      <c r="F160" s="342"/>
      <c r="G160" s="342"/>
      <c r="H160" s="342"/>
      <c r="I160" s="342"/>
      <c r="J160" s="342"/>
      <c r="K160" s="342"/>
      <c r="L160" s="342" t="s">
        <v>6328</v>
      </c>
      <c r="M160" s="342"/>
      <c r="N160" s="342"/>
      <c r="O160" s="342"/>
      <c r="P160" s="342"/>
      <c r="Q160" s="342" t="s">
        <v>451</v>
      </c>
      <c r="R160" s="342" t="s">
        <v>452</v>
      </c>
      <c r="S160" s="342" t="s">
        <v>30</v>
      </c>
      <c r="T160" s="344" t="s">
        <v>17</v>
      </c>
      <c r="U160" s="342" t="s">
        <v>942</v>
      </c>
      <c r="V160" s="342" t="s">
        <v>6199</v>
      </c>
      <c r="W160" s="342" t="s">
        <v>6199</v>
      </c>
      <c r="X160" s="345" t="s">
        <v>5337</v>
      </c>
      <c r="Y160" s="345" t="s">
        <v>5337</v>
      </c>
      <c r="Z160" s="345" t="s">
        <v>5306</v>
      </c>
      <c r="AA160" s="345" t="s">
        <v>942</v>
      </c>
      <c r="AE160" s="334"/>
      <c r="AF160" s="334"/>
      <c r="AG160" s="334"/>
      <c r="AH160" s="334"/>
      <c r="AI160" s="334"/>
      <c r="AJ160" s="334"/>
      <c r="AK160" s="334"/>
      <c r="AL160" s="334"/>
      <c r="AM160" s="334"/>
      <c r="AN160" s="334"/>
      <c r="AO160" s="334"/>
      <c r="AP160" s="334"/>
      <c r="AQ160" s="334"/>
      <c r="AR160" s="334"/>
    </row>
    <row r="161" spans="1:44" s="342" customFormat="1">
      <c r="A161" s="343">
        <v>158</v>
      </c>
      <c r="B161" s="342" t="s">
        <v>10</v>
      </c>
      <c r="C161" s="342" t="s">
        <v>312</v>
      </c>
      <c r="D161" s="342" t="s">
        <v>25</v>
      </c>
      <c r="L161" s="342" t="s">
        <v>6329</v>
      </c>
      <c r="Q161" s="342" t="s">
        <v>453</v>
      </c>
      <c r="R161" s="342" t="s">
        <v>454</v>
      </c>
      <c r="S161" s="342" t="s">
        <v>30</v>
      </c>
      <c r="T161" s="344" t="s">
        <v>17</v>
      </c>
      <c r="U161" s="342" t="s">
        <v>6212</v>
      </c>
      <c r="V161" s="342" t="s">
        <v>6199</v>
      </c>
      <c r="W161" s="342" t="s">
        <v>6213</v>
      </c>
      <c r="X161" s="345" t="s">
        <v>5337</v>
      </c>
      <c r="Y161" s="345" t="s">
        <v>5337</v>
      </c>
      <c r="Z161" s="345" t="s">
        <v>5306</v>
      </c>
      <c r="AA161" s="345" t="s">
        <v>942</v>
      </c>
    </row>
    <row r="162" spans="1:44">
      <c r="A162" s="343">
        <v>159</v>
      </c>
      <c r="B162" s="342" t="s">
        <v>10</v>
      </c>
      <c r="C162" s="342" t="s">
        <v>316</v>
      </c>
      <c r="D162" s="342" t="s">
        <v>25</v>
      </c>
      <c r="E162" s="342"/>
      <c r="F162" s="342"/>
      <c r="G162" s="342"/>
      <c r="H162" s="342"/>
      <c r="I162" s="342"/>
      <c r="J162" s="342"/>
      <c r="K162" s="342"/>
      <c r="L162" s="342" t="s">
        <v>6256</v>
      </c>
      <c r="M162" s="342"/>
      <c r="N162" s="342"/>
      <c r="O162" s="342"/>
      <c r="P162" s="342"/>
      <c r="Q162" s="342" t="s">
        <v>455</v>
      </c>
      <c r="R162" s="342" t="s">
        <v>456</v>
      </c>
      <c r="S162" s="342" t="s">
        <v>30</v>
      </c>
      <c r="T162" s="344" t="s">
        <v>17</v>
      </c>
      <c r="U162" s="342" t="s">
        <v>6212</v>
      </c>
      <c r="V162" s="342" t="s">
        <v>6199</v>
      </c>
      <c r="W162" s="342" t="s">
        <v>6213</v>
      </c>
      <c r="X162" s="345" t="s">
        <v>5337</v>
      </c>
      <c r="Y162" s="345" t="s">
        <v>5337</v>
      </c>
      <c r="Z162" s="345" t="s">
        <v>5306</v>
      </c>
      <c r="AA162" s="354" t="s">
        <v>942</v>
      </c>
      <c r="AE162" s="334"/>
      <c r="AF162" s="334"/>
      <c r="AG162" s="334"/>
      <c r="AH162" s="334"/>
      <c r="AI162" s="334"/>
      <c r="AJ162" s="334"/>
      <c r="AK162" s="334"/>
      <c r="AL162" s="334"/>
      <c r="AM162" s="334"/>
      <c r="AN162" s="334"/>
      <c r="AO162" s="334"/>
      <c r="AP162" s="334"/>
      <c r="AQ162" s="334"/>
      <c r="AR162" s="334"/>
    </row>
    <row r="163" spans="1:44" s="342" customFormat="1">
      <c r="A163" s="343">
        <v>160</v>
      </c>
      <c r="B163" s="342" t="s">
        <v>10</v>
      </c>
      <c r="C163" s="342" t="s">
        <v>320</v>
      </c>
      <c r="D163" s="342" t="s">
        <v>25</v>
      </c>
      <c r="L163" s="342" t="s">
        <v>6257</v>
      </c>
      <c r="Q163" s="342" t="s">
        <v>457</v>
      </c>
      <c r="R163" s="342" t="s">
        <v>458</v>
      </c>
      <c r="S163" s="342" t="s">
        <v>30</v>
      </c>
      <c r="T163" s="344" t="s">
        <v>17</v>
      </c>
      <c r="U163" s="342" t="s">
        <v>6212</v>
      </c>
      <c r="V163" s="342" t="s">
        <v>6199</v>
      </c>
      <c r="W163" s="342" t="s">
        <v>6213</v>
      </c>
      <c r="X163" s="345" t="s">
        <v>5337</v>
      </c>
      <c r="Y163" s="345" t="s">
        <v>5337</v>
      </c>
      <c r="Z163" s="345" t="s">
        <v>5306</v>
      </c>
      <c r="AA163" s="354" t="s">
        <v>942</v>
      </c>
    </row>
    <row r="164" spans="1:44" s="342" customFormat="1">
      <c r="A164" s="343">
        <v>161</v>
      </c>
      <c r="B164" s="342" t="s">
        <v>10</v>
      </c>
      <c r="C164" s="342" t="s">
        <v>324</v>
      </c>
      <c r="D164" s="342" t="s">
        <v>25</v>
      </c>
      <c r="L164" s="342" t="s">
        <v>6258</v>
      </c>
      <c r="Q164" s="342" t="s">
        <v>459</v>
      </c>
      <c r="R164" s="342" t="s">
        <v>460</v>
      </c>
      <c r="S164" s="342" t="s">
        <v>23</v>
      </c>
      <c r="T164" s="344" t="s">
        <v>17</v>
      </c>
      <c r="U164" s="342" t="s">
        <v>6261</v>
      </c>
      <c r="V164" s="342" t="s">
        <v>6199</v>
      </c>
      <c r="W164" s="342" t="s">
        <v>6213</v>
      </c>
      <c r="X164" s="345" t="s">
        <v>5337</v>
      </c>
      <c r="Y164" s="345" t="s">
        <v>5337</v>
      </c>
      <c r="Z164" s="345" t="s">
        <v>5306</v>
      </c>
      <c r="AA164" s="345" t="s">
        <v>942</v>
      </c>
    </row>
    <row r="165" spans="1:44" s="365" customFormat="1">
      <c r="A165" s="343">
        <v>162</v>
      </c>
      <c r="B165" s="342" t="s">
        <v>10</v>
      </c>
      <c r="C165" s="342" t="s">
        <v>5249</v>
      </c>
      <c r="D165" s="342" t="s">
        <v>36</v>
      </c>
      <c r="E165" s="342"/>
      <c r="F165" s="342"/>
      <c r="G165" s="342"/>
      <c r="H165" s="342"/>
      <c r="I165" s="342"/>
      <c r="J165" s="342" t="s">
        <v>6513</v>
      </c>
      <c r="K165" s="342"/>
      <c r="L165" s="342"/>
      <c r="M165" s="342"/>
      <c r="N165" s="342"/>
      <c r="O165" s="342"/>
      <c r="P165" s="342"/>
      <c r="Q165" s="342" t="s">
        <v>6514</v>
      </c>
      <c r="R165" s="342" t="s">
        <v>6515</v>
      </c>
      <c r="S165" s="344" t="s">
        <v>23</v>
      </c>
      <c r="T165" s="344" t="s">
        <v>17</v>
      </c>
      <c r="U165" s="372"/>
      <c r="V165" s="348"/>
      <c r="W165" s="348"/>
      <c r="X165" s="345" t="s">
        <v>942</v>
      </c>
      <c r="Y165" s="345" t="s">
        <v>942</v>
      </c>
      <c r="Z165" s="365" t="s">
        <v>942</v>
      </c>
      <c r="AA165" s="365" t="s">
        <v>942</v>
      </c>
      <c r="AC165" s="365" t="s">
        <v>942</v>
      </c>
    </row>
    <row r="166" spans="1:44" s="365" customFormat="1">
      <c r="A166" s="343">
        <v>163</v>
      </c>
      <c r="B166" s="342" t="s">
        <v>10</v>
      </c>
      <c r="C166" s="342" t="s">
        <v>275</v>
      </c>
      <c r="D166" s="342" t="s">
        <v>41</v>
      </c>
      <c r="E166" s="342"/>
      <c r="F166" s="342"/>
      <c r="G166" s="342"/>
      <c r="H166" s="342"/>
      <c r="I166" s="342"/>
      <c r="J166" s="342"/>
      <c r="K166" s="342" t="s">
        <v>6382</v>
      </c>
      <c r="L166" s="342"/>
      <c r="M166" s="342"/>
      <c r="N166" s="342"/>
      <c r="O166" s="342"/>
      <c r="P166" s="342"/>
      <c r="Q166" s="342" t="s">
        <v>328</v>
      </c>
      <c r="R166" s="342" t="s">
        <v>328</v>
      </c>
      <c r="S166" s="344" t="s">
        <v>16</v>
      </c>
      <c r="T166" s="344" t="s">
        <v>17</v>
      </c>
      <c r="U166" s="372"/>
      <c r="V166" s="348"/>
      <c r="W166" s="348"/>
      <c r="X166" s="345"/>
      <c r="Y166" s="345"/>
      <c r="Z166" s="365" t="s">
        <v>942</v>
      </c>
      <c r="AA166" s="365" t="s">
        <v>942</v>
      </c>
      <c r="AB166" s="365" t="s">
        <v>942</v>
      </c>
      <c r="AC166" s="365" t="s">
        <v>942</v>
      </c>
    </row>
    <row r="167" spans="1:44" s="365" customFormat="1">
      <c r="A167" s="343">
        <v>164</v>
      </c>
      <c r="B167" s="342" t="s">
        <v>10</v>
      </c>
      <c r="C167" s="342" t="s">
        <v>329</v>
      </c>
      <c r="D167" s="342" t="s">
        <v>25</v>
      </c>
      <c r="E167" s="342"/>
      <c r="F167" s="342"/>
      <c r="G167" s="342"/>
      <c r="H167" s="342"/>
      <c r="I167" s="342"/>
      <c r="J167" s="342"/>
      <c r="K167" s="342"/>
      <c r="L167" s="342" t="s">
        <v>6497</v>
      </c>
      <c r="M167" s="342"/>
      <c r="N167" s="342"/>
      <c r="O167" s="342"/>
      <c r="P167" s="342"/>
      <c r="Q167" s="342" t="s">
        <v>331</v>
      </c>
      <c r="R167" s="342" t="s">
        <v>332</v>
      </c>
      <c r="S167" s="344" t="s">
        <v>23</v>
      </c>
      <c r="T167" s="344" t="s">
        <v>17</v>
      </c>
      <c r="U167" s="372" t="s">
        <v>6499</v>
      </c>
      <c r="V167" s="348"/>
      <c r="W167" s="348" t="s">
        <v>6213</v>
      </c>
      <c r="X167" s="345" t="s">
        <v>5337</v>
      </c>
      <c r="Y167" s="345" t="s">
        <v>5337</v>
      </c>
      <c r="Z167" s="345" t="s">
        <v>942</v>
      </c>
      <c r="AA167" s="376" t="s">
        <v>942</v>
      </c>
    </row>
    <row r="168" spans="1:44" s="365" customFormat="1">
      <c r="A168" s="343">
        <v>165</v>
      </c>
      <c r="B168" s="342" t="s">
        <v>10</v>
      </c>
      <c r="C168" s="342" t="s">
        <v>279</v>
      </c>
      <c r="D168" s="342" t="s">
        <v>25</v>
      </c>
      <c r="E168" s="342"/>
      <c r="F168" s="342"/>
      <c r="G168" s="342"/>
      <c r="H168" s="342"/>
      <c r="I168" s="342"/>
      <c r="J168" s="342"/>
      <c r="K168" s="342"/>
      <c r="L168" s="342" t="s">
        <v>6383</v>
      </c>
      <c r="M168" s="342"/>
      <c r="N168" s="342"/>
      <c r="O168" s="342"/>
      <c r="P168" s="342"/>
      <c r="Q168" s="342" t="s">
        <v>333</v>
      </c>
      <c r="R168" s="342" t="s">
        <v>334</v>
      </c>
      <c r="S168" s="344" t="s">
        <v>23</v>
      </c>
      <c r="T168" s="344" t="s">
        <v>17</v>
      </c>
      <c r="U168" s="372"/>
      <c r="V168" s="348"/>
      <c r="W168" s="348"/>
      <c r="X168" s="345" t="s">
        <v>5337</v>
      </c>
      <c r="Y168" s="345" t="s">
        <v>5337</v>
      </c>
      <c r="Z168" s="345" t="s">
        <v>942</v>
      </c>
      <c r="AA168" s="376" t="s">
        <v>942</v>
      </c>
    </row>
    <row r="169" spans="1:44" s="342" customFormat="1">
      <c r="A169" s="343">
        <v>166</v>
      </c>
      <c r="B169" s="342" t="s">
        <v>10</v>
      </c>
      <c r="C169" s="342" t="s">
        <v>461</v>
      </c>
      <c r="D169" s="342" t="s">
        <v>36</v>
      </c>
      <c r="H169" s="342" t="s">
        <v>6269</v>
      </c>
      <c r="Q169" s="342" t="s">
        <v>463</v>
      </c>
      <c r="R169" s="342" t="s">
        <v>464</v>
      </c>
      <c r="S169" s="342" t="s">
        <v>30</v>
      </c>
      <c r="T169" s="344" t="s">
        <v>17</v>
      </c>
      <c r="U169" s="342" t="s">
        <v>942</v>
      </c>
      <c r="V169" s="342" t="s">
        <v>6199</v>
      </c>
      <c r="W169" s="342" t="s">
        <v>6199</v>
      </c>
      <c r="X169" s="345" t="s">
        <v>942</v>
      </c>
      <c r="Y169" s="345" t="s">
        <v>5309</v>
      </c>
      <c r="Z169" s="345" t="s">
        <v>5306</v>
      </c>
      <c r="AA169" s="345" t="s">
        <v>942</v>
      </c>
    </row>
    <row r="170" spans="1:44" s="342" customFormat="1">
      <c r="A170" s="343">
        <v>167</v>
      </c>
      <c r="B170" s="342" t="s">
        <v>10</v>
      </c>
      <c r="C170" s="342" t="s">
        <v>230</v>
      </c>
      <c r="D170" s="342" t="s">
        <v>41</v>
      </c>
      <c r="I170" s="342" t="s">
        <v>6246</v>
      </c>
      <c r="Q170" s="342" t="s">
        <v>465</v>
      </c>
      <c r="R170" s="342" t="s">
        <v>466</v>
      </c>
      <c r="S170" s="342" t="s">
        <v>16</v>
      </c>
      <c r="T170" s="344" t="s">
        <v>17</v>
      </c>
      <c r="U170" s="342" t="s">
        <v>942</v>
      </c>
      <c r="V170" s="342" t="s">
        <v>6199</v>
      </c>
      <c r="W170" s="342" t="s">
        <v>6199</v>
      </c>
      <c r="X170" s="345" t="s">
        <v>942</v>
      </c>
      <c r="Y170" s="345" t="s">
        <v>5309</v>
      </c>
      <c r="Z170" s="345" t="s">
        <v>5306</v>
      </c>
      <c r="AA170" s="345" t="s">
        <v>942</v>
      </c>
    </row>
    <row r="171" spans="1:44">
      <c r="A171" s="343">
        <v>168</v>
      </c>
      <c r="B171" s="342" t="s">
        <v>10</v>
      </c>
      <c r="C171" s="342" t="s">
        <v>234</v>
      </c>
      <c r="D171" s="342" t="s">
        <v>25</v>
      </c>
      <c r="E171" s="342"/>
      <c r="F171" s="342"/>
      <c r="G171" s="342"/>
      <c r="H171" s="342"/>
      <c r="I171" s="342"/>
      <c r="J171" s="342" t="s">
        <v>6247</v>
      </c>
      <c r="K171" s="342"/>
      <c r="L171" s="342"/>
      <c r="M171" s="342"/>
      <c r="N171" s="342"/>
      <c r="O171" s="342"/>
      <c r="P171" s="342"/>
      <c r="Q171" s="342" t="s">
        <v>467</v>
      </c>
      <c r="R171" s="342" t="s">
        <v>468</v>
      </c>
      <c r="S171" s="342" t="s">
        <v>30</v>
      </c>
      <c r="T171" s="344" t="s">
        <v>17</v>
      </c>
      <c r="U171" s="342" t="s">
        <v>942</v>
      </c>
      <c r="V171" s="342" t="s">
        <v>6199</v>
      </c>
      <c r="W171" s="342" t="s">
        <v>6199</v>
      </c>
      <c r="X171" s="345" t="s">
        <v>5337</v>
      </c>
      <c r="Y171" s="345" t="s">
        <v>5309</v>
      </c>
      <c r="Z171" s="345" t="s">
        <v>5306</v>
      </c>
      <c r="AA171" s="345" t="s">
        <v>942</v>
      </c>
      <c r="AE171" s="334"/>
      <c r="AF171" s="334"/>
      <c r="AG171" s="334"/>
      <c r="AH171" s="334"/>
      <c r="AI171" s="334"/>
      <c r="AJ171" s="334"/>
      <c r="AK171" s="334"/>
      <c r="AL171" s="334"/>
      <c r="AM171" s="334"/>
      <c r="AN171" s="334"/>
      <c r="AO171" s="334"/>
      <c r="AP171" s="334"/>
      <c r="AQ171" s="334"/>
      <c r="AR171" s="334"/>
    </row>
    <row r="172" spans="1:44">
      <c r="A172" s="343">
        <v>169</v>
      </c>
      <c r="B172" s="342" t="s">
        <v>10</v>
      </c>
      <c r="C172" s="342" t="s">
        <v>237</v>
      </c>
      <c r="D172" s="342" t="s">
        <v>25</v>
      </c>
      <c r="E172" s="342"/>
      <c r="F172" s="342"/>
      <c r="G172" s="342"/>
      <c r="H172" s="342"/>
      <c r="I172" s="342"/>
      <c r="J172" s="342" t="s">
        <v>6248</v>
      </c>
      <c r="K172" s="342"/>
      <c r="L172" s="342"/>
      <c r="M172" s="342"/>
      <c r="N172" s="342"/>
      <c r="O172" s="342"/>
      <c r="P172" s="342"/>
      <c r="Q172" s="342" t="s">
        <v>469</v>
      </c>
      <c r="R172" s="342" t="s">
        <v>470</v>
      </c>
      <c r="S172" s="342" t="s">
        <v>30</v>
      </c>
      <c r="T172" s="344" t="s">
        <v>17</v>
      </c>
      <c r="U172" s="342" t="s">
        <v>6196</v>
      </c>
      <c r="V172" s="342" t="s">
        <v>6199</v>
      </c>
      <c r="W172" s="342" t="s">
        <v>6249</v>
      </c>
      <c r="X172" s="345" t="s">
        <v>5337</v>
      </c>
      <c r="Y172" s="345" t="s">
        <v>5309</v>
      </c>
      <c r="Z172" s="345" t="s">
        <v>5306</v>
      </c>
      <c r="AA172" s="345" t="s">
        <v>942</v>
      </c>
      <c r="AE172" s="334"/>
      <c r="AF172" s="334"/>
      <c r="AG172" s="334"/>
      <c r="AH172" s="334"/>
      <c r="AI172" s="334"/>
      <c r="AJ172" s="334"/>
      <c r="AK172" s="334"/>
      <c r="AL172" s="334"/>
      <c r="AM172" s="334"/>
      <c r="AN172" s="334"/>
      <c r="AO172" s="334"/>
      <c r="AP172" s="334"/>
      <c r="AQ172" s="334"/>
      <c r="AR172" s="334"/>
    </row>
    <row r="173" spans="1:44" s="342" customFormat="1">
      <c r="A173" s="343">
        <v>170</v>
      </c>
      <c r="B173" s="342" t="s">
        <v>10</v>
      </c>
      <c r="C173" s="342" t="s">
        <v>241</v>
      </c>
      <c r="D173" s="342" t="s">
        <v>25</v>
      </c>
      <c r="J173" s="342" t="s">
        <v>6260</v>
      </c>
      <c r="Q173" s="342" t="s">
        <v>471</v>
      </c>
      <c r="R173" s="342" t="s">
        <v>472</v>
      </c>
      <c r="S173" s="342" t="s">
        <v>30</v>
      </c>
      <c r="T173" s="344" t="s">
        <v>17</v>
      </c>
      <c r="U173" s="342" t="s">
        <v>6212</v>
      </c>
      <c r="V173" s="342" t="s">
        <v>6199</v>
      </c>
      <c r="W173" s="342" t="s">
        <v>6213</v>
      </c>
      <c r="X173" s="345" t="s">
        <v>5337</v>
      </c>
      <c r="Y173" s="345" t="s">
        <v>5309</v>
      </c>
      <c r="Z173" s="345" t="s">
        <v>5306</v>
      </c>
      <c r="AA173" s="345" t="s">
        <v>942</v>
      </c>
    </row>
    <row r="174" spans="1:44" s="342" customFormat="1">
      <c r="A174" s="343">
        <v>171</v>
      </c>
      <c r="B174" s="342" t="s">
        <v>10</v>
      </c>
      <c r="C174" s="342" t="s">
        <v>248</v>
      </c>
      <c r="D174" s="342" t="s">
        <v>36</v>
      </c>
      <c r="J174" s="342" t="s">
        <v>6250</v>
      </c>
      <c r="Q174" s="342" t="s">
        <v>473</v>
      </c>
      <c r="R174" s="342" t="s">
        <v>474</v>
      </c>
      <c r="S174" s="342" t="s">
        <v>30</v>
      </c>
      <c r="T174" s="344" t="s">
        <v>17</v>
      </c>
      <c r="U174" s="342" t="s">
        <v>942</v>
      </c>
      <c r="V174" s="342" t="s">
        <v>6199</v>
      </c>
      <c r="W174" s="342" t="s">
        <v>6199</v>
      </c>
      <c r="X174" s="345" t="s">
        <v>942</v>
      </c>
      <c r="Y174" s="345" t="s">
        <v>5309</v>
      </c>
      <c r="Z174" s="345" t="s">
        <v>5306</v>
      </c>
      <c r="AA174" s="345" t="s">
        <v>942</v>
      </c>
    </row>
    <row r="175" spans="1:44" s="342" customFormat="1">
      <c r="A175" s="343">
        <v>172</v>
      </c>
      <c r="B175" s="342" t="s">
        <v>10</v>
      </c>
      <c r="C175" s="342" t="s">
        <v>252</v>
      </c>
      <c r="D175" s="342" t="s">
        <v>41</v>
      </c>
      <c r="K175" s="342" t="s">
        <v>6251</v>
      </c>
      <c r="Q175" s="342" t="s">
        <v>475</v>
      </c>
      <c r="R175" s="342" t="s">
        <v>255</v>
      </c>
      <c r="S175" s="342" t="s">
        <v>16</v>
      </c>
      <c r="T175" s="344" t="s">
        <v>17</v>
      </c>
      <c r="U175" s="342" t="s">
        <v>942</v>
      </c>
      <c r="V175" s="342" t="s">
        <v>6199</v>
      </c>
      <c r="W175" s="342" t="s">
        <v>6199</v>
      </c>
      <c r="X175" s="345" t="s">
        <v>942</v>
      </c>
      <c r="Y175" s="345" t="s">
        <v>5309</v>
      </c>
      <c r="Z175" s="345" t="s">
        <v>5306</v>
      </c>
      <c r="AA175" s="345" t="s">
        <v>942</v>
      </c>
    </row>
    <row r="176" spans="1:44">
      <c r="A176" s="343">
        <v>173</v>
      </c>
      <c r="B176" s="342" t="s">
        <v>10</v>
      </c>
      <c r="C176" s="342" t="s">
        <v>256</v>
      </c>
      <c r="D176" s="342" t="s">
        <v>25</v>
      </c>
      <c r="E176" s="342"/>
      <c r="F176" s="342"/>
      <c r="G176" s="342"/>
      <c r="H176" s="342"/>
      <c r="I176" s="342"/>
      <c r="J176" s="342"/>
      <c r="K176" s="342"/>
      <c r="L176" s="342" t="s">
        <v>6252</v>
      </c>
      <c r="M176" s="342"/>
      <c r="N176" s="342"/>
      <c r="O176" s="342"/>
      <c r="P176" s="342"/>
      <c r="Q176" s="342" t="s">
        <v>476</v>
      </c>
      <c r="R176" s="342" t="s">
        <v>477</v>
      </c>
      <c r="S176" s="342" t="s">
        <v>30</v>
      </c>
      <c r="T176" s="344" t="s">
        <v>478</v>
      </c>
      <c r="U176" s="342" t="s">
        <v>942</v>
      </c>
      <c r="V176" s="342" t="s">
        <v>6199</v>
      </c>
      <c r="W176" s="342" t="s">
        <v>6199</v>
      </c>
      <c r="X176" s="345" t="s">
        <v>5337</v>
      </c>
      <c r="Y176" s="345" t="s">
        <v>5309</v>
      </c>
      <c r="Z176" s="345" t="s">
        <v>5306</v>
      </c>
      <c r="AA176" s="345" t="s">
        <v>942</v>
      </c>
      <c r="AE176" s="334"/>
      <c r="AF176" s="334"/>
      <c r="AG176" s="334"/>
      <c r="AH176" s="334"/>
      <c r="AI176" s="334"/>
      <c r="AJ176" s="334"/>
      <c r="AK176" s="334"/>
      <c r="AL176" s="334"/>
      <c r="AM176" s="334"/>
      <c r="AN176" s="334"/>
      <c r="AO176" s="334"/>
      <c r="AP176" s="334"/>
      <c r="AQ176" s="334"/>
      <c r="AR176" s="334"/>
    </row>
    <row r="177" spans="1:44" s="342" customFormat="1">
      <c r="A177" s="343">
        <v>174</v>
      </c>
      <c r="B177" s="342" t="s">
        <v>10</v>
      </c>
      <c r="C177" s="342" t="s">
        <v>259</v>
      </c>
      <c r="D177" s="342" t="s">
        <v>25</v>
      </c>
      <c r="L177" s="342" t="s">
        <v>6253</v>
      </c>
      <c r="Q177" s="342" t="s">
        <v>479</v>
      </c>
      <c r="R177" s="342" t="s">
        <v>480</v>
      </c>
      <c r="S177" s="342" t="s">
        <v>30</v>
      </c>
      <c r="T177" s="344" t="s">
        <v>478</v>
      </c>
      <c r="U177" s="342" t="s">
        <v>6212</v>
      </c>
      <c r="V177" s="342" t="s">
        <v>6199</v>
      </c>
      <c r="W177" s="342" t="s">
        <v>6213</v>
      </c>
      <c r="X177" s="345" t="s">
        <v>5337</v>
      </c>
      <c r="Y177" s="345" t="s">
        <v>5309</v>
      </c>
      <c r="Z177" s="345" t="s">
        <v>5306</v>
      </c>
      <c r="AA177" s="345" t="s">
        <v>942</v>
      </c>
    </row>
    <row r="178" spans="1:44" s="342" customFormat="1">
      <c r="A178" s="343">
        <v>175</v>
      </c>
      <c r="B178" s="342" t="s">
        <v>10</v>
      </c>
      <c r="C178" s="342" t="s">
        <v>263</v>
      </c>
      <c r="D178" s="342" t="s">
        <v>25</v>
      </c>
      <c r="L178" s="342" t="s">
        <v>6254</v>
      </c>
      <c r="Q178" s="342" t="s">
        <v>481</v>
      </c>
      <c r="R178" s="342" t="s">
        <v>482</v>
      </c>
      <c r="S178" s="342" t="s">
        <v>30</v>
      </c>
      <c r="T178" s="344" t="s">
        <v>478</v>
      </c>
      <c r="U178" s="342" t="s">
        <v>6212</v>
      </c>
      <c r="V178" s="342" t="s">
        <v>6199</v>
      </c>
      <c r="W178" s="342" t="s">
        <v>6213</v>
      </c>
      <c r="X178" s="345" t="s">
        <v>5337</v>
      </c>
      <c r="Y178" s="345" t="s">
        <v>5309</v>
      </c>
      <c r="Z178" s="345" t="s">
        <v>5306</v>
      </c>
      <c r="AA178" s="345" t="s">
        <v>942</v>
      </c>
    </row>
    <row r="179" spans="1:44" s="342" customFormat="1">
      <c r="A179" s="343">
        <v>176</v>
      </c>
      <c r="B179" s="342" t="s">
        <v>10</v>
      </c>
      <c r="C179" s="342" t="s">
        <v>267</v>
      </c>
      <c r="D179" s="342" t="s">
        <v>25</v>
      </c>
      <c r="L179" s="342" t="s">
        <v>6255</v>
      </c>
      <c r="Q179" s="342" t="s">
        <v>483</v>
      </c>
      <c r="R179" s="342" t="s">
        <v>484</v>
      </c>
      <c r="S179" s="342" t="s">
        <v>30</v>
      </c>
      <c r="T179" s="344" t="s">
        <v>17</v>
      </c>
      <c r="U179" s="342" t="s">
        <v>942</v>
      </c>
      <c r="V179" s="342" t="s">
        <v>6199</v>
      </c>
      <c r="W179" s="342" t="s">
        <v>6199</v>
      </c>
      <c r="X179" s="345" t="s">
        <v>5337</v>
      </c>
      <c r="Y179" s="345" t="s">
        <v>5309</v>
      </c>
      <c r="Z179" s="345" t="s">
        <v>5306</v>
      </c>
      <c r="AA179" s="345" t="s">
        <v>942</v>
      </c>
    </row>
    <row r="180" spans="1:44">
      <c r="A180" s="343">
        <v>177</v>
      </c>
      <c r="B180" s="342" t="s">
        <v>10</v>
      </c>
      <c r="C180" s="366" t="s">
        <v>271</v>
      </c>
      <c r="D180" s="342" t="s">
        <v>36</v>
      </c>
      <c r="E180" s="342"/>
      <c r="F180" s="342"/>
      <c r="G180" s="342"/>
      <c r="H180" s="342"/>
      <c r="I180" s="342"/>
      <c r="J180" s="342"/>
      <c r="K180" s="342"/>
      <c r="L180" s="342" t="s">
        <v>6381</v>
      </c>
      <c r="M180" s="342"/>
      <c r="N180" s="342"/>
      <c r="O180" s="342"/>
      <c r="P180" s="342"/>
      <c r="Q180" s="342" t="s">
        <v>273</v>
      </c>
      <c r="R180" s="342" t="s">
        <v>274</v>
      </c>
      <c r="S180" s="342" t="s">
        <v>30</v>
      </c>
      <c r="T180" s="344" t="s">
        <v>478</v>
      </c>
      <c r="U180" s="342" t="s">
        <v>942</v>
      </c>
      <c r="V180" s="342" t="s">
        <v>6199</v>
      </c>
      <c r="W180" s="342" t="s">
        <v>6199</v>
      </c>
      <c r="X180" s="345" t="s">
        <v>942</v>
      </c>
      <c r="Y180" s="345" t="s">
        <v>5309</v>
      </c>
      <c r="Z180" s="345" t="s">
        <v>5306</v>
      </c>
      <c r="AA180" s="345" t="s">
        <v>942</v>
      </c>
      <c r="AE180" s="334"/>
      <c r="AF180" s="334"/>
      <c r="AG180" s="334"/>
      <c r="AH180" s="334"/>
      <c r="AI180" s="334"/>
      <c r="AJ180" s="334"/>
      <c r="AK180" s="334"/>
      <c r="AL180" s="334"/>
      <c r="AM180" s="334"/>
      <c r="AN180" s="334"/>
      <c r="AO180" s="334"/>
      <c r="AP180" s="334"/>
      <c r="AQ180" s="334"/>
      <c r="AR180" s="334"/>
    </row>
    <row r="181" spans="1:44">
      <c r="A181" s="343">
        <v>178</v>
      </c>
      <c r="B181" s="342" t="s">
        <v>10</v>
      </c>
      <c r="C181" s="366" t="s">
        <v>275</v>
      </c>
      <c r="D181" s="342" t="s">
        <v>41</v>
      </c>
      <c r="E181" s="342"/>
      <c r="F181" s="342"/>
      <c r="G181" s="342"/>
      <c r="H181" s="342"/>
      <c r="I181" s="342"/>
      <c r="J181" s="342"/>
      <c r="K181" s="342"/>
      <c r="L181" s="342"/>
      <c r="M181" s="342" t="s">
        <v>6382</v>
      </c>
      <c r="N181" s="342"/>
      <c r="O181" s="342"/>
      <c r="P181" s="342"/>
      <c r="Q181" s="342" t="s">
        <v>277</v>
      </c>
      <c r="R181" s="342" t="s">
        <v>278</v>
      </c>
      <c r="S181" s="342" t="s">
        <v>16</v>
      </c>
      <c r="T181" s="344" t="s">
        <v>478</v>
      </c>
      <c r="U181" s="342" t="s">
        <v>942</v>
      </c>
      <c r="V181" s="342" t="s">
        <v>6199</v>
      </c>
      <c r="W181" s="342" t="s">
        <v>6199</v>
      </c>
      <c r="X181" s="345" t="s">
        <v>942</v>
      </c>
      <c r="Y181" s="345" t="s">
        <v>5309</v>
      </c>
      <c r="Z181" s="345" t="s">
        <v>5306</v>
      </c>
      <c r="AA181" s="345" t="s">
        <v>942</v>
      </c>
      <c r="AE181" s="334"/>
      <c r="AF181" s="334"/>
      <c r="AG181" s="334"/>
      <c r="AH181" s="334"/>
      <c r="AI181" s="334"/>
      <c r="AJ181" s="334"/>
      <c r="AK181" s="334"/>
      <c r="AL181" s="334"/>
      <c r="AM181" s="334"/>
      <c r="AN181" s="334"/>
      <c r="AO181" s="334"/>
      <c r="AP181" s="334"/>
      <c r="AQ181" s="334"/>
      <c r="AR181" s="334"/>
    </row>
    <row r="182" spans="1:44">
      <c r="A182" s="343">
        <v>179</v>
      </c>
      <c r="B182" s="342" t="s">
        <v>10</v>
      </c>
      <c r="C182" s="366" t="s">
        <v>279</v>
      </c>
      <c r="D182" s="342" t="s">
        <v>25</v>
      </c>
      <c r="E182" s="342"/>
      <c r="F182" s="342"/>
      <c r="G182" s="342"/>
      <c r="H182" s="342"/>
      <c r="I182" s="342"/>
      <c r="J182" s="342"/>
      <c r="K182" s="342"/>
      <c r="L182" s="342"/>
      <c r="M182" s="342"/>
      <c r="N182" s="342" t="s">
        <v>6383</v>
      </c>
      <c r="O182" s="342"/>
      <c r="P182" s="342"/>
      <c r="Q182" s="342" t="s">
        <v>485</v>
      </c>
      <c r="R182" s="342" t="s">
        <v>486</v>
      </c>
      <c r="S182" s="342" t="s">
        <v>30</v>
      </c>
      <c r="T182" s="344" t="s">
        <v>478</v>
      </c>
      <c r="U182" s="342" t="s">
        <v>942</v>
      </c>
      <c r="V182" s="342" t="s">
        <v>6199</v>
      </c>
      <c r="W182" s="342" t="s">
        <v>6199</v>
      </c>
      <c r="X182" s="345" t="s">
        <v>5337</v>
      </c>
      <c r="Y182" s="345" t="s">
        <v>5309</v>
      </c>
      <c r="Z182" s="345" t="s">
        <v>5306</v>
      </c>
      <c r="AA182" s="345" t="s">
        <v>942</v>
      </c>
      <c r="AE182" s="334"/>
      <c r="AF182" s="334"/>
      <c r="AG182" s="334"/>
      <c r="AH182" s="334"/>
      <c r="AI182" s="334"/>
      <c r="AJ182" s="334"/>
      <c r="AK182" s="334"/>
      <c r="AL182" s="334"/>
      <c r="AM182" s="334"/>
      <c r="AN182" s="334"/>
      <c r="AO182" s="334"/>
      <c r="AP182" s="334"/>
      <c r="AQ182" s="334"/>
      <c r="AR182" s="334"/>
    </row>
    <row r="183" spans="1:44">
      <c r="A183" s="343">
        <v>180</v>
      </c>
      <c r="B183" s="334" t="s">
        <v>10</v>
      </c>
      <c r="C183" s="334" t="s">
        <v>283</v>
      </c>
      <c r="D183" s="342" t="s">
        <v>36</v>
      </c>
      <c r="F183" s="342"/>
      <c r="G183" s="342"/>
      <c r="H183" s="342"/>
      <c r="I183" s="342"/>
      <c r="J183" s="342"/>
      <c r="K183" s="342"/>
      <c r="L183" s="342" t="s">
        <v>6384</v>
      </c>
      <c r="M183" s="342"/>
      <c r="N183" s="342"/>
      <c r="O183" s="342"/>
      <c r="P183" s="342"/>
      <c r="Q183" s="334" t="s">
        <v>285</v>
      </c>
      <c r="R183" s="334" t="s">
        <v>286</v>
      </c>
      <c r="S183" s="342" t="s">
        <v>30</v>
      </c>
      <c r="T183" s="344" t="s">
        <v>24</v>
      </c>
      <c r="U183" s="342" t="s">
        <v>5308</v>
      </c>
      <c r="V183" s="342" t="s">
        <v>6199</v>
      </c>
      <c r="W183" s="342" t="s">
        <v>6199</v>
      </c>
      <c r="X183" s="344" t="s">
        <v>5308</v>
      </c>
      <c r="Y183" s="344" t="s">
        <v>5309</v>
      </c>
      <c r="Z183" s="344" t="s">
        <v>5306</v>
      </c>
      <c r="AA183" s="344" t="s">
        <v>5308</v>
      </c>
      <c r="AE183" s="334"/>
      <c r="AF183" s="334"/>
      <c r="AG183" s="334"/>
      <c r="AH183" s="334"/>
      <c r="AI183" s="334"/>
      <c r="AJ183" s="334"/>
      <c r="AK183" s="334"/>
      <c r="AL183" s="334"/>
      <c r="AM183" s="334"/>
      <c r="AN183" s="334"/>
      <c r="AO183" s="334"/>
      <c r="AP183" s="334"/>
      <c r="AQ183" s="334"/>
      <c r="AR183" s="334"/>
    </row>
    <row r="184" spans="1:44">
      <c r="A184" s="343">
        <v>181</v>
      </c>
      <c r="B184" s="334" t="s">
        <v>10</v>
      </c>
      <c r="C184" s="366" t="s">
        <v>275</v>
      </c>
      <c r="D184" s="342" t="s">
        <v>41</v>
      </c>
      <c r="F184" s="342"/>
      <c r="G184" s="342"/>
      <c r="H184" s="342"/>
      <c r="I184" s="342"/>
      <c r="J184" s="342"/>
      <c r="K184" s="342"/>
      <c r="L184" s="342"/>
      <c r="M184" s="342" t="s">
        <v>6382</v>
      </c>
      <c r="N184" s="342"/>
      <c r="O184" s="342"/>
      <c r="P184" s="342"/>
      <c r="Q184" s="334" t="s">
        <v>287</v>
      </c>
      <c r="R184" s="334" t="s">
        <v>288</v>
      </c>
      <c r="S184" s="342" t="s">
        <v>16</v>
      </c>
      <c r="T184" s="344" t="s">
        <v>24</v>
      </c>
      <c r="U184" s="342" t="s">
        <v>5308</v>
      </c>
      <c r="V184" s="342" t="s">
        <v>6199</v>
      </c>
      <c r="W184" s="342" t="s">
        <v>6199</v>
      </c>
      <c r="X184" s="344" t="s">
        <v>5308</v>
      </c>
      <c r="Y184" s="344" t="s">
        <v>5309</v>
      </c>
      <c r="Z184" s="344" t="s">
        <v>5306</v>
      </c>
      <c r="AA184" s="344" t="s">
        <v>5308</v>
      </c>
      <c r="AE184" s="334"/>
      <c r="AF184" s="334"/>
      <c r="AG184" s="334"/>
      <c r="AH184" s="334"/>
      <c r="AI184" s="334"/>
      <c r="AJ184" s="334"/>
      <c r="AK184" s="334"/>
      <c r="AL184" s="334"/>
      <c r="AM184" s="334"/>
      <c r="AN184" s="334"/>
      <c r="AO184" s="334"/>
      <c r="AP184" s="334"/>
      <c r="AQ184" s="334"/>
      <c r="AR184" s="334"/>
    </row>
    <row r="185" spans="1:44">
      <c r="A185" s="343">
        <v>182</v>
      </c>
      <c r="B185" s="334" t="s">
        <v>10</v>
      </c>
      <c r="C185" s="366" t="s">
        <v>279</v>
      </c>
      <c r="D185" s="342" t="s">
        <v>25</v>
      </c>
      <c r="F185" s="342"/>
      <c r="G185" s="342"/>
      <c r="H185" s="342"/>
      <c r="I185" s="342"/>
      <c r="J185" s="342"/>
      <c r="K185" s="342"/>
      <c r="L185" s="342"/>
      <c r="M185" s="342"/>
      <c r="N185" s="371" t="s">
        <v>6383</v>
      </c>
      <c r="O185" s="338"/>
      <c r="P185" s="338"/>
      <c r="Q185" s="346" t="s">
        <v>487</v>
      </c>
      <c r="R185" s="346" t="s">
        <v>488</v>
      </c>
      <c r="S185" s="342" t="s">
        <v>30</v>
      </c>
      <c r="T185" s="344" t="s">
        <v>24</v>
      </c>
      <c r="U185" s="342" t="s">
        <v>5308</v>
      </c>
      <c r="V185" s="342" t="s">
        <v>6199</v>
      </c>
      <c r="W185" s="342" t="s">
        <v>6199</v>
      </c>
      <c r="X185" s="344" t="s">
        <v>5337</v>
      </c>
      <c r="Y185" s="344" t="s">
        <v>5309</v>
      </c>
      <c r="Z185" s="344" t="s">
        <v>5306</v>
      </c>
      <c r="AA185" s="344" t="s">
        <v>5308</v>
      </c>
      <c r="AE185" s="334"/>
      <c r="AF185" s="334"/>
      <c r="AG185" s="334"/>
      <c r="AH185" s="334"/>
      <c r="AI185" s="334"/>
      <c r="AJ185" s="334"/>
      <c r="AK185" s="334"/>
      <c r="AL185" s="334"/>
      <c r="AM185" s="334"/>
      <c r="AN185" s="334"/>
      <c r="AO185" s="334"/>
      <c r="AP185" s="334"/>
      <c r="AQ185" s="334"/>
      <c r="AR185" s="334"/>
    </row>
    <row r="186" spans="1:44">
      <c r="A186" s="343">
        <v>183</v>
      </c>
      <c r="B186" s="342" t="s">
        <v>10</v>
      </c>
      <c r="C186" s="342" t="s">
        <v>291</v>
      </c>
      <c r="D186" s="342" t="s">
        <v>36</v>
      </c>
      <c r="E186" s="342"/>
      <c r="F186" s="342"/>
      <c r="G186" s="342"/>
      <c r="H186" s="342"/>
      <c r="I186" s="342"/>
      <c r="J186" s="342"/>
      <c r="K186" s="342"/>
      <c r="L186" s="342" t="s">
        <v>6386</v>
      </c>
      <c r="M186" s="342"/>
      <c r="N186" s="342"/>
      <c r="O186" s="342"/>
      <c r="P186" s="342"/>
      <c r="Q186" s="342" t="s">
        <v>293</v>
      </c>
      <c r="R186" s="342" t="s">
        <v>294</v>
      </c>
      <c r="S186" s="342" t="s">
        <v>30</v>
      </c>
      <c r="T186" s="344" t="s">
        <v>17</v>
      </c>
      <c r="U186" s="342" t="s">
        <v>942</v>
      </c>
      <c r="V186" s="342" t="s">
        <v>6199</v>
      </c>
      <c r="W186" s="342" t="s">
        <v>6199</v>
      </c>
      <c r="X186" s="345" t="s">
        <v>942</v>
      </c>
      <c r="Y186" s="345" t="s">
        <v>5309</v>
      </c>
      <c r="Z186" s="345" t="s">
        <v>5306</v>
      </c>
      <c r="AA186" s="345" t="s">
        <v>942</v>
      </c>
      <c r="AE186" s="334"/>
      <c r="AF186" s="334"/>
      <c r="AG186" s="334"/>
      <c r="AH186" s="334"/>
      <c r="AI186" s="334"/>
      <c r="AJ186" s="334"/>
      <c r="AK186" s="334"/>
      <c r="AL186" s="334"/>
      <c r="AM186" s="334"/>
      <c r="AN186" s="334"/>
      <c r="AO186" s="334"/>
      <c r="AP186" s="334"/>
      <c r="AQ186" s="334"/>
      <c r="AR186" s="334"/>
    </row>
    <row r="187" spans="1:44">
      <c r="A187" s="343">
        <v>184</v>
      </c>
      <c r="B187" s="342" t="s">
        <v>10</v>
      </c>
      <c r="C187" s="366" t="s">
        <v>275</v>
      </c>
      <c r="D187" s="342" t="s">
        <v>41</v>
      </c>
      <c r="E187" s="342"/>
      <c r="F187" s="342"/>
      <c r="G187" s="342"/>
      <c r="H187" s="342"/>
      <c r="I187" s="342"/>
      <c r="J187" s="342"/>
      <c r="K187" s="342"/>
      <c r="L187" s="342"/>
      <c r="M187" s="342" t="s">
        <v>6382</v>
      </c>
      <c r="N187" s="342"/>
      <c r="O187" s="342"/>
      <c r="P187" s="342"/>
      <c r="Q187" s="342" t="s">
        <v>295</v>
      </c>
      <c r="R187" s="342" t="s">
        <v>363</v>
      </c>
      <c r="S187" s="342" t="s">
        <v>16</v>
      </c>
      <c r="T187" s="344" t="s">
        <v>17</v>
      </c>
      <c r="U187" s="342" t="s">
        <v>942</v>
      </c>
      <c r="V187" s="342" t="s">
        <v>6199</v>
      </c>
      <c r="W187" s="342" t="s">
        <v>6199</v>
      </c>
      <c r="X187" s="345" t="s">
        <v>942</v>
      </c>
      <c r="Y187" s="345" t="s">
        <v>5309</v>
      </c>
      <c r="Z187" s="345" t="s">
        <v>5306</v>
      </c>
      <c r="AA187" s="345" t="s">
        <v>942</v>
      </c>
      <c r="AE187" s="334"/>
      <c r="AF187" s="334"/>
      <c r="AG187" s="334"/>
      <c r="AH187" s="334"/>
      <c r="AI187" s="334"/>
      <c r="AJ187" s="334"/>
      <c r="AK187" s="334"/>
      <c r="AL187" s="334"/>
      <c r="AM187" s="334"/>
      <c r="AN187" s="334"/>
      <c r="AO187" s="334"/>
      <c r="AP187" s="334"/>
      <c r="AQ187" s="334"/>
      <c r="AR187" s="334"/>
    </row>
    <row r="188" spans="1:44">
      <c r="A188" s="343">
        <v>185</v>
      </c>
      <c r="B188" s="342" t="s">
        <v>10</v>
      </c>
      <c r="C188" s="342" t="s">
        <v>297</v>
      </c>
      <c r="D188" s="342" t="s">
        <v>25</v>
      </c>
      <c r="E188" s="342"/>
      <c r="F188" s="342"/>
      <c r="G188" s="342"/>
      <c r="H188" s="342"/>
      <c r="I188" s="342"/>
      <c r="J188" s="342"/>
      <c r="K188" s="342"/>
      <c r="L188" s="342"/>
      <c r="M188" s="342"/>
      <c r="N188" s="348" t="s">
        <v>6387</v>
      </c>
      <c r="O188" s="342"/>
      <c r="P188" s="342"/>
      <c r="Q188" s="342" t="s">
        <v>489</v>
      </c>
      <c r="R188" s="342" t="s">
        <v>490</v>
      </c>
      <c r="S188" s="342" t="s">
        <v>30</v>
      </c>
      <c r="T188" s="344" t="s">
        <v>17</v>
      </c>
      <c r="U188" s="342" t="s">
        <v>942</v>
      </c>
      <c r="V188" s="342" t="s">
        <v>6199</v>
      </c>
      <c r="W188" s="342" t="s">
        <v>6199</v>
      </c>
      <c r="X188" s="345" t="s">
        <v>5337</v>
      </c>
      <c r="Y188" s="345" t="s">
        <v>5309</v>
      </c>
      <c r="Z188" s="345" t="s">
        <v>5306</v>
      </c>
      <c r="AA188" s="345" t="s">
        <v>942</v>
      </c>
      <c r="AE188" s="334"/>
      <c r="AF188" s="334"/>
      <c r="AG188" s="334"/>
      <c r="AH188" s="334"/>
      <c r="AI188" s="334"/>
      <c r="AJ188" s="334"/>
      <c r="AK188" s="334"/>
      <c r="AL188" s="334"/>
      <c r="AM188" s="334"/>
      <c r="AN188" s="334"/>
      <c r="AO188" s="334"/>
      <c r="AP188" s="334"/>
      <c r="AQ188" s="334"/>
      <c r="AR188" s="334"/>
    </row>
    <row r="189" spans="1:44">
      <c r="A189" s="343">
        <v>186</v>
      </c>
      <c r="B189" s="342" t="s">
        <v>10</v>
      </c>
      <c r="C189" s="342" t="s">
        <v>300</v>
      </c>
      <c r="D189" s="342" t="s">
        <v>36</v>
      </c>
      <c r="E189" s="342"/>
      <c r="F189" s="342"/>
      <c r="G189" s="342"/>
      <c r="H189" s="342"/>
      <c r="I189" s="342"/>
      <c r="J189" s="342" t="s">
        <v>6326</v>
      </c>
      <c r="K189" s="342"/>
      <c r="L189" s="342"/>
      <c r="M189" s="342"/>
      <c r="N189" s="342"/>
      <c r="O189" s="342"/>
      <c r="P189" s="342"/>
      <c r="Q189" s="342" t="s">
        <v>491</v>
      </c>
      <c r="R189" s="342" t="s">
        <v>492</v>
      </c>
      <c r="S189" s="342" t="s">
        <v>30</v>
      </c>
      <c r="T189" s="344" t="s">
        <v>17</v>
      </c>
      <c r="U189" s="342" t="s">
        <v>942</v>
      </c>
      <c r="V189" s="342" t="s">
        <v>6199</v>
      </c>
      <c r="W189" s="342" t="s">
        <v>6199</v>
      </c>
      <c r="X189" s="345" t="s">
        <v>942</v>
      </c>
      <c r="Y189" s="345" t="s">
        <v>5309</v>
      </c>
      <c r="Z189" s="345" t="s">
        <v>5306</v>
      </c>
      <c r="AA189" s="345" t="s">
        <v>942</v>
      </c>
      <c r="AE189" s="334"/>
      <c r="AF189" s="334"/>
      <c r="AG189" s="334"/>
      <c r="AH189" s="334"/>
      <c r="AI189" s="334"/>
      <c r="AJ189" s="334"/>
      <c r="AK189" s="334"/>
      <c r="AL189" s="334"/>
      <c r="AM189" s="334"/>
      <c r="AN189" s="334"/>
      <c r="AO189" s="334"/>
      <c r="AP189" s="334"/>
      <c r="AQ189" s="334"/>
      <c r="AR189" s="334"/>
    </row>
    <row r="190" spans="1:44">
      <c r="A190" s="343">
        <v>187</v>
      </c>
      <c r="B190" s="342" t="s">
        <v>10</v>
      </c>
      <c r="C190" s="342" t="s">
        <v>304</v>
      </c>
      <c r="D190" s="342" t="s">
        <v>41</v>
      </c>
      <c r="E190" s="342"/>
      <c r="F190" s="342"/>
      <c r="G190" s="342"/>
      <c r="H190" s="342"/>
      <c r="I190" s="342"/>
      <c r="J190" s="342"/>
      <c r="K190" s="342" t="s">
        <v>6327</v>
      </c>
      <c r="L190" s="342"/>
      <c r="M190" s="342"/>
      <c r="N190" s="342"/>
      <c r="O190" s="342"/>
      <c r="P190" s="342"/>
      <c r="Q190" s="342" t="s">
        <v>493</v>
      </c>
      <c r="R190" s="342" t="s">
        <v>494</v>
      </c>
      <c r="S190" s="342" t="s">
        <v>16</v>
      </c>
      <c r="T190" s="344" t="s">
        <v>17</v>
      </c>
      <c r="U190" s="342" t="s">
        <v>942</v>
      </c>
      <c r="V190" s="342" t="s">
        <v>6199</v>
      </c>
      <c r="W190" s="342" t="s">
        <v>6199</v>
      </c>
      <c r="X190" s="345" t="s">
        <v>942</v>
      </c>
      <c r="Y190" s="345" t="s">
        <v>5309</v>
      </c>
      <c r="Z190" s="345" t="s">
        <v>5306</v>
      </c>
      <c r="AA190" s="345" t="s">
        <v>942</v>
      </c>
      <c r="AE190" s="334"/>
      <c r="AF190" s="334"/>
      <c r="AG190" s="334"/>
      <c r="AH190" s="334"/>
      <c r="AI190" s="334"/>
      <c r="AJ190" s="334"/>
      <c r="AK190" s="334"/>
      <c r="AL190" s="334"/>
      <c r="AM190" s="334"/>
      <c r="AN190" s="334"/>
      <c r="AO190" s="334"/>
      <c r="AP190" s="334"/>
      <c r="AQ190" s="334"/>
      <c r="AR190" s="334"/>
    </row>
    <row r="191" spans="1:44">
      <c r="A191" s="343">
        <v>188</v>
      </c>
      <c r="B191" s="342" t="s">
        <v>10</v>
      </c>
      <c r="C191" s="342" t="s">
        <v>308</v>
      </c>
      <c r="D191" s="342" t="s">
        <v>25</v>
      </c>
      <c r="E191" s="342"/>
      <c r="F191" s="342"/>
      <c r="G191" s="342"/>
      <c r="H191" s="342"/>
      <c r="I191" s="342"/>
      <c r="J191" s="342"/>
      <c r="K191" s="342"/>
      <c r="L191" s="342" t="s">
        <v>6328</v>
      </c>
      <c r="M191" s="342"/>
      <c r="N191" s="342"/>
      <c r="O191" s="342"/>
      <c r="P191" s="342"/>
      <c r="Q191" s="342" t="s">
        <v>495</v>
      </c>
      <c r="R191" s="342" t="s">
        <v>496</v>
      </c>
      <c r="S191" s="342" t="s">
        <v>30</v>
      </c>
      <c r="T191" s="344" t="s">
        <v>17</v>
      </c>
      <c r="U191" s="342" t="s">
        <v>942</v>
      </c>
      <c r="V191" s="342" t="s">
        <v>6199</v>
      </c>
      <c r="W191" s="342" t="s">
        <v>6199</v>
      </c>
      <c r="X191" s="345" t="s">
        <v>5337</v>
      </c>
      <c r="Y191" s="345" t="s">
        <v>5309</v>
      </c>
      <c r="Z191" s="345" t="s">
        <v>5306</v>
      </c>
      <c r="AA191" s="345" t="s">
        <v>942</v>
      </c>
      <c r="AE191" s="334"/>
      <c r="AF191" s="334"/>
      <c r="AG191" s="334"/>
      <c r="AH191" s="334"/>
      <c r="AI191" s="334"/>
      <c r="AJ191" s="334"/>
      <c r="AK191" s="334"/>
      <c r="AL191" s="334"/>
      <c r="AM191" s="334"/>
      <c r="AN191" s="334"/>
      <c r="AO191" s="334"/>
      <c r="AP191" s="334"/>
      <c r="AQ191" s="334"/>
      <c r="AR191" s="334"/>
    </row>
    <row r="192" spans="1:44">
      <c r="A192" s="343">
        <v>189</v>
      </c>
      <c r="B192" s="342" t="s">
        <v>10</v>
      </c>
      <c r="C192" s="342" t="s">
        <v>312</v>
      </c>
      <c r="D192" s="342" t="s">
        <v>25</v>
      </c>
      <c r="E192" s="342"/>
      <c r="F192" s="342"/>
      <c r="G192" s="342"/>
      <c r="H192" s="342"/>
      <c r="I192" s="342"/>
      <c r="J192" s="342"/>
      <c r="K192" s="342"/>
      <c r="L192" s="342" t="s">
        <v>6329</v>
      </c>
      <c r="M192" s="342"/>
      <c r="N192" s="342"/>
      <c r="O192" s="342"/>
      <c r="P192" s="342"/>
      <c r="Q192" s="342" t="s">
        <v>497</v>
      </c>
      <c r="R192" s="342" t="s">
        <v>498</v>
      </c>
      <c r="S192" s="342" t="s">
        <v>30</v>
      </c>
      <c r="T192" s="344" t="s">
        <v>17</v>
      </c>
      <c r="U192" s="342" t="s">
        <v>6212</v>
      </c>
      <c r="V192" s="342" t="s">
        <v>6199</v>
      </c>
      <c r="W192" s="342" t="s">
        <v>6213</v>
      </c>
      <c r="X192" s="345" t="s">
        <v>5337</v>
      </c>
      <c r="Y192" s="345" t="s">
        <v>5309</v>
      </c>
      <c r="Z192" s="345" t="s">
        <v>5306</v>
      </c>
      <c r="AA192" s="345" t="s">
        <v>942</v>
      </c>
      <c r="AE192" s="334"/>
      <c r="AF192" s="334"/>
      <c r="AG192" s="334"/>
      <c r="AH192" s="334"/>
      <c r="AI192" s="334"/>
      <c r="AJ192" s="334"/>
      <c r="AK192" s="334"/>
      <c r="AL192" s="334"/>
      <c r="AM192" s="334"/>
      <c r="AN192" s="334"/>
      <c r="AO192" s="334"/>
      <c r="AP192" s="334"/>
      <c r="AQ192" s="334"/>
      <c r="AR192" s="334"/>
    </row>
    <row r="193" spans="1:44" s="342" customFormat="1">
      <c r="A193" s="343">
        <v>190</v>
      </c>
      <c r="B193" s="342" t="s">
        <v>10</v>
      </c>
      <c r="C193" s="342" t="s">
        <v>316</v>
      </c>
      <c r="D193" s="342" t="s">
        <v>25</v>
      </c>
      <c r="L193" s="342" t="s">
        <v>6256</v>
      </c>
      <c r="Q193" s="342" t="s">
        <v>499</v>
      </c>
      <c r="R193" s="342" t="s">
        <v>500</v>
      </c>
      <c r="S193" s="342" t="s">
        <v>30</v>
      </c>
      <c r="T193" s="344" t="s">
        <v>17</v>
      </c>
      <c r="U193" s="342" t="s">
        <v>6212</v>
      </c>
      <c r="V193" s="342" t="s">
        <v>6199</v>
      </c>
      <c r="W193" s="342" t="s">
        <v>6213</v>
      </c>
      <c r="X193" s="345" t="s">
        <v>5337</v>
      </c>
      <c r="Y193" s="345" t="s">
        <v>5309</v>
      </c>
      <c r="Z193" s="345" t="s">
        <v>5306</v>
      </c>
      <c r="AA193" s="354" t="s">
        <v>942</v>
      </c>
    </row>
    <row r="194" spans="1:44">
      <c r="A194" s="343">
        <v>191</v>
      </c>
      <c r="B194" s="342" t="s">
        <v>10</v>
      </c>
      <c r="C194" s="342" t="s">
        <v>320</v>
      </c>
      <c r="D194" s="342" t="s">
        <v>25</v>
      </c>
      <c r="E194" s="342"/>
      <c r="F194" s="342"/>
      <c r="G194" s="342"/>
      <c r="H194" s="342"/>
      <c r="I194" s="342"/>
      <c r="J194" s="342"/>
      <c r="K194" s="342"/>
      <c r="L194" s="342" t="s">
        <v>6257</v>
      </c>
      <c r="M194" s="342"/>
      <c r="N194" s="342"/>
      <c r="O194" s="342"/>
      <c r="P194" s="342"/>
      <c r="Q194" s="342" t="s">
        <v>501</v>
      </c>
      <c r="R194" s="342" t="s">
        <v>502</v>
      </c>
      <c r="S194" s="342" t="s">
        <v>30</v>
      </c>
      <c r="T194" s="344" t="s">
        <v>17</v>
      </c>
      <c r="U194" s="342" t="s">
        <v>6212</v>
      </c>
      <c r="V194" s="342" t="s">
        <v>6199</v>
      </c>
      <c r="W194" s="342" t="s">
        <v>6213</v>
      </c>
      <c r="X194" s="345" t="s">
        <v>5337</v>
      </c>
      <c r="Y194" s="345" t="s">
        <v>5309</v>
      </c>
      <c r="Z194" s="345" t="s">
        <v>5306</v>
      </c>
      <c r="AA194" s="354" t="s">
        <v>942</v>
      </c>
      <c r="AE194" s="334"/>
      <c r="AF194" s="334"/>
      <c r="AG194" s="334"/>
      <c r="AH194" s="334"/>
      <c r="AI194" s="334"/>
      <c r="AJ194" s="334"/>
      <c r="AK194" s="334"/>
      <c r="AL194" s="334"/>
      <c r="AM194" s="334"/>
      <c r="AN194" s="334"/>
      <c r="AO194" s="334"/>
      <c r="AP194" s="334"/>
      <c r="AQ194" s="334"/>
      <c r="AR194" s="334"/>
    </row>
    <row r="195" spans="1:44" s="342" customFormat="1">
      <c r="A195" s="343">
        <v>192</v>
      </c>
      <c r="B195" s="342" t="s">
        <v>10</v>
      </c>
      <c r="C195" s="342" t="s">
        <v>324</v>
      </c>
      <c r="D195" s="342" t="s">
        <v>25</v>
      </c>
      <c r="L195" s="342" t="s">
        <v>6258</v>
      </c>
      <c r="Q195" s="342" t="s">
        <v>503</v>
      </c>
      <c r="R195" s="342" t="s">
        <v>504</v>
      </c>
      <c r="S195" s="342" t="s">
        <v>23</v>
      </c>
      <c r="T195" s="344" t="s">
        <v>17</v>
      </c>
      <c r="U195" s="342" t="s">
        <v>6261</v>
      </c>
      <c r="V195" s="342" t="s">
        <v>6199</v>
      </c>
      <c r="W195" s="342" t="s">
        <v>6213</v>
      </c>
      <c r="X195" s="345" t="s">
        <v>5337</v>
      </c>
      <c r="Y195" s="345" t="s">
        <v>5309</v>
      </c>
      <c r="Z195" s="345" t="s">
        <v>5306</v>
      </c>
      <c r="AA195" s="345" t="s">
        <v>942</v>
      </c>
    </row>
    <row r="196" spans="1:44" s="342" customFormat="1">
      <c r="A196" s="343">
        <v>193</v>
      </c>
      <c r="B196" s="342" t="s">
        <v>10</v>
      </c>
      <c r="C196" s="342" t="s">
        <v>380</v>
      </c>
      <c r="D196" s="342" t="s">
        <v>36</v>
      </c>
      <c r="J196" s="342" t="s">
        <v>6498</v>
      </c>
      <c r="Q196" s="342" t="s">
        <v>6514</v>
      </c>
      <c r="R196" s="342" t="s">
        <v>6515</v>
      </c>
      <c r="S196" s="342" t="s">
        <v>23</v>
      </c>
      <c r="T196" s="344"/>
      <c r="X196" s="345"/>
      <c r="Y196" s="345"/>
      <c r="Z196" s="345"/>
      <c r="AA196" s="345" t="s">
        <v>942</v>
      </c>
    </row>
    <row r="197" spans="1:44" s="342" customFormat="1">
      <c r="A197" s="343">
        <v>194</v>
      </c>
      <c r="B197" s="342" t="s">
        <v>10</v>
      </c>
      <c r="C197" s="342" t="s">
        <v>275</v>
      </c>
      <c r="D197" s="342" t="s">
        <v>41</v>
      </c>
      <c r="K197" s="342" t="s">
        <v>6382</v>
      </c>
      <c r="Q197" s="342" t="s">
        <v>328</v>
      </c>
      <c r="R197" s="342" t="s">
        <v>328</v>
      </c>
      <c r="S197" s="342" t="s">
        <v>16</v>
      </c>
      <c r="T197" s="344" t="s">
        <v>17</v>
      </c>
      <c r="X197" s="345"/>
      <c r="Y197" s="345"/>
      <c r="Z197" s="345"/>
      <c r="AA197" s="345" t="s">
        <v>942</v>
      </c>
    </row>
    <row r="198" spans="1:44" s="342" customFormat="1">
      <c r="A198" s="343">
        <v>195</v>
      </c>
      <c r="B198" s="342" t="s">
        <v>10</v>
      </c>
      <c r="C198" s="342" t="s">
        <v>329</v>
      </c>
      <c r="D198" s="342" t="s">
        <v>25</v>
      </c>
      <c r="L198" s="342" t="s">
        <v>6497</v>
      </c>
      <c r="Q198" s="342" t="s">
        <v>331</v>
      </c>
      <c r="R198" s="342" t="s">
        <v>332</v>
      </c>
      <c r="S198" s="342" t="s">
        <v>23</v>
      </c>
      <c r="T198" s="344" t="s">
        <v>17</v>
      </c>
      <c r="U198" s="342" t="s">
        <v>6499</v>
      </c>
      <c r="W198" s="342" t="s">
        <v>6213</v>
      </c>
      <c r="X198" s="345" t="s">
        <v>5337</v>
      </c>
      <c r="Y198" s="345"/>
      <c r="Z198" s="345"/>
      <c r="AA198" s="345" t="s">
        <v>942</v>
      </c>
    </row>
    <row r="199" spans="1:44" s="342" customFormat="1">
      <c r="A199" s="343">
        <v>196</v>
      </c>
      <c r="B199" s="342" t="s">
        <v>10</v>
      </c>
      <c r="C199" s="342" t="s">
        <v>279</v>
      </c>
      <c r="D199" s="342" t="s">
        <v>25</v>
      </c>
      <c r="L199" s="342" t="s">
        <v>6383</v>
      </c>
      <c r="Q199" s="342" t="s">
        <v>333</v>
      </c>
      <c r="R199" s="342" t="s">
        <v>334</v>
      </c>
      <c r="S199" s="342" t="s">
        <v>23</v>
      </c>
      <c r="T199" s="344" t="s">
        <v>17</v>
      </c>
      <c r="X199" s="345" t="s">
        <v>5337</v>
      </c>
      <c r="Y199" s="345"/>
      <c r="Z199" s="345"/>
      <c r="AA199" s="345" t="s">
        <v>942</v>
      </c>
    </row>
    <row r="200" spans="1:44" s="342" customFormat="1">
      <c r="A200" s="343">
        <v>197</v>
      </c>
      <c r="B200" s="342" t="s">
        <v>10</v>
      </c>
      <c r="C200" s="342" t="s">
        <v>505</v>
      </c>
      <c r="D200" s="342" t="s">
        <v>36</v>
      </c>
      <c r="H200" s="342" t="s">
        <v>6270</v>
      </c>
      <c r="Q200" s="342" t="s">
        <v>507</v>
      </c>
      <c r="R200" s="342" t="s">
        <v>508</v>
      </c>
      <c r="S200" s="342" t="s">
        <v>30</v>
      </c>
      <c r="T200" s="344" t="s">
        <v>17</v>
      </c>
      <c r="U200" s="342" t="s">
        <v>942</v>
      </c>
      <c r="V200" s="342" t="s">
        <v>6199</v>
      </c>
      <c r="W200" s="342" t="s">
        <v>6199</v>
      </c>
      <c r="X200" s="345" t="s">
        <v>942</v>
      </c>
      <c r="Y200" s="345" t="s">
        <v>5309</v>
      </c>
      <c r="Z200" s="345" t="s">
        <v>5306</v>
      </c>
      <c r="AA200" s="345" t="s">
        <v>942</v>
      </c>
    </row>
    <row r="201" spans="1:44">
      <c r="A201" s="343">
        <v>198</v>
      </c>
      <c r="B201" s="342" t="s">
        <v>10</v>
      </c>
      <c r="C201" s="342" t="s">
        <v>230</v>
      </c>
      <c r="D201" s="342" t="s">
        <v>41</v>
      </c>
      <c r="E201" s="342"/>
      <c r="F201" s="342"/>
      <c r="G201" s="342"/>
      <c r="H201" s="342"/>
      <c r="I201" s="342" t="s">
        <v>6246</v>
      </c>
      <c r="J201" s="342"/>
      <c r="K201" s="342"/>
      <c r="L201" s="342"/>
      <c r="M201" s="342"/>
      <c r="N201" s="342"/>
      <c r="O201" s="342"/>
      <c r="P201" s="342"/>
      <c r="Q201" s="342" t="s">
        <v>509</v>
      </c>
      <c r="R201" s="342" t="s">
        <v>510</v>
      </c>
      <c r="S201" s="342" t="s">
        <v>16</v>
      </c>
      <c r="T201" s="344" t="s">
        <v>17</v>
      </c>
      <c r="U201" s="342" t="s">
        <v>942</v>
      </c>
      <c r="V201" s="342" t="s">
        <v>6199</v>
      </c>
      <c r="W201" s="342" t="s">
        <v>6199</v>
      </c>
      <c r="X201" s="345" t="s">
        <v>942</v>
      </c>
      <c r="Y201" s="345" t="s">
        <v>5309</v>
      </c>
      <c r="Z201" s="345" t="s">
        <v>5306</v>
      </c>
      <c r="AA201" s="345" t="s">
        <v>942</v>
      </c>
      <c r="AE201" s="334"/>
      <c r="AF201" s="334"/>
      <c r="AG201" s="334"/>
      <c r="AH201" s="334"/>
      <c r="AI201" s="334"/>
      <c r="AJ201" s="334"/>
      <c r="AK201" s="334"/>
      <c r="AL201" s="334"/>
      <c r="AM201" s="334"/>
      <c r="AN201" s="334"/>
      <c r="AO201" s="334"/>
      <c r="AP201" s="334"/>
      <c r="AQ201" s="334"/>
      <c r="AR201" s="334"/>
    </row>
    <row r="202" spans="1:44">
      <c r="A202" s="343">
        <v>199</v>
      </c>
      <c r="B202" s="342" t="s">
        <v>10</v>
      </c>
      <c r="C202" s="342" t="s">
        <v>234</v>
      </c>
      <c r="D202" s="342" t="s">
        <v>25</v>
      </c>
      <c r="E202" s="342"/>
      <c r="F202" s="342"/>
      <c r="G202" s="342"/>
      <c r="H202" s="342"/>
      <c r="I202" s="342"/>
      <c r="J202" s="342" t="s">
        <v>6247</v>
      </c>
      <c r="K202" s="342"/>
      <c r="L202" s="342"/>
      <c r="M202" s="342"/>
      <c r="N202" s="342"/>
      <c r="O202" s="342"/>
      <c r="P202" s="342"/>
      <c r="Q202" s="342" t="s">
        <v>511</v>
      </c>
      <c r="R202" s="342" t="s">
        <v>512</v>
      </c>
      <c r="S202" s="342" t="s">
        <v>30</v>
      </c>
      <c r="T202" s="344" t="s">
        <v>17</v>
      </c>
      <c r="U202" s="342" t="s">
        <v>942</v>
      </c>
      <c r="V202" s="342" t="s">
        <v>6199</v>
      </c>
      <c r="W202" s="342" t="s">
        <v>6199</v>
      </c>
      <c r="X202" s="345" t="s">
        <v>5337</v>
      </c>
      <c r="Y202" s="345" t="s">
        <v>5309</v>
      </c>
      <c r="Z202" s="345" t="s">
        <v>5306</v>
      </c>
      <c r="AA202" s="345" t="s">
        <v>942</v>
      </c>
      <c r="AE202" s="334"/>
      <c r="AF202" s="334"/>
      <c r="AG202" s="334"/>
      <c r="AH202" s="334"/>
      <c r="AI202" s="334"/>
      <c r="AJ202" s="334"/>
      <c r="AK202" s="334"/>
      <c r="AL202" s="334"/>
      <c r="AM202" s="334"/>
      <c r="AN202" s="334"/>
      <c r="AO202" s="334"/>
      <c r="AP202" s="334"/>
      <c r="AQ202" s="334"/>
      <c r="AR202" s="334"/>
    </row>
    <row r="203" spans="1:44">
      <c r="A203" s="343">
        <v>200</v>
      </c>
      <c r="B203" s="342" t="s">
        <v>10</v>
      </c>
      <c r="C203" s="342" t="s">
        <v>237</v>
      </c>
      <c r="D203" s="342" t="s">
        <v>25</v>
      </c>
      <c r="E203" s="342"/>
      <c r="F203" s="342"/>
      <c r="G203" s="342"/>
      <c r="H203" s="342"/>
      <c r="I203" s="342"/>
      <c r="J203" s="342" t="s">
        <v>6248</v>
      </c>
      <c r="K203" s="342"/>
      <c r="L203" s="342"/>
      <c r="M203" s="342"/>
      <c r="N203" s="342"/>
      <c r="O203" s="342"/>
      <c r="P203" s="342"/>
      <c r="Q203" s="342" t="s">
        <v>513</v>
      </c>
      <c r="R203" s="342" t="s">
        <v>514</v>
      </c>
      <c r="S203" s="342" t="s">
        <v>30</v>
      </c>
      <c r="T203" s="344" t="s">
        <v>17</v>
      </c>
      <c r="U203" s="342" t="s">
        <v>6196</v>
      </c>
      <c r="V203" s="342" t="s">
        <v>6199</v>
      </c>
      <c r="W203" s="342" t="s">
        <v>6249</v>
      </c>
      <c r="X203" s="345" t="s">
        <v>5337</v>
      </c>
      <c r="Y203" s="345" t="s">
        <v>5309</v>
      </c>
      <c r="Z203" s="345" t="s">
        <v>5306</v>
      </c>
      <c r="AA203" s="345" t="s">
        <v>942</v>
      </c>
      <c r="AE203" s="334"/>
      <c r="AF203" s="334"/>
      <c r="AG203" s="334"/>
      <c r="AH203" s="334"/>
      <c r="AI203" s="334"/>
      <c r="AJ203" s="334"/>
      <c r="AK203" s="334"/>
      <c r="AL203" s="334"/>
      <c r="AM203" s="334"/>
      <c r="AN203" s="334"/>
      <c r="AO203" s="334"/>
      <c r="AP203" s="334"/>
      <c r="AQ203" s="334"/>
      <c r="AR203" s="334"/>
    </row>
    <row r="204" spans="1:44">
      <c r="A204" s="343">
        <v>201</v>
      </c>
      <c r="B204" s="342" t="s">
        <v>10</v>
      </c>
      <c r="C204" s="351" t="s">
        <v>241</v>
      </c>
      <c r="D204" s="342" t="s">
        <v>25</v>
      </c>
      <c r="E204" s="342"/>
      <c r="F204" s="342"/>
      <c r="G204" s="342"/>
      <c r="H204" s="342"/>
      <c r="I204" s="342"/>
      <c r="J204" s="342" t="s">
        <v>6260</v>
      </c>
      <c r="K204" s="342"/>
      <c r="L204" s="342"/>
      <c r="M204" s="342"/>
      <c r="N204" s="342"/>
      <c r="O204" s="342"/>
      <c r="P204" s="342"/>
      <c r="Q204" s="342" t="s">
        <v>515</v>
      </c>
      <c r="R204" s="342" t="s">
        <v>516</v>
      </c>
      <c r="S204" s="342" t="s">
        <v>30</v>
      </c>
      <c r="T204" s="344" t="s">
        <v>17</v>
      </c>
      <c r="U204" s="342" t="s">
        <v>6212</v>
      </c>
      <c r="V204" s="342" t="s">
        <v>6199</v>
      </c>
      <c r="W204" s="342" t="s">
        <v>6213</v>
      </c>
      <c r="X204" s="345" t="s">
        <v>5337</v>
      </c>
      <c r="Y204" s="345" t="s">
        <v>5309</v>
      </c>
      <c r="Z204" s="345" t="s">
        <v>5306</v>
      </c>
      <c r="AA204" s="345" t="s">
        <v>5306</v>
      </c>
      <c r="AE204" s="334"/>
      <c r="AF204" s="334"/>
      <c r="AG204" s="334"/>
      <c r="AH204" s="334"/>
      <c r="AI204" s="334"/>
      <c r="AJ204" s="334"/>
      <c r="AK204" s="334"/>
      <c r="AL204" s="334"/>
      <c r="AM204" s="334"/>
      <c r="AN204" s="334"/>
      <c r="AO204" s="334"/>
      <c r="AP204" s="334"/>
      <c r="AQ204" s="334"/>
      <c r="AR204" s="334"/>
    </row>
    <row r="205" spans="1:44" s="342" customFormat="1">
      <c r="A205" s="343">
        <v>202</v>
      </c>
      <c r="B205" s="342" t="s">
        <v>10</v>
      </c>
      <c r="C205" s="342" t="s">
        <v>248</v>
      </c>
      <c r="D205" s="342" t="s">
        <v>36</v>
      </c>
      <c r="J205" s="342" t="s">
        <v>6250</v>
      </c>
      <c r="Q205" s="342" t="s">
        <v>517</v>
      </c>
      <c r="R205" s="342" t="s">
        <v>518</v>
      </c>
      <c r="S205" s="342" t="s">
        <v>30</v>
      </c>
      <c r="T205" s="344" t="s">
        <v>17</v>
      </c>
      <c r="U205" s="342" t="s">
        <v>942</v>
      </c>
      <c r="V205" s="342" t="s">
        <v>6199</v>
      </c>
      <c r="W205" s="342" t="s">
        <v>5309</v>
      </c>
      <c r="X205" s="345" t="s">
        <v>942</v>
      </c>
      <c r="Y205" s="345" t="s">
        <v>5309</v>
      </c>
      <c r="Z205" s="345" t="s">
        <v>5306</v>
      </c>
      <c r="AA205" s="345" t="s">
        <v>942</v>
      </c>
      <c r="AC205" s="342" t="s">
        <v>5309</v>
      </c>
    </row>
    <row r="206" spans="1:44">
      <c r="A206" s="343">
        <v>203</v>
      </c>
      <c r="B206" s="342" t="s">
        <v>10</v>
      </c>
      <c r="C206" s="342" t="s">
        <v>252</v>
      </c>
      <c r="D206" s="342" t="s">
        <v>41</v>
      </c>
      <c r="E206" s="342"/>
      <c r="F206" s="342"/>
      <c r="G206" s="342"/>
      <c r="H206" s="342"/>
      <c r="I206" s="342"/>
      <c r="J206" s="342"/>
      <c r="K206" s="342" t="s">
        <v>6251</v>
      </c>
      <c r="L206" s="342"/>
      <c r="M206" s="342"/>
      <c r="N206" s="342"/>
      <c r="O206" s="342"/>
      <c r="P206" s="342"/>
      <c r="Q206" s="342" t="s">
        <v>519</v>
      </c>
      <c r="R206" s="342" t="s">
        <v>255</v>
      </c>
      <c r="S206" s="342" t="s">
        <v>16</v>
      </c>
      <c r="T206" s="344" t="s">
        <v>17</v>
      </c>
      <c r="U206" s="342" t="s">
        <v>942</v>
      </c>
      <c r="V206" s="342" t="s">
        <v>6199</v>
      </c>
      <c r="W206" s="342" t="s">
        <v>5309</v>
      </c>
      <c r="X206" s="345" t="s">
        <v>942</v>
      </c>
      <c r="Y206" s="345" t="s">
        <v>5309</v>
      </c>
      <c r="Z206" s="345" t="s">
        <v>5306</v>
      </c>
      <c r="AA206" s="345" t="s">
        <v>942</v>
      </c>
      <c r="AE206" s="334"/>
      <c r="AF206" s="334"/>
      <c r="AG206" s="334"/>
      <c r="AH206" s="334"/>
      <c r="AI206" s="334"/>
      <c r="AJ206" s="334"/>
      <c r="AK206" s="334"/>
      <c r="AL206" s="334"/>
      <c r="AM206" s="334"/>
      <c r="AN206" s="334"/>
      <c r="AO206" s="334"/>
      <c r="AP206" s="334"/>
      <c r="AQ206" s="334"/>
      <c r="AR206" s="334"/>
    </row>
    <row r="207" spans="1:44">
      <c r="A207" s="343">
        <v>204</v>
      </c>
      <c r="B207" s="342" t="s">
        <v>10</v>
      </c>
      <c r="C207" s="342" t="s">
        <v>256</v>
      </c>
      <c r="D207" s="342" t="s">
        <v>25</v>
      </c>
      <c r="E207" s="342"/>
      <c r="F207" s="342"/>
      <c r="G207" s="342"/>
      <c r="H207" s="342"/>
      <c r="I207" s="342"/>
      <c r="J207" s="342"/>
      <c r="K207" s="342"/>
      <c r="L207" s="342" t="s">
        <v>6252</v>
      </c>
      <c r="M207" s="342"/>
      <c r="N207" s="342"/>
      <c r="O207" s="342"/>
      <c r="P207" s="342"/>
      <c r="Q207" s="342" t="s">
        <v>520</v>
      </c>
      <c r="R207" s="342" t="s">
        <v>521</v>
      </c>
      <c r="S207" s="342" t="s">
        <v>30</v>
      </c>
      <c r="T207" s="344" t="s">
        <v>17</v>
      </c>
      <c r="U207" s="342" t="s">
        <v>942</v>
      </c>
      <c r="V207" s="342" t="s">
        <v>6199</v>
      </c>
      <c r="W207" s="342" t="s">
        <v>5309</v>
      </c>
      <c r="X207" s="345" t="s">
        <v>5337</v>
      </c>
      <c r="Y207" s="345" t="s">
        <v>5309</v>
      </c>
      <c r="Z207" s="345" t="s">
        <v>5306</v>
      </c>
      <c r="AA207" s="345" t="s">
        <v>942</v>
      </c>
      <c r="AE207" s="334"/>
      <c r="AF207" s="334"/>
      <c r="AG207" s="334"/>
      <c r="AH207" s="334"/>
      <c r="AI207" s="334"/>
      <c r="AJ207" s="334"/>
      <c r="AK207" s="334"/>
      <c r="AL207" s="334"/>
      <c r="AM207" s="334"/>
      <c r="AN207" s="334"/>
      <c r="AO207" s="334"/>
      <c r="AP207" s="334"/>
      <c r="AQ207" s="334"/>
      <c r="AR207" s="334"/>
    </row>
    <row r="208" spans="1:44" s="342" customFormat="1">
      <c r="A208" s="343">
        <v>205</v>
      </c>
      <c r="B208" s="342" t="s">
        <v>10</v>
      </c>
      <c r="C208" s="351" t="s">
        <v>259</v>
      </c>
      <c r="D208" s="342" t="s">
        <v>25</v>
      </c>
      <c r="L208" s="342" t="s">
        <v>6253</v>
      </c>
      <c r="Q208" s="342" t="s">
        <v>522</v>
      </c>
      <c r="R208" s="375" t="s">
        <v>523</v>
      </c>
      <c r="S208" s="342" t="s">
        <v>30</v>
      </c>
      <c r="T208" s="344" t="s">
        <v>17</v>
      </c>
      <c r="U208" s="342" t="s">
        <v>6212</v>
      </c>
      <c r="V208" s="342" t="s">
        <v>6199</v>
      </c>
      <c r="W208" s="342" t="s">
        <v>6213</v>
      </c>
      <c r="X208" s="345" t="s">
        <v>5337</v>
      </c>
      <c r="Y208" s="345" t="s">
        <v>5309</v>
      </c>
      <c r="Z208" s="345" t="s">
        <v>5306</v>
      </c>
      <c r="AA208" s="345" t="s">
        <v>942</v>
      </c>
    </row>
    <row r="209" spans="1:44" s="342" customFormat="1">
      <c r="A209" s="343">
        <v>206</v>
      </c>
      <c r="B209" s="342" t="s">
        <v>10</v>
      </c>
      <c r="C209" s="342" t="s">
        <v>263</v>
      </c>
      <c r="D209" s="342" t="s">
        <v>25</v>
      </c>
      <c r="L209" s="342" t="s">
        <v>6254</v>
      </c>
      <c r="Q209" s="342" t="s">
        <v>524</v>
      </c>
      <c r="R209" s="342" t="s">
        <v>525</v>
      </c>
      <c r="S209" s="342" t="s">
        <v>30</v>
      </c>
      <c r="T209" s="344" t="s">
        <v>17</v>
      </c>
      <c r="U209" s="342" t="s">
        <v>6212</v>
      </c>
      <c r="V209" s="342" t="s">
        <v>6199</v>
      </c>
      <c r="W209" s="342" t="s">
        <v>6213</v>
      </c>
      <c r="X209" s="345" t="s">
        <v>5337</v>
      </c>
      <c r="Y209" s="345" t="s">
        <v>5309</v>
      </c>
      <c r="Z209" s="345" t="s">
        <v>5306</v>
      </c>
      <c r="AA209" s="345" t="s">
        <v>942</v>
      </c>
    </row>
    <row r="210" spans="1:44" s="342" customFormat="1">
      <c r="A210" s="343">
        <v>207</v>
      </c>
      <c r="B210" s="342" t="s">
        <v>10</v>
      </c>
      <c r="C210" s="342" t="s">
        <v>267</v>
      </c>
      <c r="D210" s="342" t="s">
        <v>25</v>
      </c>
      <c r="L210" s="342" t="s">
        <v>6255</v>
      </c>
      <c r="Q210" s="342" t="s">
        <v>526</v>
      </c>
      <c r="R210" s="342" t="s">
        <v>527</v>
      </c>
      <c r="S210" s="342" t="s">
        <v>30</v>
      </c>
      <c r="T210" s="344" t="s">
        <v>17</v>
      </c>
      <c r="U210" s="342" t="s">
        <v>942</v>
      </c>
      <c r="V210" s="342" t="s">
        <v>6199</v>
      </c>
      <c r="W210" s="342" t="s">
        <v>5309</v>
      </c>
      <c r="X210" s="345" t="s">
        <v>5337</v>
      </c>
      <c r="Y210" s="345" t="s">
        <v>5309</v>
      </c>
      <c r="Z210" s="345" t="s">
        <v>5306</v>
      </c>
      <c r="AA210" s="345" t="s">
        <v>942</v>
      </c>
    </row>
    <row r="211" spans="1:44">
      <c r="A211" s="343">
        <v>208</v>
      </c>
      <c r="B211" s="342" t="s">
        <v>10</v>
      </c>
      <c r="C211" s="366" t="s">
        <v>271</v>
      </c>
      <c r="D211" s="342" t="s">
        <v>36</v>
      </c>
      <c r="E211" s="342"/>
      <c r="F211" s="342"/>
      <c r="G211" s="342"/>
      <c r="H211" s="342"/>
      <c r="I211" s="342"/>
      <c r="J211" s="342"/>
      <c r="K211" s="342"/>
      <c r="L211" s="342" t="s">
        <v>6381</v>
      </c>
      <c r="M211" s="342"/>
      <c r="N211" s="342"/>
      <c r="O211" s="342"/>
      <c r="P211" s="342"/>
      <c r="Q211" s="342" t="s">
        <v>273</v>
      </c>
      <c r="R211" s="342" t="s">
        <v>274</v>
      </c>
      <c r="S211" s="342" t="s">
        <v>30</v>
      </c>
      <c r="T211" s="344" t="s">
        <v>17</v>
      </c>
      <c r="U211" s="342" t="s">
        <v>942</v>
      </c>
      <c r="V211" s="342" t="s">
        <v>6199</v>
      </c>
      <c r="W211" s="342" t="s">
        <v>5309</v>
      </c>
      <c r="X211" s="345" t="s">
        <v>5308</v>
      </c>
      <c r="Y211" s="345" t="s">
        <v>5309</v>
      </c>
      <c r="Z211" s="345" t="s">
        <v>5306</v>
      </c>
      <c r="AA211" s="345" t="s">
        <v>942</v>
      </c>
      <c r="AE211" s="334"/>
      <c r="AF211" s="334"/>
      <c r="AG211" s="334"/>
      <c r="AH211" s="334"/>
      <c r="AI211" s="334"/>
      <c r="AJ211" s="334"/>
      <c r="AK211" s="334"/>
      <c r="AL211" s="334"/>
      <c r="AM211" s="334"/>
      <c r="AN211" s="334"/>
      <c r="AO211" s="334"/>
      <c r="AP211" s="334"/>
      <c r="AQ211" s="334"/>
      <c r="AR211" s="334"/>
    </row>
    <row r="212" spans="1:44">
      <c r="A212" s="343">
        <v>209</v>
      </c>
      <c r="B212" s="342" t="s">
        <v>10</v>
      </c>
      <c r="C212" s="366" t="s">
        <v>275</v>
      </c>
      <c r="D212" s="342" t="s">
        <v>41</v>
      </c>
      <c r="E212" s="342"/>
      <c r="F212" s="342"/>
      <c r="G212" s="342"/>
      <c r="H212" s="342"/>
      <c r="I212" s="342"/>
      <c r="J212" s="342"/>
      <c r="K212" s="342"/>
      <c r="L212" s="342"/>
      <c r="M212" s="342" t="s">
        <v>6382</v>
      </c>
      <c r="N212" s="342"/>
      <c r="O212" s="342"/>
      <c r="P212" s="342"/>
      <c r="Q212" s="342" t="s">
        <v>277</v>
      </c>
      <c r="R212" s="342" t="s">
        <v>278</v>
      </c>
      <c r="S212" s="342" t="s">
        <v>16</v>
      </c>
      <c r="T212" s="344" t="s">
        <v>17</v>
      </c>
      <c r="U212" s="342" t="s">
        <v>942</v>
      </c>
      <c r="V212" s="342" t="s">
        <v>6199</v>
      </c>
      <c r="W212" s="342" t="s">
        <v>5309</v>
      </c>
      <c r="X212" s="345" t="s">
        <v>5308</v>
      </c>
      <c r="Y212" s="345" t="s">
        <v>5309</v>
      </c>
      <c r="Z212" s="345" t="s">
        <v>5306</v>
      </c>
      <c r="AA212" s="345" t="s">
        <v>942</v>
      </c>
      <c r="AE212" s="334"/>
      <c r="AF212" s="334"/>
      <c r="AG212" s="334"/>
      <c r="AH212" s="334"/>
      <c r="AI212" s="334"/>
      <c r="AJ212" s="334"/>
      <c r="AK212" s="334"/>
      <c r="AL212" s="334"/>
      <c r="AM212" s="334"/>
      <c r="AN212" s="334"/>
      <c r="AO212" s="334"/>
      <c r="AP212" s="334"/>
      <c r="AQ212" s="334"/>
      <c r="AR212" s="334"/>
    </row>
    <row r="213" spans="1:44">
      <c r="A213" s="343">
        <v>210</v>
      </c>
      <c r="B213" s="342" t="s">
        <v>10</v>
      </c>
      <c r="C213" s="366" t="s">
        <v>279</v>
      </c>
      <c r="D213" s="342" t="s">
        <v>25</v>
      </c>
      <c r="E213" s="342"/>
      <c r="F213" s="342"/>
      <c r="G213" s="342"/>
      <c r="H213" s="342"/>
      <c r="I213" s="342"/>
      <c r="J213" s="342"/>
      <c r="K213" s="342"/>
      <c r="L213" s="342"/>
      <c r="M213" s="342"/>
      <c r="N213" s="342" t="s">
        <v>6383</v>
      </c>
      <c r="O213" s="342"/>
      <c r="P213" s="342"/>
      <c r="Q213" s="342" t="s">
        <v>528</v>
      </c>
      <c r="R213" s="342" t="s">
        <v>529</v>
      </c>
      <c r="S213" s="342" t="s">
        <v>30</v>
      </c>
      <c r="T213" s="344" t="s">
        <v>17</v>
      </c>
      <c r="U213" s="342" t="s">
        <v>942</v>
      </c>
      <c r="V213" s="342" t="s">
        <v>6199</v>
      </c>
      <c r="W213" s="342" t="s">
        <v>5309</v>
      </c>
      <c r="X213" s="345" t="s">
        <v>5337</v>
      </c>
      <c r="Y213" s="345" t="s">
        <v>5309</v>
      </c>
      <c r="Z213" s="345" t="s">
        <v>5306</v>
      </c>
      <c r="AA213" s="345" t="s">
        <v>942</v>
      </c>
      <c r="AE213" s="334"/>
      <c r="AF213" s="334"/>
      <c r="AG213" s="334"/>
      <c r="AH213" s="334"/>
      <c r="AI213" s="334"/>
      <c r="AJ213" s="334"/>
      <c r="AK213" s="334"/>
      <c r="AL213" s="334"/>
      <c r="AM213" s="334"/>
      <c r="AN213" s="334"/>
      <c r="AO213" s="334"/>
      <c r="AP213" s="334"/>
      <c r="AQ213" s="334"/>
      <c r="AR213" s="334"/>
    </row>
    <row r="214" spans="1:44">
      <c r="A214" s="343">
        <v>211</v>
      </c>
      <c r="B214" s="334" t="s">
        <v>10</v>
      </c>
      <c r="C214" s="334" t="s">
        <v>283</v>
      </c>
      <c r="D214" s="342" t="s">
        <v>36</v>
      </c>
      <c r="F214" s="342"/>
      <c r="G214" s="342"/>
      <c r="H214" s="342"/>
      <c r="I214" s="342"/>
      <c r="J214" s="342"/>
      <c r="K214" s="342"/>
      <c r="L214" s="342" t="s">
        <v>6384</v>
      </c>
      <c r="M214" s="342"/>
      <c r="N214" s="342"/>
      <c r="O214" s="342"/>
      <c r="P214" s="342"/>
      <c r="Q214" s="334" t="s">
        <v>285</v>
      </c>
      <c r="R214" s="334" t="s">
        <v>286</v>
      </c>
      <c r="S214" s="342" t="s">
        <v>30</v>
      </c>
      <c r="T214" s="344" t="s">
        <v>17</v>
      </c>
      <c r="U214" s="342" t="s">
        <v>5308</v>
      </c>
      <c r="V214" s="342" t="s">
        <v>6199</v>
      </c>
      <c r="W214" s="342" t="s">
        <v>5309</v>
      </c>
      <c r="X214" s="344" t="s">
        <v>5308</v>
      </c>
      <c r="Y214" s="345" t="s">
        <v>5309</v>
      </c>
      <c r="Z214" s="345" t="s">
        <v>5306</v>
      </c>
      <c r="AA214" s="344" t="s">
        <v>5308</v>
      </c>
      <c r="AE214" s="334"/>
      <c r="AF214" s="334"/>
      <c r="AG214" s="334"/>
      <c r="AH214" s="334"/>
      <c r="AI214" s="334"/>
      <c r="AJ214" s="334"/>
      <c r="AK214" s="334"/>
      <c r="AL214" s="334"/>
      <c r="AM214" s="334"/>
      <c r="AN214" s="334"/>
      <c r="AO214" s="334"/>
      <c r="AP214" s="334"/>
      <c r="AQ214" s="334"/>
      <c r="AR214" s="334"/>
    </row>
    <row r="215" spans="1:44">
      <c r="A215" s="343">
        <v>212</v>
      </c>
      <c r="B215" s="334" t="s">
        <v>10</v>
      </c>
      <c r="C215" s="366" t="s">
        <v>275</v>
      </c>
      <c r="D215" s="342" t="s">
        <v>41</v>
      </c>
      <c r="F215" s="342"/>
      <c r="G215" s="342"/>
      <c r="H215" s="342"/>
      <c r="I215" s="342"/>
      <c r="J215" s="342"/>
      <c r="K215" s="342"/>
      <c r="L215" s="342"/>
      <c r="M215" s="342" t="s">
        <v>6382</v>
      </c>
      <c r="N215" s="342"/>
      <c r="O215" s="342"/>
      <c r="P215" s="342"/>
      <c r="Q215" s="334" t="s">
        <v>287</v>
      </c>
      <c r="R215" s="334" t="s">
        <v>288</v>
      </c>
      <c r="S215" s="342" t="s">
        <v>16</v>
      </c>
      <c r="T215" s="344" t="s">
        <v>17</v>
      </c>
      <c r="U215" s="342" t="s">
        <v>5308</v>
      </c>
      <c r="V215" s="342" t="s">
        <v>6199</v>
      </c>
      <c r="W215" s="342" t="s">
        <v>5309</v>
      </c>
      <c r="X215" s="344" t="s">
        <v>5308</v>
      </c>
      <c r="Y215" s="345" t="s">
        <v>5309</v>
      </c>
      <c r="Z215" s="345" t="s">
        <v>5306</v>
      </c>
      <c r="AA215" s="344" t="s">
        <v>5308</v>
      </c>
      <c r="AE215" s="334"/>
      <c r="AF215" s="334"/>
      <c r="AG215" s="334"/>
      <c r="AH215" s="334"/>
      <c r="AI215" s="334"/>
      <c r="AJ215" s="334"/>
      <c r="AK215" s="334"/>
      <c r="AL215" s="334"/>
      <c r="AM215" s="334"/>
      <c r="AN215" s="334"/>
      <c r="AO215" s="334"/>
      <c r="AP215" s="334"/>
      <c r="AQ215" s="334"/>
      <c r="AR215" s="334"/>
    </row>
    <row r="216" spans="1:44">
      <c r="A216" s="343">
        <v>213</v>
      </c>
      <c r="B216" s="334" t="s">
        <v>10</v>
      </c>
      <c r="C216" s="366" t="s">
        <v>279</v>
      </c>
      <c r="D216" s="342" t="s">
        <v>25</v>
      </c>
      <c r="F216" s="342"/>
      <c r="G216" s="342"/>
      <c r="H216" s="342"/>
      <c r="I216" s="342"/>
      <c r="J216" s="342"/>
      <c r="K216" s="342"/>
      <c r="L216" s="342"/>
      <c r="M216" s="342"/>
      <c r="N216" s="371" t="s">
        <v>6383</v>
      </c>
      <c r="O216" s="338"/>
      <c r="P216" s="338"/>
      <c r="Q216" s="346" t="s">
        <v>530</v>
      </c>
      <c r="R216" s="346" t="s">
        <v>531</v>
      </c>
      <c r="S216" s="342" t="s">
        <v>30</v>
      </c>
      <c r="T216" s="344" t="s">
        <v>17</v>
      </c>
      <c r="U216" s="342" t="s">
        <v>5308</v>
      </c>
      <c r="V216" s="342" t="s">
        <v>6199</v>
      </c>
      <c r="W216" s="342" t="s">
        <v>5309</v>
      </c>
      <c r="X216" s="344" t="s">
        <v>5337</v>
      </c>
      <c r="Y216" s="345" t="s">
        <v>5309</v>
      </c>
      <c r="Z216" s="345" t="s">
        <v>5306</v>
      </c>
      <c r="AA216" s="344" t="s">
        <v>5308</v>
      </c>
      <c r="AE216" s="334"/>
      <c r="AF216" s="334"/>
      <c r="AG216" s="334"/>
      <c r="AH216" s="334"/>
      <c r="AI216" s="334"/>
      <c r="AJ216" s="334"/>
      <c r="AK216" s="334"/>
      <c r="AL216" s="334"/>
      <c r="AM216" s="334"/>
      <c r="AN216" s="334"/>
      <c r="AO216" s="334"/>
      <c r="AP216" s="334"/>
      <c r="AQ216" s="334"/>
      <c r="AR216" s="334"/>
    </row>
    <row r="217" spans="1:44">
      <c r="A217" s="343">
        <v>214</v>
      </c>
      <c r="B217" s="342" t="s">
        <v>10</v>
      </c>
      <c r="C217" s="342" t="s">
        <v>291</v>
      </c>
      <c r="D217" s="342" t="s">
        <v>36</v>
      </c>
      <c r="E217" s="342"/>
      <c r="F217" s="342"/>
      <c r="G217" s="342"/>
      <c r="H217" s="342"/>
      <c r="I217" s="342"/>
      <c r="J217" s="342"/>
      <c r="K217" s="342"/>
      <c r="L217" s="342" t="s">
        <v>6386</v>
      </c>
      <c r="M217" s="342"/>
      <c r="N217" s="342"/>
      <c r="O217" s="342"/>
      <c r="P217" s="342"/>
      <c r="Q217" s="342" t="s">
        <v>293</v>
      </c>
      <c r="R217" s="342" t="s">
        <v>294</v>
      </c>
      <c r="S217" s="342" t="s">
        <v>30</v>
      </c>
      <c r="T217" s="344" t="s">
        <v>17</v>
      </c>
      <c r="U217" s="342" t="s">
        <v>942</v>
      </c>
      <c r="V217" s="342" t="s">
        <v>6199</v>
      </c>
      <c r="W217" s="342" t="s">
        <v>5309</v>
      </c>
      <c r="X217" s="345" t="s">
        <v>5308</v>
      </c>
      <c r="Y217" s="345" t="s">
        <v>5309</v>
      </c>
      <c r="Z217" s="345" t="s">
        <v>5306</v>
      </c>
      <c r="AA217" s="345" t="s">
        <v>942</v>
      </c>
      <c r="AE217" s="334"/>
      <c r="AF217" s="334"/>
      <c r="AG217" s="334"/>
      <c r="AH217" s="334"/>
      <c r="AI217" s="334"/>
      <c r="AJ217" s="334"/>
      <c r="AK217" s="334"/>
      <c r="AL217" s="334"/>
      <c r="AM217" s="334"/>
      <c r="AN217" s="334"/>
      <c r="AO217" s="334"/>
      <c r="AP217" s="334"/>
      <c r="AQ217" s="334"/>
      <c r="AR217" s="334"/>
    </row>
    <row r="218" spans="1:44">
      <c r="A218" s="343">
        <v>215</v>
      </c>
      <c r="B218" s="342" t="s">
        <v>10</v>
      </c>
      <c r="C218" s="366" t="s">
        <v>275</v>
      </c>
      <c r="D218" s="342" t="s">
        <v>41</v>
      </c>
      <c r="E218" s="342"/>
      <c r="F218" s="342"/>
      <c r="G218" s="342"/>
      <c r="H218" s="342"/>
      <c r="I218" s="342"/>
      <c r="J218" s="342"/>
      <c r="K218" s="342"/>
      <c r="L218" s="342"/>
      <c r="M218" s="342" t="s">
        <v>6382</v>
      </c>
      <c r="N218" s="342"/>
      <c r="O218" s="342"/>
      <c r="P218" s="342"/>
      <c r="Q218" s="342" t="s">
        <v>295</v>
      </c>
      <c r="R218" s="342" t="s">
        <v>363</v>
      </c>
      <c r="S218" s="342" t="s">
        <v>16</v>
      </c>
      <c r="T218" s="344" t="s">
        <v>17</v>
      </c>
      <c r="U218" s="342" t="s">
        <v>942</v>
      </c>
      <c r="V218" s="342" t="s">
        <v>6199</v>
      </c>
      <c r="W218" s="342" t="s">
        <v>5309</v>
      </c>
      <c r="X218" s="345" t="s">
        <v>5308</v>
      </c>
      <c r="Y218" s="345" t="s">
        <v>5309</v>
      </c>
      <c r="Z218" s="345" t="s">
        <v>5306</v>
      </c>
      <c r="AA218" s="345" t="s">
        <v>942</v>
      </c>
      <c r="AE218" s="334"/>
      <c r="AF218" s="334"/>
      <c r="AG218" s="334"/>
      <c r="AH218" s="334"/>
      <c r="AI218" s="334"/>
      <c r="AJ218" s="334"/>
      <c r="AK218" s="334"/>
      <c r="AL218" s="334"/>
      <c r="AM218" s="334"/>
      <c r="AN218" s="334"/>
      <c r="AO218" s="334"/>
      <c r="AP218" s="334"/>
      <c r="AQ218" s="334"/>
      <c r="AR218" s="334"/>
    </row>
    <row r="219" spans="1:44">
      <c r="A219" s="343">
        <v>216</v>
      </c>
      <c r="B219" s="342" t="s">
        <v>10</v>
      </c>
      <c r="C219" s="342" t="s">
        <v>297</v>
      </c>
      <c r="D219" s="342" t="s">
        <v>25</v>
      </c>
      <c r="E219" s="342"/>
      <c r="F219" s="342"/>
      <c r="G219" s="342"/>
      <c r="H219" s="342"/>
      <c r="I219" s="342"/>
      <c r="J219" s="342"/>
      <c r="K219" s="342"/>
      <c r="L219" s="342"/>
      <c r="M219" s="342"/>
      <c r="N219" s="342" t="s">
        <v>6387</v>
      </c>
      <c r="O219" s="342"/>
      <c r="P219" s="342"/>
      <c r="Q219" s="342" t="s">
        <v>532</v>
      </c>
      <c r="R219" s="342" t="s">
        <v>533</v>
      </c>
      <c r="S219" s="342" t="s">
        <v>30</v>
      </c>
      <c r="T219" s="344" t="s">
        <v>17</v>
      </c>
      <c r="U219" s="342" t="s">
        <v>942</v>
      </c>
      <c r="V219" s="342" t="s">
        <v>6199</v>
      </c>
      <c r="W219" s="342" t="s">
        <v>5309</v>
      </c>
      <c r="X219" s="345" t="s">
        <v>5337</v>
      </c>
      <c r="Y219" s="345" t="s">
        <v>5309</v>
      </c>
      <c r="Z219" s="345" t="s">
        <v>5306</v>
      </c>
      <c r="AA219" s="345" t="s">
        <v>942</v>
      </c>
      <c r="AE219" s="334"/>
      <c r="AF219" s="334"/>
      <c r="AG219" s="334"/>
      <c r="AH219" s="334"/>
      <c r="AI219" s="334"/>
      <c r="AJ219" s="334"/>
      <c r="AK219" s="334"/>
      <c r="AL219" s="334"/>
      <c r="AM219" s="334"/>
      <c r="AN219" s="334"/>
      <c r="AO219" s="334"/>
      <c r="AP219" s="334"/>
      <c r="AQ219" s="334"/>
      <c r="AR219" s="334"/>
    </row>
    <row r="220" spans="1:44">
      <c r="A220" s="343">
        <v>217</v>
      </c>
      <c r="B220" s="342" t="s">
        <v>10</v>
      </c>
      <c r="C220" s="342" t="s">
        <v>300</v>
      </c>
      <c r="D220" s="342" t="s">
        <v>36</v>
      </c>
      <c r="E220" s="342"/>
      <c r="F220" s="342"/>
      <c r="G220" s="342"/>
      <c r="H220" s="342"/>
      <c r="I220" s="342"/>
      <c r="J220" s="342" t="s">
        <v>6326</v>
      </c>
      <c r="K220" s="342"/>
      <c r="L220" s="342"/>
      <c r="M220" s="342"/>
      <c r="N220" s="342"/>
      <c r="O220" s="342"/>
      <c r="P220" s="342"/>
      <c r="Q220" s="342" t="s">
        <v>534</v>
      </c>
      <c r="R220" s="342" t="s">
        <v>535</v>
      </c>
      <c r="S220" s="342" t="s">
        <v>30</v>
      </c>
      <c r="T220" s="344" t="s">
        <v>17</v>
      </c>
      <c r="U220" s="342" t="s">
        <v>942</v>
      </c>
      <c r="V220" s="342" t="s">
        <v>6199</v>
      </c>
      <c r="W220" s="342" t="s">
        <v>5309</v>
      </c>
      <c r="X220" s="345" t="s">
        <v>5308</v>
      </c>
      <c r="Y220" s="345" t="s">
        <v>5309</v>
      </c>
      <c r="Z220" s="345" t="s">
        <v>5306</v>
      </c>
      <c r="AA220" s="345" t="s">
        <v>942</v>
      </c>
      <c r="AE220" s="334"/>
      <c r="AF220" s="334"/>
      <c r="AG220" s="334"/>
      <c r="AH220" s="334"/>
      <c r="AI220" s="334"/>
      <c r="AJ220" s="334"/>
      <c r="AK220" s="334"/>
      <c r="AL220" s="334"/>
      <c r="AM220" s="334"/>
      <c r="AN220" s="334"/>
      <c r="AO220" s="334"/>
      <c r="AP220" s="334"/>
      <c r="AQ220" s="334"/>
      <c r="AR220" s="334"/>
    </row>
    <row r="221" spans="1:44">
      <c r="A221" s="343">
        <v>218</v>
      </c>
      <c r="B221" s="342" t="s">
        <v>10</v>
      </c>
      <c r="C221" s="342" t="s">
        <v>304</v>
      </c>
      <c r="D221" s="342" t="s">
        <v>41</v>
      </c>
      <c r="E221" s="342"/>
      <c r="F221" s="342"/>
      <c r="G221" s="342"/>
      <c r="H221" s="342"/>
      <c r="I221" s="342"/>
      <c r="J221" s="342"/>
      <c r="K221" s="342" t="s">
        <v>6327</v>
      </c>
      <c r="L221" s="342"/>
      <c r="M221" s="342"/>
      <c r="N221" s="342"/>
      <c r="O221" s="342"/>
      <c r="P221" s="342"/>
      <c r="Q221" s="342" t="s">
        <v>536</v>
      </c>
      <c r="R221" s="342" t="s">
        <v>537</v>
      </c>
      <c r="S221" s="342" t="s">
        <v>16</v>
      </c>
      <c r="T221" s="344" t="s">
        <v>17</v>
      </c>
      <c r="U221" s="342" t="s">
        <v>942</v>
      </c>
      <c r="V221" s="342" t="s">
        <v>6199</v>
      </c>
      <c r="W221" s="342" t="s">
        <v>5309</v>
      </c>
      <c r="X221" s="345" t="s">
        <v>5308</v>
      </c>
      <c r="Y221" s="345" t="s">
        <v>5309</v>
      </c>
      <c r="Z221" s="345" t="s">
        <v>5306</v>
      </c>
      <c r="AA221" s="345" t="s">
        <v>942</v>
      </c>
      <c r="AE221" s="334"/>
      <c r="AF221" s="334"/>
      <c r="AG221" s="334"/>
      <c r="AH221" s="334"/>
      <c r="AI221" s="334"/>
      <c r="AJ221" s="334"/>
      <c r="AK221" s="334"/>
      <c r="AL221" s="334"/>
      <c r="AM221" s="334"/>
      <c r="AN221" s="334"/>
      <c r="AO221" s="334"/>
      <c r="AP221" s="334"/>
      <c r="AQ221" s="334"/>
      <c r="AR221" s="334"/>
    </row>
    <row r="222" spans="1:44">
      <c r="A222" s="343">
        <v>219</v>
      </c>
      <c r="B222" s="342" t="s">
        <v>10</v>
      </c>
      <c r="C222" s="342" t="s">
        <v>308</v>
      </c>
      <c r="D222" s="342" t="s">
        <v>25</v>
      </c>
      <c r="E222" s="342"/>
      <c r="F222" s="342"/>
      <c r="G222" s="342"/>
      <c r="H222" s="342"/>
      <c r="I222" s="342"/>
      <c r="J222" s="342"/>
      <c r="K222" s="342"/>
      <c r="L222" s="342" t="s">
        <v>6328</v>
      </c>
      <c r="M222" s="342"/>
      <c r="N222" s="342"/>
      <c r="O222" s="342"/>
      <c r="P222" s="342"/>
      <c r="Q222" s="342" t="s">
        <v>538</v>
      </c>
      <c r="R222" s="342" t="s">
        <v>539</v>
      </c>
      <c r="S222" s="342" t="s">
        <v>30</v>
      </c>
      <c r="T222" s="344" t="s">
        <v>17</v>
      </c>
      <c r="U222" s="342" t="s">
        <v>942</v>
      </c>
      <c r="V222" s="342" t="s">
        <v>6199</v>
      </c>
      <c r="W222" s="342" t="s">
        <v>5309</v>
      </c>
      <c r="X222" s="345" t="s">
        <v>5337</v>
      </c>
      <c r="Y222" s="345" t="s">
        <v>5309</v>
      </c>
      <c r="Z222" s="345" t="s">
        <v>5306</v>
      </c>
      <c r="AA222" s="345" t="s">
        <v>942</v>
      </c>
      <c r="AE222" s="334"/>
      <c r="AF222" s="334"/>
      <c r="AG222" s="334"/>
      <c r="AH222" s="334"/>
      <c r="AI222" s="334"/>
      <c r="AJ222" s="334"/>
      <c r="AK222" s="334"/>
      <c r="AL222" s="334"/>
      <c r="AM222" s="334"/>
      <c r="AN222" s="334"/>
      <c r="AO222" s="334"/>
      <c r="AP222" s="334"/>
      <c r="AQ222" s="334"/>
      <c r="AR222" s="334"/>
    </row>
    <row r="223" spans="1:44">
      <c r="A223" s="343">
        <v>220</v>
      </c>
      <c r="B223" s="342" t="s">
        <v>10</v>
      </c>
      <c r="C223" s="342" t="s">
        <v>312</v>
      </c>
      <c r="D223" s="342" t="s">
        <v>25</v>
      </c>
      <c r="E223" s="342"/>
      <c r="F223" s="342"/>
      <c r="G223" s="342"/>
      <c r="H223" s="342"/>
      <c r="I223" s="342"/>
      <c r="J223" s="342"/>
      <c r="K223" s="342"/>
      <c r="L223" s="342" t="s">
        <v>6329</v>
      </c>
      <c r="M223" s="342"/>
      <c r="N223" s="342"/>
      <c r="O223" s="342"/>
      <c r="P223" s="342"/>
      <c r="Q223" s="342" t="s">
        <v>540</v>
      </c>
      <c r="R223" s="342" t="s">
        <v>541</v>
      </c>
      <c r="S223" s="342" t="s">
        <v>30</v>
      </c>
      <c r="T223" s="344" t="s">
        <v>17</v>
      </c>
      <c r="U223" s="342" t="s">
        <v>6212</v>
      </c>
      <c r="V223" s="342" t="s">
        <v>6199</v>
      </c>
      <c r="W223" s="342" t="s">
        <v>6213</v>
      </c>
      <c r="X223" s="345" t="s">
        <v>5337</v>
      </c>
      <c r="Y223" s="345" t="s">
        <v>5309</v>
      </c>
      <c r="Z223" s="345" t="s">
        <v>5306</v>
      </c>
      <c r="AA223" s="345" t="s">
        <v>942</v>
      </c>
      <c r="AE223" s="334"/>
      <c r="AF223" s="334"/>
      <c r="AG223" s="334"/>
      <c r="AH223" s="334"/>
      <c r="AI223" s="334"/>
      <c r="AJ223" s="334"/>
      <c r="AK223" s="334"/>
      <c r="AL223" s="334"/>
      <c r="AM223" s="334"/>
      <c r="AN223" s="334"/>
      <c r="AO223" s="334"/>
      <c r="AP223" s="334"/>
      <c r="AQ223" s="334"/>
      <c r="AR223" s="334"/>
    </row>
    <row r="224" spans="1:44" s="342" customFormat="1">
      <c r="A224" s="343">
        <v>221</v>
      </c>
      <c r="B224" s="342" t="s">
        <v>10</v>
      </c>
      <c r="C224" s="342" t="s">
        <v>316</v>
      </c>
      <c r="D224" s="342" t="s">
        <v>25</v>
      </c>
      <c r="L224" s="342" t="s">
        <v>6256</v>
      </c>
      <c r="Q224" s="342" t="s">
        <v>542</v>
      </c>
      <c r="R224" s="342" t="s">
        <v>543</v>
      </c>
      <c r="S224" s="342" t="s">
        <v>30</v>
      </c>
      <c r="T224" s="344" t="s">
        <v>17</v>
      </c>
      <c r="U224" s="342" t="s">
        <v>6212</v>
      </c>
      <c r="V224" s="342" t="s">
        <v>6199</v>
      </c>
      <c r="W224" s="342" t="s">
        <v>6213</v>
      </c>
      <c r="X224" s="345" t="s">
        <v>5337</v>
      </c>
      <c r="Y224" s="345" t="s">
        <v>5309</v>
      </c>
      <c r="Z224" s="345" t="s">
        <v>5306</v>
      </c>
      <c r="AA224" s="354" t="s">
        <v>942</v>
      </c>
    </row>
    <row r="225" spans="1:44">
      <c r="A225" s="343">
        <v>222</v>
      </c>
      <c r="B225" s="342" t="s">
        <v>10</v>
      </c>
      <c r="C225" s="342" t="s">
        <v>320</v>
      </c>
      <c r="D225" s="342" t="s">
        <v>25</v>
      </c>
      <c r="E225" s="342"/>
      <c r="F225" s="342"/>
      <c r="G225" s="342"/>
      <c r="H225" s="342"/>
      <c r="I225" s="342"/>
      <c r="J225" s="342"/>
      <c r="K225" s="342"/>
      <c r="L225" s="342" t="s">
        <v>6257</v>
      </c>
      <c r="M225" s="342"/>
      <c r="N225" s="342"/>
      <c r="O225" s="342"/>
      <c r="P225" s="342"/>
      <c r="Q225" s="342" t="s">
        <v>544</v>
      </c>
      <c r="R225" s="342" t="s">
        <v>545</v>
      </c>
      <c r="S225" s="342" t="s">
        <v>30</v>
      </c>
      <c r="T225" s="344" t="s">
        <v>17</v>
      </c>
      <c r="U225" s="342" t="s">
        <v>6212</v>
      </c>
      <c r="V225" s="342" t="s">
        <v>6199</v>
      </c>
      <c r="W225" s="342" t="s">
        <v>6213</v>
      </c>
      <c r="X225" s="345" t="s">
        <v>5337</v>
      </c>
      <c r="Y225" s="345" t="s">
        <v>5309</v>
      </c>
      <c r="Z225" s="345" t="s">
        <v>5306</v>
      </c>
      <c r="AA225" s="354" t="s">
        <v>942</v>
      </c>
      <c r="AE225" s="334"/>
      <c r="AF225" s="334"/>
      <c r="AG225" s="334"/>
      <c r="AH225" s="334"/>
      <c r="AI225" s="334"/>
      <c r="AJ225" s="334"/>
      <c r="AK225" s="334"/>
      <c r="AL225" s="334"/>
      <c r="AM225" s="334"/>
      <c r="AN225" s="334"/>
      <c r="AO225" s="334"/>
      <c r="AP225" s="334"/>
      <c r="AQ225" s="334"/>
      <c r="AR225" s="334"/>
    </row>
    <row r="226" spans="1:44" s="342" customFormat="1">
      <c r="A226" s="343">
        <v>223</v>
      </c>
      <c r="B226" s="342" t="s">
        <v>10</v>
      </c>
      <c r="C226" s="342" t="s">
        <v>324</v>
      </c>
      <c r="D226" s="342" t="s">
        <v>25</v>
      </c>
      <c r="L226" s="342" t="s">
        <v>6258</v>
      </c>
      <c r="Q226" s="342" t="s">
        <v>546</v>
      </c>
      <c r="R226" s="342" t="s">
        <v>547</v>
      </c>
      <c r="S226" s="342" t="s">
        <v>23</v>
      </c>
      <c r="T226" s="344" t="s">
        <v>17</v>
      </c>
      <c r="U226" s="342" t="s">
        <v>6261</v>
      </c>
      <c r="V226" s="342" t="s">
        <v>6199</v>
      </c>
      <c r="W226" s="342" t="s">
        <v>6213</v>
      </c>
      <c r="X226" s="345" t="s">
        <v>5337</v>
      </c>
      <c r="Y226" s="345" t="s">
        <v>5309</v>
      </c>
      <c r="Z226" s="345" t="s">
        <v>5306</v>
      </c>
      <c r="AA226" s="345" t="s">
        <v>942</v>
      </c>
    </row>
    <row r="227" spans="1:44" s="342" customFormat="1">
      <c r="A227" s="343">
        <v>224</v>
      </c>
      <c r="B227" s="342" t="s">
        <v>10</v>
      </c>
      <c r="C227" s="342" t="s">
        <v>548</v>
      </c>
      <c r="D227" s="342" t="s">
        <v>36</v>
      </c>
      <c r="H227" s="342" t="s">
        <v>6271</v>
      </c>
      <c r="Q227" s="342" t="s">
        <v>550</v>
      </c>
      <c r="R227" s="342" t="s">
        <v>551</v>
      </c>
      <c r="S227" s="342" t="s">
        <v>30</v>
      </c>
      <c r="T227" s="344" t="s">
        <v>17</v>
      </c>
      <c r="U227" s="342" t="s">
        <v>942</v>
      </c>
      <c r="V227" s="342" t="s">
        <v>6199</v>
      </c>
      <c r="W227" s="342" t="s">
        <v>5309</v>
      </c>
      <c r="X227" s="345" t="s">
        <v>942</v>
      </c>
      <c r="Y227" s="345" t="s">
        <v>5309</v>
      </c>
      <c r="Z227" s="345" t="s">
        <v>5306</v>
      </c>
      <c r="AA227" s="345" t="s">
        <v>942</v>
      </c>
    </row>
    <row r="228" spans="1:44">
      <c r="A228" s="343">
        <v>225</v>
      </c>
      <c r="B228" s="342" t="s">
        <v>10</v>
      </c>
      <c r="C228" s="342" t="s">
        <v>230</v>
      </c>
      <c r="D228" s="342" t="s">
        <v>41</v>
      </c>
      <c r="E228" s="342"/>
      <c r="F228" s="342"/>
      <c r="G228" s="342"/>
      <c r="H228" s="342"/>
      <c r="I228" s="342" t="s">
        <v>6246</v>
      </c>
      <c r="J228" s="342"/>
      <c r="K228" s="342"/>
      <c r="L228" s="342"/>
      <c r="M228" s="342"/>
      <c r="N228" s="342"/>
      <c r="O228" s="342"/>
      <c r="P228" s="342"/>
      <c r="Q228" s="342" t="s">
        <v>552</v>
      </c>
      <c r="R228" s="342" t="s">
        <v>553</v>
      </c>
      <c r="S228" s="342" t="s">
        <v>16</v>
      </c>
      <c r="T228" s="344" t="s">
        <v>17</v>
      </c>
      <c r="U228" s="342" t="s">
        <v>942</v>
      </c>
      <c r="V228" s="342" t="s">
        <v>6199</v>
      </c>
      <c r="W228" s="342" t="s">
        <v>5309</v>
      </c>
      <c r="X228" s="345" t="s">
        <v>942</v>
      </c>
      <c r="Y228" s="345" t="s">
        <v>5309</v>
      </c>
      <c r="Z228" s="345" t="s">
        <v>5306</v>
      </c>
      <c r="AA228" s="345" t="s">
        <v>942</v>
      </c>
      <c r="AE228" s="334"/>
      <c r="AF228" s="334"/>
      <c r="AG228" s="334"/>
      <c r="AH228" s="334"/>
      <c r="AI228" s="334"/>
      <c r="AJ228" s="334"/>
      <c r="AK228" s="334"/>
      <c r="AL228" s="334"/>
      <c r="AM228" s="334"/>
      <c r="AN228" s="334"/>
      <c r="AO228" s="334"/>
      <c r="AP228" s="334"/>
      <c r="AQ228" s="334"/>
      <c r="AR228" s="334"/>
    </row>
    <row r="229" spans="1:44">
      <c r="A229" s="343">
        <v>226</v>
      </c>
      <c r="B229" s="342" t="s">
        <v>10</v>
      </c>
      <c r="C229" s="342" t="s">
        <v>234</v>
      </c>
      <c r="D229" s="342" t="s">
        <v>25</v>
      </c>
      <c r="E229" s="342"/>
      <c r="F229" s="342"/>
      <c r="G229" s="342"/>
      <c r="H229" s="342"/>
      <c r="I229" s="342"/>
      <c r="J229" s="342" t="s">
        <v>6247</v>
      </c>
      <c r="K229" s="342"/>
      <c r="L229" s="342"/>
      <c r="M229" s="342"/>
      <c r="N229" s="342"/>
      <c r="O229" s="342"/>
      <c r="P229" s="342"/>
      <c r="Q229" s="342" t="s">
        <v>554</v>
      </c>
      <c r="R229" s="342" t="s">
        <v>555</v>
      </c>
      <c r="S229" s="342" t="s">
        <v>30</v>
      </c>
      <c r="T229" s="344" t="s">
        <v>17</v>
      </c>
      <c r="U229" s="342" t="s">
        <v>942</v>
      </c>
      <c r="V229" s="342" t="s">
        <v>6199</v>
      </c>
      <c r="W229" s="342" t="s">
        <v>5309</v>
      </c>
      <c r="X229" s="345" t="s">
        <v>5337</v>
      </c>
      <c r="Y229" s="345" t="s">
        <v>5309</v>
      </c>
      <c r="Z229" s="345" t="s">
        <v>5306</v>
      </c>
      <c r="AA229" s="345" t="s">
        <v>942</v>
      </c>
      <c r="AE229" s="334"/>
      <c r="AF229" s="334"/>
      <c r="AG229" s="334"/>
      <c r="AH229" s="334"/>
      <c r="AI229" s="334"/>
      <c r="AJ229" s="334"/>
      <c r="AK229" s="334"/>
      <c r="AL229" s="334"/>
      <c r="AM229" s="334"/>
      <c r="AN229" s="334"/>
      <c r="AO229" s="334"/>
      <c r="AP229" s="334"/>
      <c r="AQ229" s="334"/>
      <c r="AR229" s="334"/>
    </row>
    <row r="230" spans="1:44">
      <c r="A230" s="343">
        <v>227</v>
      </c>
      <c r="B230" s="342" t="s">
        <v>10</v>
      </c>
      <c r="C230" s="342" t="s">
        <v>237</v>
      </c>
      <c r="D230" s="342" t="s">
        <v>25</v>
      </c>
      <c r="E230" s="342"/>
      <c r="F230" s="342"/>
      <c r="G230" s="342"/>
      <c r="H230" s="342"/>
      <c r="I230" s="342"/>
      <c r="J230" s="342" t="s">
        <v>6248</v>
      </c>
      <c r="K230" s="342"/>
      <c r="L230" s="342"/>
      <c r="M230" s="342"/>
      <c r="N230" s="342"/>
      <c r="O230" s="342"/>
      <c r="P230" s="342"/>
      <c r="Q230" s="342" t="s">
        <v>556</v>
      </c>
      <c r="R230" s="342" t="s">
        <v>557</v>
      </c>
      <c r="S230" s="342" t="s">
        <v>30</v>
      </c>
      <c r="T230" s="344" t="s">
        <v>17</v>
      </c>
      <c r="U230" s="342" t="s">
        <v>6196</v>
      </c>
      <c r="V230" s="342" t="s">
        <v>6199</v>
      </c>
      <c r="W230" s="342" t="s">
        <v>6249</v>
      </c>
      <c r="X230" s="345" t="s">
        <v>5337</v>
      </c>
      <c r="Y230" s="345" t="s">
        <v>5309</v>
      </c>
      <c r="Z230" s="345" t="s">
        <v>5306</v>
      </c>
      <c r="AA230" s="345" t="s">
        <v>942</v>
      </c>
      <c r="AE230" s="334"/>
      <c r="AF230" s="334"/>
      <c r="AG230" s="334"/>
      <c r="AH230" s="334"/>
      <c r="AI230" s="334"/>
      <c r="AJ230" s="334"/>
      <c r="AK230" s="334"/>
      <c r="AL230" s="334"/>
      <c r="AM230" s="334"/>
      <c r="AN230" s="334"/>
      <c r="AO230" s="334"/>
      <c r="AP230" s="334"/>
      <c r="AQ230" s="334"/>
      <c r="AR230" s="334"/>
    </row>
    <row r="231" spans="1:44">
      <c r="A231" s="343">
        <v>228</v>
      </c>
      <c r="B231" s="342" t="s">
        <v>10</v>
      </c>
      <c r="C231" s="351" t="s">
        <v>241</v>
      </c>
      <c r="D231" s="342" t="s">
        <v>25</v>
      </c>
      <c r="E231" s="342"/>
      <c r="F231" s="342"/>
      <c r="G231" s="342"/>
      <c r="H231" s="342"/>
      <c r="I231" s="342"/>
      <c r="J231" s="342" t="s">
        <v>6260</v>
      </c>
      <c r="K231" s="342"/>
      <c r="L231" s="342"/>
      <c r="M231" s="342"/>
      <c r="N231" s="342"/>
      <c r="O231" s="342"/>
      <c r="P231" s="342"/>
      <c r="Q231" s="342" t="s">
        <v>558</v>
      </c>
      <c r="R231" s="342" t="s">
        <v>559</v>
      </c>
      <c r="S231" s="342" t="s">
        <v>30</v>
      </c>
      <c r="T231" s="344" t="s">
        <v>17</v>
      </c>
      <c r="U231" s="342" t="s">
        <v>6212</v>
      </c>
      <c r="V231" s="342" t="s">
        <v>6199</v>
      </c>
      <c r="W231" s="342" t="s">
        <v>6213</v>
      </c>
      <c r="X231" s="345" t="s">
        <v>5337</v>
      </c>
      <c r="Y231" s="345" t="s">
        <v>5309</v>
      </c>
      <c r="Z231" s="345" t="s">
        <v>5306</v>
      </c>
      <c r="AA231" s="345" t="s">
        <v>942</v>
      </c>
      <c r="AE231" s="334"/>
      <c r="AF231" s="334"/>
      <c r="AG231" s="334"/>
      <c r="AH231" s="334"/>
      <c r="AI231" s="334"/>
      <c r="AJ231" s="334"/>
      <c r="AK231" s="334"/>
      <c r="AL231" s="334"/>
      <c r="AM231" s="334"/>
      <c r="AN231" s="334"/>
      <c r="AO231" s="334"/>
      <c r="AP231" s="334"/>
      <c r="AQ231" s="334"/>
      <c r="AR231" s="334"/>
    </row>
    <row r="232" spans="1:44" s="342" customFormat="1">
      <c r="A232" s="343">
        <v>229</v>
      </c>
      <c r="B232" s="342" t="s">
        <v>10</v>
      </c>
      <c r="C232" s="342" t="s">
        <v>248</v>
      </c>
      <c r="D232" s="342" t="s">
        <v>36</v>
      </c>
      <c r="J232" s="342" t="s">
        <v>6250</v>
      </c>
      <c r="Q232" s="342" t="s">
        <v>560</v>
      </c>
      <c r="R232" s="342" t="s">
        <v>561</v>
      </c>
      <c r="S232" s="342" t="s">
        <v>30</v>
      </c>
      <c r="T232" s="344" t="s">
        <v>17</v>
      </c>
      <c r="U232" s="342" t="s">
        <v>942</v>
      </c>
      <c r="V232" s="342" t="s">
        <v>6199</v>
      </c>
      <c r="W232" s="342" t="s">
        <v>5309</v>
      </c>
      <c r="X232" s="345" t="s">
        <v>942</v>
      </c>
      <c r="Y232" s="345" t="s">
        <v>5309</v>
      </c>
      <c r="Z232" s="345" t="s">
        <v>5306</v>
      </c>
      <c r="AA232" s="345" t="s">
        <v>942</v>
      </c>
    </row>
    <row r="233" spans="1:44">
      <c r="A233" s="343">
        <v>230</v>
      </c>
      <c r="B233" s="342" t="s">
        <v>10</v>
      </c>
      <c r="C233" s="342" t="s">
        <v>252</v>
      </c>
      <c r="D233" s="342" t="s">
        <v>41</v>
      </c>
      <c r="E233" s="342"/>
      <c r="F233" s="342"/>
      <c r="G233" s="342"/>
      <c r="H233" s="342"/>
      <c r="I233" s="342"/>
      <c r="J233" s="342"/>
      <c r="K233" s="342" t="s">
        <v>6251</v>
      </c>
      <c r="L233" s="342"/>
      <c r="M233" s="342"/>
      <c r="N233" s="342"/>
      <c r="O233" s="342"/>
      <c r="P233" s="342"/>
      <c r="Q233" s="342" t="s">
        <v>562</v>
      </c>
      <c r="R233" s="342" t="s">
        <v>255</v>
      </c>
      <c r="S233" s="342" t="s">
        <v>16</v>
      </c>
      <c r="T233" s="344" t="s">
        <v>17</v>
      </c>
      <c r="U233" s="342" t="s">
        <v>942</v>
      </c>
      <c r="V233" s="342" t="s">
        <v>6199</v>
      </c>
      <c r="W233" s="342" t="s">
        <v>5309</v>
      </c>
      <c r="X233" s="345" t="s">
        <v>942</v>
      </c>
      <c r="Y233" s="345" t="s">
        <v>5309</v>
      </c>
      <c r="Z233" s="345" t="s">
        <v>5306</v>
      </c>
      <c r="AA233" s="345" t="s">
        <v>942</v>
      </c>
      <c r="AE233" s="334"/>
      <c r="AF233" s="334"/>
      <c r="AG233" s="334"/>
      <c r="AH233" s="334"/>
      <c r="AI233" s="334"/>
      <c r="AJ233" s="334"/>
      <c r="AK233" s="334"/>
      <c r="AL233" s="334"/>
      <c r="AM233" s="334"/>
      <c r="AN233" s="334"/>
      <c r="AO233" s="334"/>
      <c r="AP233" s="334"/>
      <c r="AQ233" s="334"/>
      <c r="AR233" s="334"/>
    </row>
    <row r="234" spans="1:44">
      <c r="A234" s="343">
        <v>231</v>
      </c>
      <c r="B234" s="342" t="s">
        <v>10</v>
      </c>
      <c r="C234" s="342" t="s">
        <v>256</v>
      </c>
      <c r="D234" s="342" t="s">
        <v>25</v>
      </c>
      <c r="E234" s="342"/>
      <c r="F234" s="342"/>
      <c r="G234" s="342"/>
      <c r="H234" s="342"/>
      <c r="I234" s="342"/>
      <c r="J234" s="342"/>
      <c r="K234" s="342"/>
      <c r="L234" s="342" t="s">
        <v>6252</v>
      </c>
      <c r="M234" s="342"/>
      <c r="N234" s="342"/>
      <c r="O234" s="342"/>
      <c r="P234" s="342"/>
      <c r="Q234" s="342" t="s">
        <v>563</v>
      </c>
      <c r="R234" s="342" t="s">
        <v>564</v>
      </c>
      <c r="S234" s="342" t="s">
        <v>30</v>
      </c>
      <c r="T234" s="344" t="s">
        <v>17</v>
      </c>
      <c r="U234" s="342" t="s">
        <v>942</v>
      </c>
      <c r="V234" s="342" t="s">
        <v>6199</v>
      </c>
      <c r="W234" s="342" t="s">
        <v>5309</v>
      </c>
      <c r="X234" s="345" t="s">
        <v>5337</v>
      </c>
      <c r="Y234" s="345" t="s">
        <v>5309</v>
      </c>
      <c r="Z234" s="345" t="s">
        <v>5306</v>
      </c>
      <c r="AA234" s="345" t="s">
        <v>942</v>
      </c>
      <c r="AE234" s="334"/>
      <c r="AF234" s="334"/>
      <c r="AG234" s="334"/>
      <c r="AH234" s="334"/>
      <c r="AI234" s="334"/>
      <c r="AJ234" s="334"/>
      <c r="AK234" s="334"/>
      <c r="AL234" s="334"/>
      <c r="AM234" s="334"/>
      <c r="AN234" s="334"/>
      <c r="AO234" s="334"/>
      <c r="AP234" s="334"/>
      <c r="AQ234" s="334"/>
      <c r="AR234" s="334"/>
    </row>
    <row r="235" spans="1:44" s="342" customFormat="1">
      <c r="A235" s="343">
        <v>232</v>
      </c>
      <c r="B235" s="342" t="s">
        <v>10</v>
      </c>
      <c r="C235" s="351" t="s">
        <v>259</v>
      </c>
      <c r="D235" s="342" t="s">
        <v>25</v>
      </c>
      <c r="L235" s="342" t="s">
        <v>6253</v>
      </c>
      <c r="Q235" s="342" t="s">
        <v>565</v>
      </c>
      <c r="R235" s="375" t="s">
        <v>566</v>
      </c>
      <c r="S235" s="342" t="s">
        <v>30</v>
      </c>
      <c r="T235" s="344" t="s">
        <v>17</v>
      </c>
      <c r="U235" s="342" t="s">
        <v>6212</v>
      </c>
      <c r="V235" s="342" t="s">
        <v>6199</v>
      </c>
      <c r="W235" s="342" t="s">
        <v>6213</v>
      </c>
      <c r="X235" s="345" t="s">
        <v>5337</v>
      </c>
      <c r="Y235" s="345" t="s">
        <v>5309</v>
      </c>
      <c r="Z235" s="345" t="s">
        <v>5306</v>
      </c>
      <c r="AA235" s="345" t="s">
        <v>942</v>
      </c>
    </row>
    <row r="236" spans="1:44" s="342" customFormat="1">
      <c r="A236" s="343">
        <v>233</v>
      </c>
      <c r="B236" s="342" t="s">
        <v>10</v>
      </c>
      <c r="C236" s="342" t="s">
        <v>263</v>
      </c>
      <c r="D236" s="342" t="s">
        <v>25</v>
      </c>
      <c r="L236" s="342" t="s">
        <v>6254</v>
      </c>
      <c r="Q236" s="342" t="s">
        <v>567</v>
      </c>
      <c r="R236" s="342" t="s">
        <v>568</v>
      </c>
      <c r="S236" s="342" t="s">
        <v>30</v>
      </c>
      <c r="T236" s="344" t="s">
        <v>17</v>
      </c>
      <c r="U236" s="342" t="s">
        <v>6212</v>
      </c>
      <c r="V236" s="342" t="s">
        <v>6199</v>
      </c>
      <c r="W236" s="342" t="s">
        <v>6213</v>
      </c>
      <c r="X236" s="345" t="s">
        <v>5337</v>
      </c>
      <c r="Y236" s="345" t="s">
        <v>5309</v>
      </c>
      <c r="Z236" s="345" t="s">
        <v>5306</v>
      </c>
      <c r="AA236" s="345" t="s">
        <v>942</v>
      </c>
    </row>
    <row r="237" spans="1:44" s="342" customFormat="1">
      <c r="A237" s="343">
        <v>234</v>
      </c>
      <c r="B237" s="342" t="s">
        <v>10</v>
      </c>
      <c r="C237" s="342" t="s">
        <v>267</v>
      </c>
      <c r="D237" s="342" t="s">
        <v>25</v>
      </c>
      <c r="L237" s="342" t="s">
        <v>6255</v>
      </c>
      <c r="Q237" s="342" t="s">
        <v>569</v>
      </c>
      <c r="R237" s="342" t="s">
        <v>570</v>
      </c>
      <c r="S237" s="342" t="s">
        <v>30</v>
      </c>
      <c r="T237" s="344" t="s">
        <v>17</v>
      </c>
      <c r="U237" s="342" t="s">
        <v>942</v>
      </c>
      <c r="V237" s="342" t="s">
        <v>6199</v>
      </c>
      <c r="W237" s="342" t="s">
        <v>5309</v>
      </c>
      <c r="X237" s="345" t="s">
        <v>5337</v>
      </c>
      <c r="Y237" s="345" t="s">
        <v>5309</v>
      </c>
      <c r="Z237" s="345" t="s">
        <v>5306</v>
      </c>
      <c r="AA237" s="345" t="s">
        <v>942</v>
      </c>
    </row>
    <row r="238" spans="1:44">
      <c r="A238" s="343">
        <v>235</v>
      </c>
      <c r="B238" s="342" t="s">
        <v>10</v>
      </c>
      <c r="C238" s="366" t="s">
        <v>271</v>
      </c>
      <c r="D238" s="342" t="s">
        <v>36</v>
      </c>
      <c r="E238" s="342"/>
      <c r="F238" s="342"/>
      <c r="G238" s="342"/>
      <c r="H238" s="342"/>
      <c r="I238" s="342"/>
      <c r="J238" s="342"/>
      <c r="K238" s="342"/>
      <c r="L238" s="342" t="s">
        <v>6381</v>
      </c>
      <c r="M238" s="342"/>
      <c r="N238" s="342"/>
      <c r="O238" s="342"/>
      <c r="P238" s="342"/>
      <c r="Q238" s="342" t="s">
        <v>273</v>
      </c>
      <c r="R238" s="342" t="s">
        <v>274</v>
      </c>
      <c r="S238" s="342" t="s">
        <v>30</v>
      </c>
      <c r="T238" s="344" t="s">
        <v>17</v>
      </c>
      <c r="U238" s="342" t="s">
        <v>942</v>
      </c>
      <c r="V238" s="342" t="s">
        <v>6199</v>
      </c>
      <c r="W238" s="342" t="s">
        <v>5309</v>
      </c>
      <c r="X238" s="345" t="s">
        <v>942</v>
      </c>
      <c r="Y238" s="345" t="s">
        <v>5309</v>
      </c>
      <c r="Z238" s="345" t="s">
        <v>5306</v>
      </c>
      <c r="AA238" s="345" t="s">
        <v>942</v>
      </c>
      <c r="AE238" s="334"/>
      <c r="AF238" s="334"/>
      <c r="AG238" s="334"/>
      <c r="AH238" s="334"/>
      <c r="AI238" s="334"/>
      <c r="AJ238" s="334"/>
      <c r="AK238" s="334"/>
      <c r="AL238" s="334"/>
      <c r="AM238" s="334"/>
      <c r="AN238" s="334"/>
      <c r="AO238" s="334"/>
      <c r="AP238" s="334"/>
      <c r="AQ238" s="334"/>
      <c r="AR238" s="334"/>
    </row>
    <row r="239" spans="1:44">
      <c r="A239" s="343">
        <v>236</v>
      </c>
      <c r="B239" s="342" t="s">
        <v>10</v>
      </c>
      <c r="C239" s="366" t="s">
        <v>275</v>
      </c>
      <c r="D239" s="342" t="s">
        <v>41</v>
      </c>
      <c r="E239" s="342"/>
      <c r="F239" s="342"/>
      <c r="G239" s="342"/>
      <c r="H239" s="342"/>
      <c r="I239" s="342"/>
      <c r="J239" s="342"/>
      <c r="K239" s="342"/>
      <c r="L239" s="342"/>
      <c r="M239" s="342" t="s">
        <v>6382</v>
      </c>
      <c r="N239" s="342"/>
      <c r="O239" s="342"/>
      <c r="P239" s="342"/>
      <c r="Q239" s="342" t="s">
        <v>277</v>
      </c>
      <c r="R239" s="342" t="s">
        <v>278</v>
      </c>
      <c r="S239" s="342" t="s">
        <v>16</v>
      </c>
      <c r="T239" s="344" t="s">
        <v>17</v>
      </c>
      <c r="U239" s="342" t="s">
        <v>942</v>
      </c>
      <c r="V239" s="342" t="s">
        <v>6199</v>
      </c>
      <c r="W239" s="342" t="s">
        <v>5309</v>
      </c>
      <c r="X239" s="345" t="s">
        <v>942</v>
      </c>
      <c r="Y239" s="345" t="s">
        <v>5309</v>
      </c>
      <c r="Z239" s="345" t="s">
        <v>5306</v>
      </c>
      <c r="AA239" s="345" t="s">
        <v>942</v>
      </c>
      <c r="AE239" s="334"/>
      <c r="AF239" s="334"/>
      <c r="AG239" s="334"/>
      <c r="AH239" s="334"/>
      <c r="AI239" s="334"/>
      <c r="AJ239" s="334"/>
      <c r="AK239" s="334"/>
      <c r="AL239" s="334"/>
      <c r="AM239" s="334"/>
      <c r="AN239" s="334"/>
      <c r="AO239" s="334"/>
      <c r="AP239" s="334"/>
      <c r="AQ239" s="334"/>
      <c r="AR239" s="334"/>
    </row>
    <row r="240" spans="1:44">
      <c r="A240" s="343">
        <v>237</v>
      </c>
      <c r="B240" s="342" t="s">
        <v>10</v>
      </c>
      <c r="C240" s="366" t="s">
        <v>279</v>
      </c>
      <c r="D240" s="342" t="s">
        <v>25</v>
      </c>
      <c r="E240" s="342"/>
      <c r="F240" s="342"/>
      <c r="G240" s="342"/>
      <c r="H240" s="342"/>
      <c r="I240" s="342"/>
      <c r="J240" s="342"/>
      <c r="K240" s="342"/>
      <c r="L240" s="342"/>
      <c r="M240" s="342"/>
      <c r="N240" s="342" t="s">
        <v>6383</v>
      </c>
      <c r="O240" s="342"/>
      <c r="P240" s="342"/>
      <c r="Q240" s="342" t="s">
        <v>571</v>
      </c>
      <c r="R240" s="342" t="s">
        <v>572</v>
      </c>
      <c r="S240" s="342" t="s">
        <v>30</v>
      </c>
      <c r="T240" s="344" t="s">
        <v>17</v>
      </c>
      <c r="U240" s="342" t="s">
        <v>942</v>
      </c>
      <c r="V240" s="342" t="s">
        <v>6199</v>
      </c>
      <c r="W240" s="342" t="s">
        <v>5309</v>
      </c>
      <c r="X240" s="345" t="s">
        <v>5337</v>
      </c>
      <c r="Y240" s="345" t="s">
        <v>5309</v>
      </c>
      <c r="Z240" s="345" t="s">
        <v>5306</v>
      </c>
      <c r="AA240" s="345" t="s">
        <v>942</v>
      </c>
      <c r="AE240" s="334"/>
      <c r="AF240" s="334"/>
      <c r="AG240" s="334"/>
      <c r="AH240" s="334"/>
      <c r="AI240" s="334"/>
      <c r="AJ240" s="334"/>
      <c r="AK240" s="334"/>
      <c r="AL240" s="334"/>
      <c r="AM240" s="334"/>
      <c r="AN240" s="334"/>
      <c r="AO240" s="334"/>
      <c r="AP240" s="334"/>
      <c r="AQ240" s="334"/>
      <c r="AR240" s="334"/>
    </row>
    <row r="241" spans="1:44">
      <c r="A241" s="343">
        <v>238</v>
      </c>
      <c r="B241" s="334" t="s">
        <v>10</v>
      </c>
      <c r="C241" s="334" t="s">
        <v>283</v>
      </c>
      <c r="D241" s="342" t="s">
        <v>36</v>
      </c>
      <c r="F241" s="342"/>
      <c r="G241" s="342"/>
      <c r="H241" s="342"/>
      <c r="I241" s="342"/>
      <c r="J241" s="342"/>
      <c r="K241" s="342"/>
      <c r="L241" s="342" t="s">
        <v>6384</v>
      </c>
      <c r="M241" s="342"/>
      <c r="N241" s="342"/>
      <c r="O241" s="342"/>
      <c r="P241" s="342"/>
      <c r="Q241" s="334" t="s">
        <v>285</v>
      </c>
      <c r="R241" s="334" t="s">
        <v>286</v>
      </c>
      <c r="S241" s="342" t="s">
        <v>30</v>
      </c>
      <c r="T241" s="344" t="s">
        <v>24</v>
      </c>
      <c r="U241" s="342" t="s">
        <v>5308</v>
      </c>
      <c r="V241" s="342" t="s">
        <v>6199</v>
      </c>
      <c r="W241" s="342" t="s">
        <v>5309</v>
      </c>
      <c r="X241" s="344" t="s">
        <v>5308</v>
      </c>
      <c r="Y241" s="344" t="s">
        <v>5309</v>
      </c>
      <c r="Z241" s="344" t="s">
        <v>5306</v>
      </c>
      <c r="AA241" s="344" t="s">
        <v>5308</v>
      </c>
      <c r="AE241" s="334"/>
      <c r="AF241" s="334"/>
      <c r="AG241" s="334"/>
      <c r="AH241" s="334"/>
      <c r="AI241" s="334"/>
      <c r="AJ241" s="334"/>
      <c r="AK241" s="334"/>
      <c r="AL241" s="334"/>
      <c r="AM241" s="334"/>
      <c r="AN241" s="334"/>
      <c r="AO241" s="334"/>
      <c r="AP241" s="334"/>
      <c r="AQ241" s="334"/>
      <c r="AR241" s="334"/>
    </row>
    <row r="242" spans="1:44">
      <c r="A242" s="343">
        <v>239</v>
      </c>
      <c r="B242" s="334" t="s">
        <v>10</v>
      </c>
      <c r="C242" s="366" t="s">
        <v>275</v>
      </c>
      <c r="D242" s="342" t="s">
        <v>41</v>
      </c>
      <c r="F242" s="342"/>
      <c r="G242" s="342"/>
      <c r="H242" s="342"/>
      <c r="I242" s="342"/>
      <c r="J242" s="342"/>
      <c r="K242" s="342"/>
      <c r="L242" s="342"/>
      <c r="M242" s="342" t="s">
        <v>6382</v>
      </c>
      <c r="N242" s="342"/>
      <c r="O242" s="342"/>
      <c r="P242" s="342"/>
      <c r="Q242" s="334" t="s">
        <v>287</v>
      </c>
      <c r="R242" s="334" t="s">
        <v>288</v>
      </c>
      <c r="S242" s="342" t="s">
        <v>16</v>
      </c>
      <c r="T242" s="344" t="s">
        <v>24</v>
      </c>
      <c r="U242" s="342" t="s">
        <v>5308</v>
      </c>
      <c r="V242" s="342" t="s">
        <v>6199</v>
      </c>
      <c r="W242" s="342" t="s">
        <v>5309</v>
      </c>
      <c r="X242" s="344" t="s">
        <v>5308</v>
      </c>
      <c r="Y242" s="344" t="s">
        <v>5309</v>
      </c>
      <c r="Z242" s="344" t="s">
        <v>5306</v>
      </c>
      <c r="AA242" s="344" t="s">
        <v>5308</v>
      </c>
      <c r="AE242" s="334"/>
      <c r="AF242" s="334"/>
      <c r="AG242" s="334"/>
      <c r="AH242" s="334"/>
      <c r="AI242" s="334"/>
      <c r="AJ242" s="334"/>
      <c r="AK242" s="334"/>
      <c r="AL242" s="334"/>
      <c r="AM242" s="334"/>
      <c r="AN242" s="334"/>
      <c r="AO242" s="334"/>
      <c r="AP242" s="334"/>
      <c r="AQ242" s="334"/>
      <c r="AR242" s="334"/>
    </row>
    <row r="243" spans="1:44">
      <c r="A243" s="343">
        <v>240</v>
      </c>
      <c r="B243" s="334" t="s">
        <v>10</v>
      </c>
      <c r="C243" s="366" t="s">
        <v>279</v>
      </c>
      <c r="D243" s="342" t="s">
        <v>25</v>
      </c>
      <c r="F243" s="342"/>
      <c r="G243" s="342"/>
      <c r="H243" s="342"/>
      <c r="I243" s="342"/>
      <c r="J243" s="342"/>
      <c r="K243" s="342"/>
      <c r="L243" s="342"/>
      <c r="M243" s="342"/>
      <c r="N243" s="371" t="s">
        <v>6383</v>
      </c>
      <c r="O243" s="338"/>
      <c r="P243" s="338"/>
      <c r="Q243" s="346" t="s">
        <v>573</v>
      </c>
      <c r="R243" s="346" t="s">
        <v>574</v>
      </c>
      <c r="S243" s="342" t="s">
        <v>30</v>
      </c>
      <c r="T243" s="344" t="s">
        <v>24</v>
      </c>
      <c r="U243" s="342" t="s">
        <v>5308</v>
      </c>
      <c r="V243" s="342" t="s">
        <v>6199</v>
      </c>
      <c r="W243" s="342" t="s">
        <v>5309</v>
      </c>
      <c r="X243" s="344" t="s">
        <v>5337</v>
      </c>
      <c r="Y243" s="344" t="s">
        <v>5309</v>
      </c>
      <c r="Z243" s="344" t="s">
        <v>5306</v>
      </c>
      <c r="AA243" s="344" t="s">
        <v>942</v>
      </c>
      <c r="AE243" s="334"/>
      <c r="AF243" s="334"/>
      <c r="AG243" s="334"/>
      <c r="AH243" s="334"/>
      <c r="AI243" s="334"/>
      <c r="AJ243" s="334"/>
      <c r="AK243" s="334"/>
      <c r="AL243" s="334"/>
      <c r="AM243" s="334"/>
      <c r="AN243" s="334"/>
      <c r="AO243" s="334"/>
      <c r="AP243" s="334"/>
      <c r="AQ243" s="334"/>
      <c r="AR243" s="334"/>
    </row>
    <row r="244" spans="1:44">
      <c r="A244" s="343">
        <v>241</v>
      </c>
      <c r="B244" s="342" t="s">
        <v>10</v>
      </c>
      <c r="C244" s="342" t="s">
        <v>291</v>
      </c>
      <c r="D244" s="342" t="s">
        <v>36</v>
      </c>
      <c r="E244" s="342"/>
      <c r="F244" s="342"/>
      <c r="G244" s="342"/>
      <c r="H244" s="342"/>
      <c r="I244" s="342"/>
      <c r="J244" s="342"/>
      <c r="K244" s="342"/>
      <c r="L244" s="342" t="s">
        <v>6386</v>
      </c>
      <c r="M244" s="342"/>
      <c r="N244" s="342"/>
      <c r="O244" s="342"/>
      <c r="P244" s="342"/>
      <c r="Q244" s="342" t="s">
        <v>293</v>
      </c>
      <c r="R244" s="342" t="s">
        <v>294</v>
      </c>
      <c r="S244" s="342" t="s">
        <v>30</v>
      </c>
      <c r="T244" s="344" t="s">
        <v>17</v>
      </c>
      <c r="U244" s="342" t="s">
        <v>942</v>
      </c>
      <c r="V244" s="342" t="s">
        <v>6199</v>
      </c>
      <c r="W244" s="342" t="s">
        <v>5309</v>
      </c>
      <c r="X244" s="345" t="s">
        <v>942</v>
      </c>
      <c r="Y244" s="345" t="s">
        <v>5309</v>
      </c>
      <c r="Z244" s="345" t="s">
        <v>5306</v>
      </c>
      <c r="AA244" s="345" t="s">
        <v>942</v>
      </c>
      <c r="AE244" s="334"/>
      <c r="AF244" s="334"/>
      <c r="AG244" s="334"/>
      <c r="AH244" s="334"/>
      <c r="AI244" s="334"/>
      <c r="AJ244" s="334"/>
      <c r="AK244" s="334"/>
      <c r="AL244" s="334"/>
      <c r="AM244" s="334"/>
      <c r="AN244" s="334"/>
      <c r="AO244" s="334"/>
      <c r="AP244" s="334"/>
      <c r="AQ244" s="334"/>
      <c r="AR244" s="334"/>
    </row>
    <row r="245" spans="1:44">
      <c r="A245" s="343">
        <v>242</v>
      </c>
      <c r="B245" s="342" t="s">
        <v>10</v>
      </c>
      <c r="C245" s="366" t="s">
        <v>275</v>
      </c>
      <c r="D245" s="342" t="s">
        <v>41</v>
      </c>
      <c r="E245" s="342"/>
      <c r="F245" s="342"/>
      <c r="G245" s="342"/>
      <c r="H245" s="342"/>
      <c r="I245" s="342"/>
      <c r="J245" s="342"/>
      <c r="K245" s="342"/>
      <c r="L245" s="342"/>
      <c r="M245" s="342" t="s">
        <v>6382</v>
      </c>
      <c r="N245" s="342"/>
      <c r="O245" s="342"/>
      <c r="P245" s="342"/>
      <c r="Q245" s="342" t="s">
        <v>295</v>
      </c>
      <c r="R245" s="342" t="s">
        <v>363</v>
      </c>
      <c r="S245" s="342" t="s">
        <v>16</v>
      </c>
      <c r="T245" s="344" t="s">
        <v>17</v>
      </c>
      <c r="U245" s="342" t="s">
        <v>942</v>
      </c>
      <c r="V245" s="342" t="s">
        <v>6199</v>
      </c>
      <c r="W245" s="342" t="s">
        <v>5309</v>
      </c>
      <c r="X245" s="345" t="s">
        <v>942</v>
      </c>
      <c r="Y245" s="345" t="s">
        <v>5309</v>
      </c>
      <c r="Z245" s="345" t="s">
        <v>5306</v>
      </c>
      <c r="AA245" s="345" t="s">
        <v>942</v>
      </c>
      <c r="AE245" s="334"/>
      <c r="AF245" s="334"/>
      <c r="AG245" s="334"/>
      <c r="AH245" s="334"/>
      <c r="AI245" s="334"/>
      <c r="AJ245" s="334"/>
      <c r="AK245" s="334"/>
      <c r="AL245" s="334"/>
      <c r="AM245" s="334"/>
      <c r="AN245" s="334"/>
      <c r="AO245" s="334"/>
      <c r="AP245" s="334"/>
      <c r="AQ245" s="334"/>
      <c r="AR245" s="334"/>
    </row>
    <row r="246" spans="1:44">
      <c r="A246" s="343">
        <v>243</v>
      </c>
      <c r="B246" s="342" t="s">
        <v>10</v>
      </c>
      <c r="C246" s="342" t="s">
        <v>297</v>
      </c>
      <c r="D246" s="342" t="s">
        <v>25</v>
      </c>
      <c r="E246" s="342"/>
      <c r="F246" s="342"/>
      <c r="G246" s="342"/>
      <c r="H246" s="342"/>
      <c r="I246" s="342"/>
      <c r="J246" s="342"/>
      <c r="K246" s="342"/>
      <c r="L246" s="342"/>
      <c r="M246" s="342"/>
      <c r="N246" s="342" t="s">
        <v>6387</v>
      </c>
      <c r="O246" s="342"/>
      <c r="P246" s="342"/>
      <c r="Q246" s="342" t="s">
        <v>575</v>
      </c>
      <c r="R246" s="342" t="s">
        <v>576</v>
      </c>
      <c r="S246" s="342" t="s">
        <v>30</v>
      </c>
      <c r="T246" s="344" t="s">
        <v>17</v>
      </c>
      <c r="U246" s="342" t="s">
        <v>942</v>
      </c>
      <c r="V246" s="342" t="s">
        <v>6199</v>
      </c>
      <c r="W246" s="342" t="s">
        <v>5309</v>
      </c>
      <c r="X246" s="345" t="s">
        <v>5337</v>
      </c>
      <c r="Y246" s="345" t="s">
        <v>5309</v>
      </c>
      <c r="Z246" s="345" t="s">
        <v>5306</v>
      </c>
      <c r="AA246" s="345" t="s">
        <v>942</v>
      </c>
      <c r="AE246" s="334"/>
      <c r="AF246" s="334"/>
      <c r="AG246" s="334"/>
      <c r="AH246" s="334"/>
      <c r="AI246" s="334"/>
      <c r="AJ246" s="334"/>
      <c r="AK246" s="334"/>
      <c r="AL246" s="334"/>
      <c r="AM246" s="334"/>
      <c r="AN246" s="334"/>
      <c r="AO246" s="334"/>
      <c r="AP246" s="334"/>
      <c r="AQ246" s="334"/>
      <c r="AR246" s="334"/>
    </row>
    <row r="247" spans="1:44">
      <c r="A247" s="343">
        <v>244</v>
      </c>
      <c r="B247" s="342" t="s">
        <v>10</v>
      </c>
      <c r="C247" s="342" t="s">
        <v>300</v>
      </c>
      <c r="D247" s="342" t="s">
        <v>36</v>
      </c>
      <c r="E247" s="342"/>
      <c r="F247" s="342"/>
      <c r="G247" s="342"/>
      <c r="H247" s="342"/>
      <c r="I247" s="342"/>
      <c r="J247" s="342" t="s">
        <v>6326</v>
      </c>
      <c r="K247" s="342"/>
      <c r="L247" s="342"/>
      <c r="M247" s="342"/>
      <c r="N247" s="342"/>
      <c r="O247" s="342"/>
      <c r="P247" s="342"/>
      <c r="Q247" s="342" t="s">
        <v>577</v>
      </c>
      <c r="R247" s="342" t="s">
        <v>578</v>
      </c>
      <c r="S247" s="342" t="s">
        <v>30</v>
      </c>
      <c r="T247" s="344" t="s">
        <v>17</v>
      </c>
      <c r="U247" s="342" t="s">
        <v>942</v>
      </c>
      <c r="V247" s="342" t="s">
        <v>6199</v>
      </c>
      <c r="W247" s="342" t="s">
        <v>5309</v>
      </c>
      <c r="X247" s="345" t="s">
        <v>942</v>
      </c>
      <c r="Y247" s="345" t="s">
        <v>5309</v>
      </c>
      <c r="Z247" s="345" t="s">
        <v>5306</v>
      </c>
      <c r="AA247" s="345" t="s">
        <v>942</v>
      </c>
      <c r="AE247" s="334"/>
      <c r="AF247" s="334"/>
      <c r="AG247" s="334"/>
      <c r="AH247" s="334"/>
      <c r="AI247" s="334"/>
      <c r="AJ247" s="334"/>
      <c r="AK247" s="334"/>
      <c r="AL247" s="334"/>
      <c r="AM247" s="334"/>
      <c r="AN247" s="334"/>
      <c r="AO247" s="334"/>
      <c r="AP247" s="334"/>
      <c r="AQ247" s="334"/>
      <c r="AR247" s="334"/>
    </row>
    <row r="248" spans="1:44">
      <c r="A248" s="343">
        <v>245</v>
      </c>
      <c r="B248" s="342" t="s">
        <v>10</v>
      </c>
      <c r="C248" s="342" t="s">
        <v>304</v>
      </c>
      <c r="D248" s="342" t="s">
        <v>41</v>
      </c>
      <c r="E248" s="342"/>
      <c r="F248" s="342"/>
      <c r="G248" s="342"/>
      <c r="H248" s="342"/>
      <c r="I248" s="342"/>
      <c r="J248" s="342"/>
      <c r="K248" s="342" t="s">
        <v>6327</v>
      </c>
      <c r="L248" s="342"/>
      <c r="M248" s="342"/>
      <c r="N248" s="342"/>
      <c r="O248" s="342"/>
      <c r="P248" s="342"/>
      <c r="Q248" s="342" t="s">
        <v>579</v>
      </c>
      <c r="R248" s="342" t="s">
        <v>580</v>
      </c>
      <c r="S248" s="342" t="s">
        <v>16</v>
      </c>
      <c r="T248" s="344" t="s">
        <v>17</v>
      </c>
      <c r="U248" s="342" t="s">
        <v>942</v>
      </c>
      <c r="V248" s="342" t="s">
        <v>6199</v>
      </c>
      <c r="W248" s="342" t="s">
        <v>5309</v>
      </c>
      <c r="X248" s="345" t="s">
        <v>942</v>
      </c>
      <c r="Y248" s="345" t="s">
        <v>5309</v>
      </c>
      <c r="Z248" s="345" t="s">
        <v>5306</v>
      </c>
      <c r="AA248" s="345" t="s">
        <v>942</v>
      </c>
      <c r="AE248" s="334"/>
      <c r="AF248" s="334"/>
      <c r="AG248" s="334"/>
      <c r="AH248" s="334"/>
      <c r="AI248" s="334"/>
      <c r="AJ248" s="334"/>
      <c r="AK248" s="334"/>
      <c r="AL248" s="334"/>
      <c r="AM248" s="334"/>
      <c r="AN248" s="334"/>
      <c r="AO248" s="334"/>
      <c r="AP248" s="334"/>
      <c r="AQ248" s="334"/>
      <c r="AR248" s="334"/>
    </row>
    <row r="249" spans="1:44">
      <c r="A249" s="343">
        <v>246</v>
      </c>
      <c r="B249" s="342" t="s">
        <v>10</v>
      </c>
      <c r="C249" s="342" t="s">
        <v>308</v>
      </c>
      <c r="D249" s="342" t="s">
        <v>25</v>
      </c>
      <c r="E249" s="342"/>
      <c r="F249" s="342"/>
      <c r="G249" s="342"/>
      <c r="H249" s="342"/>
      <c r="I249" s="342"/>
      <c r="J249" s="342"/>
      <c r="K249" s="342"/>
      <c r="L249" s="342" t="s">
        <v>6328</v>
      </c>
      <c r="M249" s="342"/>
      <c r="N249" s="342"/>
      <c r="O249" s="342"/>
      <c r="P249" s="342"/>
      <c r="Q249" s="342" t="s">
        <v>581</v>
      </c>
      <c r="R249" s="342" t="s">
        <v>582</v>
      </c>
      <c r="S249" s="342" t="s">
        <v>30</v>
      </c>
      <c r="T249" s="344" t="s">
        <v>17</v>
      </c>
      <c r="U249" s="342" t="s">
        <v>942</v>
      </c>
      <c r="V249" s="342" t="s">
        <v>6199</v>
      </c>
      <c r="W249" s="342" t="s">
        <v>5309</v>
      </c>
      <c r="X249" s="345" t="s">
        <v>5337</v>
      </c>
      <c r="Y249" s="345" t="s">
        <v>5309</v>
      </c>
      <c r="Z249" s="345" t="s">
        <v>5306</v>
      </c>
      <c r="AA249" s="345" t="s">
        <v>942</v>
      </c>
      <c r="AE249" s="334"/>
      <c r="AF249" s="334"/>
      <c r="AG249" s="334"/>
      <c r="AH249" s="334"/>
      <c r="AI249" s="334"/>
      <c r="AJ249" s="334"/>
      <c r="AK249" s="334"/>
      <c r="AL249" s="334"/>
      <c r="AM249" s="334"/>
      <c r="AN249" s="334"/>
      <c r="AO249" s="334"/>
      <c r="AP249" s="334"/>
      <c r="AQ249" s="334"/>
      <c r="AR249" s="334"/>
    </row>
    <row r="250" spans="1:44">
      <c r="A250" s="343">
        <v>247</v>
      </c>
      <c r="B250" s="342" t="s">
        <v>10</v>
      </c>
      <c r="C250" s="342" t="s">
        <v>312</v>
      </c>
      <c r="D250" s="342" t="s">
        <v>25</v>
      </c>
      <c r="E250" s="342"/>
      <c r="F250" s="342"/>
      <c r="G250" s="342"/>
      <c r="H250" s="342"/>
      <c r="I250" s="342"/>
      <c r="J250" s="342"/>
      <c r="K250" s="342"/>
      <c r="L250" s="342" t="s">
        <v>6329</v>
      </c>
      <c r="M250" s="342"/>
      <c r="N250" s="342"/>
      <c r="O250" s="342"/>
      <c r="P250" s="342"/>
      <c r="Q250" s="342" t="s">
        <v>583</v>
      </c>
      <c r="R250" s="342" t="s">
        <v>584</v>
      </c>
      <c r="S250" s="342" t="s">
        <v>30</v>
      </c>
      <c r="T250" s="344" t="s">
        <v>17</v>
      </c>
      <c r="U250" s="342" t="s">
        <v>6212</v>
      </c>
      <c r="V250" s="342" t="s">
        <v>6199</v>
      </c>
      <c r="W250" s="342" t="s">
        <v>6213</v>
      </c>
      <c r="X250" s="345" t="s">
        <v>5337</v>
      </c>
      <c r="Y250" s="345" t="s">
        <v>5309</v>
      </c>
      <c r="Z250" s="345" t="s">
        <v>5306</v>
      </c>
      <c r="AA250" s="345" t="s">
        <v>942</v>
      </c>
      <c r="AE250" s="334"/>
      <c r="AF250" s="334"/>
      <c r="AG250" s="334"/>
      <c r="AH250" s="334"/>
      <c r="AI250" s="334"/>
      <c r="AJ250" s="334"/>
      <c r="AK250" s="334"/>
      <c r="AL250" s="334"/>
      <c r="AM250" s="334"/>
      <c r="AN250" s="334"/>
      <c r="AO250" s="334"/>
      <c r="AP250" s="334"/>
      <c r="AQ250" s="334"/>
      <c r="AR250" s="334"/>
    </row>
    <row r="251" spans="1:44" s="365" customFormat="1">
      <c r="A251" s="343">
        <v>248</v>
      </c>
      <c r="B251" s="342" t="s">
        <v>10</v>
      </c>
      <c r="C251" s="342" t="s">
        <v>316</v>
      </c>
      <c r="D251" s="342" t="s">
        <v>25</v>
      </c>
      <c r="E251" s="342"/>
      <c r="F251" s="342"/>
      <c r="G251" s="342"/>
      <c r="H251" s="342"/>
      <c r="I251" s="342"/>
      <c r="J251" s="342"/>
      <c r="K251" s="342"/>
      <c r="L251" s="342" t="s">
        <v>6256</v>
      </c>
      <c r="M251" s="342"/>
      <c r="N251" s="342"/>
      <c r="O251" s="342"/>
      <c r="P251" s="342"/>
      <c r="Q251" s="342" t="s">
        <v>585</v>
      </c>
      <c r="R251" s="342" t="s">
        <v>586</v>
      </c>
      <c r="S251" s="342" t="s">
        <v>30</v>
      </c>
      <c r="T251" s="344" t="s">
        <v>17</v>
      </c>
      <c r="U251" s="342" t="s">
        <v>6212</v>
      </c>
      <c r="V251" s="342" t="s">
        <v>6199</v>
      </c>
      <c r="W251" s="342" t="s">
        <v>6213</v>
      </c>
      <c r="X251" s="345" t="s">
        <v>5337</v>
      </c>
      <c r="Y251" s="345" t="s">
        <v>5309</v>
      </c>
      <c r="Z251" s="345" t="s">
        <v>5306</v>
      </c>
      <c r="AA251" s="354" t="s">
        <v>942</v>
      </c>
    </row>
    <row r="252" spans="1:44" s="365" customFormat="1">
      <c r="A252" s="343">
        <v>249</v>
      </c>
      <c r="B252" s="342" t="s">
        <v>10</v>
      </c>
      <c r="C252" s="342" t="s">
        <v>320</v>
      </c>
      <c r="D252" s="342" t="s">
        <v>25</v>
      </c>
      <c r="E252" s="342"/>
      <c r="F252" s="342"/>
      <c r="G252" s="342"/>
      <c r="H252" s="342"/>
      <c r="I252" s="342"/>
      <c r="J252" s="342"/>
      <c r="K252" s="342"/>
      <c r="L252" s="342" t="s">
        <v>6257</v>
      </c>
      <c r="M252" s="342"/>
      <c r="N252" s="342"/>
      <c r="O252" s="342"/>
      <c r="P252" s="342"/>
      <c r="Q252" s="342" t="s">
        <v>587</v>
      </c>
      <c r="R252" s="342" t="s">
        <v>588</v>
      </c>
      <c r="S252" s="342" t="s">
        <v>30</v>
      </c>
      <c r="T252" s="344" t="s">
        <v>17</v>
      </c>
      <c r="U252" s="342" t="s">
        <v>6212</v>
      </c>
      <c r="V252" s="342" t="s">
        <v>6199</v>
      </c>
      <c r="W252" s="342" t="s">
        <v>6213</v>
      </c>
      <c r="X252" s="345" t="s">
        <v>5337</v>
      </c>
      <c r="Y252" s="345" t="s">
        <v>5309</v>
      </c>
      <c r="Z252" s="345" t="s">
        <v>5306</v>
      </c>
      <c r="AA252" s="354" t="s">
        <v>942</v>
      </c>
    </row>
    <row r="253" spans="1:44" s="365" customFormat="1">
      <c r="A253" s="343">
        <v>250</v>
      </c>
      <c r="B253" s="342" t="s">
        <v>10</v>
      </c>
      <c r="C253" s="342" t="s">
        <v>324</v>
      </c>
      <c r="D253" s="342" t="s">
        <v>25</v>
      </c>
      <c r="E253" s="342"/>
      <c r="F253" s="342"/>
      <c r="G253" s="342"/>
      <c r="H253" s="342"/>
      <c r="I253" s="342"/>
      <c r="J253" s="342"/>
      <c r="K253" s="342"/>
      <c r="L253" s="342" t="s">
        <v>6258</v>
      </c>
      <c r="M253" s="342"/>
      <c r="N253" s="342"/>
      <c r="O253" s="342"/>
      <c r="P253" s="342"/>
      <c r="Q253" s="342" t="s">
        <v>589</v>
      </c>
      <c r="R253" s="342" t="s">
        <v>590</v>
      </c>
      <c r="S253" s="342" t="s">
        <v>23</v>
      </c>
      <c r="T253" s="344" t="s">
        <v>17</v>
      </c>
      <c r="U253" s="342" t="s">
        <v>6261</v>
      </c>
      <c r="V253" s="342" t="s">
        <v>6199</v>
      </c>
      <c r="W253" s="342" t="s">
        <v>6213</v>
      </c>
      <c r="X253" s="345" t="s">
        <v>5337</v>
      </c>
      <c r="Y253" s="345" t="s">
        <v>5309</v>
      </c>
      <c r="Z253" s="345" t="s">
        <v>5306</v>
      </c>
      <c r="AA253" s="345" t="s">
        <v>942</v>
      </c>
    </row>
    <row r="254" spans="1:44" s="365" customFormat="1">
      <c r="A254" s="343">
        <v>251</v>
      </c>
      <c r="B254" s="368" t="s">
        <v>10</v>
      </c>
      <c r="C254" s="377" t="s">
        <v>591</v>
      </c>
      <c r="D254" s="377" t="s">
        <v>36</v>
      </c>
      <c r="E254" s="368"/>
      <c r="F254" s="368"/>
      <c r="G254" s="368"/>
      <c r="H254" s="377" t="s">
        <v>6272</v>
      </c>
      <c r="I254" s="377"/>
      <c r="J254" s="377"/>
      <c r="K254" s="377"/>
      <c r="L254" s="377"/>
      <c r="M254" s="377"/>
      <c r="N254" s="377"/>
      <c r="O254" s="377"/>
      <c r="P254" s="377"/>
      <c r="Q254" s="368" t="s">
        <v>593</v>
      </c>
      <c r="R254" s="368" t="s">
        <v>594</v>
      </c>
      <c r="S254" s="368" t="s">
        <v>30</v>
      </c>
      <c r="T254" s="369" t="s">
        <v>595</v>
      </c>
      <c r="U254" s="368" t="s">
        <v>942</v>
      </c>
      <c r="V254" s="368" t="s">
        <v>6199</v>
      </c>
      <c r="W254" s="368" t="s">
        <v>5309</v>
      </c>
      <c r="X254" s="378" t="s">
        <v>942</v>
      </c>
      <c r="Y254" s="378" t="s">
        <v>5309</v>
      </c>
      <c r="Z254" s="378" t="s">
        <v>5306</v>
      </c>
      <c r="AA254" s="369" t="s">
        <v>942</v>
      </c>
    </row>
    <row r="255" spans="1:44" s="365" customFormat="1">
      <c r="A255" s="343">
        <v>252</v>
      </c>
      <c r="B255" s="368" t="s">
        <v>10</v>
      </c>
      <c r="C255" s="377" t="s">
        <v>596</v>
      </c>
      <c r="D255" s="377" t="s">
        <v>41</v>
      </c>
      <c r="E255" s="368"/>
      <c r="F255" s="368"/>
      <c r="G255" s="368"/>
      <c r="H255" s="377"/>
      <c r="I255" s="377" t="s">
        <v>6273</v>
      </c>
      <c r="J255" s="377"/>
      <c r="K255" s="377"/>
      <c r="L255" s="377"/>
      <c r="M255" s="377"/>
      <c r="N255" s="377"/>
      <c r="O255" s="377"/>
      <c r="P255" s="377"/>
      <c r="Q255" s="368" t="s">
        <v>598</v>
      </c>
      <c r="R255" s="368" t="s">
        <v>599</v>
      </c>
      <c r="S255" s="368" t="s">
        <v>16</v>
      </c>
      <c r="T255" s="379" t="s">
        <v>24</v>
      </c>
      <c r="U255" s="368"/>
      <c r="V255" s="368" t="s">
        <v>6199</v>
      </c>
      <c r="W255" s="368" t="s">
        <v>5309</v>
      </c>
      <c r="X255" s="378" t="s">
        <v>5306</v>
      </c>
      <c r="Y255" s="378" t="s">
        <v>5309</v>
      </c>
      <c r="Z255" s="378" t="s">
        <v>5306</v>
      </c>
      <c r="AA255" s="369" t="s">
        <v>942</v>
      </c>
    </row>
    <row r="256" spans="1:44" s="365" customFormat="1">
      <c r="A256" s="343">
        <v>253</v>
      </c>
      <c r="B256" s="368" t="s">
        <v>10</v>
      </c>
      <c r="C256" s="377" t="s">
        <v>600</v>
      </c>
      <c r="D256" s="377" t="s">
        <v>25</v>
      </c>
      <c r="E256" s="368"/>
      <c r="F256" s="368"/>
      <c r="G256" s="368"/>
      <c r="H256" s="377"/>
      <c r="I256" s="377"/>
      <c r="J256" s="377" t="s">
        <v>6391</v>
      </c>
      <c r="K256" s="377"/>
      <c r="L256" s="377"/>
      <c r="M256" s="377"/>
      <c r="N256" s="377"/>
      <c r="O256" s="377"/>
      <c r="P256" s="377"/>
      <c r="Q256" s="368" t="s">
        <v>602</v>
      </c>
      <c r="R256" s="380" t="s">
        <v>5457</v>
      </c>
      <c r="S256" s="378" t="s">
        <v>30</v>
      </c>
      <c r="T256" s="344" t="s">
        <v>595</v>
      </c>
      <c r="U256" s="378" t="s">
        <v>6303</v>
      </c>
      <c r="V256" s="378" t="s">
        <v>6199</v>
      </c>
      <c r="W256" s="378" t="s">
        <v>6213</v>
      </c>
      <c r="X256" s="369" t="s">
        <v>5337</v>
      </c>
      <c r="Y256" s="369" t="s">
        <v>5337</v>
      </c>
      <c r="Z256" s="369" t="s">
        <v>5306</v>
      </c>
      <c r="AA256" s="369" t="s">
        <v>942</v>
      </c>
      <c r="AB256" s="365" t="s">
        <v>5446</v>
      </c>
    </row>
    <row r="257" spans="1:27" s="365" customFormat="1">
      <c r="A257" s="343">
        <v>254</v>
      </c>
      <c r="B257" s="368" t="s">
        <v>10</v>
      </c>
      <c r="C257" s="377" t="s">
        <v>604</v>
      </c>
      <c r="D257" s="377" t="s">
        <v>25</v>
      </c>
      <c r="E257" s="368"/>
      <c r="F257" s="368"/>
      <c r="G257" s="368"/>
      <c r="H257" s="377"/>
      <c r="I257" s="377"/>
      <c r="J257" s="377" t="s">
        <v>6392</v>
      </c>
      <c r="K257" s="377"/>
      <c r="L257" s="377"/>
      <c r="M257" s="377"/>
      <c r="N257" s="377"/>
      <c r="O257" s="377"/>
      <c r="P257" s="377"/>
      <c r="Q257" s="368" t="s">
        <v>606</v>
      </c>
      <c r="R257" s="380" t="s">
        <v>5460</v>
      </c>
      <c r="S257" s="378" t="s">
        <v>30</v>
      </c>
      <c r="T257" s="344" t="s">
        <v>595</v>
      </c>
      <c r="U257" s="378" t="s">
        <v>6303</v>
      </c>
      <c r="V257" s="378" t="s">
        <v>6199</v>
      </c>
      <c r="W257" s="378" t="s">
        <v>6213</v>
      </c>
      <c r="X257" s="369" t="s">
        <v>5337</v>
      </c>
      <c r="Y257" s="369" t="s">
        <v>5337</v>
      </c>
      <c r="Z257" s="369" t="s">
        <v>5306</v>
      </c>
      <c r="AA257" s="369" t="s">
        <v>942</v>
      </c>
    </row>
    <row r="258" spans="1:27" s="365" customFormat="1">
      <c r="A258" s="343">
        <v>255</v>
      </c>
      <c r="B258" s="368" t="s">
        <v>10</v>
      </c>
      <c r="C258" s="377" t="s">
        <v>608</v>
      </c>
      <c r="D258" s="377" t="s">
        <v>25</v>
      </c>
      <c r="E258" s="368"/>
      <c r="F258" s="368"/>
      <c r="G258" s="368"/>
      <c r="H258" s="377"/>
      <c r="I258" s="377"/>
      <c r="J258" s="377" t="s">
        <v>6274</v>
      </c>
      <c r="K258" s="377"/>
      <c r="L258" s="377"/>
      <c r="M258" s="377"/>
      <c r="N258" s="377"/>
      <c r="O258" s="377"/>
      <c r="P258" s="377"/>
      <c r="Q258" s="368" t="s">
        <v>610</v>
      </c>
      <c r="R258" s="368" t="s">
        <v>611</v>
      </c>
      <c r="S258" s="378" t="s">
        <v>30</v>
      </c>
      <c r="T258" s="344" t="s">
        <v>595</v>
      </c>
      <c r="U258" s="378" t="s">
        <v>942</v>
      </c>
      <c r="V258" s="378" t="s">
        <v>6199</v>
      </c>
      <c r="W258" s="378" t="s">
        <v>5446</v>
      </c>
      <c r="X258" s="369" t="s">
        <v>5337</v>
      </c>
      <c r="Y258" s="369" t="s">
        <v>5337</v>
      </c>
      <c r="Z258" s="369" t="s">
        <v>5306</v>
      </c>
      <c r="AA258" s="369" t="s">
        <v>942</v>
      </c>
    </row>
    <row r="259" spans="1:27" s="365" customFormat="1">
      <c r="A259" s="343">
        <v>256</v>
      </c>
      <c r="B259" s="368" t="s">
        <v>10</v>
      </c>
      <c r="C259" s="377" t="s">
        <v>612</v>
      </c>
      <c r="D259" s="377" t="s">
        <v>25</v>
      </c>
      <c r="E259" s="368"/>
      <c r="F259" s="368"/>
      <c r="G259" s="368"/>
      <c r="H259" s="377"/>
      <c r="I259" s="377"/>
      <c r="J259" s="377" t="s">
        <v>6275</v>
      </c>
      <c r="K259" s="377"/>
      <c r="L259" s="377"/>
      <c r="M259" s="377"/>
      <c r="N259" s="377"/>
      <c r="O259" s="377"/>
      <c r="P259" s="377"/>
      <c r="Q259" s="368" t="s">
        <v>614</v>
      </c>
      <c r="R259" s="368" t="s">
        <v>615</v>
      </c>
      <c r="S259" s="368" t="s">
        <v>30</v>
      </c>
      <c r="T259" s="344" t="s">
        <v>24</v>
      </c>
      <c r="U259" s="368" t="s">
        <v>6229</v>
      </c>
      <c r="V259" s="368" t="s">
        <v>6199</v>
      </c>
      <c r="W259" s="368" t="s">
        <v>5446</v>
      </c>
      <c r="X259" s="369" t="s">
        <v>5337</v>
      </c>
      <c r="Y259" s="369" t="s">
        <v>5337</v>
      </c>
      <c r="Z259" s="369" t="s">
        <v>5306</v>
      </c>
      <c r="AA259" s="369" t="s">
        <v>942</v>
      </c>
    </row>
    <row r="260" spans="1:27" s="365" customFormat="1">
      <c r="A260" s="343">
        <v>257</v>
      </c>
      <c r="B260" s="368" t="s">
        <v>10</v>
      </c>
      <c r="C260" s="377" t="s">
        <v>616</v>
      </c>
      <c r="D260" s="377" t="s">
        <v>36</v>
      </c>
      <c r="E260" s="368"/>
      <c r="F260" s="368"/>
      <c r="G260" s="368"/>
      <c r="H260" s="377" t="s">
        <v>6276</v>
      </c>
      <c r="I260" s="377"/>
      <c r="J260" s="377"/>
      <c r="K260" s="377"/>
      <c r="L260" s="377"/>
      <c r="M260" s="377"/>
      <c r="N260" s="377"/>
      <c r="O260" s="377"/>
      <c r="P260" s="377"/>
      <c r="Q260" s="368" t="s">
        <v>618</v>
      </c>
      <c r="R260" s="368" t="s">
        <v>619</v>
      </c>
      <c r="S260" s="368" t="s">
        <v>30</v>
      </c>
      <c r="T260" s="369" t="s">
        <v>17</v>
      </c>
      <c r="U260" s="368" t="s">
        <v>942</v>
      </c>
      <c r="V260" s="368" t="s">
        <v>6199</v>
      </c>
      <c r="W260" s="368" t="s">
        <v>5446</v>
      </c>
      <c r="X260" s="378" t="s">
        <v>942</v>
      </c>
      <c r="Y260" s="378" t="s">
        <v>5309</v>
      </c>
      <c r="Z260" s="378" t="s">
        <v>5306</v>
      </c>
      <c r="AA260" s="369" t="s">
        <v>942</v>
      </c>
    </row>
    <row r="261" spans="1:27" s="365" customFormat="1">
      <c r="A261" s="343">
        <v>258</v>
      </c>
      <c r="B261" s="368" t="s">
        <v>10</v>
      </c>
      <c r="C261" s="377" t="s">
        <v>596</v>
      </c>
      <c r="D261" s="377" t="s">
        <v>41</v>
      </c>
      <c r="E261" s="368"/>
      <c r="F261" s="368"/>
      <c r="G261" s="368"/>
      <c r="H261" s="377"/>
      <c r="I261" s="377" t="s">
        <v>6273</v>
      </c>
      <c r="J261" s="377"/>
      <c r="K261" s="377"/>
      <c r="L261" s="377"/>
      <c r="M261" s="377"/>
      <c r="N261" s="377"/>
      <c r="O261" s="377"/>
      <c r="P261" s="377"/>
      <c r="Q261" s="368" t="s">
        <v>620</v>
      </c>
      <c r="R261" s="368" t="s">
        <v>621</v>
      </c>
      <c r="S261" s="368" t="s">
        <v>16</v>
      </c>
      <c r="T261" s="379" t="s">
        <v>17</v>
      </c>
      <c r="U261" s="368" t="s">
        <v>942</v>
      </c>
      <c r="V261" s="368" t="s">
        <v>6199</v>
      </c>
      <c r="W261" s="368" t="s">
        <v>5446</v>
      </c>
      <c r="X261" s="378" t="s">
        <v>942</v>
      </c>
      <c r="Y261" s="378" t="s">
        <v>5309</v>
      </c>
      <c r="Z261" s="378" t="s">
        <v>5306</v>
      </c>
      <c r="AA261" s="369" t="s">
        <v>942</v>
      </c>
    </row>
    <row r="262" spans="1:27" s="365" customFormat="1">
      <c r="A262" s="343">
        <v>259</v>
      </c>
      <c r="B262" s="368" t="s">
        <v>10</v>
      </c>
      <c r="C262" s="377" t="s">
        <v>600</v>
      </c>
      <c r="D262" s="377" t="s">
        <v>25</v>
      </c>
      <c r="E262" s="368"/>
      <c r="F262" s="368"/>
      <c r="G262" s="368"/>
      <c r="H262" s="377"/>
      <c r="I262" s="377"/>
      <c r="J262" s="377" t="s">
        <v>6391</v>
      </c>
      <c r="K262" s="377"/>
      <c r="L262" s="377"/>
      <c r="M262" s="377"/>
      <c r="N262" s="377"/>
      <c r="O262" s="377"/>
      <c r="P262" s="377"/>
      <c r="Q262" s="368" t="s">
        <v>602</v>
      </c>
      <c r="R262" s="380" t="s">
        <v>622</v>
      </c>
      <c r="S262" s="378" t="s">
        <v>30</v>
      </c>
      <c r="T262" s="344" t="s">
        <v>17</v>
      </c>
      <c r="U262" s="378" t="s">
        <v>6303</v>
      </c>
      <c r="V262" s="378" t="s">
        <v>6199</v>
      </c>
      <c r="W262" s="378" t="s">
        <v>6213</v>
      </c>
      <c r="X262" s="369" t="s">
        <v>5337</v>
      </c>
      <c r="Y262" s="369" t="s">
        <v>5309</v>
      </c>
      <c r="Z262" s="369" t="s">
        <v>5306</v>
      </c>
      <c r="AA262" s="369" t="s">
        <v>942</v>
      </c>
    </row>
    <row r="263" spans="1:27" s="342" customFormat="1">
      <c r="A263" s="343">
        <v>260</v>
      </c>
      <c r="B263" s="368" t="s">
        <v>10</v>
      </c>
      <c r="C263" s="377" t="s">
        <v>604</v>
      </c>
      <c r="D263" s="377" t="s">
        <v>25</v>
      </c>
      <c r="E263" s="368"/>
      <c r="F263" s="368"/>
      <c r="G263" s="368"/>
      <c r="H263" s="377"/>
      <c r="I263" s="377"/>
      <c r="J263" s="377" t="s">
        <v>6392</v>
      </c>
      <c r="K263" s="377"/>
      <c r="L263" s="377"/>
      <c r="M263" s="377"/>
      <c r="N263" s="377"/>
      <c r="O263" s="377"/>
      <c r="P263" s="377"/>
      <c r="Q263" s="368" t="s">
        <v>606</v>
      </c>
      <c r="R263" s="380" t="s">
        <v>623</v>
      </c>
      <c r="S263" s="378" t="s">
        <v>30</v>
      </c>
      <c r="T263" s="344" t="s">
        <v>17</v>
      </c>
      <c r="U263" s="378" t="s">
        <v>6303</v>
      </c>
      <c r="V263" s="378" t="s">
        <v>6199</v>
      </c>
      <c r="W263" s="378" t="s">
        <v>6213</v>
      </c>
      <c r="X263" s="369" t="s">
        <v>5337</v>
      </c>
      <c r="Y263" s="369" t="s">
        <v>5309</v>
      </c>
      <c r="Z263" s="369" t="s">
        <v>5306</v>
      </c>
      <c r="AA263" s="369" t="s">
        <v>942</v>
      </c>
    </row>
    <row r="264" spans="1:27" s="342" customFormat="1">
      <c r="A264" s="343">
        <v>261</v>
      </c>
      <c r="B264" s="368" t="s">
        <v>10</v>
      </c>
      <c r="C264" s="377" t="s">
        <v>608</v>
      </c>
      <c r="D264" s="377" t="s">
        <v>25</v>
      </c>
      <c r="E264" s="368"/>
      <c r="F264" s="368"/>
      <c r="G264" s="368"/>
      <c r="H264" s="377"/>
      <c r="I264" s="377"/>
      <c r="J264" s="377" t="s">
        <v>6274</v>
      </c>
      <c r="K264" s="377"/>
      <c r="L264" s="377"/>
      <c r="M264" s="377"/>
      <c r="N264" s="377"/>
      <c r="O264" s="377"/>
      <c r="P264" s="377"/>
      <c r="Q264" s="368" t="s">
        <v>610</v>
      </c>
      <c r="R264" s="368" t="s">
        <v>611</v>
      </c>
      <c r="S264" s="378" t="s">
        <v>30</v>
      </c>
      <c r="T264" s="344" t="s">
        <v>17</v>
      </c>
      <c r="U264" s="378" t="s">
        <v>942</v>
      </c>
      <c r="V264" s="378" t="s">
        <v>6199</v>
      </c>
      <c r="W264" s="378" t="s">
        <v>5446</v>
      </c>
      <c r="X264" s="369" t="s">
        <v>5337</v>
      </c>
      <c r="Y264" s="369" t="s">
        <v>5309</v>
      </c>
      <c r="Z264" s="369" t="s">
        <v>5306</v>
      </c>
      <c r="AA264" s="369" t="s">
        <v>942</v>
      </c>
    </row>
    <row r="265" spans="1:27" s="342" customFormat="1">
      <c r="A265" s="343">
        <v>262</v>
      </c>
      <c r="B265" s="368" t="s">
        <v>10</v>
      </c>
      <c r="C265" s="377" t="s">
        <v>612</v>
      </c>
      <c r="D265" s="377" t="s">
        <v>25</v>
      </c>
      <c r="E265" s="368"/>
      <c r="F265" s="368"/>
      <c r="G265" s="368"/>
      <c r="H265" s="377"/>
      <c r="I265" s="377"/>
      <c r="J265" s="377" t="s">
        <v>6275</v>
      </c>
      <c r="K265" s="377"/>
      <c r="L265" s="377"/>
      <c r="M265" s="377"/>
      <c r="N265" s="377"/>
      <c r="O265" s="377"/>
      <c r="P265" s="377"/>
      <c r="Q265" s="368" t="s">
        <v>614</v>
      </c>
      <c r="R265" s="368" t="s">
        <v>615</v>
      </c>
      <c r="S265" s="368" t="s">
        <v>30</v>
      </c>
      <c r="T265" s="344" t="s">
        <v>17</v>
      </c>
      <c r="U265" s="368" t="s">
        <v>6229</v>
      </c>
      <c r="V265" s="368" t="s">
        <v>6199</v>
      </c>
      <c r="W265" s="368" t="s">
        <v>6222</v>
      </c>
      <c r="X265" s="369" t="s">
        <v>5337</v>
      </c>
      <c r="Y265" s="369" t="s">
        <v>5309</v>
      </c>
      <c r="Z265" s="369" t="s">
        <v>5306</v>
      </c>
      <c r="AA265" s="369" t="s">
        <v>942</v>
      </c>
    </row>
    <row r="266" spans="1:27" s="342" customFormat="1">
      <c r="A266" s="343">
        <v>263</v>
      </c>
      <c r="B266" s="342" t="s">
        <v>10</v>
      </c>
      <c r="C266" s="366" t="s">
        <v>624</v>
      </c>
      <c r="D266" s="342" t="s">
        <v>36</v>
      </c>
      <c r="H266" s="342" t="s">
        <v>6393</v>
      </c>
      <c r="Q266" s="342" t="s">
        <v>626</v>
      </c>
      <c r="R266" s="342" t="s">
        <v>627</v>
      </c>
      <c r="S266" s="342" t="s">
        <v>139</v>
      </c>
      <c r="T266" s="344" t="s">
        <v>24</v>
      </c>
      <c r="U266" s="342" t="s">
        <v>942</v>
      </c>
      <c r="V266" s="342" t="s">
        <v>6199</v>
      </c>
      <c r="W266" s="342" t="s">
        <v>5446</v>
      </c>
      <c r="X266" s="345" t="s">
        <v>942</v>
      </c>
      <c r="Y266" s="345" t="s">
        <v>5309</v>
      </c>
      <c r="Z266" s="345" t="s">
        <v>5306</v>
      </c>
      <c r="AA266" s="345" t="s">
        <v>5353</v>
      </c>
    </row>
    <row r="267" spans="1:27" s="342" customFormat="1">
      <c r="A267" s="343">
        <v>264</v>
      </c>
      <c r="B267" s="342" t="s">
        <v>10</v>
      </c>
      <c r="C267" s="366" t="s">
        <v>628</v>
      </c>
      <c r="D267" s="342" t="s">
        <v>41</v>
      </c>
      <c r="I267" s="342" t="s">
        <v>6277</v>
      </c>
      <c r="Q267" s="342" t="s">
        <v>630</v>
      </c>
      <c r="R267" s="342" t="s">
        <v>631</v>
      </c>
      <c r="S267" s="342" t="s">
        <v>16</v>
      </c>
      <c r="T267" s="344" t="s">
        <v>24</v>
      </c>
      <c r="U267" s="342" t="s">
        <v>942</v>
      </c>
      <c r="V267" s="342" t="s">
        <v>6199</v>
      </c>
      <c r="W267" s="342" t="s">
        <v>5446</v>
      </c>
      <c r="X267" s="345" t="s">
        <v>942</v>
      </c>
      <c r="Y267" s="345" t="s">
        <v>5309</v>
      </c>
      <c r="Z267" s="345" t="s">
        <v>5306</v>
      </c>
      <c r="AA267" s="345" t="s">
        <v>942</v>
      </c>
    </row>
    <row r="268" spans="1:27" s="342" customFormat="1">
      <c r="A268" s="343">
        <v>265</v>
      </c>
      <c r="B268" s="342" t="s">
        <v>10</v>
      </c>
      <c r="C268" s="366" t="s">
        <v>632</v>
      </c>
      <c r="D268" s="342" t="s">
        <v>25</v>
      </c>
      <c r="J268" s="342" t="s">
        <v>6278</v>
      </c>
      <c r="Q268" s="342" t="s">
        <v>633</v>
      </c>
      <c r="R268" s="342" t="s">
        <v>634</v>
      </c>
      <c r="S268" s="342" t="s">
        <v>30</v>
      </c>
      <c r="T268" s="344" t="s">
        <v>17</v>
      </c>
      <c r="U268" s="342" t="s">
        <v>6394</v>
      </c>
      <c r="V268" s="342" t="s">
        <v>6199</v>
      </c>
      <c r="W268" s="342" t="s">
        <v>6219</v>
      </c>
      <c r="X268" s="345" t="s">
        <v>5337</v>
      </c>
      <c r="Y268" s="345" t="s">
        <v>5337</v>
      </c>
      <c r="Z268" s="345" t="s">
        <v>5306</v>
      </c>
      <c r="AA268" s="345" t="s">
        <v>5353</v>
      </c>
    </row>
    <row r="269" spans="1:27" s="342" customFormat="1">
      <c r="A269" s="343">
        <v>266</v>
      </c>
      <c r="B269" s="342" t="s">
        <v>10</v>
      </c>
      <c r="C269" s="366" t="s">
        <v>635</v>
      </c>
      <c r="D269" s="342" t="s">
        <v>25</v>
      </c>
      <c r="J269" s="342" t="s">
        <v>6279</v>
      </c>
      <c r="Q269" s="342" t="s">
        <v>636</v>
      </c>
      <c r="R269" s="342" t="s">
        <v>637</v>
      </c>
      <c r="S269" s="342" t="s">
        <v>30</v>
      </c>
      <c r="T269" s="344" t="s">
        <v>17</v>
      </c>
      <c r="U269" s="342" t="s">
        <v>6212</v>
      </c>
      <c r="V269" s="342" t="s">
        <v>6199</v>
      </c>
      <c r="W269" s="342" t="s">
        <v>6213</v>
      </c>
      <c r="X269" s="345" t="s">
        <v>5337</v>
      </c>
      <c r="Y269" s="345" t="s">
        <v>5337</v>
      </c>
      <c r="Z269" s="345" t="s">
        <v>5306</v>
      </c>
      <c r="AA269" s="345" t="s">
        <v>5353</v>
      </c>
    </row>
    <row r="270" spans="1:27" s="342" customFormat="1">
      <c r="A270" s="343">
        <v>267</v>
      </c>
      <c r="B270" s="342" t="s">
        <v>10</v>
      </c>
      <c r="C270" s="366" t="s">
        <v>638</v>
      </c>
      <c r="D270" s="342" t="s">
        <v>25</v>
      </c>
      <c r="J270" s="342" t="s">
        <v>6395</v>
      </c>
      <c r="Q270" s="342" t="s">
        <v>640</v>
      </c>
      <c r="R270" s="342" t="s">
        <v>641</v>
      </c>
      <c r="S270" s="342" t="s">
        <v>30</v>
      </c>
      <c r="T270" s="344" t="s">
        <v>17</v>
      </c>
      <c r="U270" s="342" t="s">
        <v>6303</v>
      </c>
      <c r="V270" s="342" t="s">
        <v>6199</v>
      </c>
      <c r="W270" s="342" t="s">
        <v>6213</v>
      </c>
      <c r="X270" s="345" t="s">
        <v>5337</v>
      </c>
      <c r="Y270" s="345" t="s">
        <v>5337</v>
      </c>
      <c r="Z270" s="345" t="s">
        <v>5306</v>
      </c>
      <c r="AA270" s="345" t="s">
        <v>942</v>
      </c>
    </row>
    <row r="271" spans="1:27" s="342" customFormat="1">
      <c r="A271" s="343">
        <v>268</v>
      </c>
      <c r="B271" s="342" t="s">
        <v>10</v>
      </c>
      <c r="C271" s="366" t="s">
        <v>642</v>
      </c>
      <c r="D271" s="342" t="s">
        <v>36</v>
      </c>
      <c r="J271" s="342" t="s">
        <v>6396</v>
      </c>
      <c r="Q271" s="342" t="s">
        <v>644</v>
      </c>
      <c r="R271" s="342" t="s">
        <v>645</v>
      </c>
      <c r="S271" s="342" t="s">
        <v>30</v>
      </c>
      <c r="T271" s="344" t="s">
        <v>24</v>
      </c>
      <c r="U271" s="342" t="s">
        <v>942</v>
      </c>
      <c r="V271" s="342" t="s">
        <v>6199</v>
      </c>
      <c r="W271" s="342" t="s">
        <v>5446</v>
      </c>
      <c r="X271" s="345" t="s">
        <v>942</v>
      </c>
      <c r="Y271" s="345" t="s">
        <v>5308</v>
      </c>
      <c r="Z271" s="345" t="s">
        <v>5306</v>
      </c>
      <c r="AA271" s="345" t="s">
        <v>5353</v>
      </c>
    </row>
    <row r="272" spans="1:27" s="342" customFormat="1">
      <c r="A272" s="343">
        <v>269</v>
      </c>
      <c r="B272" s="342" t="s">
        <v>10</v>
      </c>
      <c r="C272" s="366" t="s">
        <v>646</v>
      </c>
      <c r="D272" s="342" t="s">
        <v>41</v>
      </c>
      <c r="K272" s="342" t="s">
        <v>6397</v>
      </c>
      <c r="Q272" s="342" t="s">
        <v>648</v>
      </c>
      <c r="R272" s="342" t="s">
        <v>649</v>
      </c>
      <c r="S272" s="342" t="s">
        <v>16</v>
      </c>
      <c r="T272" s="344" t="s">
        <v>24</v>
      </c>
      <c r="U272" s="342" t="s">
        <v>942</v>
      </c>
      <c r="V272" s="342" t="s">
        <v>6199</v>
      </c>
      <c r="W272" s="342" t="s">
        <v>5446</v>
      </c>
      <c r="X272" s="345" t="s">
        <v>942</v>
      </c>
      <c r="Y272" s="345" t="s">
        <v>5308</v>
      </c>
      <c r="Z272" s="345" t="s">
        <v>5308</v>
      </c>
      <c r="AA272" s="345" t="s">
        <v>942</v>
      </c>
    </row>
    <row r="273" spans="1:44" s="342" customFormat="1">
      <c r="A273" s="343">
        <v>270</v>
      </c>
      <c r="B273" s="342" t="s">
        <v>10</v>
      </c>
      <c r="C273" s="366" t="s">
        <v>650</v>
      </c>
      <c r="D273" s="342" t="s">
        <v>25</v>
      </c>
      <c r="L273" s="342" t="s">
        <v>6398</v>
      </c>
      <c r="Q273" s="342" t="s">
        <v>652</v>
      </c>
      <c r="R273" s="342" t="s">
        <v>5469</v>
      </c>
      <c r="S273" s="342" t="s">
        <v>30</v>
      </c>
      <c r="T273" s="344" t="s">
        <v>24</v>
      </c>
      <c r="U273" s="342" t="s">
        <v>6212</v>
      </c>
      <c r="V273" s="342" t="s">
        <v>6199</v>
      </c>
      <c r="W273" s="342" t="s">
        <v>6213</v>
      </c>
      <c r="X273" s="345" t="s">
        <v>5337</v>
      </c>
      <c r="Y273" s="345" t="s">
        <v>5337</v>
      </c>
      <c r="Z273" s="345" t="s">
        <v>5337</v>
      </c>
      <c r="AA273" s="345" t="s">
        <v>5353</v>
      </c>
    </row>
    <row r="274" spans="1:44" s="342" customFormat="1">
      <c r="A274" s="343">
        <v>271</v>
      </c>
      <c r="B274" s="342" t="s">
        <v>10</v>
      </c>
      <c r="C274" s="366" t="s">
        <v>654</v>
      </c>
      <c r="D274" s="342" t="s">
        <v>25</v>
      </c>
      <c r="L274" s="342" t="s">
        <v>6280</v>
      </c>
      <c r="Q274" s="342" t="s">
        <v>656</v>
      </c>
      <c r="R274" s="342" t="s">
        <v>657</v>
      </c>
      <c r="S274" s="342" t="s">
        <v>30</v>
      </c>
      <c r="T274" s="344" t="s">
        <v>24</v>
      </c>
      <c r="U274" s="342" t="s">
        <v>942</v>
      </c>
      <c r="V274" s="342" t="s">
        <v>6199</v>
      </c>
      <c r="W274" s="342" t="s">
        <v>5446</v>
      </c>
      <c r="X274" s="345" t="s">
        <v>5337</v>
      </c>
      <c r="Y274" s="345" t="s">
        <v>5337</v>
      </c>
      <c r="Z274" s="345" t="s">
        <v>5337</v>
      </c>
      <c r="AA274" s="345" t="s">
        <v>5471</v>
      </c>
    </row>
    <row r="275" spans="1:44" s="342" customFormat="1">
      <c r="A275" s="343">
        <v>272</v>
      </c>
      <c r="B275" s="342" t="s">
        <v>10</v>
      </c>
      <c r="C275" s="366" t="s">
        <v>658</v>
      </c>
      <c r="D275" s="342" t="s">
        <v>25</v>
      </c>
      <c r="L275" s="348" t="s">
        <v>6399</v>
      </c>
      <c r="M275" s="348"/>
      <c r="N275" s="348"/>
      <c r="O275" s="348"/>
      <c r="P275" s="348"/>
      <c r="Q275" s="342" t="s">
        <v>659</v>
      </c>
      <c r="R275" s="342" t="s">
        <v>660</v>
      </c>
      <c r="S275" s="342" t="s">
        <v>30</v>
      </c>
      <c r="T275" s="344" t="s">
        <v>17</v>
      </c>
      <c r="U275" s="342" t="s">
        <v>6196</v>
      </c>
      <c r="V275" s="342" t="s">
        <v>6199</v>
      </c>
      <c r="W275" s="342" t="s">
        <v>6249</v>
      </c>
      <c r="X275" s="345" t="s">
        <v>5337</v>
      </c>
      <c r="Y275" s="345" t="s">
        <v>5337</v>
      </c>
      <c r="Z275" s="345" t="s">
        <v>5337</v>
      </c>
      <c r="AA275" s="345" t="s">
        <v>5471</v>
      </c>
    </row>
    <row r="276" spans="1:44" s="342" customFormat="1">
      <c r="A276" s="343">
        <v>273</v>
      </c>
      <c r="B276" s="342" t="s">
        <v>10</v>
      </c>
      <c r="C276" s="366" t="s">
        <v>661</v>
      </c>
      <c r="D276" s="342" t="s">
        <v>36</v>
      </c>
      <c r="J276" s="342" t="s">
        <v>6400</v>
      </c>
      <c r="Q276" s="342" t="s">
        <v>663</v>
      </c>
      <c r="R276" s="342" t="s">
        <v>664</v>
      </c>
      <c r="S276" s="342" t="s">
        <v>30</v>
      </c>
      <c r="T276" s="344" t="s">
        <v>24</v>
      </c>
      <c r="U276" s="342" t="s">
        <v>942</v>
      </c>
      <c r="V276" s="342" t="s">
        <v>6199</v>
      </c>
      <c r="W276" s="342" t="s">
        <v>5446</v>
      </c>
      <c r="Y276" s="345" t="s">
        <v>5306</v>
      </c>
      <c r="Z276" s="345" t="s">
        <v>942</v>
      </c>
      <c r="AA276" s="345" t="s">
        <v>942</v>
      </c>
    </row>
    <row r="277" spans="1:44" s="342" customFormat="1">
      <c r="A277" s="343">
        <v>274</v>
      </c>
      <c r="B277" s="342" t="s">
        <v>10</v>
      </c>
      <c r="C277" s="366" t="s">
        <v>665</v>
      </c>
      <c r="D277" s="342" t="s">
        <v>41</v>
      </c>
      <c r="K277" s="342" t="s">
        <v>6401</v>
      </c>
      <c r="Q277" s="342" t="s">
        <v>667</v>
      </c>
      <c r="R277" s="342" t="s">
        <v>668</v>
      </c>
      <c r="S277" s="342" t="s">
        <v>16</v>
      </c>
      <c r="T277" s="344" t="s">
        <v>24</v>
      </c>
      <c r="U277" s="342" t="s">
        <v>942</v>
      </c>
      <c r="V277" s="342" t="s">
        <v>6199</v>
      </c>
      <c r="W277" s="342" t="s">
        <v>5446</v>
      </c>
      <c r="Y277" s="345" t="s">
        <v>5306</v>
      </c>
      <c r="Z277" s="345" t="s">
        <v>942</v>
      </c>
      <c r="AA277" s="345" t="s">
        <v>5306</v>
      </c>
    </row>
    <row r="278" spans="1:44" s="342" customFormat="1">
      <c r="A278" s="343">
        <v>275</v>
      </c>
      <c r="B278" s="342" t="s">
        <v>10</v>
      </c>
      <c r="C278" s="366" t="s">
        <v>669</v>
      </c>
      <c r="D278" s="342" t="s">
        <v>25</v>
      </c>
      <c r="L278" s="342" t="s">
        <v>6281</v>
      </c>
      <c r="Q278" s="342" t="s">
        <v>670</v>
      </c>
      <c r="R278" s="342" t="s">
        <v>671</v>
      </c>
      <c r="S278" s="342" t="s">
        <v>30</v>
      </c>
      <c r="T278" s="344" t="s">
        <v>24</v>
      </c>
      <c r="U278" s="342" t="s">
        <v>6212</v>
      </c>
      <c r="V278" s="342" t="s">
        <v>6199</v>
      </c>
      <c r="W278" s="342" t="s">
        <v>6213</v>
      </c>
      <c r="X278" s="345" t="s">
        <v>5337</v>
      </c>
      <c r="Y278" s="345" t="s">
        <v>5337</v>
      </c>
      <c r="Z278" s="345" t="s">
        <v>5337</v>
      </c>
      <c r="AA278" s="345" t="s">
        <v>942</v>
      </c>
    </row>
    <row r="279" spans="1:44" s="342" customFormat="1">
      <c r="A279" s="343">
        <v>276</v>
      </c>
      <c r="B279" s="342" t="s">
        <v>10</v>
      </c>
      <c r="C279" s="342" t="s">
        <v>672</v>
      </c>
      <c r="D279" s="342" t="s">
        <v>25</v>
      </c>
      <c r="L279" s="342" t="s">
        <v>6402</v>
      </c>
      <c r="Q279" s="342" t="s">
        <v>674</v>
      </c>
      <c r="R279" s="342" t="s">
        <v>675</v>
      </c>
      <c r="S279" s="342" t="s">
        <v>30</v>
      </c>
      <c r="T279" s="344" t="s">
        <v>24</v>
      </c>
      <c r="U279" s="342" t="s">
        <v>942</v>
      </c>
      <c r="V279" s="342" t="s">
        <v>6199</v>
      </c>
      <c r="W279" s="342" t="s">
        <v>5446</v>
      </c>
      <c r="X279" s="345" t="s">
        <v>5337</v>
      </c>
      <c r="Y279" s="345" t="s">
        <v>5337</v>
      </c>
      <c r="Z279" s="345" t="s">
        <v>5337</v>
      </c>
      <c r="AA279" s="345" t="s">
        <v>5471</v>
      </c>
    </row>
    <row r="280" spans="1:44" s="342" customFormat="1">
      <c r="A280" s="343">
        <v>277</v>
      </c>
      <c r="B280" s="342" t="s">
        <v>10</v>
      </c>
      <c r="C280" s="351" t="s">
        <v>676</v>
      </c>
      <c r="D280" s="342" t="s">
        <v>36</v>
      </c>
      <c r="L280" s="342" t="s">
        <v>6403</v>
      </c>
      <c r="Q280" s="342" t="s">
        <v>678</v>
      </c>
      <c r="R280" s="375" t="s">
        <v>679</v>
      </c>
      <c r="S280" s="342" t="s">
        <v>30</v>
      </c>
      <c r="T280" s="344" t="s">
        <v>24</v>
      </c>
      <c r="U280" s="342" t="s">
        <v>942</v>
      </c>
      <c r="V280" s="342" t="s">
        <v>6199</v>
      </c>
      <c r="W280" s="342" t="s">
        <v>5446</v>
      </c>
      <c r="X280" s="345" t="s">
        <v>942</v>
      </c>
      <c r="Y280" s="345" t="s">
        <v>5308</v>
      </c>
      <c r="Z280" s="345" t="s">
        <v>5308</v>
      </c>
      <c r="AA280" s="345" t="s">
        <v>942</v>
      </c>
    </row>
    <row r="281" spans="1:44">
      <c r="A281" s="343">
        <v>278</v>
      </c>
      <c r="B281" s="342" t="s">
        <v>10</v>
      </c>
      <c r="C281" s="351" t="s">
        <v>680</v>
      </c>
      <c r="D281" s="342" t="s">
        <v>41</v>
      </c>
      <c r="E281" s="342"/>
      <c r="F281" s="342"/>
      <c r="G281" s="342"/>
      <c r="H281" s="342"/>
      <c r="I281" s="342"/>
      <c r="J281" s="342"/>
      <c r="K281" s="342"/>
      <c r="L281" s="342"/>
      <c r="M281" s="342" t="s">
        <v>6404</v>
      </c>
      <c r="N281" s="342"/>
      <c r="O281" s="342"/>
      <c r="P281" s="342"/>
      <c r="Q281" s="342" t="s">
        <v>682</v>
      </c>
      <c r="R281" s="375" t="s">
        <v>683</v>
      </c>
      <c r="S281" s="342" t="s">
        <v>16</v>
      </c>
      <c r="T281" s="344" t="s">
        <v>24</v>
      </c>
      <c r="U281" s="342" t="s">
        <v>942</v>
      </c>
      <c r="V281" s="342" t="s">
        <v>6199</v>
      </c>
      <c r="W281" s="342" t="s">
        <v>5446</v>
      </c>
      <c r="X281" s="345" t="s">
        <v>5306</v>
      </c>
      <c r="Y281" s="345" t="s">
        <v>5306</v>
      </c>
      <c r="Z281" s="345" t="s">
        <v>5306</v>
      </c>
      <c r="AA281" s="345" t="s">
        <v>5306</v>
      </c>
      <c r="AE281" s="334"/>
      <c r="AF281" s="334"/>
      <c r="AG281" s="334"/>
      <c r="AH281" s="334"/>
      <c r="AI281" s="334"/>
      <c r="AJ281" s="334"/>
      <c r="AK281" s="334"/>
      <c r="AL281" s="334"/>
      <c r="AM281" s="334"/>
      <c r="AN281" s="334"/>
      <c r="AO281" s="334"/>
      <c r="AP281" s="334"/>
      <c r="AQ281" s="334"/>
      <c r="AR281" s="334"/>
    </row>
    <row r="282" spans="1:44">
      <c r="A282" s="343">
        <v>279</v>
      </c>
      <c r="B282" s="342" t="s">
        <v>10</v>
      </c>
      <c r="C282" s="351" t="s">
        <v>684</v>
      </c>
      <c r="D282" s="342" t="s">
        <v>25</v>
      </c>
      <c r="E282" s="342"/>
      <c r="F282" s="342"/>
      <c r="G282" s="342"/>
      <c r="H282" s="342"/>
      <c r="I282" s="342"/>
      <c r="J282" s="342"/>
      <c r="K282" s="342"/>
      <c r="L282" s="342"/>
      <c r="M282" s="342"/>
      <c r="N282" s="342" t="s">
        <v>6282</v>
      </c>
      <c r="O282" s="342"/>
      <c r="P282" s="342"/>
      <c r="Q282" s="342" t="s">
        <v>685</v>
      </c>
      <c r="R282" s="375" t="s">
        <v>686</v>
      </c>
      <c r="S282" s="342" t="s">
        <v>30</v>
      </c>
      <c r="T282" s="344" t="s">
        <v>24</v>
      </c>
      <c r="U282" s="342" t="s">
        <v>942</v>
      </c>
      <c r="V282" s="342" t="s">
        <v>6199</v>
      </c>
      <c r="W282" s="342" t="s">
        <v>5446</v>
      </c>
      <c r="X282" s="345" t="s">
        <v>5337</v>
      </c>
      <c r="Y282" s="345" t="s">
        <v>5337</v>
      </c>
      <c r="Z282" s="345" t="s">
        <v>5337</v>
      </c>
      <c r="AA282" s="345" t="s">
        <v>5471</v>
      </c>
      <c r="AE282" s="334"/>
      <c r="AF282" s="334"/>
      <c r="AG282" s="334"/>
      <c r="AH282" s="334"/>
      <c r="AI282" s="334"/>
      <c r="AJ282" s="334"/>
      <c r="AK282" s="334"/>
      <c r="AL282" s="334"/>
      <c r="AM282" s="334"/>
      <c r="AN282" s="334"/>
      <c r="AO282" s="334"/>
      <c r="AP282" s="334"/>
      <c r="AQ282" s="334"/>
      <c r="AR282" s="334"/>
    </row>
    <row r="283" spans="1:44">
      <c r="A283" s="343">
        <v>280</v>
      </c>
      <c r="B283" s="342" t="s">
        <v>10</v>
      </c>
      <c r="C283" s="351" t="s">
        <v>687</v>
      </c>
      <c r="D283" s="342" t="s">
        <v>25</v>
      </c>
      <c r="E283" s="342"/>
      <c r="F283" s="342"/>
      <c r="G283" s="342"/>
      <c r="H283" s="342"/>
      <c r="I283" s="342"/>
      <c r="J283" s="342"/>
      <c r="K283" s="342"/>
      <c r="L283" s="342"/>
      <c r="M283" s="342"/>
      <c r="N283" s="342" t="s">
        <v>6283</v>
      </c>
      <c r="O283" s="342"/>
      <c r="P283" s="342"/>
      <c r="Q283" s="342" t="s">
        <v>688</v>
      </c>
      <c r="R283" s="375" t="s">
        <v>689</v>
      </c>
      <c r="S283" s="342" t="s">
        <v>30</v>
      </c>
      <c r="T283" s="344" t="s">
        <v>24</v>
      </c>
      <c r="U283" s="342" t="s">
        <v>6212</v>
      </c>
      <c r="V283" s="342" t="s">
        <v>6199</v>
      </c>
      <c r="W283" s="342" t="s">
        <v>6213</v>
      </c>
      <c r="X283" s="345" t="s">
        <v>5337</v>
      </c>
      <c r="Y283" s="345" t="s">
        <v>5337</v>
      </c>
      <c r="Z283" s="345" t="s">
        <v>5337</v>
      </c>
      <c r="AA283" s="345" t="s">
        <v>942</v>
      </c>
      <c r="AE283" s="334"/>
      <c r="AF283" s="334"/>
      <c r="AG283" s="334"/>
      <c r="AH283" s="334"/>
      <c r="AI283" s="334"/>
      <c r="AJ283" s="334"/>
      <c r="AK283" s="334"/>
      <c r="AL283" s="334"/>
      <c r="AM283" s="334"/>
      <c r="AN283" s="334"/>
      <c r="AO283" s="334"/>
      <c r="AP283" s="334"/>
      <c r="AQ283" s="334"/>
      <c r="AR283" s="334"/>
    </row>
    <row r="284" spans="1:44">
      <c r="A284" s="343">
        <v>281</v>
      </c>
      <c r="B284" s="342" t="s">
        <v>10</v>
      </c>
      <c r="C284" s="351" t="s">
        <v>690</v>
      </c>
      <c r="D284" s="342" t="s">
        <v>36</v>
      </c>
      <c r="E284" s="342"/>
      <c r="F284" s="342"/>
      <c r="G284" s="342"/>
      <c r="H284" s="342"/>
      <c r="I284" s="342"/>
      <c r="J284" s="342" t="s">
        <v>6405</v>
      </c>
      <c r="K284" s="342"/>
      <c r="L284" s="342"/>
      <c r="M284" s="342"/>
      <c r="N284" s="342"/>
      <c r="O284" s="342"/>
      <c r="P284" s="342"/>
      <c r="Q284" s="342" t="s">
        <v>692</v>
      </c>
      <c r="R284" s="375" t="s">
        <v>693</v>
      </c>
      <c r="S284" s="342" t="s">
        <v>30</v>
      </c>
      <c r="T284" s="344" t="s">
        <v>17</v>
      </c>
      <c r="U284" s="342" t="s">
        <v>942</v>
      </c>
      <c r="V284" s="342" t="s">
        <v>6199</v>
      </c>
      <c r="W284" s="342" t="s">
        <v>5446</v>
      </c>
      <c r="X284" s="345" t="s">
        <v>942</v>
      </c>
      <c r="Y284" s="345" t="s">
        <v>5308</v>
      </c>
      <c r="Z284" s="345" t="s">
        <v>5306</v>
      </c>
      <c r="AA284" s="345" t="s">
        <v>5433</v>
      </c>
      <c r="AE284" s="334"/>
      <c r="AF284" s="334"/>
      <c r="AG284" s="334"/>
      <c r="AH284" s="334"/>
      <c r="AI284" s="334"/>
      <c r="AJ284" s="334"/>
      <c r="AK284" s="334"/>
      <c r="AL284" s="334"/>
      <c r="AM284" s="334"/>
      <c r="AN284" s="334"/>
      <c r="AO284" s="334"/>
      <c r="AP284" s="334"/>
      <c r="AQ284" s="334"/>
      <c r="AR284" s="334"/>
    </row>
    <row r="285" spans="1:44">
      <c r="A285" s="343">
        <v>282</v>
      </c>
      <c r="B285" s="342" t="s">
        <v>10</v>
      </c>
      <c r="C285" s="351" t="s">
        <v>694</v>
      </c>
      <c r="D285" s="342" t="s">
        <v>41</v>
      </c>
      <c r="E285" s="342"/>
      <c r="F285" s="342"/>
      <c r="G285" s="342"/>
      <c r="H285" s="342"/>
      <c r="I285" s="342"/>
      <c r="J285" s="342"/>
      <c r="K285" s="342" t="s">
        <v>6406</v>
      </c>
      <c r="L285" s="342"/>
      <c r="M285" s="342"/>
      <c r="N285" s="342"/>
      <c r="O285" s="342"/>
      <c r="P285" s="342"/>
      <c r="Q285" s="342" t="s">
        <v>696</v>
      </c>
      <c r="R285" s="375" t="s">
        <v>697</v>
      </c>
      <c r="S285" s="342" t="s">
        <v>16</v>
      </c>
      <c r="T285" s="344" t="s">
        <v>17</v>
      </c>
      <c r="U285" s="342" t="s">
        <v>942</v>
      </c>
      <c r="V285" s="342" t="s">
        <v>6199</v>
      </c>
      <c r="W285" s="342" t="s">
        <v>5446</v>
      </c>
      <c r="X285" s="345" t="s">
        <v>942</v>
      </c>
      <c r="Y285" s="345" t="s">
        <v>942</v>
      </c>
      <c r="Z285" s="345" t="s">
        <v>5306</v>
      </c>
      <c r="AA285" s="345" t="s">
        <v>942</v>
      </c>
      <c r="AE285" s="334"/>
      <c r="AF285" s="334"/>
      <c r="AG285" s="334"/>
      <c r="AH285" s="334"/>
      <c r="AI285" s="334"/>
      <c r="AJ285" s="334"/>
      <c r="AK285" s="334"/>
      <c r="AL285" s="334"/>
      <c r="AM285" s="334"/>
      <c r="AN285" s="334"/>
      <c r="AO285" s="334"/>
      <c r="AP285" s="334"/>
      <c r="AQ285" s="334"/>
      <c r="AR285" s="334"/>
    </row>
    <row r="286" spans="1:44">
      <c r="A286" s="343">
        <v>283</v>
      </c>
      <c r="B286" s="342" t="s">
        <v>10</v>
      </c>
      <c r="C286" s="351" t="s">
        <v>698</v>
      </c>
      <c r="D286" s="342" t="s">
        <v>25</v>
      </c>
      <c r="E286" s="342"/>
      <c r="F286" s="342"/>
      <c r="G286" s="342"/>
      <c r="H286" s="342"/>
      <c r="I286" s="342"/>
      <c r="J286" s="342"/>
      <c r="K286" s="342"/>
      <c r="L286" s="342" t="s">
        <v>6407</v>
      </c>
      <c r="M286" s="342"/>
      <c r="N286" s="342"/>
      <c r="O286" s="342"/>
      <c r="P286" s="342"/>
      <c r="Q286" s="342" t="s">
        <v>699</v>
      </c>
      <c r="R286" s="375" t="s">
        <v>700</v>
      </c>
      <c r="S286" s="342" t="s">
        <v>23</v>
      </c>
      <c r="T286" s="344" t="s">
        <v>17</v>
      </c>
      <c r="U286" s="342" t="s">
        <v>942</v>
      </c>
      <c r="V286" s="342" t="s">
        <v>6199</v>
      </c>
      <c r="W286" s="342" t="s">
        <v>5446</v>
      </c>
      <c r="X286" s="345" t="s">
        <v>5337</v>
      </c>
      <c r="Y286" s="345" t="s">
        <v>5337</v>
      </c>
      <c r="Z286" s="345" t="s">
        <v>5306</v>
      </c>
      <c r="AA286" s="345" t="s">
        <v>5353</v>
      </c>
      <c r="AE286" s="334"/>
      <c r="AF286" s="334"/>
      <c r="AG286" s="334"/>
      <c r="AH286" s="334"/>
      <c r="AI286" s="334"/>
      <c r="AJ286" s="334"/>
      <c r="AK286" s="334"/>
      <c r="AL286" s="334"/>
      <c r="AM286" s="334"/>
      <c r="AN286" s="334"/>
      <c r="AO286" s="334"/>
      <c r="AP286" s="334"/>
      <c r="AQ286" s="334"/>
      <c r="AR286" s="334"/>
    </row>
    <row r="287" spans="1:44">
      <c r="A287" s="343">
        <v>284</v>
      </c>
      <c r="B287" s="342" t="s">
        <v>10</v>
      </c>
      <c r="C287" s="351" t="s">
        <v>701</v>
      </c>
      <c r="D287" s="342" t="s">
        <v>25</v>
      </c>
      <c r="E287" s="342"/>
      <c r="F287" s="342"/>
      <c r="G287" s="342"/>
      <c r="H287" s="342"/>
      <c r="I287" s="342"/>
      <c r="J287" s="342"/>
      <c r="K287" s="342"/>
      <c r="L287" s="342" t="s">
        <v>6284</v>
      </c>
      <c r="M287" s="342"/>
      <c r="N287" s="342"/>
      <c r="O287" s="342"/>
      <c r="P287" s="342"/>
      <c r="Q287" s="342" t="s">
        <v>702</v>
      </c>
      <c r="R287" s="375" t="s">
        <v>703</v>
      </c>
      <c r="S287" s="342" t="s">
        <v>30</v>
      </c>
      <c r="T287" s="344" t="s">
        <v>17</v>
      </c>
      <c r="U287" s="342" t="s">
        <v>942</v>
      </c>
      <c r="V287" s="342" t="s">
        <v>6199</v>
      </c>
      <c r="W287" s="342" t="s">
        <v>5446</v>
      </c>
      <c r="X287" s="345" t="s">
        <v>5337</v>
      </c>
      <c r="Y287" s="345" t="s">
        <v>5337</v>
      </c>
      <c r="Z287" s="345" t="s">
        <v>5306</v>
      </c>
      <c r="AA287" s="345" t="s">
        <v>942</v>
      </c>
      <c r="AE287" s="334"/>
      <c r="AF287" s="334"/>
      <c r="AG287" s="334"/>
      <c r="AH287" s="334"/>
      <c r="AI287" s="334"/>
      <c r="AJ287" s="334"/>
      <c r="AK287" s="334"/>
      <c r="AL287" s="334"/>
      <c r="AM287" s="334"/>
      <c r="AN287" s="334"/>
      <c r="AO287" s="334"/>
      <c r="AP287" s="334"/>
      <c r="AQ287" s="334"/>
      <c r="AR287" s="334"/>
    </row>
    <row r="288" spans="1:44">
      <c r="A288" s="343">
        <v>285</v>
      </c>
      <c r="B288" s="342" t="s">
        <v>10</v>
      </c>
      <c r="C288" s="351" t="s">
        <v>704</v>
      </c>
      <c r="D288" s="342" t="s">
        <v>25</v>
      </c>
      <c r="E288" s="342"/>
      <c r="F288" s="342"/>
      <c r="G288" s="342"/>
      <c r="H288" s="342"/>
      <c r="I288" s="342"/>
      <c r="J288" s="342"/>
      <c r="K288" s="342"/>
      <c r="L288" s="342" t="s">
        <v>6408</v>
      </c>
      <c r="M288" s="342"/>
      <c r="N288" s="342"/>
      <c r="O288" s="342"/>
      <c r="P288" s="342"/>
      <c r="Q288" s="342" t="s">
        <v>706</v>
      </c>
      <c r="R288" s="375" t="s">
        <v>707</v>
      </c>
      <c r="S288" s="342" t="s">
        <v>23</v>
      </c>
      <c r="T288" s="344" t="s">
        <v>17</v>
      </c>
      <c r="U288" s="342" t="s">
        <v>6212</v>
      </c>
      <c r="V288" s="342" t="s">
        <v>6199</v>
      </c>
      <c r="W288" s="342" t="s">
        <v>6213</v>
      </c>
      <c r="X288" s="345" t="s">
        <v>5337</v>
      </c>
      <c r="Y288" s="345" t="s">
        <v>5337</v>
      </c>
      <c r="Z288" s="345" t="s">
        <v>5306</v>
      </c>
      <c r="AA288" s="345" t="s">
        <v>5353</v>
      </c>
      <c r="AE288" s="334"/>
      <c r="AF288" s="334"/>
      <c r="AG288" s="334"/>
      <c r="AH288" s="334"/>
      <c r="AI288" s="334"/>
      <c r="AJ288" s="334"/>
      <c r="AK288" s="334"/>
      <c r="AL288" s="334"/>
      <c r="AM288" s="334"/>
      <c r="AN288" s="334"/>
      <c r="AO288" s="334"/>
      <c r="AP288" s="334"/>
      <c r="AQ288" s="334"/>
      <c r="AR288" s="334"/>
    </row>
    <row r="289" spans="1:27" s="334" customFormat="1">
      <c r="A289" s="343">
        <v>286</v>
      </c>
      <c r="B289" s="342" t="s">
        <v>10</v>
      </c>
      <c r="C289" s="351" t="s">
        <v>708</v>
      </c>
      <c r="D289" s="342" t="s">
        <v>25</v>
      </c>
      <c r="E289" s="342"/>
      <c r="F289" s="342"/>
      <c r="G289" s="342"/>
      <c r="H289" s="342"/>
      <c r="I289" s="342"/>
      <c r="J289" s="342"/>
      <c r="K289" s="342"/>
      <c r="L289" s="342" t="s">
        <v>6285</v>
      </c>
      <c r="M289" s="342"/>
      <c r="N289" s="342"/>
      <c r="O289" s="342"/>
      <c r="P289" s="342"/>
      <c r="Q289" s="342" t="s">
        <v>710</v>
      </c>
      <c r="R289" s="375" t="s">
        <v>711</v>
      </c>
      <c r="S289" s="342" t="s">
        <v>30</v>
      </c>
      <c r="T289" s="344" t="s">
        <v>17</v>
      </c>
      <c r="U289" s="342" t="s">
        <v>6212</v>
      </c>
      <c r="V289" s="342" t="s">
        <v>6199</v>
      </c>
      <c r="W289" s="342" t="s">
        <v>6213</v>
      </c>
      <c r="X289" s="345" t="s">
        <v>5337</v>
      </c>
      <c r="Y289" s="345" t="s">
        <v>5337</v>
      </c>
      <c r="Z289" s="345" t="s">
        <v>5306</v>
      </c>
      <c r="AA289" s="345" t="s">
        <v>942</v>
      </c>
    </row>
    <row r="290" spans="1:27" s="334" customFormat="1">
      <c r="A290" s="343">
        <v>287</v>
      </c>
      <c r="B290" s="342" t="s">
        <v>10</v>
      </c>
      <c r="C290" s="351" t="s">
        <v>712</v>
      </c>
      <c r="D290" s="342" t="s">
        <v>36</v>
      </c>
      <c r="E290" s="342"/>
      <c r="F290" s="342"/>
      <c r="G290" s="342"/>
      <c r="H290" s="342" t="s">
        <v>6409</v>
      </c>
      <c r="I290" s="342"/>
      <c r="J290" s="342"/>
      <c r="K290" s="342"/>
      <c r="L290" s="342"/>
      <c r="M290" s="342"/>
      <c r="N290" s="342"/>
      <c r="O290" s="342"/>
      <c r="P290" s="342"/>
      <c r="Q290" s="342" t="s">
        <v>713</v>
      </c>
      <c r="R290" s="375" t="s">
        <v>714</v>
      </c>
      <c r="S290" s="342" t="s">
        <v>139</v>
      </c>
      <c r="T290" s="344" t="s">
        <v>17</v>
      </c>
      <c r="U290" s="342" t="s">
        <v>942</v>
      </c>
      <c r="V290" s="342" t="s">
        <v>6199</v>
      </c>
      <c r="W290" s="342" t="s">
        <v>5446</v>
      </c>
      <c r="X290" s="345" t="s">
        <v>942</v>
      </c>
      <c r="Y290" s="345" t="s">
        <v>5308</v>
      </c>
      <c r="Z290" s="345" t="s">
        <v>5306</v>
      </c>
      <c r="AA290" s="345" t="s">
        <v>5306</v>
      </c>
    </row>
    <row r="291" spans="1:27" s="334" customFormat="1">
      <c r="A291" s="343">
        <v>288</v>
      </c>
      <c r="B291" s="342" t="s">
        <v>10</v>
      </c>
      <c r="C291" s="351" t="s">
        <v>715</v>
      </c>
      <c r="D291" s="342" t="s">
        <v>41</v>
      </c>
      <c r="E291" s="342"/>
      <c r="F291" s="342"/>
      <c r="G291" s="342"/>
      <c r="H291" s="342"/>
      <c r="I291" s="342" t="s">
        <v>6286</v>
      </c>
      <c r="J291" s="342"/>
      <c r="K291" s="342"/>
      <c r="L291" s="342"/>
      <c r="M291" s="342"/>
      <c r="N291" s="342"/>
      <c r="O291" s="342"/>
      <c r="P291" s="342"/>
      <c r="Q291" s="342" t="s">
        <v>717</v>
      </c>
      <c r="R291" s="375" t="s">
        <v>717</v>
      </c>
      <c r="S291" s="342" t="s">
        <v>16</v>
      </c>
      <c r="T291" s="344" t="s">
        <v>17</v>
      </c>
      <c r="U291" s="342" t="s">
        <v>942</v>
      </c>
      <c r="V291" s="342" t="s">
        <v>6199</v>
      </c>
      <c r="W291" s="342" t="s">
        <v>5446</v>
      </c>
      <c r="X291" s="345" t="s">
        <v>942</v>
      </c>
      <c r="Y291" s="345" t="s">
        <v>942</v>
      </c>
      <c r="Z291" s="345" t="s">
        <v>5306</v>
      </c>
      <c r="AA291" s="345" t="s">
        <v>5306</v>
      </c>
    </row>
    <row r="292" spans="1:27" s="334" customFormat="1">
      <c r="A292" s="343">
        <v>289</v>
      </c>
      <c r="B292" s="342" t="s">
        <v>10</v>
      </c>
      <c r="C292" s="351" t="s">
        <v>718</v>
      </c>
      <c r="D292" s="342" t="s">
        <v>25</v>
      </c>
      <c r="E292" s="342"/>
      <c r="F292" s="342"/>
      <c r="G292" s="342"/>
      <c r="H292" s="342"/>
      <c r="I292" s="342"/>
      <c r="J292" s="342" t="s">
        <v>6336</v>
      </c>
      <c r="K292" s="342"/>
      <c r="L292" s="342"/>
      <c r="M292" s="342"/>
      <c r="N292" s="342"/>
      <c r="O292" s="342"/>
      <c r="P292" s="342"/>
      <c r="Q292" s="342" t="s">
        <v>720</v>
      </c>
      <c r="R292" s="375" t="s">
        <v>6410</v>
      </c>
      <c r="S292" s="342" t="s">
        <v>23</v>
      </c>
      <c r="T292" s="344" t="s">
        <v>17</v>
      </c>
      <c r="U292" s="342" t="s">
        <v>942</v>
      </c>
      <c r="V292" s="342" t="s">
        <v>6199</v>
      </c>
      <c r="W292" s="342" t="s">
        <v>5446</v>
      </c>
      <c r="X292" s="345" t="s">
        <v>5337</v>
      </c>
      <c r="Y292" s="345" t="s">
        <v>5337</v>
      </c>
      <c r="Z292" s="345" t="s">
        <v>5306</v>
      </c>
      <c r="AA292" s="345" t="s">
        <v>942</v>
      </c>
    </row>
    <row r="293" spans="1:27" s="334" customFormat="1">
      <c r="A293" s="343">
        <v>290</v>
      </c>
      <c r="B293" s="342" t="s">
        <v>10</v>
      </c>
      <c r="C293" s="351" t="s">
        <v>722</v>
      </c>
      <c r="D293" s="342" t="s">
        <v>25</v>
      </c>
      <c r="E293" s="342"/>
      <c r="F293" s="342"/>
      <c r="G293" s="342"/>
      <c r="H293" s="342"/>
      <c r="I293" s="342"/>
      <c r="J293" s="342" t="s">
        <v>6500</v>
      </c>
      <c r="K293" s="342"/>
      <c r="L293" s="342"/>
      <c r="M293" s="342"/>
      <c r="N293" s="342"/>
      <c r="O293" s="342"/>
      <c r="P293" s="342"/>
      <c r="Q293" s="342" t="s">
        <v>724</v>
      </c>
      <c r="R293" s="375" t="s">
        <v>725</v>
      </c>
      <c r="S293" s="344" t="s">
        <v>30</v>
      </c>
      <c r="T293" s="344" t="s">
        <v>17</v>
      </c>
      <c r="U293" s="348"/>
      <c r="V293" s="348"/>
      <c r="W293" s="348"/>
      <c r="X293" s="345" t="s">
        <v>5337</v>
      </c>
      <c r="Y293" s="345" t="s">
        <v>5337</v>
      </c>
      <c r="Z293" s="345" t="s">
        <v>5306</v>
      </c>
      <c r="AA293" s="345" t="s">
        <v>5353</v>
      </c>
    </row>
    <row r="294" spans="1:27" s="334" customFormat="1">
      <c r="A294" s="343">
        <v>291</v>
      </c>
      <c r="B294" s="342" t="s">
        <v>10</v>
      </c>
      <c r="C294" s="351" t="s">
        <v>726</v>
      </c>
      <c r="D294" s="342" t="s">
        <v>25</v>
      </c>
      <c r="E294" s="342"/>
      <c r="F294" s="342"/>
      <c r="G294" s="342"/>
      <c r="H294" s="342"/>
      <c r="I294" s="342"/>
      <c r="J294" s="342" t="s">
        <v>6359</v>
      </c>
      <c r="K294" s="342"/>
      <c r="L294" s="342"/>
      <c r="M294" s="342"/>
      <c r="N294" s="342"/>
      <c r="O294" s="342"/>
      <c r="P294" s="342"/>
      <c r="Q294" s="342" t="s">
        <v>728</v>
      </c>
      <c r="R294" s="375" t="s">
        <v>729</v>
      </c>
      <c r="S294" s="344" t="s">
        <v>30</v>
      </c>
      <c r="T294" s="344" t="s">
        <v>17</v>
      </c>
      <c r="U294" s="348" t="s">
        <v>6303</v>
      </c>
      <c r="V294" s="348" t="s">
        <v>6199</v>
      </c>
      <c r="W294" s="348" t="s">
        <v>6213</v>
      </c>
      <c r="X294" s="345" t="s">
        <v>5337</v>
      </c>
      <c r="Y294" s="345" t="s">
        <v>5337</v>
      </c>
      <c r="Z294" s="345" t="s">
        <v>5306</v>
      </c>
      <c r="AA294" s="345" t="s">
        <v>5353</v>
      </c>
    </row>
    <row r="295" spans="1:27" s="334" customFormat="1">
      <c r="A295" s="343">
        <v>292</v>
      </c>
      <c r="B295" s="342" t="s">
        <v>10</v>
      </c>
      <c r="C295" s="351" t="s">
        <v>730</v>
      </c>
      <c r="D295" s="342" t="s">
        <v>25</v>
      </c>
      <c r="E295" s="342"/>
      <c r="F295" s="342"/>
      <c r="G295" s="342"/>
      <c r="H295" s="342"/>
      <c r="I295" s="342"/>
      <c r="J295" s="342" t="s">
        <v>6360</v>
      </c>
      <c r="K295" s="342"/>
      <c r="L295" s="342"/>
      <c r="M295" s="342"/>
      <c r="N295" s="342"/>
      <c r="O295" s="342"/>
      <c r="P295" s="342"/>
      <c r="Q295" s="342" t="s">
        <v>732</v>
      </c>
      <c r="R295" s="375" t="s">
        <v>733</v>
      </c>
      <c r="S295" s="344" t="s">
        <v>30</v>
      </c>
      <c r="T295" s="344" t="s">
        <v>17</v>
      </c>
      <c r="U295" s="348" t="s">
        <v>6490</v>
      </c>
      <c r="V295" s="348" t="s">
        <v>6199</v>
      </c>
      <c r="W295" s="348" t="s">
        <v>6219</v>
      </c>
      <c r="X295" s="345" t="s">
        <v>5337</v>
      </c>
      <c r="Y295" s="345" t="s">
        <v>5337</v>
      </c>
      <c r="Z295" s="345" t="s">
        <v>5306</v>
      </c>
      <c r="AA295" s="345" t="s">
        <v>5353</v>
      </c>
    </row>
    <row r="296" spans="1:27" s="334" customFormat="1">
      <c r="A296" s="343">
        <v>293</v>
      </c>
      <c r="B296" s="342" t="s">
        <v>10</v>
      </c>
      <c r="C296" s="351" t="s">
        <v>734</v>
      </c>
      <c r="D296" s="342" t="s">
        <v>25</v>
      </c>
      <c r="E296" s="342"/>
      <c r="F296" s="342"/>
      <c r="G296" s="342"/>
      <c r="H296" s="342"/>
      <c r="I296" s="342"/>
      <c r="J296" s="342" t="s">
        <v>6361</v>
      </c>
      <c r="K296" s="342"/>
      <c r="L296" s="342"/>
      <c r="M296" s="342"/>
      <c r="N296" s="342"/>
      <c r="O296" s="342"/>
      <c r="P296" s="342"/>
      <c r="Q296" s="342" t="s">
        <v>736</v>
      </c>
      <c r="R296" s="375" t="s">
        <v>737</v>
      </c>
      <c r="S296" s="344" t="s">
        <v>30</v>
      </c>
      <c r="T296" s="344" t="s">
        <v>17</v>
      </c>
      <c r="U296" s="348" t="s">
        <v>6212</v>
      </c>
      <c r="V296" s="348" t="s">
        <v>6199</v>
      </c>
      <c r="W296" s="348" t="s">
        <v>6213</v>
      </c>
      <c r="X296" s="345" t="s">
        <v>5337</v>
      </c>
      <c r="Y296" s="345" t="s">
        <v>5337</v>
      </c>
      <c r="Z296" s="345" t="s">
        <v>5306</v>
      </c>
      <c r="AA296" s="345" t="s">
        <v>5353</v>
      </c>
    </row>
    <row r="297" spans="1:27" s="334" customFormat="1">
      <c r="A297" s="343">
        <v>294</v>
      </c>
      <c r="B297" s="342" t="s">
        <v>10</v>
      </c>
      <c r="C297" s="351" t="s">
        <v>738</v>
      </c>
      <c r="D297" s="342" t="s">
        <v>25</v>
      </c>
      <c r="E297" s="342"/>
      <c r="F297" s="342"/>
      <c r="G297" s="342"/>
      <c r="H297" s="342"/>
      <c r="I297" s="342"/>
      <c r="J297" s="342" t="s">
        <v>6501</v>
      </c>
      <c r="K297" s="342"/>
      <c r="L297" s="342"/>
      <c r="M297" s="342"/>
      <c r="N297" s="342"/>
      <c r="O297" s="342"/>
      <c r="P297" s="342"/>
      <c r="Q297" s="342" t="s">
        <v>740</v>
      </c>
      <c r="R297" s="375" t="s">
        <v>741</v>
      </c>
      <c r="S297" s="344" t="s">
        <v>30</v>
      </c>
      <c r="T297" s="344" t="s">
        <v>17</v>
      </c>
      <c r="U297" s="348" t="s">
        <v>6303</v>
      </c>
      <c r="V297" s="348"/>
      <c r="W297" s="348"/>
      <c r="X297" s="345" t="s">
        <v>5337</v>
      </c>
      <c r="Y297" s="345" t="s">
        <v>5337</v>
      </c>
      <c r="Z297" s="345" t="s">
        <v>5306</v>
      </c>
      <c r="AA297" s="345" t="s">
        <v>5353</v>
      </c>
    </row>
    <row r="298" spans="1:27" s="334" customFormat="1">
      <c r="A298" s="343">
        <v>295</v>
      </c>
      <c r="B298" s="342" t="s">
        <v>10</v>
      </c>
      <c r="C298" s="351" t="s">
        <v>742</v>
      </c>
      <c r="D298" s="342" t="s">
        <v>36</v>
      </c>
      <c r="E298" s="342"/>
      <c r="F298" s="342"/>
      <c r="G298" s="342"/>
      <c r="H298" s="342"/>
      <c r="I298" s="342"/>
      <c r="J298" s="342" t="s">
        <v>6287</v>
      </c>
      <c r="K298" s="342"/>
      <c r="L298" s="342"/>
      <c r="M298" s="342"/>
      <c r="N298" s="342"/>
      <c r="O298" s="342"/>
      <c r="P298" s="342"/>
      <c r="Q298" s="342" t="s">
        <v>744</v>
      </c>
      <c r="R298" s="375" t="s">
        <v>745</v>
      </c>
      <c r="S298" s="342" t="s">
        <v>139</v>
      </c>
      <c r="T298" s="344" t="s">
        <v>17</v>
      </c>
      <c r="U298" s="342" t="s">
        <v>942</v>
      </c>
      <c r="V298" s="342" t="s">
        <v>6199</v>
      </c>
      <c r="W298" s="342" t="s">
        <v>5446</v>
      </c>
      <c r="X298" s="345" t="s">
        <v>942</v>
      </c>
      <c r="Y298" s="345" t="s">
        <v>5308</v>
      </c>
      <c r="Z298" s="345" t="s">
        <v>5306</v>
      </c>
      <c r="AA298" s="345"/>
    </row>
    <row r="299" spans="1:27" s="334" customFormat="1">
      <c r="A299" s="343">
        <v>296</v>
      </c>
      <c r="B299" s="342" t="s">
        <v>10</v>
      </c>
      <c r="C299" s="342" t="s">
        <v>746</v>
      </c>
      <c r="D299" s="342" t="s">
        <v>41</v>
      </c>
      <c r="E299" s="342"/>
      <c r="F299" s="342"/>
      <c r="G299" s="342"/>
      <c r="H299" s="342"/>
      <c r="I299" s="342"/>
      <c r="J299" s="348"/>
      <c r="K299" s="348" t="s">
        <v>6288</v>
      </c>
      <c r="L299" s="348"/>
      <c r="M299" s="348"/>
      <c r="N299" s="348"/>
      <c r="O299" s="348"/>
      <c r="P299" s="348"/>
      <c r="Q299" s="348" t="s">
        <v>748</v>
      </c>
      <c r="R299" s="348" t="s">
        <v>749</v>
      </c>
      <c r="S299" s="342" t="s">
        <v>16</v>
      </c>
      <c r="T299" s="344" t="s">
        <v>17</v>
      </c>
      <c r="U299" s="342" t="s">
        <v>942</v>
      </c>
      <c r="V299" s="342" t="s">
        <v>6199</v>
      </c>
      <c r="W299" s="342" t="s">
        <v>5446</v>
      </c>
      <c r="X299" s="345" t="s">
        <v>942</v>
      </c>
      <c r="Y299" s="345" t="s">
        <v>942</v>
      </c>
      <c r="Z299" s="345" t="s">
        <v>5306</v>
      </c>
      <c r="AA299" s="345" t="s">
        <v>942</v>
      </c>
    </row>
    <row r="300" spans="1:27" s="334" customFormat="1">
      <c r="A300" s="343">
        <v>297</v>
      </c>
      <c r="B300" s="342" t="s">
        <v>10</v>
      </c>
      <c r="C300" s="342" t="s">
        <v>750</v>
      </c>
      <c r="D300" s="342" t="s">
        <v>25</v>
      </c>
      <c r="E300" s="342"/>
      <c r="F300" s="342"/>
      <c r="G300" s="348"/>
      <c r="H300" s="348"/>
      <c r="I300" s="348"/>
      <c r="J300" s="342"/>
      <c r="K300" s="342"/>
      <c r="L300" s="342" t="s">
        <v>6290</v>
      </c>
      <c r="M300" s="348"/>
      <c r="N300" s="348"/>
      <c r="O300" s="348"/>
      <c r="P300" s="348"/>
      <c r="Q300" s="348" t="s">
        <v>752</v>
      </c>
      <c r="R300" s="348" t="s">
        <v>753</v>
      </c>
      <c r="S300" s="342" t="s">
        <v>23</v>
      </c>
      <c r="T300" s="344" t="s">
        <v>17</v>
      </c>
      <c r="U300" s="342" t="s">
        <v>942</v>
      </c>
      <c r="V300" s="342" t="s">
        <v>6199</v>
      </c>
      <c r="W300" s="342" t="s">
        <v>942</v>
      </c>
      <c r="X300" s="345" t="s">
        <v>5337</v>
      </c>
      <c r="Y300" s="345" t="s">
        <v>5337</v>
      </c>
      <c r="Z300" s="345" t="s">
        <v>5306</v>
      </c>
      <c r="AA300" s="345" t="s">
        <v>5433</v>
      </c>
    </row>
    <row r="301" spans="1:27" s="334" customFormat="1">
      <c r="A301" s="343">
        <v>298</v>
      </c>
      <c r="B301" s="342" t="s">
        <v>10</v>
      </c>
      <c r="C301" s="342" t="s">
        <v>754</v>
      </c>
      <c r="D301" s="342" t="s">
        <v>25</v>
      </c>
      <c r="E301" s="342"/>
      <c r="F301" s="342"/>
      <c r="G301" s="348"/>
      <c r="H301" s="342"/>
      <c r="I301" s="342"/>
      <c r="J301" s="348"/>
      <c r="K301" s="342"/>
      <c r="L301" s="348" t="s">
        <v>6292</v>
      </c>
      <c r="M301" s="348"/>
      <c r="N301" s="348"/>
      <c r="O301" s="348"/>
      <c r="P301" s="348"/>
      <c r="Q301" s="348" t="s">
        <v>755</v>
      </c>
      <c r="R301" s="348" t="s">
        <v>756</v>
      </c>
      <c r="S301" s="342" t="s">
        <v>23</v>
      </c>
      <c r="T301" s="344" t="s">
        <v>17</v>
      </c>
      <c r="U301" s="342" t="s">
        <v>6293</v>
      </c>
      <c r="V301" s="342" t="s">
        <v>6199</v>
      </c>
      <c r="W301" s="342" t="s">
        <v>6219</v>
      </c>
      <c r="X301" s="345" t="s">
        <v>5337</v>
      </c>
      <c r="Y301" s="345" t="s">
        <v>5337</v>
      </c>
      <c r="Z301" s="345" t="s">
        <v>5306</v>
      </c>
      <c r="AA301" s="345" t="s">
        <v>5433</v>
      </c>
    </row>
    <row r="302" spans="1:27" s="334" customFormat="1">
      <c r="A302" s="343">
        <v>299</v>
      </c>
      <c r="B302" s="342" t="s">
        <v>10</v>
      </c>
      <c r="C302" s="351" t="s">
        <v>712</v>
      </c>
      <c r="D302" s="342" t="s">
        <v>36</v>
      </c>
      <c r="E302" s="342"/>
      <c r="F302" s="342"/>
      <c r="G302" s="342"/>
      <c r="H302" s="342" t="s">
        <v>6409</v>
      </c>
      <c r="I302" s="342"/>
      <c r="J302" s="342"/>
      <c r="K302" s="342"/>
      <c r="L302" s="342"/>
      <c r="M302" s="342"/>
      <c r="N302" s="342"/>
      <c r="O302" s="342"/>
      <c r="P302" s="342"/>
      <c r="Q302" s="342" t="s">
        <v>757</v>
      </c>
      <c r="R302" s="375" t="s">
        <v>758</v>
      </c>
      <c r="S302" s="344" t="s">
        <v>139</v>
      </c>
      <c r="T302" s="344" t="s">
        <v>17</v>
      </c>
      <c r="U302" s="348" t="s">
        <v>942</v>
      </c>
      <c r="V302" s="348" t="s">
        <v>6199</v>
      </c>
      <c r="W302" s="348" t="s">
        <v>5446</v>
      </c>
      <c r="X302" s="345" t="s">
        <v>5308</v>
      </c>
      <c r="Y302" s="345" t="s">
        <v>5306</v>
      </c>
      <c r="Z302" s="345" t="s">
        <v>5306</v>
      </c>
      <c r="AA302" s="345" t="s">
        <v>5306</v>
      </c>
    </row>
    <row r="303" spans="1:27" s="334" customFormat="1">
      <c r="A303" s="343">
        <v>300</v>
      </c>
      <c r="B303" s="342" t="s">
        <v>10</v>
      </c>
      <c r="C303" s="351" t="s">
        <v>715</v>
      </c>
      <c r="D303" s="342" t="s">
        <v>41</v>
      </c>
      <c r="E303" s="342"/>
      <c r="F303" s="342"/>
      <c r="G303" s="342"/>
      <c r="H303" s="342"/>
      <c r="I303" s="342" t="s">
        <v>6286</v>
      </c>
      <c r="J303" s="342"/>
      <c r="K303" s="342"/>
      <c r="L303" s="342"/>
      <c r="M303" s="342"/>
      <c r="N303" s="342"/>
      <c r="O303" s="342"/>
      <c r="P303" s="342"/>
      <c r="Q303" s="342" t="s">
        <v>759</v>
      </c>
      <c r="R303" s="375" t="s">
        <v>760</v>
      </c>
      <c r="S303" s="344" t="s">
        <v>16</v>
      </c>
      <c r="T303" s="344" t="s">
        <v>17</v>
      </c>
      <c r="U303" s="348" t="s">
        <v>942</v>
      </c>
      <c r="V303" s="348" t="s">
        <v>6199</v>
      </c>
      <c r="W303" s="348" t="s">
        <v>5446</v>
      </c>
      <c r="X303" s="345" t="s">
        <v>942</v>
      </c>
      <c r="Y303" s="345" t="s">
        <v>5306</v>
      </c>
      <c r="Z303" s="345" t="s">
        <v>5306</v>
      </c>
      <c r="AA303" s="345" t="s">
        <v>5306</v>
      </c>
    </row>
    <row r="304" spans="1:27" s="334" customFormat="1">
      <c r="A304" s="343">
        <v>301</v>
      </c>
      <c r="B304" s="342" t="s">
        <v>10</v>
      </c>
      <c r="C304" s="351" t="s">
        <v>718</v>
      </c>
      <c r="D304" s="342" t="s">
        <v>25</v>
      </c>
      <c r="E304" s="342"/>
      <c r="F304" s="342"/>
      <c r="G304" s="342"/>
      <c r="H304" s="342"/>
      <c r="I304" s="342"/>
      <c r="J304" s="342" t="s">
        <v>6336</v>
      </c>
      <c r="K304" s="342"/>
      <c r="L304" s="342"/>
      <c r="M304" s="342"/>
      <c r="N304" s="342"/>
      <c r="O304" s="342"/>
      <c r="P304" s="342"/>
      <c r="Q304" s="342" t="s">
        <v>720</v>
      </c>
      <c r="R304" s="375" t="s">
        <v>6516</v>
      </c>
      <c r="S304" s="344" t="s">
        <v>23</v>
      </c>
      <c r="T304" s="344" t="s">
        <v>17</v>
      </c>
      <c r="U304" s="348" t="s">
        <v>942</v>
      </c>
      <c r="V304" s="348" t="s">
        <v>6199</v>
      </c>
      <c r="W304" s="348" t="s">
        <v>5446</v>
      </c>
      <c r="X304" s="345" t="s">
        <v>5337</v>
      </c>
      <c r="Y304" s="345" t="s">
        <v>5337</v>
      </c>
      <c r="Z304" s="345" t="s">
        <v>5306</v>
      </c>
      <c r="AA304" s="345" t="s">
        <v>5306</v>
      </c>
    </row>
    <row r="305" spans="1:44">
      <c r="A305" s="343">
        <v>302</v>
      </c>
      <c r="B305" s="342" t="s">
        <v>10</v>
      </c>
      <c r="C305" s="351" t="s">
        <v>722</v>
      </c>
      <c r="D305" s="342" t="s">
        <v>25</v>
      </c>
      <c r="E305" s="342"/>
      <c r="F305" s="342"/>
      <c r="G305" s="342"/>
      <c r="H305" s="342"/>
      <c r="I305" s="342"/>
      <c r="J305" s="342" t="s">
        <v>6500</v>
      </c>
      <c r="K305" s="342"/>
      <c r="L305" s="342"/>
      <c r="M305" s="342"/>
      <c r="N305" s="342"/>
      <c r="O305" s="342"/>
      <c r="P305" s="342"/>
      <c r="Q305" s="342" t="s">
        <v>762</v>
      </c>
      <c r="R305" s="375" t="s">
        <v>763</v>
      </c>
      <c r="S305" s="344" t="s">
        <v>30</v>
      </c>
      <c r="T305" s="344" t="s">
        <v>17</v>
      </c>
      <c r="U305" s="348"/>
      <c r="V305" s="348"/>
      <c r="W305" s="348"/>
      <c r="X305" s="345" t="s">
        <v>5337</v>
      </c>
      <c r="Y305" s="345" t="s">
        <v>5337</v>
      </c>
      <c r="Z305" s="345" t="s">
        <v>5306</v>
      </c>
      <c r="AA305" s="345" t="s">
        <v>5433</v>
      </c>
      <c r="AC305" s="346" t="s">
        <v>5306</v>
      </c>
      <c r="AE305" s="334"/>
      <c r="AF305" s="334"/>
      <c r="AG305" s="334"/>
      <c r="AH305" s="334"/>
      <c r="AI305" s="334"/>
      <c r="AJ305" s="334"/>
      <c r="AK305" s="334"/>
      <c r="AL305" s="334"/>
      <c r="AM305" s="334"/>
      <c r="AN305" s="334"/>
      <c r="AO305" s="334"/>
      <c r="AP305" s="334"/>
      <c r="AQ305" s="334"/>
      <c r="AR305" s="334"/>
    </row>
    <row r="306" spans="1:44">
      <c r="A306" s="343">
        <v>303</v>
      </c>
      <c r="B306" s="342" t="s">
        <v>10</v>
      </c>
      <c r="C306" s="351" t="s">
        <v>726</v>
      </c>
      <c r="D306" s="342" t="s">
        <v>25</v>
      </c>
      <c r="E306" s="342"/>
      <c r="F306" s="342"/>
      <c r="G306" s="342"/>
      <c r="H306" s="342"/>
      <c r="I306" s="342"/>
      <c r="J306" s="342" t="s">
        <v>6359</v>
      </c>
      <c r="K306" s="342"/>
      <c r="L306" s="342"/>
      <c r="M306" s="342"/>
      <c r="N306" s="342"/>
      <c r="O306" s="342"/>
      <c r="P306" s="342"/>
      <c r="Q306" s="342" t="s">
        <v>764</v>
      </c>
      <c r="R306" s="375" t="s">
        <v>765</v>
      </c>
      <c r="S306" s="344" t="s">
        <v>30</v>
      </c>
      <c r="T306" s="344" t="s">
        <v>17</v>
      </c>
      <c r="U306" s="348" t="s">
        <v>6303</v>
      </c>
      <c r="V306" s="348" t="s">
        <v>6199</v>
      </c>
      <c r="W306" s="348" t="s">
        <v>6213</v>
      </c>
      <c r="X306" s="345" t="s">
        <v>5337</v>
      </c>
      <c r="Y306" s="345" t="s">
        <v>5337</v>
      </c>
      <c r="Z306" s="345" t="s">
        <v>5306</v>
      </c>
      <c r="AA306" s="345" t="s">
        <v>5433</v>
      </c>
      <c r="AE306" s="334"/>
      <c r="AF306" s="334"/>
      <c r="AG306" s="334"/>
      <c r="AH306" s="334"/>
      <c r="AI306" s="334"/>
      <c r="AJ306" s="334"/>
      <c r="AK306" s="334"/>
      <c r="AL306" s="334"/>
      <c r="AM306" s="334"/>
      <c r="AN306" s="334"/>
      <c r="AO306" s="334"/>
      <c r="AP306" s="334"/>
      <c r="AQ306" s="334"/>
      <c r="AR306" s="334"/>
    </row>
    <row r="307" spans="1:44">
      <c r="A307" s="343">
        <v>304</v>
      </c>
      <c r="B307" s="342" t="s">
        <v>10</v>
      </c>
      <c r="C307" s="351" t="s">
        <v>730</v>
      </c>
      <c r="D307" s="342" t="s">
        <v>25</v>
      </c>
      <c r="E307" s="342"/>
      <c r="F307" s="342"/>
      <c r="G307" s="342"/>
      <c r="H307" s="342"/>
      <c r="I307" s="342"/>
      <c r="J307" s="342" t="s">
        <v>6360</v>
      </c>
      <c r="K307" s="342"/>
      <c r="L307" s="342"/>
      <c r="M307" s="342"/>
      <c r="N307" s="342"/>
      <c r="O307" s="342"/>
      <c r="P307" s="342"/>
      <c r="Q307" s="342" t="s">
        <v>766</v>
      </c>
      <c r="R307" s="375" t="s">
        <v>767</v>
      </c>
      <c r="S307" s="344" t="s">
        <v>30</v>
      </c>
      <c r="T307" s="344" t="s">
        <v>17</v>
      </c>
      <c r="U307" s="348" t="s">
        <v>6490</v>
      </c>
      <c r="V307" s="348" t="s">
        <v>6199</v>
      </c>
      <c r="W307" s="348" t="s">
        <v>6219</v>
      </c>
      <c r="X307" s="345" t="s">
        <v>5337</v>
      </c>
      <c r="Y307" s="345" t="s">
        <v>5337</v>
      </c>
      <c r="Z307" s="345" t="s">
        <v>5306</v>
      </c>
      <c r="AA307" s="345" t="s">
        <v>5433</v>
      </c>
      <c r="AE307" s="334"/>
      <c r="AF307" s="334"/>
      <c r="AG307" s="334"/>
      <c r="AH307" s="334"/>
      <c r="AI307" s="334"/>
      <c r="AJ307" s="334"/>
      <c r="AK307" s="334"/>
      <c r="AL307" s="334"/>
      <c r="AM307" s="334"/>
      <c r="AN307" s="334"/>
      <c r="AO307" s="334"/>
      <c r="AP307" s="334"/>
      <c r="AQ307" s="334"/>
      <c r="AR307" s="334"/>
    </row>
    <row r="308" spans="1:44">
      <c r="A308" s="343">
        <v>305</v>
      </c>
      <c r="B308" s="342" t="s">
        <v>10</v>
      </c>
      <c r="C308" s="351" t="s">
        <v>734</v>
      </c>
      <c r="D308" s="342" t="s">
        <v>25</v>
      </c>
      <c r="E308" s="342"/>
      <c r="F308" s="342"/>
      <c r="G308" s="342"/>
      <c r="H308" s="342"/>
      <c r="I308" s="342"/>
      <c r="J308" s="342" t="s">
        <v>6361</v>
      </c>
      <c r="K308" s="342"/>
      <c r="L308" s="342"/>
      <c r="M308" s="342"/>
      <c r="N308" s="342"/>
      <c r="O308" s="342"/>
      <c r="P308" s="342"/>
      <c r="Q308" s="342" t="s">
        <v>768</v>
      </c>
      <c r="R308" s="375" t="s">
        <v>769</v>
      </c>
      <c r="S308" s="344" t="s">
        <v>30</v>
      </c>
      <c r="T308" s="344" t="s">
        <v>17</v>
      </c>
      <c r="U308" s="348" t="s">
        <v>6212</v>
      </c>
      <c r="V308" s="348" t="s">
        <v>6199</v>
      </c>
      <c r="W308" s="348" t="s">
        <v>6213</v>
      </c>
      <c r="X308" s="345" t="s">
        <v>5337</v>
      </c>
      <c r="Y308" s="345" t="s">
        <v>5337</v>
      </c>
      <c r="Z308" s="345" t="s">
        <v>5306</v>
      </c>
      <c r="AA308" s="345" t="s">
        <v>5433</v>
      </c>
      <c r="AE308" s="334"/>
      <c r="AF308" s="334"/>
      <c r="AG308" s="334"/>
      <c r="AH308" s="334"/>
      <c r="AI308" s="334"/>
      <c r="AJ308" s="334"/>
      <c r="AK308" s="334"/>
      <c r="AL308" s="334"/>
      <c r="AM308" s="334"/>
      <c r="AN308" s="334"/>
      <c r="AO308" s="334"/>
      <c r="AP308" s="334"/>
      <c r="AQ308" s="334"/>
      <c r="AR308" s="334"/>
    </row>
    <row r="309" spans="1:44">
      <c r="A309" s="343">
        <v>306</v>
      </c>
      <c r="B309" s="342" t="s">
        <v>10</v>
      </c>
      <c r="C309" s="351" t="s">
        <v>738</v>
      </c>
      <c r="D309" s="342" t="s">
        <v>25</v>
      </c>
      <c r="E309" s="342"/>
      <c r="F309" s="342"/>
      <c r="G309" s="342"/>
      <c r="H309" s="342"/>
      <c r="I309" s="342"/>
      <c r="J309" s="342" t="s">
        <v>6501</v>
      </c>
      <c r="K309" s="342"/>
      <c r="L309" s="342"/>
      <c r="M309" s="342"/>
      <c r="N309" s="342"/>
      <c r="O309" s="342"/>
      <c r="P309" s="342"/>
      <c r="Q309" s="342" t="s">
        <v>770</v>
      </c>
      <c r="R309" s="375" t="s">
        <v>771</v>
      </c>
      <c r="S309" s="344" t="s">
        <v>30</v>
      </c>
      <c r="T309" s="344" t="s">
        <v>17</v>
      </c>
      <c r="U309" s="348" t="s">
        <v>6303</v>
      </c>
      <c r="V309" s="348"/>
      <c r="W309" s="348"/>
      <c r="X309" s="345" t="s">
        <v>5337</v>
      </c>
      <c r="Y309" s="345" t="s">
        <v>5337</v>
      </c>
      <c r="Z309" s="345" t="s">
        <v>5306</v>
      </c>
      <c r="AA309" s="345" t="s">
        <v>5433</v>
      </c>
      <c r="AE309" s="334"/>
      <c r="AF309" s="334"/>
      <c r="AG309" s="334"/>
      <c r="AH309" s="334"/>
      <c r="AI309" s="334"/>
      <c r="AJ309" s="334"/>
      <c r="AK309" s="334"/>
      <c r="AL309" s="334"/>
      <c r="AM309" s="334"/>
      <c r="AN309" s="334"/>
      <c r="AO309" s="334"/>
      <c r="AP309" s="334"/>
      <c r="AQ309" s="334"/>
      <c r="AR309" s="334"/>
    </row>
    <row r="310" spans="1:44">
      <c r="A310" s="343">
        <v>307</v>
      </c>
      <c r="B310" s="342" t="s">
        <v>10</v>
      </c>
      <c r="C310" s="351" t="s">
        <v>742</v>
      </c>
      <c r="D310" s="342" t="s">
        <v>36</v>
      </c>
      <c r="E310" s="342"/>
      <c r="F310" s="342"/>
      <c r="G310" s="342"/>
      <c r="H310" s="342"/>
      <c r="I310" s="342"/>
      <c r="J310" s="342" t="s">
        <v>6287</v>
      </c>
      <c r="K310" s="342"/>
      <c r="L310" s="342"/>
      <c r="M310" s="342"/>
      <c r="N310" s="342"/>
      <c r="O310" s="342"/>
      <c r="P310" s="342"/>
      <c r="Q310" s="342" t="s">
        <v>772</v>
      </c>
      <c r="R310" s="375" t="s">
        <v>773</v>
      </c>
      <c r="S310" s="344" t="s">
        <v>139</v>
      </c>
      <c r="T310" s="344" t="s">
        <v>17</v>
      </c>
      <c r="U310" s="348" t="s">
        <v>942</v>
      </c>
      <c r="V310" s="348" t="s">
        <v>6199</v>
      </c>
      <c r="W310" s="348" t="s">
        <v>5446</v>
      </c>
      <c r="X310" s="345" t="s">
        <v>5308</v>
      </c>
      <c r="Y310" s="345" t="s">
        <v>5306</v>
      </c>
      <c r="Z310" s="345" t="s">
        <v>5306</v>
      </c>
      <c r="AA310" s="345" t="s">
        <v>5306</v>
      </c>
      <c r="AE310" s="334"/>
      <c r="AF310" s="334"/>
      <c r="AG310" s="334"/>
      <c r="AH310" s="334"/>
      <c r="AI310" s="334"/>
      <c r="AJ310" s="334"/>
      <c r="AK310" s="334"/>
      <c r="AL310" s="334"/>
      <c r="AM310" s="334"/>
      <c r="AN310" s="334"/>
      <c r="AO310" s="334"/>
      <c r="AP310" s="334"/>
      <c r="AQ310" s="334"/>
      <c r="AR310" s="334"/>
    </row>
    <row r="311" spans="1:44">
      <c r="A311" s="343">
        <v>308</v>
      </c>
      <c r="B311" s="342" t="s">
        <v>10</v>
      </c>
      <c r="C311" s="342" t="s">
        <v>746</v>
      </c>
      <c r="D311" s="342" t="s">
        <v>41</v>
      </c>
      <c r="E311" s="342"/>
      <c r="F311" s="342"/>
      <c r="G311" s="342"/>
      <c r="H311" s="342"/>
      <c r="I311" s="342"/>
      <c r="J311" s="348"/>
      <c r="K311" s="348" t="s">
        <v>6288</v>
      </c>
      <c r="L311" s="348"/>
      <c r="M311" s="348"/>
      <c r="N311" s="348"/>
      <c r="O311" s="348"/>
      <c r="P311" s="348"/>
      <c r="Q311" s="348" t="s">
        <v>774</v>
      </c>
      <c r="R311" s="348" t="s">
        <v>775</v>
      </c>
      <c r="S311" s="344" t="s">
        <v>16</v>
      </c>
      <c r="T311" s="344" t="s">
        <v>17</v>
      </c>
      <c r="U311" s="348" t="s">
        <v>942</v>
      </c>
      <c r="V311" s="348" t="s">
        <v>6199</v>
      </c>
      <c r="W311" s="348" t="s">
        <v>5446</v>
      </c>
      <c r="X311" s="345" t="s">
        <v>942</v>
      </c>
      <c r="Y311" s="345" t="s">
        <v>5306</v>
      </c>
      <c r="Z311" s="345" t="s">
        <v>5306</v>
      </c>
      <c r="AA311" s="345" t="s">
        <v>5306</v>
      </c>
      <c r="AE311" s="334"/>
      <c r="AF311" s="334"/>
      <c r="AG311" s="334"/>
      <c r="AH311" s="334"/>
      <c r="AI311" s="334"/>
      <c r="AJ311" s="334"/>
      <c r="AK311" s="334"/>
      <c r="AL311" s="334"/>
      <c r="AM311" s="334"/>
      <c r="AN311" s="334"/>
      <c r="AO311" s="334"/>
      <c r="AP311" s="334"/>
      <c r="AQ311" s="334"/>
      <c r="AR311" s="334"/>
    </row>
    <row r="312" spans="1:44">
      <c r="A312" s="343">
        <v>309</v>
      </c>
      <c r="B312" s="342" t="s">
        <v>10</v>
      </c>
      <c r="C312" s="342" t="s">
        <v>750</v>
      </c>
      <c r="D312" s="342" t="s">
        <v>25</v>
      </c>
      <c r="E312" s="342"/>
      <c r="F312" s="342"/>
      <c r="G312" s="348"/>
      <c r="H312" s="348"/>
      <c r="I312" s="348"/>
      <c r="J312" s="342"/>
      <c r="K312" s="342"/>
      <c r="L312" s="342" t="s">
        <v>6290</v>
      </c>
      <c r="M312" s="348"/>
      <c r="N312" s="348"/>
      <c r="O312" s="348"/>
      <c r="P312" s="348"/>
      <c r="Q312" s="348" t="s">
        <v>776</v>
      </c>
      <c r="R312" s="348" t="s">
        <v>777</v>
      </c>
      <c r="S312" s="344" t="s">
        <v>23</v>
      </c>
      <c r="T312" s="344" t="s">
        <v>17</v>
      </c>
      <c r="U312" s="348" t="s">
        <v>942</v>
      </c>
      <c r="V312" s="348" t="s">
        <v>6199</v>
      </c>
      <c r="W312" s="348" t="s">
        <v>942</v>
      </c>
      <c r="X312" s="345" t="s">
        <v>5337</v>
      </c>
      <c r="Y312" s="345" t="s">
        <v>5337</v>
      </c>
      <c r="Z312" s="345" t="s">
        <v>5306</v>
      </c>
      <c r="AA312" s="345" t="s">
        <v>5306</v>
      </c>
      <c r="AE312" s="334"/>
      <c r="AF312" s="334"/>
      <c r="AG312" s="334"/>
      <c r="AH312" s="334"/>
      <c r="AI312" s="334"/>
      <c r="AJ312" s="334"/>
      <c r="AK312" s="334"/>
      <c r="AL312" s="334"/>
      <c r="AM312" s="334"/>
      <c r="AN312" s="334"/>
      <c r="AO312" s="334"/>
      <c r="AP312" s="334"/>
      <c r="AQ312" s="334"/>
      <c r="AR312" s="334"/>
    </row>
    <row r="313" spans="1:44">
      <c r="A313" s="343">
        <v>310</v>
      </c>
      <c r="B313" s="342" t="s">
        <v>10</v>
      </c>
      <c r="C313" s="342" t="s">
        <v>754</v>
      </c>
      <c r="D313" s="342" t="s">
        <v>25</v>
      </c>
      <c r="E313" s="342"/>
      <c r="F313" s="342"/>
      <c r="G313" s="348"/>
      <c r="H313" s="342"/>
      <c r="I313" s="342"/>
      <c r="J313" s="348"/>
      <c r="K313" s="342"/>
      <c r="L313" s="348" t="s">
        <v>6292</v>
      </c>
      <c r="M313" s="348"/>
      <c r="N313" s="348"/>
      <c r="O313" s="348"/>
      <c r="P313" s="348"/>
      <c r="Q313" s="348" t="s">
        <v>778</v>
      </c>
      <c r="R313" s="348" t="s">
        <v>779</v>
      </c>
      <c r="S313" s="344" t="s">
        <v>23</v>
      </c>
      <c r="T313" s="344" t="s">
        <v>17</v>
      </c>
      <c r="U313" s="348" t="s">
        <v>6293</v>
      </c>
      <c r="V313" s="348" t="s">
        <v>6199</v>
      </c>
      <c r="W313" s="348" t="s">
        <v>6219</v>
      </c>
      <c r="X313" s="345" t="s">
        <v>5337</v>
      </c>
      <c r="Y313" s="345" t="s">
        <v>5337</v>
      </c>
      <c r="Z313" s="345" t="s">
        <v>5306</v>
      </c>
      <c r="AA313" s="345" t="s">
        <v>5433</v>
      </c>
      <c r="AE313" s="334"/>
      <c r="AF313" s="334"/>
      <c r="AG313" s="334"/>
      <c r="AH313" s="334"/>
      <c r="AI313" s="334"/>
      <c r="AJ313" s="334"/>
      <c r="AK313" s="334"/>
      <c r="AL313" s="334"/>
      <c r="AM313" s="334"/>
      <c r="AN313" s="334"/>
      <c r="AO313" s="334"/>
      <c r="AP313" s="334"/>
      <c r="AQ313" s="334"/>
      <c r="AR313" s="334"/>
    </row>
    <row r="314" spans="1:44" s="365" customFormat="1">
      <c r="A314" s="343">
        <v>311</v>
      </c>
      <c r="B314" s="342" t="s">
        <v>10</v>
      </c>
      <c r="C314" s="342" t="s">
        <v>780</v>
      </c>
      <c r="D314" s="342" t="s">
        <v>36</v>
      </c>
      <c r="E314" s="342"/>
      <c r="F314" s="342"/>
      <c r="G314" s="342"/>
      <c r="H314" s="342" t="s">
        <v>6411</v>
      </c>
      <c r="I314" s="342"/>
      <c r="J314" s="342"/>
      <c r="K314" s="342"/>
      <c r="L314" s="342"/>
      <c r="M314" s="342"/>
      <c r="N314" s="342"/>
      <c r="O314" s="342"/>
      <c r="P314" s="342"/>
      <c r="Q314" s="342" t="s">
        <v>782</v>
      </c>
      <c r="R314" s="342" t="s">
        <v>783</v>
      </c>
      <c r="S314" s="342" t="s">
        <v>139</v>
      </c>
      <c r="T314" s="344" t="s">
        <v>17</v>
      </c>
      <c r="U314" s="342" t="s">
        <v>942</v>
      </c>
      <c r="V314" s="342" t="s">
        <v>6199</v>
      </c>
      <c r="W314" s="342" t="s">
        <v>5446</v>
      </c>
      <c r="X314" s="345" t="s">
        <v>942</v>
      </c>
      <c r="Y314" s="345" t="s">
        <v>5308</v>
      </c>
      <c r="Z314" s="345" t="s">
        <v>5309</v>
      </c>
      <c r="AA314" s="345" t="s">
        <v>5315</v>
      </c>
    </row>
    <row r="315" spans="1:44">
      <c r="A315" s="343">
        <v>312</v>
      </c>
      <c r="B315" s="342" t="s">
        <v>10</v>
      </c>
      <c r="C315" s="366" t="s">
        <v>746</v>
      </c>
      <c r="D315" s="342" t="s">
        <v>41</v>
      </c>
      <c r="E315" s="342"/>
      <c r="F315" s="342"/>
      <c r="G315" s="342"/>
      <c r="H315" s="342"/>
      <c r="I315" s="342" t="s">
        <v>6288</v>
      </c>
      <c r="J315" s="342"/>
      <c r="K315" s="342"/>
      <c r="L315" s="342"/>
      <c r="M315" s="342"/>
      <c r="N315" s="342"/>
      <c r="O315" s="342"/>
      <c r="P315" s="342"/>
      <c r="Q315" s="342" t="s">
        <v>784</v>
      </c>
      <c r="R315" s="342" t="s">
        <v>785</v>
      </c>
      <c r="S315" s="342" t="s">
        <v>16</v>
      </c>
      <c r="T315" s="344" t="s">
        <v>17</v>
      </c>
      <c r="U315" s="342" t="s">
        <v>942</v>
      </c>
      <c r="V315" s="342" t="s">
        <v>6199</v>
      </c>
      <c r="W315" s="342" t="s">
        <v>5446</v>
      </c>
      <c r="X315" s="345" t="s">
        <v>942</v>
      </c>
      <c r="Y315" s="345" t="s">
        <v>942</v>
      </c>
      <c r="Z315" s="345" t="s">
        <v>942</v>
      </c>
      <c r="AA315" s="345" t="s">
        <v>942</v>
      </c>
      <c r="AE315" s="334"/>
      <c r="AF315" s="334"/>
      <c r="AG315" s="334"/>
      <c r="AH315" s="334"/>
      <c r="AI315" s="334"/>
      <c r="AJ315" s="334"/>
      <c r="AK315" s="334"/>
      <c r="AL315" s="334"/>
      <c r="AM315" s="334"/>
      <c r="AN315" s="334"/>
      <c r="AO315" s="334"/>
      <c r="AP315" s="334"/>
      <c r="AQ315" s="334"/>
      <c r="AR315" s="334"/>
    </row>
    <row r="316" spans="1:44" s="365" customFormat="1">
      <c r="A316" s="343">
        <v>313</v>
      </c>
      <c r="B316" s="368" t="s">
        <v>10</v>
      </c>
      <c r="C316" s="381" t="s">
        <v>786</v>
      </c>
      <c r="D316" s="377" t="s">
        <v>25</v>
      </c>
      <c r="E316" s="368"/>
      <c r="F316" s="368"/>
      <c r="G316" s="368"/>
      <c r="H316" s="368"/>
      <c r="I316" s="368"/>
      <c r="J316" s="377" t="s">
        <v>6289</v>
      </c>
      <c r="K316" s="368"/>
      <c r="L316" s="368"/>
      <c r="M316" s="368"/>
      <c r="N316" s="368"/>
      <c r="O316" s="368"/>
      <c r="P316" s="368"/>
      <c r="Q316" s="368" t="s">
        <v>788</v>
      </c>
      <c r="R316" s="368" t="s">
        <v>6412</v>
      </c>
      <c r="S316" s="342" t="s">
        <v>30</v>
      </c>
      <c r="T316" s="379" t="s">
        <v>17</v>
      </c>
      <c r="U316" s="368" t="s">
        <v>6303</v>
      </c>
      <c r="V316" s="368" t="s">
        <v>6199</v>
      </c>
      <c r="W316" s="368" t="s">
        <v>6213</v>
      </c>
      <c r="X316" s="369" t="s">
        <v>5337</v>
      </c>
      <c r="Y316" s="369" t="s">
        <v>5377</v>
      </c>
      <c r="Z316" s="369" t="s">
        <v>5377</v>
      </c>
      <c r="AA316" s="345" t="s">
        <v>5586</v>
      </c>
    </row>
    <row r="317" spans="1:44">
      <c r="A317" s="343">
        <v>314</v>
      </c>
      <c r="B317" s="342" t="s">
        <v>10</v>
      </c>
      <c r="C317" s="382" t="s">
        <v>790</v>
      </c>
      <c r="D317" s="383" t="s">
        <v>25</v>
      </c>
      <c r="E317" s="342"/>
      <c r="F317" s="342"/>
      <c r="G317" s="342"/>
      <c r="H317" s="342"/>
      <c r="I317" s="342"/>
      <c r="J317" s="383" t="s">
        <v>6337</v>
      </c>
      <c r="K317" s="342"/>
      <c r="L317" s="342"/>
      <c r="M317" s="342"/>
      <c r="N317" s="342"/>
      <c r="O317" s="342"/>
      <c r="P317" s="342"/>
      <c r="Q317" s="342" t="s">
        <v>791</v>
      </c>
      <c r="R317" s="342" t="s">
        <v>792</v>
      </c>
      <c r="S317" s="342" t="s">
        <v>30</v>
      </c>
      <c r="T317" s="344" t="s">
        <v>17</v>
      </c>
      <c r="U317" s="342" t="s">
        <v>6338</v>
      </c>
      <c r="V317" s="342" t="s">
        <v>6199</v>
      </c>
      <c r="W317" s="342" t="s">
        <v>6219</v>
      </c>
      <c r="X317" s="369" t="s">
        <v>5337</v>
      </c>
      <c r="Y317" s="369" t="s">
        <v>5337</v>
      </c>
      <c r="Z317" s="369" t="s">
        <v>5309</v>
      </c>
      <c r="AA317" s="369" t="s">
        <v>942</v>
      </c>
      <c r="AE317" s="334"/>
      <c r="AF317" s="334"/>
      <c r="AG317" s="334"/>
      <c r="AH317" s="334"/>
      <c r="AI317" s="334"/>
      <c r="AJ317" s="334"/>
      <c r="AK317" s="334"/>
      <c r="AL317" s="334"/>
      <c r="AM317" s="334"/>
      <c r="AN317" s="334"/>
      <c r="AO317" s="334"/>
      <c r="AP317" s="334"/>
      <c r="AQ317" s="334"/>
      <c r="AR317" s="334"/>
    </row>
    <row r="318" spans="1:44">
      <c r="A318" s="343">
        <v>315</v>
      </c>
      <c r="B318" s="368" t="s">
        <v>10</v>
      </c>
      <c r="C318" s="381" t="s">
        <v>793</v>
      </c>
      <c r="D318" s="377" t="s">
        <v>25</v>
      </c>
      <c r="E318" s="368"/>
      <c r="F318" s="368"/>
      <c r="G318" s="368"/>
      <c r="H318" s="368"/>
      <c r="I318" s="368"/>
      <c r="J318" s="377" t="s">
        <v>6413</v>
      </c>
      <c r="K318" s="368"/>
      <c r="L318" s="368"/>
      <c r="M318" s="368"/>
      <c r="N318" s="368"/>
      <c r="O318" s="368"/>
      <c r="P318" s="368"/>
      <c r="Q318" s="368" t="s">
        <v>794</v>
      </c>
      <c r="R318" s="368" t="s">
        <v>6414</v>
      </c>
      <c r="S318" s="342" t="s">
        <v>30</v>
      </c>
      <c r="T318" s="379" t="s">
        <v>17</v>
      </c>
      <c r="U318" s="368" t="s">
        <v>6303</v>
      </c>
      <c r="V318" s="368" t="s">
        <v>6199</v>
      </c>
      <c r="W318" s="368" t="s">
        <v>6213</v>
      </c>
      <c r="X318" s="367" t="s">
        <v>5337</v>
      </c>
      <c r="Y318" s="367" t="s">
        <v>5590</v>
      </c>
      <c r="Z318" s="367" t="s">
        <v>5590</v>
      </c>
      <c r="AA318" s="367" t="s">
        <v>5489</v>
      </c>
      <c r="AE318" s="334"/>
      <c r="AF318" s="334"/>
      <c r="AG318" s="334"/>
      <c r="AH318" s="334"/>
      <c r="AI318" s="334"/>
      <c r="AJ318" s="334"/>
      <c r="AK318" s="334"/>
      <c r="AL318" s="334"/>
      <c r="AM318" s="334"/>
      <c r="AN318" s="334"/>
      <c r="AO318" s="334"/>
      <c r="AP318" s="334"/>
      <c r="AQ318" s="334"/>
      <c r="AR318" s="334"/>
    </row>
    <row r="319" spans="1:44">
      <c r="A319" s="343">
        <v>316</v>
      </c>
      <c r="B319" s="342" t="s">
        <v>10</v>
      </c>
      <c r="C319" s="384" t="s">
        <v>754</v>
      </c>
      <c r="D319" s="383" t="s">
        <v>25</v>
      </c>
      <c r="E319" s="342"/>
      <c r="F319" s="342"/>
      <c r="G319" s="342"/>
      <c r="H319" s="342"/>
      <c r="I319" s="342"/>
      <c r="J319" s="383" t="s">
        <v>6292</v>
      </c>
      <c r="K319" s="342"/>
      <c r="L319" s="342"/>
      <c r="M319" s="342"/>
      <c r="N319" s="342"/>
      <c r="O319" s="342"/>
      <c r="P319" s="342"/>
      <c r="Q319" s="342" t="s">
        <v>796</v>
      </c>
      <c r="R319" s="342" t="s">
        <v>797</v>
      </c>
      <c r="S319" s="342" t="s">
        <v>30</v>
      </c>
      <c r="T319" s="385" t="s">
        <v>17</v>
      </c>
      <c r="U319" s="359" t="s">
        <v>6293</v>
      </c>
      <c r="V319" s="386" t="s">
        <v>6199</v>
      </c>
      <c r="W319" s="386" t="s">
        <v>6219</v>
      </c>
      <c r="X319" s="367" t="s">
        <v>5337</v>
      </c>
      <c r="Y319" s="367" t="s">
        <v>5377</v>
      </c>
      <c r="Z319" s="367" t="s">
        <v>5311</v>
      </c>
      <c r="AA319" s="367" t="s">
        <v>5586</v>
      </c>
      <c r="AE319" s="334"/>
      <c r="AF319" s="334"/>
      <c r="AG319" s="334"/>
      <c r="AH319" s="334"/>
      <c r="AI319" s="334"/>
      <c r="AJ319" s="334"/>
      <c r="AK319" s="334"/>
      <c r="AL319" s="334"/>
      <c r="AM319" s="334"/>
      <c r="AN319" s="334"/>
      <c r="AO319" s="334"/>
      <c r="AP319" s="334"/>
      <c r="AQ319" s="334"/>
      <c r="AR319" s="334"/>
    </row>
    <row r="320" spans="1:44" s="365" customFormat="1">
      <c r="A320" s="343">
        <v>317</v>
      </c>
      <c r="B320" s="342" t="s">
        <v>10</v>
      </c>
      <c r="C320" s="384" t="s">
        <v>798</v>
      </c>
      <c r="D320" s="383" t="s">
        <v>25</v>
      </c>
      <c r="E320" s="342"/>
      <c r="F320" s="342"/>
      <c r="G320" s="342"/>
      <c r="H320" s="342"/>
      <c r="I320" s="342"/>
      <c r="J320" s="383" t="s">
        <v>6294</v>
      </c>
      <c r="K320" s="342"/>
      <c r="L320" s="342"/>
      <c r="M320" s="342"/>
      <c r="N320" s="342"/>
      <c r="O320" s="342"/>
      <c r="P320" s="342"/>
      <c r="Q320" s="342" t="s">
        <v>800</v>
      </c>
      <c r="R320" s="342" t="s">
        <v>6415</v>
      </c>
      <c r="S320" s="342" t="s">
        <v>30</v>
      </c>
      <c r="T320" s="385" t="s">
        <v>17</v>
      </c>
      <c r="U320" s="359" t="s">
        <v>6303</v>
      </c>
      <c r="V320" s="386" t="s">
        <v>6199</v>
      </c>
      <c r="W320" s="386" t="s">
        <v>6213</v>
      </c>
      <c r="X320" s="367" t="s">
        <v>6009</v>
      </c>
      <c r="Y320" s="367" t="s">
        <v>5373</v>
      </c>
      <c r="Z320" s="367" t="s">
        <v>5309</v>
      </c>
      <c r="AA320" s="367" t="s">
        <v>5353</v>
      </c>
    </row>
    <row r="321" spans="1:44" s="365" customFormat="1">
      <c r="A321" s="343">
        <v>318</v>
      </c>
      <c r="B321" s="342" t="s">
        <v>10</v>
      </c>
      <c r="C321" s="384" t="s">
        <v>802</v>
      </c>
      <c r="D321" s="383" t="s">
        <v>25</v>
      </c>
      <c r="E321" s="342"/>
      <c r="F321" s="342"/>
      <c r="G321" s="342"/>
      <c r="H321" s="342"/>
      <c r="I321" s="342"/>
      <c r="J321" s="383" t="s">
        <v>6295</v>
      </c>
      <c r="K321" s="342"/>
      <c r="L321" s="342"/>
      <c r="M321" s="342"/>
      <c r="N321" s="342"/>
      <c r="O321" s="342"/>
      <c r="P321" s="342"/>
      <c r="Q321" s="342" t="s">
        <v>804</v>
      </c>
      <c r="R321" s="342" t="s">
        <v>805</v>
      </c>
      <c r="S321" s="342" t="s">
        <v>30</v>
      </c>
      <c r="T321" s="344" t="s">
        <v>17</v>
      </c>
      <c r="U321" s="342" t="s">
        <v>6212</v>
      </c>
      <c r="V321" s="342" t="s">
        <v>6199</v>
      </c>
      <c r="W321" s="342" t="s">
        <v>6213</v>
      </c>
      <c r="X321" s="367" t="s">
        <v>6009</v>
      </c>
      <c r="Y321" s="367" t="s">
        <v>5337</v>
      </c>
      <c r="Z321" s="367" t="s">
        <v>5309</v>
      </c>
      <c r="AA321" s="367" t="s">
        <v>942</v>
      </c>
    </row>
    <row r="322" spans="1:44">
      <c r="A322" s="343">
        <v>319</v>
      </c>
      <c r="B322" s="368" t="s">
        <v>10</v>
      </c>
      <c r="C322" s="381" t="s">
        <v>806</v>
      </c>
      <c r="D322" s="377" t="s">
        <v>25</v>
      </c>
      <c r="E322" s="368"/>
      <c r="F322" s="368"/>
      <c r="G322" s="368"/>
      <c r="H322" s="368"/>
      <c r="I322" s="368"/>
      <c r="J322" s="377" t="s">
        <v>6416</v>
      </c>
      <c r="K322" s="368"/>
      <c r="L322" s="368"/>
      <c r="M322" s="368"/>
      <c r="N322" s="368"/>
      <c r="O322" s="368"/>
      <c r="P322" s="368"/>
      <c r="Q322" s="368" t="s">
        <v>808</v>
      </c>
      <c r="R322" s="368" t="s">
        <v>6417</v>
      </c>
      <c r="S322" s="342" t="s">
        <v>30</v>
      </c>
      <c r="T322" s="379" t="s">
        <v>17</v>
      </c>
      <c r="U322" s="368" t="s">
        <v>942</v>
      </c>
      <c r="V322" s="368" t="s">
        <v>6199</v>
      </c>
      <c r="W322" s="368" t="s">
        <v>5446</v>
      </c>
      <c r="X322" s="369" t="s">
        <v>5337</v>
      </c>
      <c r="Y322" s="369" t="s">
        <v>5377</v>
      </c>
      <c r="Z322" s="369" t="s">
        <v>5377</v>
      </c>
      <c r="AA322" s="367" t="s">
        <v>5433</v>
      </c>
      <c r="AE322" s="334"/>
      <c r="AF322" s="334"/>
      <c r="AG322" s="334"/>
      <c r="AH322" s="334"/>
      <c r="AI322" s="334"/>
      <c r="AJ322" s="334"/>
      <c r="AK322" s="334"/>
      <c r="AL322" s="334"/>
      <c r="AM322" s="334"/>
      <c r="AN322" s="334"/>
      <c r="AO322" s="334"/>
      <c r="AP322" s="334"/>
      <c r="AQ322" s="334"/>
      <c r="AR322" s="334"/>
    </row>
    <row r="323" spans="1:44">
      <c r="A323" s="343">
        <v>320</v>
      </c>
      <c r="B323" s="368" t="s">
        <v>10</v>
      </c>
      <c r="C323" s="387" t="s">
        <v>810</v>
      </c>
      <c r="D323" s="377" t="s">
        <v>25</v>
      </c>
      <c r="E323" s="368"/>
      <c r="F323" s="368"/>
      <c r="G323" s="368"/>
      <c r="H323" s="368"/>
      <c r="I323" s="368"/>
      <c r="J323" s="377" t="s">
        <v>6418</v>
      </c>
      <c r="K323" s="368"/>
      <c r="L323" s="368"/>
      <c r="M323" s="368"/>
      <c r="N323" s="368"/>
      <c r="O323" s="368"/>
      <c r="P323" s="368"/>
      <c r="Q323" s="368" t="s">
        <v>812</v>
      </c>
      <c r="R323" s="368" t="s">
        <v>6419</v>
      </c>
      <c r="S323" s="342" t="s">
        <v>30</v>
      </c>
      <c r="T323" s="379" t="s">
        <v>17</v>
      </c>
      <c r="U323" s="368" t="s">
        <v>6303</v>
      </c>
      <c r="V323" s="368" t="s">
        <v>6199</v>
      </c>
      <c r="W323" s="368" t="s">
        <v>6213</v>
      </c>
      <c r="X323" s="367" t="s">
        <v>5337</v>
      </c>
      <c r="Y323" s="367" t="s">
        <v>5590</v>
      </c>
      <c r="Z323" s="367" t="s">
        <v>5590</v>
      </c>
      <c r="AA323" s="367" t="s">
        <v>942</v>
      </c>
      <c r="AE323" s="334"/>
      <c r="AF323" s="334"/>
      <c r="AG323" s="334"/>
      <c r="AH323" s="334"/>
      <c r="AI323" s="334"/>
      <c r="AJ323" s="334"/>
      <c r="AK323" s="334"/>
      <c r="AL323" s="334"/>
      <c r="AM323" s="334"/>
      <c r="AN323" s="334"/>
      <c r="AO323" s="334"/>
      <c r="AP323" s="334"/>
      <c r="AQ323" s="334"/>
      <c r="AR323" s="334"/>
    </row>
    <row r="324" spans="1:44" s="342" customFormat="1">
      <c r="A324" s="343">
        <v>321</v>
      </c>
      <c r="B324" s="368" t="s">
        <v>10</v>
      </c>
      <c r="C324" s="366" t="s">
        <v>814</v>
      </c>
      <c r="D324" s="342" t="s">
        <v>25</v>
      </c>
      <c r="J324" s="342" t="s">
        <v>6339</v>
      </c>
      <c r="Q324" s="342" t="s">
        <v>816</v>
      </c>
      <c r="R324" s="342" t="s">
        <v>5939</v>
      </c>
      <c r="S324" s="342" t="s">
        <v>30</v>
      </c>
      <c r="T324" s="344" t="s">
        <v>17</v>
      </c>
      <c r="U324" s="342" t="s">
        <v>6207</v>
      </c>
      <c r="V324" s="342" t="s">
        <v>6199</v>
      </c>
      <c r="W324" s="342" t="s">
        <v>6208</v>
      </c>
      <c r="X324" s="345" t="s">
        <v>5340</v>
      </c>
      <c r="Y324" s="345" t="s">
        <v>5340</v>
      </c>
      <c r="Z324" s="345" t="s">
        <v>5340</v>
      </c>
      <c r="AA324" s="345" t="s">
        <v>942</v>
      </c>
    </row>
    <row r="325" spans="1:44" s="342" customFormat="1">
      <c r="A325" s="343">
        <v>322</v>
      </c>
      <c r="B325" s="368" t="s">
        <v>10</v>
      </c>
      <c r="C325" s="366" t="s">
        <v>818</v>
      </c>
      <c r="D325" s="342" t="s">
        <v>25</v>
      </c>
      <c r="J325" s="342" t="s">
        <v>6340</v>
      </c>
      <c r="Q325" s="342" t="s">
        <v>820</v>
      </c>
      <c r="R325" s="342" t="s">
        <v>5599</v>
      </c>
      <c r="S325" s="342" t="s">
        <v>30</v>
      </c>
      <c r="T325" s="344" t="s">
        <v>17</v>
      </c>
      <c r="U325" s="342" t="s">
        <v>6207</v>
      </c>
      <c r="V325" s="342" t="s">
        <v>6199</v>
      </c>
      <c r="W325" s="342" t="s">
        <v>6208</v>
      </c>
      <c r="X325" s="345" t="s">
        <v>5337</v>
      </c>
      <c r="Y325" s="345" t="s">
        <v>5337</v>
      </c>
      <c r="Z325" s="345" t="s">
        <v>5309</v>
      </c>
      <c r="AA325" s="345" t="s">
        <v>942</v>
      </c>
    </row>
    <row r="326" spans="1:44" s="342" customFormat="1">
      <c r="A326" s="343">
        <v>323</v>
      </c>
      <c r="B326" s="342" t="s">
        <v>10</v>
      </c>
      <c r="C326" s="366" t="s">
        <v>822</v>
      </c>
      <c r="D326" s="342" t="s">
        <v>36</v>
      </c>
      <c r="H326" s="342" t="s">
        <v>6296</v>
      </c>
      <c r="Q326" s="342" t="s">
        <v>824</v>
      </c>
      <c r="R326" s="342" t="s">
        <v>825</v>
      </c>
      <c r="S326" s="342" t="s">
        <v>30</v>
      </c>
      <c r="T326" s="344" t="s">
        <v>17</v>
      </c>
      <c r="U326" s="342" t="s">
        <v>942</v>
      </c>
      <c r="V326" s="342" t="s">
        <v>6199</v>
      </c>
      <c r="W326" s="342" t="s">
        <v>5446</v>
      </c>
      <c r="X326" s="345" t="s">
        <v>942</v>
      </c>
      <c r="Y326" s="345" t="s">
        <v>5308</v>
      </c>
      <c r="Z326" s="345" t="s">
        <v>5446</v>
      </c>
      <c r="AA326" s="345" t="s">
        <v>5353</v>
      </c>
    </row>
    <row r="327" spans="1:44" s="342" customFormat="1">
      <c r="A327" s="343">
        <v>324</v>
      </c>
      <c r="B327" s="342" t="s">
        <v>10</v>
      </c>
      <c r="C327" s="366" t="s">
        <v>826</v>
      </c>
      <c r="D327" s="342" t="s">
        <v>41</v>
      </c>
      <c r="I327" s="342" t="s">
        <v>6297</v>
      </c>
      <c r="Q327" s="342" t="s">
        <v>828</v>
      </c>
      <c r="R327" s="342" t="s">
        <v>829</v>
      </c>
      <c r="S327" s="342" t="s">
        <v>16</v>
      </c>
      <c r="T327" s="344" t="s">
        <v>17</v>
      </c>
      <c r="U327" s="342" t="s">
        <v>942</v>
      </c>
      <c r="V327" s="342" t="s">
        <v>6199</v>
      </c>
      <c r="W327" s="342" t="s">
        <v>5446</v>
      </c>
      <c r="X327" s="345" t="s">
        <v>942</v>
      </c>
      <c r="Y327" s="345" t="s">
        <v>942</v>
      </c>
      <c r="Z327" s="345" t="s">
        <v>5309</v>
      </c>
      <c r="AA327" s="345" t="s">
        <v>942</v>
      </c>
    </row>
    <row r="328" spans="1:44">
      <c r="A328" s="343">
        <v>325</v>
      </c>
      <c r="B328" s="342" t="s">
        <v>10</v>
      </c>
      <c r="C328" s="366" t="s">
        <v>830</v>
      </c>
      <c r="D328" s="342" t="s">
        <v>25</v>
      </c>
      <c r="E328" s="342"/>
      <c r="F328" s="342"/>
      <c r="G328" s="342"/>
      <c r="H328" s="342"/>
      <c r="I328" s="342"/>
      <c r="J328" s="342" t="s">
        <v>6298</v>
      </c>
      <c r="K328" s="342"/>
      <c r="L328" s="342"/>
      <c r="M328" s="342"/>
      <c r="N328" s="342"/>
      <c r="O328" s="342"/>
      <c r="P328" s="342"/>
      <c r="Q328" s="342" t="s">
        <v>832</v>
      </c>
      <c r="R328" s="342" t="s">
        <v>833</v>
      </c>
      <c r="S328" s="342" t="s">
        <v>23</v>
      </c>
      <c r="T328" s="344" t="s">
        <v>17</v>
      </c>
      <c r="U328" s="342" t="s">
        <v>6229</v>
      </c>
      <c r="V328" s="342" t="s">
        <v>6199</v>
      </c>
      <c r="W328" s="342" t="s">
        <v>6222</v>
      </c>
      <c r="X328" s="345" t="s">
        <v>5337</v>
      </c>
      <c r="Y328" s="345" t="s">
        <v>5337</v>
      </c>
      <c r="Z328" s="345" t="s">
        <v>5337</v>
      </c>
      <c r="AA328" s="345" t="s">
        <v>5353</v>
      </c>
      <c r="AE328" s="334"/>
      <c r="AF328" s="334"/>
      <c r="AG328" s="334"/>
      <c r="AH328" s="334"/>
      <c r="AI328" s="334"/>
      <c r="AJ328" s="334"/>
      <c r="AK328" s="334"/>
      <c r="AL328" s="334"/>
      <c r="AM328" s="334"/>
      <c r="AN328" s="334"/>
      <c r="AO328" s="334"/>
      <c r="AP328" s="334"/>
      <c r="AQ328" s="334"/>
      <c r="AR328" s="334"/>
    </row>
    <row r="329" spans="1:44">
      <c r="A329" s="343">
        <v>326</v>
      </c>
      <c r="B329" s="342" t="s">
        <v>10</v>
      </c>
      <c r="C329" s="366" t="s">
        <v>834</v>
      </c>
      <c r="D329" s="342" t="s">
        <v>25</v>
      </c>
      <c r="E329" s="342"/>
      <c r="F329" s="342"/>
      <c r="G329" s="342"/>
      <c r="H329" s="342"/>
      <c r="I329" s="342"/>
      <c r="J329" s="342" t="s">
        <v>6299</v>
      </c>
      <c r="K329" s="342"/>
      <c r="L329" s="342"/>
      <c r="M329" s="342"/>
      <c r="N329" s="342"/>
      <c r="O329" s="342"/>
      <c r="P329" s="342"/>
      <c r="Q329" s="342" t="s">
        <v>836</v>
      </c>
      <c r="R329" s="342" t="s">
        <v>837</v>
      </c>
      <c r="S329" s="342" t="s">
        <v>23</v>
      </c>
      <c r="T329" s="344" t="s">
        <v>17</v>
      </c>
      <c r="U329" s="342" t="s">
        <v>6229</v>
      </c>
      <c r="V329" s="342" t="s">
        <v>6199</v>
      </c>
      <c r="W329" s="342" t="s">
        <v>6222</v>
      </c>
      <c r="X329" s="345" t="s">
        <v>5337</v>
      </c>
      <c r="Y329" s="345" t="s">
        <v>5337</v>
      </c>
      <c r="Z329" s="345" t="s">
        <v>5337</v>
      </c>
      <c r="AA329" s="345" t="s">
        <v>5353</v>
      </c>
      <c r="AE329" s="334"/>
      <c r="AF329" s="334"/>
      <c r="AG329" s="334"/>
      <c r="AH329" s="334"/>
      <c r="AI329" s="334"/>
      <c r="AJ329" s="334"/>
      <c r="AK329" s="334"/>
      <c r="AL329" s="334"/>
      <c r="AM329" s="334"/>
      <c r="AN329" s="334"/>
      <c r="AO329" s="334"/>
      <c r="AP329" s="334"/>
      <c r="AQ329" s="334"/>
      <c r="AR329" s="334"/>
    </row>
    <row r="330" spans="1:44">
      <c r="A330" s="343">
        <v>327</v>
      </c>
      <c r="B330" s="368" t="s">
        <v>10</v>
      </c>
      <c r="C330" s="366" t="s">
        <v>838</v>
      </c>
      <c r="D330" s="342" t="s">
        <v>36</v>
      </c>
      <c r="E330" s="342"/>
      <c r="F330" s="342"/>
      <c r="G330" s="342"/>
      <c r="H330" s="342" t="s">
        <v>6420</v>
      </c>
      <c r="I330" s="342"/>
      <c r="J330" s="342"/>
      <c r="K330" s="342"/>
      <c r="L330" s="342"/>
      <c r="M330" s="342"/>
      <c r="N330" s="342"/>
      <c r="O330" s="342"/>
      <c r="P330" s="342"/>
      <c r="Q330" s="342" t="s">
        <v>840</v>
      </c>
      <c r="R330" s="342" t="s">
        <v>841</v>
      </c>
      <c r="S330" s="342" t="s">
        <v>30</v>
      </c>
      <c r="T330" s="344" t="s">
        <v>17</v>
      </c>
      <c r="U330" s="342" t="s">
        <v>942</v>
      </c>
      <c r="V330" s="342" t="s">
        <v>6199</v>
      </c>
      <c r="W330" s="342" t="s">
        <v>5446</v>
      </c>
      <c r="X330" s="345" t="s">
        <v>942</v>
      </c>
      <c r="Y330" s="345" t="s">
        <v>5308</v>
      </c>
      <c r="Z330" s="345" t="s">
        <v>5446</v>
      </c>
      <c r="AA330" s="345" t="s">
        <v>5433</v>
      </c>
      <c r="AE330" s="334"/>
      <c r="AF330" s="334"/>
      <c r="AG330" s="334"/>
      <c r="AH330" s="334"/>
      <c r="AI330" s="334"/>
      <c r="AJ330" s="334"/>
      <c r="AK330" s="334"/>
      <c r="AL330" s="334"/>
      <c r="AM330" s="334"/>
      <c r="AN330" s="334"/>
      <c r="AO330" s="334"/>
      <c r="AP330" s="334"/>
      <c r="AQ330" s="334"/>
      <c r="AR330" s="334"/>
    </row>
    <row r="331" spans="1:44">
      <c r="A331" s="343">
        <v>328</v>
      </c>
      <c r="B331" s="368" t="s">
        <v>10</v>
      </c>
      <c r="C331" s="366" t="s">
        <v>842</v>
      </c>
      <c r="D331" s="342" t="s">
        <v>41</v>
      </c>
      <c r="E331" s="342"/>
      <c r="F331" s="342"/>
      <c r="G331" s="342"/>
      <c r="H331" s="342"/>
      <c r="I331" s="342" t="s">
        <v>6421</v>
      </c>
      <c r="J331" s="342"/>
      <c r="K331" s="342"/>
      <c r="L331" s="342"/>
      <c r="M331" s="342"/>
      <c r="N331" s="342"/>
      <c r="O331" s="342"/>
      <c r="P331" s="342"/>
      <c r="Q331" s="342" t="s">
        <v>844</v>
      </c>
      <c r="R331" s="342" t="s">
        <v>845</v>
      </c>
      <c r="S331" s="342" t="s">
        <v>16</v>
      </c>
      <c r="T331" s="344" t="s">
        <v>17</v>
      </c>
      <c r="U331" s="342" t="s">
        <v>942</v>
      </c>
      <c r="V331" s="342" t="s">
        <v>6199</v>
      </c>
      <c r="W331" s="342" t="s">
        <v>5446</v>
      </c>
      <c r="X331" s="345" t="s">
        <v>942</v>
      </c>
      <c r="Y331" s="345" t="s">
        <v>942</v>
      </c>
      <c r="Z331" s="345" t="s">
        <v>5446</v>
      </c>
      <c r="AA331" s="345" t="s">
        <v>942</v>
      </c>
      <c r="AE331" s="334"/>
      <c r="AF331" s="334"/>
      <c r="AG331" s="334"/>
      <c r="AH331" s="334"/>
      <c r="AI331" s="334"/>
      <c r="AJ331" s="334"/>
      <c r="AK331" s="334"/>
      <c r="AL331" s="334"/>
      <c r="AM331" s="334"/>
      <c r="AN331" s="334"/>
      <c r="AO331" s="334"/>
      <c r="AP331" s="334"/>
      <c r="AQ331" s="334"/>
      <c r="AR331" s="334"/>
    </row>
    <row r="332" spans="1:44">
      <c r="A332" s="343">
        <v>329</v>
      </c>
      <c r="B332" s="368" t="s">
        <v>10</v>
      </c>
      <c r="C332" s="366" t="s">
        <v>846</v>
      </c>
      <c r="D332" s="342" t="s">
        <v>25</v>
      </c>
      <c r="E332" s="342"/>
      <c r="F332" s="342"/>
      <c r="G332" s="342"/>
      <c r="H332" s="342"/>
      <c r="I332" s="342"/>
      <c r="J332" s="342" t="s">
        <v>6300</v>
      </c>
      <c r="K332" s="342"/>
      <c r="L332" s="342"/>
      <c r="M332" s="342"/>
      <c r="N332" s="342"/>
      <c r="O332" s="342"/>
      <c r="P332" s="342"/>
      <c r="Q332" s="342" t="s">
        <v>847</v>
      </c>
      <c r="R332" s="342" t="s">
        <v>848</v>
      </c>
      <c r="S332" s="342" t="s">
        <v>30</v>
      </c>
      <c r="T332" s="344" t="s">
        <v>17</v>
      </c>
      <c r="U332" s="342" t="s">
        <v>6212</v>
      </c>
      <c r="V332" s="342" t="s">
        <v>6199</v>
      </c>
      <c r="W332" s="342" t="s">
        <v>6213</v>
      </c>
      <c r="X332" s="345" t="s">
        <v>5337</v>
      </c>
      <c r="Y332" s="345" t="s">
        <v>5337</v>
      </c>
      <c r="Z332" s="345" t="s">
        <v>5446</v>
      </c>
      <c r="AA332" s="345" t="s">
        <v>5353</v>
      </c>
      <c r="AE332" s="334"/>
      <c r="AF332" s="334"/>
      <c r="AG332" s="334"/>
      <c r="AH332" s="334"/>
      <c r="AI332" s="334"/>
      <c r="AJ332" s="334"/>
      <c r="AK332" s="334"/>
      <c r="AL332" s="334"/>
      <c r="AM332" s="334"/>
      <c r="AN332" s="334"/>
      <c r="AO332" s="334"/>
      <c r="AP332" s="334"/>
      <c r="AQ332" s="334"/>
      <c r="AR332" s="334"/>
    </row>
    <row r="333" spans="1:44">
      <c r="A333" s="343">
        <v>330</v>
      </c>
      <c r="B333" s="368" t="s">
        <v>10</v>
      </c>
      <c r="C333" s="366" t="s">
        <v>849</v>
      </c>
      <c r="D333" s="342" t="s">
        <v>25</v>
      </c>
      <c r="E333" s="342"/>
      <c r="F333" s="342"/>
      <c r="G333" s="342"/>
      <c r="H333" s="342"/>
      <c r="I333" s="342"/>
      <c r="J333" s="342" t="s">
        <v>6301</v>
      </c>
      <c r="K333" s="342"/>
      <c r="L333" s="342"/>
      <c r="M333" s="342"/>
      <c r="N333" s="342"/>
      <c r="O333" s="342"/>
      <c r="P333" s="342"/>
      <c r="Q333" s="342" t="s">
        <v>851</v>
      </c>
      <c r="R333" s="342" t="s">
        <v>852</v>
      </c>
      <c r="S333" s="342" t="s">
        <v>30</v>
      </c>
      <c r="T333" s="344" t="s">
        <v>17</v>
      </c>
      <c r="U333" s="342" t="s">
        <v>6229</v>
      </c>
      <c r="V333" s="342" t="s">
        <v>6199</v>
      </c>
      <c r="W333" s="342" t="s">
        <v>6222</v>
      </c>
      <c r="X333" s="345" t="s">
        <v>5337</v>
      </c>
      <c r="Y333" s="345" t="s">
        <v>5337</v>
      </c>
      <c r="Z333" s="345" t="s">
        <v>5446</v>
      </c>
      <c r="AA333" s="345" t="s">
        <v>5353</v>
      </c>
      <c r="AE333" s="334"/>
      <c r="AF333" s="334"/>
      <c r="AG333" s="334"/>
      <c r="AH333" s="334"/>
      <c r="AI333" s="334"/>
      <c r="AJ333" s="334"/>
      <c r="AK333" s="334"/>
      <c r="AL333" s="334"/>
      <c r="AM333" s="334"/>
      <c r="AN333" s="334"/>
      <c r="AO333" s="334"/>
      <c r="AP333" s="334"/>
      <c r="AQ333" s="334"/>
      <c r="AR333" s="334"/>
    </row>
    <row r="334" spans="1:44">
      <c r="A334" s="343">
        <v>331</v>
      </c>
      <c r="B334" s="368" t="s">
        <v>10</v>
      </c>
      <c r="C334" s="366" t="s">
        <v>853</v>
      </c>
      <c r="D334" s="342" t="s">
        <v>25</v>
      </c>
      <c r="E334" s="342"/>
      <c r="F334" s="342"/>
      <c r="G334" s="342"/>
      <c r="H334" s="342"/>
      <c r="I334" s="342"/>
      <c r="J334" s="342" t="s">
        <v>6422</v>
      </c>
      <c r="K334" s="342"/>
      <c r="L334" s="342"/>
      <c r="M334" s="342"/>
      <c r="N334" s="342"/>
      <c r="O334" s="342"/>
      <c r="P334" s="342"/>
      <c r="Q334" s="342" t="s">
        <v>854</v>
      </c>
      <c r="R334" s="342" t="s">
        <v>855</v>
      </c>
      <c r="S334" s="342" t="s">
        <v>30</v>
      </c>
      <c r="T334" s="344" t="s">
        <v>17</v>
      </c>
      <c r="U334" s="342" t="s">
        <v>6423</v>
      </c>
      <c r="V334" s="342" t="s">
        <v>6199</v>
      </c>
      <c r="W334" s="342" t="s">
        <v>6219</v>
      </c>
      <c r="X334" s="345" t="s">
        <v>5337</v>
      </c>
      <c r="Y334" s="345" t="s">
        <v>5337</v>
      </c>
      <c r="Z334" s="345" t="s">
        <v>5446</v>
      </c>
      <c r="AA334" s="345" t="s">
        <v>942</v>
      </c>
      <c r="AE334" s="334"/>
      <c r="AF334" s="334"/>
      <c r="AG334" s="334"/>
      <c r="AH334" s="334"/>
      <c r="AI334" s="334"/>
      <c r="AJ334" s="334"/>
      <c r="AK334" s="334"/>
      <c r="AL334" s="334"/>
      <c r="AM334" s="334"/>
      <c r="AN334" s="334"/>
      <c r="AO334" s="334"/>
      <c r="AP334" s="334"/>
      <c r="AQ334" s="334"/>
      <c r="AR334" s="334"/>
    </row>
    <row r="335" spans="1:44">
      <c r="A335" s="343">
        <v>332</v>
      </c>
      <c r="B335" s="342" t="s">
        <v>10</v>
      </c>
      <c r="C335" s="342" t="s">
        <v>856</v>
      </c>
      <c r="D335" s="342" t="s">
        <v>36</v>
      </c>
      <c r="E335" s="342"/>
      <c r="F335" s="342"/>
      <c r="G335" s="342"/>
      <c r="H335" s="342" t="s">
        <v>6424</v>
      </c>
      <c r="I335" s="342"/>
      <c r="J335" s="342"/>
      <c r="K335" s="342"/>
      <c r="L335" s="342"/>
      <c r="M335" s="342"/>
      <c r="N335" s="342"/>
      <c r="O335" s="342"/>
      <c r="P335" s="342"/>
      <c r="Q335" s="342" t="s">
        <v>858</v>
      </c>
      <c r="R335" s="342" t="s">
        <v>859</v>
      </c>
      <c r="S335" s="342" t="s">
        <v>30</v>
      </c>
      <c r="T335" s="344" t="s">
        <v>17</v>
      </c>
      <c r="U335" s="342" t="s">
        <v>942</v>
      </c>
      <c r="V335" s="342" t="s">
        <v>6199</v>
      </c>
      <c r="W335" s="342" t="s">
        <v>5446</v>
      </c>
      <c r="X335" s="345" t="s">
        <v>942</v>
      </c>
      <c r="Y335" s="345" t="s">
        <v>5308</v>
      </c>
      <c r="Z335" s="345" t="s">
        <v>5446</v>
      </c>
      <c r="AA335" s="345" t="s">
        <v>5489</v>
      </c>
      <c r="AE335" s="334"/>
      <c r="AF335" s="334"/>
      <c r="AG335" s="334"/>
      <c r="AH335" s="334"/>
      <c r="AI335" s="334"/>
      <c r="AJ335" s="334"/>
      <c r="AK335" s="334"/>
      <c r="AL335" s="334"/>
      <c r="AM335" s="334"/>
      <c r="AN335" s="334"/>
      <c r="AO335" s="334"/>
      <c r="AP335" s="334"/>
      <c r="AQ335" s="334"/>
      <c r="AR335" s="334"/>
    </row>
    <row r="336" spans="1:44">
      <c r="A336" s="343">
        <v>333</v>
      </c>
      <c r="B336" s="342" t="s">
        <v>10</v>
      </c>
      <c r="C336" s="342" t="s">
        <v>860</v>
      </c>
      <c r="D336" s="342" t="s">
        <v>41</v>
      </c>
      <c r="E336" s="342"/>
      <c r="F336" s="342"/>
      <c r="G336" s="342"/>
      <c r="H336" s="342"/>
      <c r="I336" s="342" t="s">
        <v>6302</v>
      </c>
      <c r="J336" s="342"/>
      <c r="K336" s="342"/>
      <c r="L336" s="342"/>
      <c r="M336" s="342"/>
      <c r="N336" s="342"/>
      <c r="O336" s="342"/>
      <c r="P336" s="342"/>
      <c r="Q336" s="342" t="s">
        <v>862</v>
      </c>
      <c r="R336" s="342" t="s">
        <v>863</v>
      </c>
      <c r="S336" s="342" t="s">
        <v>16</v>
      </c>
      <c r="T336" s="344" t="s">
        <v>17</v>
      </c>
      <c r="U336" s="342" t="s">
        <v>942</v>
      </c>
      <c r="V336" s="342" t="s">
        <v>6199</v>
      </c>
      <c r="W336" s="342" t="s">
        <v>5446</v>
      </c>
      <c r="X336" s="345" t="s">
        <v>942</v>
      </c>
      <c r="Y336" s="345" t="s">
        <v>942</v>
      </c>
      <c r="Z336" s="345" t="s">
        <v>5446</v>
      </c>
      <c r="AA336" s="345" t="s">
        <v>942</v>
      </c>
      <c r="AE336" s="334"/>
      <c r="AF336" s="334"/>
      <c r="AG336" s="334"/>
      <c r="AH336" s="334"/>
      <c r="AI336" s="334"/>
      <c r="AJ336" s="334"/>
      <c r="AK336" s="334"/>
      <c r="AL336" s="334"/>
      <c r="AM336" s="334"/>
      <c r="AN336" s="334"/>
      <c r="AO336" s="334"/>
      <c r="AP336" s="334"/>
      <c r="AQ336" s="334"/>
      <c r="AR336" s="334"/>
    </row>
    <row r="337" spans="1:27" s="355" customFormat="1">
      <c r="A337" s="343">
        <v>334</v>
      </c>
      <c r="B337" s="342" t="s">
        <v>10</v>
      </c>
      <c r="C337" s="342" t="s">
        <v>864</v>
      </c>
      <c r="D337" s="342" t="s">
        <v>25</v>
      </c>
      <c r="E337" s="342"/>
      <c r="F337" s="342"/>
      <c r="G337" s="342"/>
      <c r="H337" s="342"/>
      <c r="I337" s="342"/>
      <c r="J337" s="342" t="s">
        <v>6425</v>
      </c>
      <c r="K337" s="342"/>
      <c r="L337" s="342"/>
      <c r="M337" s="342"/>
      <c r="N337" s="342"/>
      <c r="O337" s="342"/>
      <c r="P337" s="342"/>
      <c r="Q337" s="342" t="s">
        <v>866</v>
      </c>
      <c r="R337" s="342" t="s">
        <v>6426</v>
      </c>
      <c r="S337" s="342" t="s">
        <v>30</v>
      </c>
      <c r="T337" s="344" t="s">
        <v>17</v>
      </c>
      <c r="U337" s="342" t="s">
        <v>6303</v>
      </c>
      <c r="V337" s="342" t="s">
        <v>6199</v>
      </c>
      <c r="W337" s="342" t="s">
        <v>6213</v>
      </c>
      <c r="X337" s="345" t="s">
        <v>5337</v>
      </c>
      <c r="Y337" s="345" t="s">
        <v>5337</v>
      </c>
      <c r="Z337" s="345" t="s">
        <v>5446</v>
      </c>
      <c r="AA337" s="345" t="s">
        <v>5497</v>
      </c>
    </row>
    <row r="338" spans="1:27" s="334" customFormat="1">
      <c r="A338" s="343">
        <v>335</v>
      </c>
      <c r="B338" s="342" t="s">
        <v>10</v>
      </c>
      <c r="C338" s="342" t="s">
        <v>868</v>
      </c>
      <c r="D338" s="342" t="s">
        <v>25</v>
      </c>
      <c r="E338" s="342"/>
      <c r="F338" s="342"/>
      <c r="G338" s="342"/>
      <c r="H338" s="342"/>
      <c r="I338" s="342"/>
      <c r="J338" s="342" t="s">
        <v>6427</v>
      </c>
      <c r="K338" s="342"/>
      <c r="L338" s="342"/>
      <c r="M338" s="342"/>
      <c r="N338" s="342"/>
      <c r="O338" s="342"/>
      <c r="P338" s="342"/>
      <c r="Q338" s="342" t="s">
        <v>870</v>
      </c>
      <c r="R338" s="388" t="s">
        <v>6428</v>
      </c>
      <c r="S338" s="342" t="s">
        <v>30</v>
      </c>
      <c r="T338" s="344" t="s">
        <v>17</v>
      </c>
      <c r="U338" s="342" t="s">
        <v>6303</v>
      </c>
      <c r="V338" s="342" t="s">
        <v>6199</v>
      </c>
      <c r="W338" s="342" t="s">
        <v>6213</v>
      </c>
      <c r="X338" s="345" t="s">
        <v>5337</v>
      </c>
      <c r="Y338" s="345" t="s">
        <v>5340</v>
      </c>
      <c r="Z338" s="345" t="s">
        <v>5446</v>
      </c>
      <c r="AA338" s="345" t="s">
        <v>5433</v>
      </c>
    </row>
    <row r="339" spans="1:27" s="334" customFormat="1">
      <c r="A339" s="343">
        <v>336</v>
      </c>
      <c r="B339" s="342" t="s">
        <v>10</v>
      </c>
      <c r="C339" s="342" t="s">
        <v>872</v>
      </c>
      <c r="D339" s="342" t="s">
        <v>25</v>
      </c>
      <c r="E339" s="342"/>
      <c r="F339" s="342"/>
      <c r="G339" s="342"/>
      <c r="H339" s="342"/>
      <c r="I339" s="342"/>
      <c r="J339" s="342" t="s">
        <v>6304</v>
      </c>
      <c r="K339" s="342"/>
      <c r="L339" s="342"/>
      <c r="M339" s="342"/>
      <c r="N339" s="342"/>
      <c r="O339" s="342"/>
      <c r="P339" s="342"/>
      <c r="Q339" s="342" t="s">
        <v>874</v>
      </c>
      <c r="R339" s="342" t="s">
        <v>6429</v>
      </c>
      <c r="S339" s="342" t="s">
        <v>30</v>
      </c>
      <c r="T339" s="344" t="s">
        <v>17</v>
      </c>
      <c r="U339" s="342" t="s">
        <v>6303</v>
      </c>
      <c r="V339" s="342" t="s">
        <v>6199</v>
      </c>
      <c r="W339" s="342" t="s">
        <v>6213</v>
      </c>
      <c r="X339" s="345" t="s">
        <v>5337</v>
      </c>
      <c r="Y339" s="345" t="s">
        <v>5335</v>
      </c>
      <c r="Z339" s="345" t="s">
        <v>5335</v>
      </c>
      <c r="AA339" s="345" t="s">
        <v>5315</v>
      </c>
    </row>
    <row r="340" spans="1:27" s="334" customFormat="1">
      <c r="A340" s="343">
        <v>337</v>
      </c>
      <c r="B340" s="342" t="s">
        <v>10</v>
      </c>
      <c r="C340" s="342" t="s">
        <v>876</v>
      </c>
      <c r="D340" s="342" t="s">
        <v>25</v>
      </c>
      <c r="E340" s="342"/>
      <c r="F340" s="342"/>
      <c r="G340" s="342"/>
      <c r="H340" s="342"/>
      <c r="I340" s="342"/>
      <c r="J340" s="342" t="s">
        <v>6305</v>
      </c>
      <c r="K340" s="342"/>
      <c r="L340" s="342"/>
      <c r="M340" s="342"/>
      <c r="N340" s="342"/>
      <c r="O340" s="342"/>
      <c r="P340" s="342"/>
      <c r="Q340" s="342" t="s">
        <v>878</v>
      </c>
      <c r="R340" s="342" t="s">
        <v>879</v>
      </c>
      <c r="S340" s="342" t="s">
        <v>30</v>
      </c>
      <c r="T340" s="344" t="s">
        <v>17</v>
      </c>
      <c r="U340" s="342" t="s">
        <v>6303</v>
      </c>
      <c r="V340" s="342" t="s">
        <v>6199</v>
      </c>
      <c r="W340" s="342" t="s">
        <v>6213</v>
      </c>
      <c r="X340" s="345" t="s">
        <v>5337</v>
      </c>
      <c r="Y340" s="345" t="s">
        <v>5335</v>
      </c>
      <c r="Z340" s="345" t="s">
        <v>5335</v>
      </c>
      <c r="AA340" s="345" t="s">
        <v>5497</v>
      </c>
    </row>
    <row r="341" spans="1:27" s="334" customFormat="1">
      <c r="A341" s="343">
        <v>338</v>
      </c>
      <c r="B341" s="342" t="s">
        <v>10</v>
      </c>
      <c r="C341" s="342" t="s">
        <v>880</v>
      </c>
      <c r="D341" s="342" t="s">
        <v>25</v>
      </c>
      <c r="E341" s="342"/>
      <c r="F341" s="342"/>
      <c r="G341" s="342"/>
      <c r="H341" s="342"/>
      <c r="I341" s="342"/>
      <c r="J341" s="342" t="s">
        <v>6306</v>
      </c>
      <c r="K341" s="342"/>
      <c r="L341" s="342"/>
      <c r="M341" s="342"/>
      <c r="N341" s="342"/>
      <c r="O341" s="342"/>
      <c r="P341" s="342"/>
      <c r="Q341" s="342" t="s">
        <v>881</v>
      </c>
      <c r="R341" s="342" t="s">
        <v>6430</v>
      </c>
      <c r="S341" s="342" t="s">
        <v>30</v>
      </c>
      <c r="T341" s="344" t="s">
        <v>17</v>
      </c>
      <c r="U341" s="342" t="s">
        <v>6303</v>
      </c>
      <c r="V341" s="342" t="s">
        <v>6199</v>
      </c>
      <c r="W341" s="342" t="s">
        <v>6213</v>
      </c>
      <c r="X341" s="345" t="s">
        <v>5337</v>
      </c>
      <c r="Y341" s="345" t="s">
        <v>5335</v>
      </c>
      <c r="Z341" s="345" t="s">
        <v>5335</v>
      </c>
      <c r="AA341" s="345" t="s">
        <v>5586</v>
      </c>
    </row>
    <row r="342" spans="1:27" s="334" customFormat="1">
      <c r="A342" s="343">
        <v>339</v>
      </c>
      <c r="B342" s="342" t="s">
        <v>10</v>
      </c>
      <c r="C342" s="342" t="s">
        <v>883</v>
      </c>
      <c r="D342" s="342" t="s">
        <v>25</v>
      </c>
      <c r="E342" s="342"/>
      <c r="F342" s="342"/>
      <c r="G342" s="342"/>
      <c r="H342" s="342"/>
      <c r="I342" s="342"/>
      <c r="J342" s="348" t="s">
        <v>6307</v>
      </c>
      <c r="K342" s="348"/>
      <c r="L342" s="348"/>
      <c r="M342" s="348"/>
      <c r="N342" s="348"/>
      <c r="O342" s="348"/>
      <c r="P342" s="348"/>
      <c r="Q342" s="342" t="s">
        <v>885</v>
      </c>
      <c r="R342" s="342" t="s">
        <v>5496</v>
      </c>
      <c r="S342" s="342" t="s">
        <v>30</v>
      </c>
      <c r="T342" s="344" t="s">
        <v>17</v>
      </c>
      <c r="U342" s="342" t="s">
        <v>6303</v>
      </c>
      <c r="V342" s="342" t="s">
        <v>6199</v>
      </c>
      <c r="W342" s="342" t="s">
        <v>6213</v>
      </c>
      <c r="X342" s="345" t="s">
        <v>5337</v>
      </c>
      <c r="Y342" s="345" t="s">
        <v>5340</v>
      </c>
      <c r="Z342" s="345" t="s">
        <v>5306</v>
      </c>
      <c r="AA342" s="345" t="s">
        <v>5497</v>
      </c>
    </row>
    <row r="343" spans="1:27" s="334" customFormat="1">
      <c r="A343" s="343">
        <v>340</v>
      </c>
      <c r="B343" s="342" t="s">
        <v>10</v>
      </c>
      <c r="C343" s="342" t="s">
        <v>887</v>
      </c>
      <c r="D343" s="342" t="s">
        <v>25</v>
      </c>
      <c r="E343" s="342"/>
      <c r="F343" s="342"/>
      <c r="G343" s="342"/>
      <c r="H343" s="342"/>
      <c r="I343" s="342"/>
      <c r="J343" s="348" t="s">
        <v>6431</v>
      </c>
      <c r="K343" s="348"/>
      <c r="L343" s="348"/>
      <c r="M343" s="348"/>
      <c r="N343" s="348"/>
      <c r="O343" s="348"/>
      <c r="P343" s="348"/>
      <c r="Q343" s="342" t="s">
        <v>889</v>
      </c>
      <c r="R343" s="342" t="s">
        <v>5499</v>
      </c>
      <c r="S343" s="342" t="s">
        <v>30</v>
      </c>
      <c r="T343" s="344" t="s">
        <v>17</v>
      </c>
      <c r="U343" s="342" t="s">
        <v>6303</v>
      </c>
      <c r="V343" s="342" t="s">
        <v>6199</v>
      </c>
      <c r="W343" s="342" t="s">
        <v>6213</v>
      </c>
      <c r="X343" s="345" t="s">
        <v>5337</v>
      </c>
      <c r="Y343" s="345" t="s">
        <v>5340</v>
      </c>
      <c r="Z343" s="345" t="s">
        <v>5306</v>
      </c>
      <c r="AA343" s="345" t="s">
        <v>5489</v>
      </c>
    </row>
    <row r="344" spans="1:27" s="334" customFormat="1">
      <c r="A344" s="343">
        <v>341</v>
      </c>
      <c r="B344" s="342" t="s">
        <v>10</v>
      </c>
      <c r="C344" s="342" t="s">
        <v>891</v>
      </c>
      <c r="D344" s="342" t="s">
        <v>25</v>
      </c>
      <c r="E344" s="342"/>
      <c r="F344" s="342"/>
      <c r="G344" s="342"/>
      <c r="H344" s="342"/>
      <c r="I344" s="342"/>
      <c r="J344" s="342" t="s">
        <v>6432</v>
      </c>
      <c r="K344" s="342"/>
      <c r="L344" s="342"/>
      <c r="M344" s="342"/>
      <c r="N344" s="342"/>
      <c r="O344" s="342"/>
      <c r="P344" s="342"/>
      <c r="Q344" s="342" t="s">
        <v>893</v>
      </c>
      <c r="R344" s="342" t="s">
        <v>894</v>
      </c>
      <c r="S344" s="342" t="s">
        <v>30</v>
      </c>
      <c r="T344" s="344" t="s">
        <v>17</v>
      </c>
      <c r="U344" s="342" t="s">
        <v>6303</v>
      </c>
      <c r="V344" s="342" t="s">
        <v>6199</v>
      </c>
      <c r="W344" s="342" t="s">
        <v>6213</v>
      </c>
      <c r="X344" s="345" t="s">
        <v>5337</v>
      </c>
      <c r="Y344" s="345" t="s">
        <v>5335</v>
      </c>
      <c r="Z344" s="345" t="s">
        <v>5306</v>
      </c>
      <c r="AA344" s="345" t="s">
        <v>5489</v>
      </c>
    </row>
    <row r="345" spans="1:27" s="334" customFormat="1">
      <c r="A345" s="343">
        <v>342</v>
      </c>
      <c r="B345" s="342" t="s">
        <v>10</v>
      </c>
      <c r="C345" s="342" t="s">
        <v>895</v>
      </c>
      <c r="D345" s="342" t="s">
        <v>25</v>
      </c>
      <c r="E345" s="342"/>
      <c r="F345" s="342"/>
      <c r="G345" s="342"/>
      <c r="H345" s="342"/>
      <c r="I345" s="342"/>
      <c r="J345" s="342" t="s">
        <v>6433</v>
      </c>
      <c r="K345" s="342"/>
      <c r="L345" s="342"/>
      <c r="M345" s="342"/>
      <c r="N345" s="342"/>
      <c r="O345" s="342"/>
      <c r="P345" s="342"/>
      <c r="Q345" s="342" t="s">
        <v>897</v>
      </c>
      <c r="R345" s="342" t="s">
        <v>898</v>
      </c>
      <c r="S345" s="342" t="s">
        <v>30</v>
      </c>
      <c r="T345" s="344" t="s">
        <v>17</v>
      </c>
      <c r="U345" s="342" t="s">
        <v>6303</v>
      </c>
      <c r="V345" s="342" t="s">
        <v>6199</v>
      </c>
      <c r="W345" s="342" t="s">
        <v>6213</v>
      </c>
      <c r="X345" s="345" t="s">
        <v>5337</v>
      </c>
      <c r="Y345" s="345" t="s">
        <v>5337</v>
      </c>
      <c r="Z345" s="345" t="s">
        <v>5306</v>
      </c>
      <c r="AA345" s="345" t="s">
        <v>942</v>
      </c>
    </row>
    <row r="346" spans="1:27" s="334" customFormat="1">
      <c r="A346" s="343">
        <v>343</v>
      </c>
      <c r="B346" s="342" t="s">
        <v>10</v>
      </c>
      <c r="C346" s="342" t="s">
        <v>899</v>
      </c>
      <c r="D346" s="342" t="s">
        <v>36</v>
      </c>
      <c r="E346" s="342"/>
      <c r="F346" s="342"/>
      <c r="G346" s="342"/>
      <c r="H346" s="342" t="s">
        <v>6434</v>
      </c>
      <c r="I346" s="342"/>
      <c r="J346" s="348"/>
      <c r="K346" s="348"/>
      <c r="L346" s="348"/>
      <c r="M346" s="348"/>
      <c r="N346" s="348"/>
      <c r="O346" s="348"/>
      <c r="P346" s="348"/>
      <c r="Q346" s="342" t="s">
        <v>901</v>
      </c>
      <c r="R346" s="342" t="s">
        <v>902</v>
      </c>
      <c r="S346" s="342" t="s">
        <v>139</v>
      </c>
      <c r="T346" s="344" t="s">
        <v>17</v>
      </c>
      <c r="U346" s="342" t="s">
        <v>942</v>
      </c>
      <c r="V346" s="342" t="s">
        <v>6199</v>
      </c>
      <c r="W346" s="342" t="s">
        <v>5446</v>
      </c>
      <c r="X346" s="345" t="s">
        <v>942</v>
      </c>
      <c r="Y346" s="345" t="s">
        <v>942</v>
      </c>
      <c r="Z346" s="345" t="s">
        <v>5306</v>
      </c>
      <c r="AA346" s="345" t="s">
        <v>942</v>
      </c>
    </row>
    <row r="347" spans="1:27" s="334" customFormat="1">
      <c r="A347" s="343">
        <v>344</v>
      </c>
      <c r="B347" s="342" t="s">
        <v>10</v>
      </c>
      <c r="C347" s="342" t="s">
        <v>903</v>
      </c>
      <c r="D347" s="342" t="s">
        <v>41</v>
      </c>
      <c r="E347" s="342"/>
      <c r="F347" s="342"/>
      <c r="G347" s="342"/>
      <c r="H347" s="342"/>
      <c r="I347" s="342" t="s">
        <v>6435</v>
      </c>
      <c r="J347" s="348"/>
      <c r="K347" s="348"/>
      <c r="L347" s="348"/>
      <c r="M347" s="348"/>
      <c r="N347" s="348"/>
      <c r="O347" s="348"/>
      <c r="P347" s="348"/>
      <c r="Q347" s="342" t="s">
        <v>905</v>
      </c>
      <c r="R347" s="342" t="s">
        <v>906</v>
      </c>
      <c r="S347" s="342" t="s">
        <v>16</v>
      </c>
      <c r="T347" s="344" t="s">
        <v>17</v>
      </c>
      <c r="U347" s="342" t="s">
        <v>942</v>
      </c>
      <c r="V347" s="342" t="s">
        <v>6199</v>
      </c>
      <c r="W347" s="342" t="s">
        <v>5446</v>
      </c>
      <c r="X347" s="345" t="s">
        <v>942</v>
      </c>
      <c r="Y347" s="345" t="s">
        <v>942</v>
      </c>
      <c r="Z347" s="345" t="s">
        <v>5306</v>
      </c>
      <c r="AA347" s="345" t="s">
        <v>942</v>
      </c>
    </row>
    <row r="348" spans="1:27" s="334" customFormat="1">
      <c r="A348" s="343">
        <v>345</v>
      </c>
      <c r="B348" s="342" t="s">
        <v>10</v>
      </c>
      <c r="C348" s="342" t="s">
        <v>907</v>
      </c>
      <c r="D348" s="342" t="s">
        <v>25</v>
      </c>
      <c r="E348" s="342"/>
      <c r="F348" s="342"/>
      <c r="G348" s="342"/>
      <c r="H348" s="342"/>
      <c r="I348" s="342"/>
      <c r="J348" s="348" t="s">
        <v>6308</v>
      </c>
      <c r="K348" s="348"/>
      <c r="L348" s="348"/>
      <c r="M348" s="348"/>
      <c r="N348" s="348"/>
      <c r="O348" s="348"/>
      <c r="P348" s="348"/>
      <c r="Q348" s="342" t="s">
        <v>908</v>
      </c>
      <c r="R348" s="342" t="s">
        <v>909</v>
      </c>
      <c r="S348" s="342" t="s">
        <v>30</v>
      </c>
      <c r="T348" s="344" t="s">
        <v>17</v>
      </c>
      <c r="U348" s="342" t="s">
        <v>6436</v>
      </c>
      <c r="V348" s="342" t="s">
        <v>6199</v>
      </c>
      <c r="W348" s="342" t="s">
        <v>6219</v>
      </c>
      <c r="X348" s="345" t="s">
        <v>5337</v>
      </c>
      <c r="Y348" s="345" t="s">
        <v>5337</v>
      </c>
      <c r="Z348" s="345" t="s">
        <v>5306</v>
      </c>
      <c r="AA348" s="345" t="s">
        <v>942</v>
      </c>
    </row>
    <row r="349" spans="1:27" s="355" customFormat="1">
      <c r="A349" s="343">
        <v>346</v>
      </c>
      <c r="B349" s="342" t="s">
        <v>10</v>
      </c>
      <c r="C349" s="342" t="s">
        <v>910</v>
      </c>
      <c r="D349" s="342" t="s">
        <v>25</v>
      </c>
      <c r="E349" s="342"/>
      <c r="F349" s="342"/>
      <c r="G349" s="342"/>
      <c r="H349" s="342"/>
      <c r="I349" s="342"/>
      <c r="J349" s="342" t="s">
        <v>6437</v>
      </c>
      <c r="K349" s="342"/>
      <c r="L349" s="342"/>
      <c r="M349" s="342"/>
      <c r="N349" s="342"/>
      <c r="O349" s="342"/>
      <c r="P349" s="342"/>
      <c r="Q349" s="342" t="s">
        <v>911</v>
      </c>
      <c r="R349" s="342" t="s">
        <v>912</v>
      </c>
      <c r="S349" s="342" t="s">
        <v>30</v>
      </c>
      <c r="T349" s="344" t="s">
        <v>17</v>
      </c>
      <c r="U349" s="342" t="s">
        <v>6212</v>
      </c>
      <c r="V349" s="342" t="s">
        <v>6199</v>
      </c>
      <c r="W349" s="342" t="s">
        <v>6213</v>
      </c>
      <c r="X349" s="345" t="s">
        <v>5337</v>
      </c>
      <c r="Y349" s="345" t="s">
        <v>5337</v>
      </c>
      <c r="Z349" s="345" t="s">
        <v>5306</v>
      </c>
      <c r="AA349" s="345" t="s">
        <v>942</v>
      </c>
    </row>
    <row r="350" spans="1:27" s="334" customFormat="1">
      <c r="A350" s="343">
        <v>347</v>
      </c>
      <c r="B350" s="342" t="s">
        <v>10</v>
      </c>
      <c r="C350" s="342" t="s">
        <v>913</v>
      </c>
      <c r="D350" s="342" t="s">
        <v>25</v>
      </c>
      <c r="E350" s="342"/>
      <c r="F350" s="342"/>
      <c r="G350" s="342"/>
      <c r="H350" s="342"/>
      <c r="I350" s="342"/>
      <c r="J350" s="342" t="s">
        <v>6362</v>
      </c>
      <c r="K350" s="342"/>
      <c r="L350" s="342"/>
      <c r="M350" s="342"/>
      <c r="N350" s="342"/>
      <c r="O350" s="342"/>
      <c r="P350" s="342"/>
      <c r="Q350" s="342" t="s">
        <v>914</v>
      </c>
      <c r="R350" s="342" t="s">
        <v>5948</v>
      </c>
      <c r="S350" s="342" t="s">
        <v>23</v>
      </c>
      <c r="T350" s="344" t="s">
        <v>17</v>
      </c>
      <c r="U350" s="342" t="s">
        <v>6303</v>
      </c>
      <c r="V350" s="342" t="s">
        <v>6199</v>
      </c>
      <c r="W350" s="342" t="s">
        <v>6213</v>
      </c>
      <c r="X350" s="345" t="s">
        <v>5337</v>
      </c>
      <c r="Y350" s="345" t="s">
        <v>5337</v>
      </c>
      <c r="Z350" s="345" t="s">
        <v>5306</v>
      </c>
      <c r="AA350" s="345" t="s">
        <v>942</v>
      </c>
    </row>
    <row r="351" spans="1:27" s="334" customFormat="1">
      <c r="A351" s="343">
        <v>348</v>
      </c>
      <c r="B351" s="342" t="s">
        <v>10</v>
      </c>
      <c r="C351" s="342" t="s">
        <v>916</v>
      </c>
      <c r="D351" s="342" t="s">
        <v>25</v>
      </c>
      <c r="E351" s="342"/>
      <c r="F351" s="342"/>
      <c r="G351" s="342"/>
      <c r="H351" s="342"/>
      <c r="I351" s="342"/>
      <c r="J351" s="348" t="s">
        <v>6438</v>
      </c>
      <c r="K351" s="348"/>
      <c r="L351" s="348"/>
      <c r="M351" s="348"/>
      <c r="N351" s="348"/>
      <c r="O351" s="348"/>
      <c r="P351" s="348"/>
      <c r="Q351" s="348" t="s">
        <v>918</v>
      </c>
      <c r="R351" s="348" t="s">
        <v>5950</v>
      </c>
      <c r="S351" s="342" t="s">
        <v>23</v>
      </c>
      <c r="T351" s="344" t="s">
        <v>17</v>
      </c>
      <c r="U351" s="342" t="s">
        <v>6207</v>
      </c>
      <c r="V351" s="342" t="s">
        <v>6199</v>
      </c>
      <c r="W351" s="342" t="s">
        <v>6208</v>
      </c>
      <c r="X351" s="345" t="s">
        <v>5337</v>
      </c>
      <c r="Y351" s="345" t="s">
        <v>5337</v>
      </c>
      <c r="Z351" s="345" t="s">
        <v>5306</v>
      </c>
      <c r="AA351" s="345" t="s">
        <v>942</v>
      </c>
    </row>
    <row r="352" spans="1:27" s="334" customFormat="1">
      <c r="A352" s="343">
        <v>349</v>
      </c>
      <c r="B352" s="342" t="s">
        <v>10</v>
      </c>
      <c r="C352" s="342" t="s">
        <v>920</v>
      </c>
      <c r="D352" s="342" t="s">
        <v>36</v>
      </c>
      <c r="E352" s="342"/>
      <c r="F352" s="342"/>
      <c r="G352" s="342"/>
      <c r="H352" s="342"/>
      <c r="I352" s="342"/>
      <c r="J352" s="342" t="s">
        <v>6309</v>
      </c>
      <c r="K352" s="342"/>
      <c r="L352" s="342"/>
      <c r="M352" s="342"/>
      <c r="N352" s="342"/>
      <c r="O352" s="342"/>
      <c r="P352" s="342"/>
      <c r="Q352" s="342" t="s">
        <v>922</v>
      </c>
      <c r="R352" s="342" t="s">
        <v>923</v>
      </c>
      <c r="S352" s="342" t="s">
        <v>139</v>
      </c>
      <c r="T352" s="344" t="s">
        <v>17</v>
      </c>
      <c r="U352" s="342" t="s">
        <v>942</v>
      </c>
      <c r="V352" s="342" t="s">
        <v>6199</v>
      </c>
      <c r="W352" s="342" t="s">
        <v>5446</v>
      </c>
      <c r="X352" s="345" t="s">
        <v>942</v>
      </c>
      <c r="Y352" s="345" t="s">
        <v>942</v>
      </c>
      <c r="Z352" s="345" t="s">
        <v>5306</v>
      </c>
      <c r="AA352" s="345" t="s">
        <v>942</v>
      </c>
    </row>
    <row r="353" spans="1:27" s="334" customFormat="1">
      <c r="A353" s="343">
        <v>350</v>
      </c>
      <c r="B353" s="342" t="s">
        <v>10</v>
      </c>
      <c r="C353" s="351" t="s">
        <v>159</v>
      </c>
      <c r="D353" s="342" t="s">
        <v>41</v>
      </c>
      <c r="E353" s="342"/>
      <c r="F353" s="342"/>
      <c r="G353" s="342"/>
      <c r="H353" s="342"/>
      <c r="I353" s="342"/>
      <c r="J353" s="342"/>
      <c r="K353" s="342" t="s">
        <v>6226</v>
      </c>
      <c r="L353" s="342"/>
      <c r="M353" s="342"/>
      <c r="N353" s="342"/>
      <c r="O353" s="342"/>
      <c r="P353" s="342"/>
      <c r="Q353" s="342" t="s">
        <v>924</v>
      </c>
      <c r="R353" s="342" t="s">
        <v>925</v>
      </c>
      <c r="S353" s="342" t="s">
        <v>16</v>
      </c>
      <c r="T353" s="344" t="s">
        <v>17</v>
      </c>
      <c r="U353" s="342" t="s">
        <v>942</v>
      </c>
      <c r="V353" s="342" t="s">
        <v>6199</v>
      </c>
      <c r="W353" s="342" t="s">
        <v>5446</v>
      </c>
      <c r="X353" s="345" t="s">
        <v>942</v>
      </c>
      <c r="Y353" s="345" t="s">
        <v>942</v>
      </c>
      <c r="Z353" s="345" t="s">
        <v>5306</v>
      </c>
      <c r="AA353" s="345" t="s">
        <v>942</v>
      </c>
    </row>
    <row r="354" spans="1:27" s="334" customFormat="1">
      <c r="A354" s="343">
        <v>351</v>
      </c>
      <c r="B354" s="342" t="s">
        <v>10</v>
      </c>
      <c r="C354" s="342" t="s">
        <v>163</v>
      </c>
      <c r="D354" s="342" t="s">
        <v>25</v>
      </c>
      <c r="E354" s="342"/>
      <c r="F354" s="342"/>
      <c r="G354" s="342"/>
      <c r="H354" s="342"/>
      <c r="I354" s="342"/>
      <c r="J354" s="342"/>
      <c r="K354" s="342"/>
      <c r="L354" s="342" t="s">
        <v>6227</v>
      </c>
      <c r="M354" s="342"/>
      <c r="N354" s="342"/>
      <c r="O354" s="342"/>
      <c r="P354" s="342"/>
      <c r="Q354" s="342" t="s">
        <v>926</v>
      </c>
      <c r="R354" s="342" t="s">
        <v>927</v>
      </c>
      <c r="S354" s="342" t="s">
        <v>23</v>
      </c>
      <c r="T354" s="344" t="s">
        <v>17</v>
      </c>
      <c r="U354" s="342" t="s">
        <v>942</v>
      </c>
      <c r="V354" s="342" t="s">
        <v>6199</v>
      </c>
      <c r="W354" s="342" t="s">
        <v>5446</v>
      </c>
      <c r="X354" s="345" t="s">
        <v>5340</v>
      </c>
      <c r="Y354" s="345" t="s">
        <v>5340</v>
      </c>
      <c r="Z354" s="345" t="s">
        <v>5306</v>
      </c>
      <c r="AA354" s="345" t="s">
        <v>942</v>
      </c>
    </row>
    <row r="355" spans="1:27" s="334" customFormat="1">
      <c r="A355" s="343">
        <v>352</v>
      </c>
      <c r="B355" s="342" t="s">
        <v>10</v>
      </c>
      <c r="C355" s="342" t="s">
        <v>167</v>
      </c>
      <c r="D355" s="342" t="s">
        <v>25</v>
      </c>
      <c r="E355" s="342"/>
      <c r="F355" s="342"/>
      <c r="G355" s="342"/>
      <c r="H355" s="342"/>
      <c r="I355" s="342"/>
      <c r="J355" s="342"/>
      <c r="K355" s="342"/>
      <c r="L355" s="342" t="s">
        <v>6228</v>
      </c>
      <c r="M355" s="342"/>
      <c r="N355" s="342"/>
      <c r="O355" s="342"/>
      <c r="P355" s="342"/>
      <c r="Q355" s="342" t="s">
        <v>928</v>
      </c>
      <c r="R355" s="342" t="s">
        <v>929</v>
      </c>
      <c r="S355" s="342" t="s">
        <v>30</v>
      </c>
      <c r="T355" s="344" t="s">
        <v>17</v>
      </c>
      <c r="U355" s="342" t="s">
        <v>6229</v>
      </c>
      <c r="V355" s="342" t="s">
        <v>6199</v>
      </c>
      <c r="W355" s="342" t="s">
        <v>6222</v>
      </c>
      <c r="X355" s="345" t="s">
        <v>5337</v>
      </c>
      <c r="Y355" s="345" t="s">
        <v>5337</v>
      </c>
      <c r="Z355" s="345" t="s">
        <v>5306</v>
      </c>
      <c r="AA355" s="345" t="s">
        <v>942</v>
      </c>
    </row>
    <row r="356" spans="1:27" s="342" customFormat="1">
      <c r="A356" s="343">
        <v>353</v>
      </c>
      <c r="B356" s="342" t="s">
        <v>10</v>
      </c>
      <c r="C356" s="342" t="s">
        <v>170</v>
      </c>
      <c r="D356" s="342" t="s">
        <v>25</v>
      </c>
      <c r="L356" s="342" t="s">
        <v>6230</v>
      </c>
      <c r="Q356" s="342" t="s">
        <v>930</v>
      </c>
      <c r="R356" s="342" t="s">
        <v>931</v>
      </c>
      <c r="S356" s="342" t="s">
        <v>30</v>
      </c>
      <c r="T356" s="356" t="s">
        <v>17</v>
      </c>
      <c r="U356" s="357"/>
      <c r="V356" s="357"/>
      <c r="W356" s="357"/>
      <c r="X356" s="356" t="s">
        <v>5340</v>
      </c>
      <c r="Y356" s="356" t="s">
        <v>5340</v>
      </c>
      <c r="Z356" s="345" t="s">
        <v>5306</v>
      </c>
      <c r="AA356" s="356" t="s">
        <v>5308</v>
      </c>
    </row>
    <row r="357" spans="1:27" s="334" customFormat="1">
      <c r="A357" s="343">
        <v>354</v>
      </c>
      <c r="B357" s="342" t="s">
        <v>10</v>
      </c>
      <c r="C357" s="342" t="s">
        <v>179</v>
      </c>
      <c r="D357" s="342" t="s">
        <v>25</v>
      </c>
      <c r="E357" s="342"/>
      <c r="F357" s="342"/>
      <c r="G357" s="342"/>
      <c r="H357" s="342"/>
      <c r="I357" s="342"/>
      <c r="J357" s="342"/>
      <c r="K357" s="342"/>
      <c r="L357" s="342" t="s">
        <v>6232</v>
      </c>
      <c r="M357" s="342"/>
      <c r="N357" s="342"/>
      <c r="O357" s="342"/>
      <c r="P357" s="342"/>
      <c r="Q357" s="342" t="s">
        <v>932</v>
      </c>
      <c r="R357" s="342" t="s">
        <v>933</v>
      </c>
      <c r="S357" s="342" t="s">
        <v>23</v>
      </c>
      <c r="T357" s="344" t="s">
        <v>17</v>
      </c>
      <c r="U357" s="342" t="s">
        <v>6233</v>
      </c>
      <c r="V357" s="342" t="s">
        <v>6199</v>
      </c>
      <c r="W357" s="342" t="s">
        <v>6219</v>
      </c>
      <c r="X357" s="345" t="s">
        <v>5337</v>
      </c>
      <c r="Y357" s="345" t="s">
        <v>5337</v>
      </c>
      <c r="Z357" s="345" t="s">
        <v>5306</v>
      </c>
      <c r="AA357" s="345" t="s">
        <v>942</v>
      </c>
    </row>
    <row r="358" spans="1:27" s="342" customFormat="1">
      <c r="A358" s="343">
        <v>355</v>
      </c>
      <c r="B358" s="342" t="s">
        <v>10</v>
      </c>
      <c r="C358" s="350" t="s">
        <v>186</v>
      </c>
      <c r="D358" s="342" t="s">
        <v>25</v>
      </c>
      <c r="L358" s="342" t="s">
        <v>6235</v>
      </c>
      <c r="Q358" s="342" t="s">
        <v>934</v>
      </c>
      <c r="R358" s="342" t="s">
        <v>935</v>
      </c>
      <c r="S358" s="342" t="s">
        <v>30</v>
      </c>
      <c r="T358" s="358" t="s">
        <v>17</v>
      </c>
      <c r="U358" s="359" t="s">
        <v>6207</v>
      </c>
      <c r="V358" s="359" t="s">
        <v>6199</v>
      </c>
      <c r="W358" s="359" t="s">
        <v>6208</v>
      </c>
      <c r="X358" s="345" t="s">
        <v>5337</v>
      </c>
      <c r="Y358" s="345" t="s">
        <v>5337</v>
      </c>
      <c r="Z358" s="360" t="s">
        <v>5306</v>
      </c>
      <c r="AA358" s="354" t="s">
        <v>5306</v>
      </c>
    </row>
    <row r="359" spans="1:27" s="334" customFormat="1">
      <c r="A359" s="343">
        <v>356</v>
      </c>
      <c r="B359" s="342" t="s">
        <v>10</v>
      </c>
      <c r="C359" s="350" t="s">
        <v>936</v>
      </c>
      <c r="D359" s="342" t="s">
        <v>36</v>
      </c>
      <c r="E359" s="342"/>
      <c r="F359" s="342"/>
      <c r="G359" s="342"/>
      <c r="H359" s="342"/>
      <c r="I359" s="342"/>
      <c r="J359" s="348" t="s">
        <v>6310</v>
      </c>
      <c r="K359" s="348"/>
      <c r="L359" s="348"/>
      <c r="M359" s="348"/>
      <c r="N359" s="348"/>
      <c r="O359" s="348"/>
      <c r="P359" s="348"/>
      <c r="Q359" s="348" t="s">
        <v>938</v>
      </c>
      <c r="R359" s="348" t="s">
        <v>939</v>
      </c>
      <c r="S359" s="342" t="s">
        <v>139</v>
      </c>
      <c r="T359" s="344" t="s">
        <v>17</v>
      </c>
      <c r="U359" s="342" t="s">
        <v>942</v>
      </c>
      <c r="V359" s="342" t="s">
        <v>6199</v>
      </c>
      <c r="W359" s="342" t="s">
        <v>5446</v>
      </c>
      <c r="X359" s="345" t="s">
        <v>942</v>
      </c>
      <c r="Y359" s="345" t="s">
        <v>942</v>
      </c>
      <c r="Z359" s="345" t="s">
        <v>5306</v>
      </c>
      <c r="AA359" s="345" t="s">
        <v>942</v>
      </c>
    </row>
    <row r="360" spans="1:27" s="334" customFormat="1">
      <c r="A360" s="343">
        <v>357</v>
      </c>
      <c r="B360" s="342" t="s">
        <v>10</v>
      </c>
      <c r="C360" s="342" t="s">
        <v>746</v>
      </c>
      <c r="D360" s="342" t="s">
        <v>41</v>
      </c>
      <c r="E360" s="342"/>
      <c r="F360" s="342"/>
      <c r="G360" s="342"/>
      <c r="H360" s="342"/>
      <c r="I360" s="342"/>
      <c r="J360" s="348"/>
      <c r="K360" s="348" t="s">
        <v>6288</v>
      </c>
      <c r="L360" s="348"/>
      <c r="M360" s="348"/>
      <c r="N360" s="348"/>
      <c r="O360" s="348"/>
      <c r="P360" s="348"/>
      <c r="Q360" s="348" t="s">
        <v>940</v>
      </c>
      <c r="R360" s="348" t="s">
        <v>941</v>
      </c>
      <c r="S360" s="342" t="s">
        <v>16</v>
      </c>
      <c r="T360" s="344" t="s">
        <v>942</v>
      </c>
      <c r="U360" s="342" t="s">
        <v>942</v>
      </c>
      <c r="V360" s="342" t="s">
        <v>6199</v>
      </c>
      <c r="W360" s="342" t="s">
        <v>5446</v>
      </c>
      <c r="X360" s="345" t="s">
        <v>942</v>
      </c>
      <c r="Y360" s="345" t="s">
        <v>942</v>
      </c>
      <c r="Z360" s="345" t="s">
        <v>5306</v>
      </c>
      <c r="AA360" s="345" t="s">
        <v>942</v>
      </c>
    </row>
    <row r="361" spans="1:27" s="334" customFormat="1">
      <c r="A361" s="343">
        <v>358</v>
      </c>
      <c r="B361" s="342" t="s">
        <v>10</v>
      </c>
      <c r="C361" s="342" t="s">
        <v>786</v>
      </c>
      <c r="D361" s="342" t="s">
        <v>25</v>
      </c>
      <c r="E361" s="342"/>
      <c r="F361" s="342"/>
      <c r="G361" s="348"/>
      <c r="H361" s="348"/>
      <c r="I361" s="342"/>
      <c r="J361" s="348"/>
      <c r="K361" s="342"/>
      <c r="L361" s="342" t="s">
        <v>6289</v>
      </c>
      <c r="M361" s="348"/>
      <c r="N361" s="348"/>
      <c r="O361" s="348"/>
      <c r="P361" s="348"/>
      <c r="Q361" s="348" t="s">
        <v>943</v>
      </c>
      <c r="R361" s="348" t="s">
        <v>5973</v>
      </c>
      <c r="S361" s="342" t="s">
        <v>23</v>
      </c>
      <c r="T361" s="344" t="s">
        <v>17</v>
      </c>
      <c r="U361" s="342" t="s">
        <v>6303</v>
      </c>
      <c r="V361" s="342" t="s">
        <v>6199</v>
      </c>
      <c r="W361" s="342" t="s">
        <v>6213</v>
      </c>
      <c r="X361" s="345" t="s">
        <v>5337</v>
      </c>
      <c r="Y361" s="345" t="s">
        <v>5337</v>
      </c>
      <c r="Z361" s="345" t="s">
        <v>5306</v>
      </c>
      <c r="AA361" s="345" t="s">
        <v>942</v>
      </c>
    </row>
    <row r="362" spans="1:27" s="334" customFormat="1">
      <c r="A362" s="343">
        <v>359</v>
      </c>
      <c r="B362" s="342" t="s">
        <v>10</v>
      </c>
      <c r="C362" s="342" t="s">
        <v>750</v>
      </c>
      <c r="D362" s="342" t="s">
        <v>25</v>
      </c>
      <c r="E362" s="342"/>
      <c r="F362" s="342"/>
      <c r="G362" s="348"/>
      <c r="H362" s="348"/>
      <c r="I362" s="348"/>
      <c r="J362" s="342"/>
      <c r="K362" s="342"/>
      <c r="L362" s="342" t="s">
        <v>6290</v>
      </c>
      <c r="M362" s="348"/>
      <c r="N362" s="348"/>
      <c r="O362" s="348"/>
      <c r="P362" s="348"/>
      <c r="Q362" s="348" t="s">
        <v>945</v>
      </c>
      <c r="R362" s="348" t="s">
        <v>946</v>
      </c>
      <c r="S362" s="342" t="s">
        <v>23</v>
      </c>
      <c r="T362" s="344" t="s">
        <v>17</v>
      </c>
      <c r="U362" s="342" t="s">
        <v>942</v>
      </c>
      <c r="V362" s="342" t="s">
        <v>6199</v>
      </c>
      <c r="W362" s="342" t="s">
        <v>5446</v>
      </c>
      <c r="X362" s="345" t="s">
        <v>5337</v>
      </c>
      <c r="Y362" s="345" t="s">
        <v>5337</v>
      </c>
      <c r="Z362" s="345" t="s">
        <v>5306</v>
      </c>
      <c r="AA362" s="345" t="s">
        <v>942</v>
      </c>
    </row>
    <row r="363" spans="1:27" s="334" customFormat="1">
      <c r="A363" s="343">
        <v>360</v>
      </c>
      <c r="B363" s="342" t="s">
        <v>10</v>
      </c>
      <c r="C363" s="342" t="s">
        <v>754</v>
      </c>
      <c r="D363" s="342" t="s">
        <v>25</v>
      </c>
      <c r="E363" s="342"/>
      <c r="F363" s="342"/>
      <c r="G363" s="348"/>
      <c r="H363" s="342"/>
      <c r="I363" s="342"/>
      <c r="J363" s="348"/>
      <c r="K363" s="342"/>
      <c r="L363" s="348" t="s">
        <v>6292</v>
      </c>
      <c r="M363" s="348"/>
      <c r="N363" s="348"/>
      <c r="O363" s="348"/>
      <c r="P363" s="348"/>
      <c r="Q363" s="348" t="s">
        <v>947</v>
      </c>
      <c r="R363" s="348" t="s">
        <v>948</v>
      </c>
      <c r="S363" s="342" t="s">
        <v>23</v>
      </c>
      <c r="T363" s="344" t="s">
        <v>17</v>
      </c>
      <c r="U363" s="342" t="s">
        <v>6293</v>
      </c>
      <c r="V363" s="342" t="s">
        <v>6199</v>
      </c>
      <c r="W363" s="342" t="s">
        <v>6219</v>
      </c>
      <c r="X363" s="345" t="s">
        <v>5337</v>
      </c>
      <c r="Y363" s="345" t="s">
        <v>5337</v>
      </c>
      <c r="Z363" s="345" t="s">
        <v>5306</v>
      </c>
      <c r="AA363" s="345" t="s">
        <v>942</v>
      </c>
    </row>
    <row r="364" spans="1:27" s="334" customFormat="1">
      <c r="A364" s="343">
        <v>361</v>
      </c>
      <c r="B364" s="342" t="s">
        <v>10</v>
      </c>
      <c r="C364" s="342" t="s">
        <v>949</v>
      </c>
      <c r="D364" s="342" t="s">
        <v>36</v>
      </c>
      <c r="E364" s="342"/>
      <c r="F364" s="342"/>
      <c r="G364" s="342"/>
      <c r="H364" s="342" t="s">
        <v>6439</v>
      </c>
      <c r="I364" s="342"/>
      <c r="J364" s="342"/>
      <c r="K364" s="342"/>
      <c r="L364" s="342"/>
      <c r="M364" s="342"/>
      <c r="N364" s="342"/>
      <c r="O364" s="342"/>
      <c r="P364" s="342"/>
      <c r="Q364" s="342" t="s">
        <v>951</v>
      </c>
      <c r="R364" s="342" t="s">
        <v>952</v>
      </c>
      <c r="S364" s="342" t="s">
        <v>30</v>
      </c>
      <c r="T364" s="344" t="s">
        <v>17</v>
      </c>
      <c r="U364" s="342" t="s">
        <v>942</v>
      </c>
      <c r="V364" s="342" t="s">
        <v>6199</v>
      </c>
      <c r="W364" s="342" t="s">
        <v>942</v>
      </c>
      <c r="X364" s="345" t="s">
        <v>942</v>
      </c>
      <c r="Y364" s="345" t="s">
        <v>942</v>
      </c>
      <c r="Z364" s="345" t="s">
        <v>5446</v>
      </c>
      <c r="AA364" s="345" t="s">
        <v>942</v>
      </c>
    </row>
    <row r="365" spans="1:27" s="334" customFormat="1">
      <c r="A365" s="343">
        <v>362</v>
      </c>
      <c r="B365" s="342" t="s">
        <v>10</v>
      </c>
      <c r="C365" s="342" t="s">
        <v>860</v>
      </c>
      <c r="D365" s="342" t="s">
        <v>41</v>
      </c>
      <c r="E365" s="342"/>
      <c r="F365" s="342"/>
      <c r="G365" s="342"/>
      <c r="H365" s="342"/>
      <c r="I365" s="342" t="s">
        <v>6302</v>
      </c>
      <c r="J365" s="342"/>
      <c r="K365" s="342"/>
      <c r="L365" s="342"/>
      <c r="M365" s="342"/>
      <c r="N365" s="342"/>
      <c r="O365" s="342"/>
      <c r="P365" s="342"/>
      <c r="Q365" s="342" t="s">
        <v>953</v>
      </c>
      <c r="R365" s="342" t="s">
        <v>954</v>
      </c>
      <c r="S365" s="342" t="s">
        <v>16</v>
      </c>
      <c r="T365" s="344" t="s">
        <v>17</v>
      </c>
      <c r="U365" s="342" t="s">
        <v>942</v>
      </c>
      <c r="V365" s="342" t="s">
        <v>6199</v>
      </c>
      <c r="W365" s="342" t="s">
        <v>942</v>
      </c>
      <c r="X365" s="345" t="s">
        <v>942</v>
      </c>
      <c r="Y365" s="345" t="s">
        <v>942</v>
      </c>
      <c r="Z365" s="345" t="s">
        <v>5446</v>
      </c>
      <c r="AA365" s="345" t="s">
        <v>942</v>
      </c>
    </row>
    <row r="366" spans="1:27" s="355" customFormat="1">
      <c r="A366" s="343">
        <v>363</v>
      </c>
      <c r="B366" s="342" t="s">
        <v>10</v>
      </c>
      <c r="C366" s="342" t="s">
        <v>864</v>
      </c>
      <c r="D366" s="342" t="s">
        <v>25</v>
      </c>
      <c r="E366" s="342"/>
      <c r="F366" s="342"/>
      <c r="G366" s="342"/>
      <c r="H366" s="342"/>
      <c r="I366" s="342"/>
      <c r="J366" s="342" t="s">
        <v>6425</v>
      </c>
      <c r="K366" s="342"/>
      <c r="L366" s="342"/>
      <c r="M366" s="342"/>
      <c r="N366" s="342"/>
      <c r="O366" s="342"/>
      <c r="P366" s="342"/>
      <c r="Q366" s="342" t="s">
        <v>955</v>
      </c>
      <c r="R366" s="342" t="s">
        <v>5504</v>
      </c>
      <c r="S366" s="342" t="s">
        <v>30</v>
      </c>
      <c r="T366" s="344" t="s">
        <v>17</v>
      </c>
      <c r="U366" s="342" t="s">
        <v>6303</v>
      </c>
      <c r="V366" s="342" t="s">
        <v>6199</v>
      </c>
      <c r="W366" s="342" t="s">
        <v>6213</v>
      </c>
      <c r="X366" s="345" t="s">
        <v>5337</v>
      </c>
      <c r="Y366" s="345" t="s">
        <v>5337</v>
      </c>
      <c r="Z366" s="345" t="s">
        <v>5337</v>
      </c>
      <c r="AA366" s="345" t="s">
        <v>5308</v>
      </c>
    </row>
    <row r="367" spans="1:27" s="334" customFormat="1">
      <c r="A367" s="343">
        <v>364</v>
      </c>
      <c r="B367" s="342" t="s">
        <v>10</v>
      </c>
      <c r="C367" s="342" t="s">
        <v>868</v>
      </c>
      <c r="D367" s="342" t="s">
        <v>25</v>
      </c>
      <c r="E367" s="342"/>
      <c r="F367" s="342"/>
      <c r="G367" s="342"/>
      <c r="H367" s="342"/>
      <c r="I367" s="342"/>
      <c r="J367" s="342" t="s">
        <v>6427</v>
      </c>
      <c r="K367" s="342"/>
      <c r="L367" s="342"/>
      <c r="M367" s="342"/>
      <c r="N367" s="342"/>
      <c r="O367" s="342"/>
      <c r="P367" s="342"/>
      <c r="Q367" s="342" t="s">
        <v>957</v>
      </c>
      <c r="R367" s="388" t="s">
        <v>5506</v>
      </c>
      <c r="S367" s="342" t="s">
        <v>30</v>
      </c>
      <c r="T367" s="344" t="s">
        <v>17</v>
      </c>
      <c r="U367" s="342" t="s">
        <v>6303</v>
      </c>
      <c r="V367" s="342" t="s">
        <v>6199</v>
      </c>
      <c r="W367" s="342" t="s">
        <v>6213</v>
      </c>
      <c r="X367" s="345" t="s">
        <v>5337</v>
      </c>
      <c r="Y367" s="345" t="s">
        <v>5337</v>
      </c>
      <c r="Z367" s="345" t="s">
        <v>5337</v>
      </c>
      <c r="AA367" s="345" t="s">
        <v>5308</v>
      </c>
    </row>
    <row r="368" spans="1:27" s="334" customFormat="1">
      <c r="A368" s="343">
        <v>365</v>
      </c>
      <c r="B368" s="342" t="s">
        <v>10</v>
      </c>
      <c r="C368" s="342" t="s">
        <v>880</v>
      </c>
      <c r="D368" s="342" t="s">
        <v>25</v>
      </c>
      <c r="E368" s="342"/>
      <c r="F368" s="342"/>
      <c r="G368" s="342"/>
      <c r="H368" s="342"/>
      <c r="I368" s="342"/>
      <c r="J368" s="342" t="s">
        <v>6306</v>
      </c>
      <c r="K368" s="342"/>
      <c r="L368" s="342"/>
      <c r="M368" s="342"/>
      <c r="N368" s="342"/>
      <c r="O368" s="342"/>
      <c r="P368" s="342"/>
      <c r="Q368" s="342" t="s">
        <v>959</v>
      </c>
      <c r="R368" s="342" t="s">
        <v>960</v>
      </c>
      <c r="S368" s="342" t="s">
        <v>23</v>
      </c>
      <c r="T368" s="344" t="s">
        <v>17</v>
      </c>
      <c r="U368" s="342" t="s">
        <v>6303</v>
      </c>
      <c r="V368" s="342" t="s">
        <v>6199</v>
      </c>
      <c r="W368" s="342" t="s">
        <v>6213</v>
      </c>
      <c r="X368" s="345" t="s">
        <v>5337</v>
      </c>
      <c r="Y368" s="345" t="s">
        <v>5337</v>
      </c>
      <c r="Z368" s="345" t="s">
        <v>5337</v>
      </c>
      <c r="AA368" s="345" t="s">
        <v>5308</v>
      </c>
    </row>
    <row r="369" spans="1:27" s="334" customFormat="1">
      <c r="A369" s="343">
        <v>366</v>
      </c>
      <c r="B369" s="342" t="s">
        <v>10</v>
      </c>
      <c r="C369" s="342" t="s">
        <v>883</v>
      </c>
      <c r="D369" s="342" t="s">
        <v>25</v>
      </c>
      <c r="E369" s="342"/>
      <c r="F369" s="342"/>
      <c r="G369" s="342"/>
      <c r="H369" s="342"/>
      <c r="I369" s="342"/>
      <c r="J369" s="348" t="s">
        <v>6307</v>
      </c>
      <c r="K369" s="348"/>
      <c r="L369" s="348"/>
      <c r="M369" s="348"/>
      <c r="N369" s="348"/>
      <c r="O369" s="348"/>
      <c r="P369" s="348"/>
      <c r="Q369" s="342" t="s">
        <v>961</v>
      </c>
      <c r="R369" s="342" t="s">
        <v>962</v>
      </c>
      <c r="S369" s="342" t="s">
        <v>23</v>
      </c>
      <c r="T369" s="344" t="s">
        <v>17</v>
      </c>
      <c r="U369" s="342" t="s">
        <v>6303</v>
      </c>
      <c r="V369" s="342" t="s">
        <v>6199</v>
      </c>
      <c r="W369" s="342" t="s">
        <v>6213</v>
      </c>
      <c r="X369" s="345" t="s">
        <v>5337</v>
      </c>
      <c r="Y369" s="345" t="s">
        <v>5337</v>
      </c>
      <c r="Z369" s="345" t="s">
        <v>5337</v>
      </c>
      <c r="AA369" s="345" t="s">
        <v>5308</v>
      </c>
    </row>
    <row r="370" spans="1:27" s="334" customFormat="1">
      <c r="A370" s="343">
        <v>367</v>
      </c>
      <c r="B370" s="342" t="s">
        <v>10</v>
      </c>
      <c r="C370" s="342" t="s">
        <v>887</v>
      </c>
      <c r="D370" s="342" t="s">
        <v>25</v>
      </c>
      <c r="E370" s="342"/>
      <c r="F370" s="342"/>
      <c r="G370" s="342"/>
      <c r="H370" s="342"/>
      <c r="I370" s="342"/>
      <c r="J370" s="348" t="s">
        <v>6431</v>
      </c>
      <c r="K370" s="348"/>
      <c r="L370" s="348"/>
      <c r="M370" s="348"/>
      <c r="N370" s="348"/>
      <c r="O370" s="348"/>
      <c r="P370" s="348"/>
      <c r="Q370" s="342" t="s">
        <v>963</v>
      </c>
      <c r="R370" s="342" t="s">
        <v>5510</v>
      </c>
      <c r="S370" s="342" t="s">
        <v>30</v>
      </c>
      <c r="T370" s="344" t="s">
        <v>17</v>
      </c>
      <c r="U370" s="342" t="s">
        <v>6303</v>
      </c>
      <c r="V370" s="342" t="s">
        <v>6199</v>
      </c>
      <c r="W370" s="342" t="s">
        <v>6213</v>
      </c>
      <c r="X370" s="345" t="s">
        <v>5337</v>
      </c>
      <c r="Y370" s="345" t="s">
        <v>5337</v>
      </c>
      <c r="Z370" s="345" t="s">
        <v>5337</v>
      </c>
      <c r="AA370" s="345" t="s">
        <v>5308</v>
      </c>
    </row>
    <row r="371" spans="1:27" s="334" customFormat="1">
      <c r="A371" s="343">
        <v>368</v>
      </c>
      <c r="B371" s="342" t="s">
        <v>10</v>
      </c>
      <c r="C371" s="342" t="s">
        <v>965</v>
      </c>
      <c r="D371" s="342" t="s">
        <v>36</v>
      </c>
      <c r="E371" s="342"/>
      <c r="F371" s="342"/>
      <c r="G371" s="342"/>
      <c r="H371" s="342"/>
      <c r="I371" s="342"/>
      <c r="J371" s="342" t="s">
        <v>6440</v>
      </c>
      <c r="K371" s="342"/>
      <c r="L371" s="342"/>
      <c r="M371" s="342"/>
      <c r="N371" s="342"/>
      <c r="O371" s="342"/>
      <c r="P371" s="342"/>
      <c r="Q371" s="342" t="s">
        <v>966</v>
      </c>
      <c r="R371" s="342" t="s">
        <v>967</v>
      </c>
      <c r="S371" s="342" t="s">
        <v>139</v>
      </c>
      <c r="T371" s="344" t="s">
        <v>17</v>
      </c>
      <c r="U371" s="342" t="s">
        <v>942</v>
      </c>
      <c r="V371" s="342" t="s">
        <v>6199</v>
      </c>
      <c r="W371" s="342" t="s">
        <v>942</v>
      </c>
      <c r="X371" s="345" t="s">
        <v>5306</v>
      </c>
      <c r="Y371" s="345" t="s">
        <v>942</v>
      </c>
      <c r="Z371" s="345" t="s">
        <v>5306</v>
      </c>
      <c r="AA371" s="345" t="s">
        <v>942</v>
      </c>
    </row>
    <row r="372" spans="1:27" s="334" customFormat="1">
      <c r="A372" s="343">
        <v>369</v>
      </c>
      <c r="B372" s="342" t="s">
        <v>10</v>
      </c>
      <c r="C372" s="351" t="s">
        <v>159</v>
      </c>
      <c r="D372" s="342" t="s">
        <v>41</v>
      </c>
      <c r="E372" s="342"/>
      <c r="F372" s="342"/>
      <c r="G372" s="342"/>
      <c r="H372" s="342"/>
      <c r="I372" s="342"/>
      <c r="J372" s="342"/>
      <c r="K372" s="342" t="s">
        <v>6226</v>
      </c>
      <c r="L372" s="342"/>
      <c r="M372" s="342"/>
      <c r="N372" s="342"/>
      <c r="O372" s="342"/>
      <c r="P372" s="342"/>
      <c r="Q372" s="342" t="s">
        <v>968</v>
      </c>
      <c r="R372" s="342" t="s">
        <v>969</v>
      </c>
      <c r="S372" s="342" t="s">
        <v>16</v>
      </c>
      <c r="T372" s="344" t="s">
        <v>17</v>
      </c>
      <c r="U372" s="342" t="s">
        <v>942</v>
      </c>
      <c r="V372" s="342" t="s">
        <v>6199</v>
      </c>
      <c r="W372" s="342" t="s">
        <v>942</v>
      </c>
      <c r="X372" s="345" t="s">
        <v>5306</v>
      </c>
      <c r="Y372" s="345" t="s">
        <v>942</v>
      </c>
      <c r="Z372" s="345" t="s">
        <v>5306</v>
      </c>
      <c r="AA372" s="345" t="s">
        <v>942</v>
      </c>
    </row>
    <row r="373" spans="1:27" s="334" customFormat="1">
      <c r="A373" s="343">
        <v>370</v>
      </c>
      <c r="B373" s="342" t="s">
        <v>10</v>
      </c>
      <c r="C373" s="342" t="s">
        <v>163</v>
      </c>
      <c r="D373" s="342" t="s">
        <v>25</v>
      </c>
      <c r="E373" s="342"/>
      <c r="F373" s="342"/>
      <c r="G373" s="342"/>
      <c r="H373" s="342"/>
      <c r="I373" s="342"/>
      <c r="J373" s="342"/>
      <c r="K373" s="342"/>
      <c r="L373" s="342" t="s">
        <v>6227</v>
      </c>
      <c r="M373" s="342"/>
      <c r="N373" s="342"/>
      <c r="O373" s="342"/>
      <c r="P373" s="342"/>
      <c r="Q373" s="342" t="s">
        <v>970</v>
      </c>
      <c r="R373" s="342" t="s">
        <v>971</v>
      </c>
      <c r="S373" s="342" t="s">
        <v>23</v>
      </c>
      <c r="T373" s="344" t="s">
        <v>17</v>
      </c>
      <c r="U373" s="342" t="s">
        <v>942</v>
      </c>
      <c r="V373" s="342" t="s">
        <v>6199</v>
      </c>
      <c r="W373" s="342" t="s">
        <v>942</v>
      </c>
      <c r="X373" s="345" t="s">
        <v>5337</v>
      </c>
      <c r="Y373" s="345" t="s">
        <v>5337</v>
      </c>
      <c r="Z373" s="345" t="s">
        <v>5306</v>
      </c>
      <c r="AA373" s="345" t="s">
        <v>942</v>
      </c>
    </row>
    <row r="374" spans="1:27" s="334" customFormat="1">
      <c r="A374" s="343">
        <v>371</v>
      </c>
      <c r="B374" s="342" t="s">
        <v>10</v>
      </c>
      <c r="C374" s="342" t="s">
        <v>167</v>
      </c>
      <c r="D374" s="342" t="s">
        <v>25</v>
      </c>
      <c r="E374" s="342"/>
      <c r="F374" s="342"/>
      <c r="G374" s="342"/>
      <c r="H374" s="342"/>
      <c r="I374" s="342"/>
      <c r="J374" s="342"/>
      <c r="K374" s="342"/>
      <c r="L374" s="342" t="s">
        <v>6228</v>
      </c>
      <c r="M374" s="342"/>
      <c r="N374" s="342"/>
      <c r="O374" s="342"/>
      <c r="P374" s="342"/>
      <c r="Q374" s="342" t="s">
        <v>972</v>
      </c>
      <c r="R374" s="342" t="s">
        <v>973</v>
      </c>
      <c r="S374" s="342" t="s">
        <v>30</v>
      </c>
      <c r="T374" s="344" t="s">
        <v>17</v>
      </c>
      <c r="U374" s="342" t="s">
        <v>6229</v>
      </c>
      <c r="V374" s="342" t="s">
        <v>6199</v>
      </c>
      <c r="W374" s="342" t="s">
        <v>6222</v>
      </c>
      <c r="X374" s="345" t="s">
        <v>5337</v>
      </c>
      <c r="Y374" s="345" t="s">
        <v>5337</v>
      </c>
      <c r="Z374" s="345" t="s">
        <v>5306</v>
      </c>
      <c r="AA374" s="345" t="s">
        <v>942</v>
      </c>
    </row>
    <row r="375" spans="1:27" s="342" customFormat="1">
      <c r="A375" s="343">
        <v>372</v>
      </c>
      <c r="B375" s="342" t="s">
        <v>10</v>
      </c>
      <c r="C375" s="342" t="s">
        <v>170</v>
      </c>
      <c r="D375" s="342" t="s">
        <v>25</v>
      </c>
      <c r="L375" s="342" t="s">
        <v>6230</v>
      </c>
      <c r="Q375" s="342" t="s">
        <v>974</v>
      </c>
      <c r="R375" s="342" t="s">
        <v>975</v>
      </c>
      <c r="S375" s="342" t="s">
        <v>30</v>
      </c>
      <c r="T375" s="356" t="s">
        <v>17</v>
      </c>
      <c r="U375" s="357"/>
      <c r="V375" s="357"/>
      <c r="W375" s="357"/>
      <c r="X375" s="356" t="s">
        <v>5337</v>
      </c>
      <c r="Y375" s="356" t="s">
        <v>5337</v>
      </c>
      <c r="Z375" s="345" t="s">
        <v>5306</v>
      </c>
      <c r="AA375" s="356" t="s">
        <v>942</v>
      </c>
    </row>
    <row r="376" spans="1:27" s="355" customFormat="1">
      <c r="A376" s="343">
        <v>373</v>
      </c>
      <c r="B376" s="342" t="s">
        <v>10</v>
      </c>
      <c r="C376" s="342" t="s">
        <v>175</v>
      </c>
      <c r="D376" s="342" t="s">
        <v>25</v>
      </c>
      <c r="E376" s="342"/>
      <c r="F376" s="342"/>
      <c r="G376" s="342"/>
      <c r="H376" s="342"/>
      <c r="I376" s="342"/>
      <c r="J376" s="342"/>
      <c r="K376" s="342"/>
      <c r="L376" s="342" t="s">
        <v>6231</v>
      </c>
      <c r="M376" s="342"/>
      <c r="N376" s="342"/>
      <c r="O376" s="342"/>
      <c r="P376" s="342"/>
      <c r="Q376" s="342" t="s">
        <v>976</v>
      </c>
      <c r="R376" s="342" t="s">
        <v>977</v>
      </c>
      <c r="S376" s="342" t="s">
        <v>30</v>
      </c>
      <c r="T376" s="344" t="s">
        <v>17</v>
      </c>
      <c r="U376" s="342" t="s">
        <v>6212</v>
      </c>
      <c r="V376" s="342" t="s">
        <v>6199</v>
      </c>
      <c r="W376" s="342" t="s">
        <v>6213</v>
      </c>
      <c r="X376" s="345" t="s">
        <v>5337</v>
      </c>
      <c r="Y376" s="345" t="s">
        <v>5337</v>
      </c>
      <c r="Z376" s="345" t="s">
        <v>5306</v>
      </c>
      <c r="AA376" s="345" t="s">
        <v>942</v>
      </c>
    </row>
    <row r="377" spans="1:27" s="334" customFormat="1">
      <c r="A377" s="343">
        <v>374</v>
      </c>
      <c r="B377" s="342" t="s">
        <v>10</v>
      </c>
      <c r="C377" s="342" t="s">
        <v>179</v>
      </c>
      <c r="D377" s="342" t="s">
        <v>25</v>
      </c>
      <c r="E377" s="342"/>
      <c r="F377" s="342"/>
      <c r="G377" s="342"/>
      <c r="H377" s="342"/>
      <c r="I377" s="342"/>
      <c r="J377" s="342"/>
      <c r="K377" s="342"/>
      <c r="L377" s="342" t="s">
        <v>6232</v>
      </c>
      <c r="M377" s="342"/>
      <c r="N377" s="342"/>
      <c r="O377" s="342"/>
      <c r="P377" s="342"/>
      <c r="Q377" s="342" t="s">
        <v>978</v>
      </c>
      <c r="R377" s="342" t="s">
        <v>979</v>
      </c>
      <c r="S377" s="342" t="s">
        <v>23</v>
      </c>
      <c r="T377" s="344" t="s">
        <v>17</v>
      </c>
      <c r="U377" s="342" t="s">
        <v>6233</v>
      </c>
      <c r="V377" s="342" t="s">
        <v>6199</v>
      </c>
      <c r="W377" s="342" t="s">
        <v>6219</v>
      </c>
      <c r="X377" s="345" t="s">
        <v>5337</v>
      </c>
      <c r="Y377" s="345" t="s">
        <v>5337</v>
      </c>
      <c r="Z377" s="345" t="s">
        <v>5306</v>
      </c>
      <c r="AA377" s="345" t="s">
        <v>942</v>
      </c>
    </row>
    <row r="378" spans="1:27" s="334" customFormat="1">
      <c r="A378" s="343">
        <v>375</v>
      </c>
      <c r="B378" s="342" t="s">
        <v>10</v>
      </c>
      <c r="C378" s="342" t="s">
        <v>182</v>
      </c>
      <c r="D378" s="342" t="s">
        <v>25</v>
      </c>
      <c r="E378" s="342"/>
      <c r="F378" s="342"/>
      <c r="G378" s="342"/>
      <c r="H378" s="342"/>
      <c r="I378" s="342"/>
      <c r="J378" s="342"/>
      <c r="K378" s="342"/>
      <c r="L378" s="342" t="s">
        <v>6234</v>
      </c>
      <c r="M378" s="342"/>
      <c r="N378" s="342"/>
      <c r="O378" s="342"/>
      <c r="P378" s="342"/>
      <c r="Q378" s="342" t="s">
        <v>980</v>
      </c>
      <c r="R378" s="342" t="s">
        <v>5518</v>
      </c>
      <c r="S378" s="342" t="s">
        <v>30</v>
      </c>
      <c r="T378" s="344" t="s">
        <v>17</v>
      </c>
      <c r="U378" s="342" t="s">
        <v>6207</v>
      </c>
      <c r="V378" s="342" t="s">
        <v>6199</v>
      </c>
      <c r="W378" s="342" t="s">
        <v>6208</v>
      </c>
      <c r="X378" s="345" t="s">
        <v>5337</v>
      </c>
      <c r="Y378" s="345" t="s">
        <v>5337</v>
      </c>
      <c r="Z378" s="345" t="s">
        <v>5306</v>
      </c>
      <c r="AA378" s="345" t="s">
        <v>942</v>
      </c>
    </row>
    <row r="379" spans="1:27" s="342" customFormat="1">
      <c r="A379" s="343">
        <v>376</v>
      </c>
      <c r="B379" s="342" t="s">
        <v>10</v>
      </c>
      <c r="C379" s="350" t="s">
        <v>186</v>
      </c>
      <c r="D379" s="342" t="s">
        <v>25</v>
      </c>
      <c r="L379" s="342" t="s">
        <v>6235</v>
      </c>
      <c r="Q379" s="342" t="s">
        <v>982</v>
      </c>
      <c r="R379" s="342" t="s">
        <v>983</v>
      </c>
      <c r="S379" s="342" t="s">
        <v>30</v>
      </c>
      <c r="T379" s="358" t="s">
        <v>17</v>
      </c>
      <c r="U379" s="359" t="s">
        <v>6207</v>
      </c>
      <c r="V379" s="359" t="s">
        <v>6199</v>
      </c>
      <c r="W379" s="359" t="s">
        <v>6208</v>
      </c>
      <c r="X379" s="358" t="s">
        <v>5337</v>
      </c>
      <c r="Y379" s="358" t="s">
        <v>5337</v>
      </c>
      <c r="Z379" s="358" t="s">
        <v>5306</v>
      </c>
      <c r="AA379" s="354" t="s">
        <v>942</v>
      </c>
    </row>
    <row r="380" spans="1:27" s="334" customFormat="1">
      <c r="A380" s="343">
        <v>377</v>
      </c>
      <c r="B380" s="342" t="s">
        <v>10</v>
      </c>
      <c r="C380" s="342" t="s">
        <v>984</v>
      </c>
      <c r="D380" s="342" t="s">
        <v>36</v>
      </c>
      <c r="E380" s="342"/>
      <c r="F380" s="342" t="s">
        <v>6311</v>
      </c>
      <c r="G380" s="342"/>
      <c r="H380" s="342"/>
      <c r="I380" s="342"/>
      <c r="J380" s="342"/>
      <c r="K380" s="342"/>
      <c r="L380" s="342"/>
      <c r="M380" s="342"/>
      <c r="N380" s="342"/>
      <c r="O380" s="342"/>
      <c r="P380" s="342"/>
      <c r="Q380" s="342" t="s">
        <v>986</v>
      </c>
      <c r="R380" s="342" t="s">
        <v>6441</v>
      </c>
      <c r="S380" s="342" t="s">
        <v>988</v>
      </c>
      <c r="T380" s="344" t="s">
        <v>17</v>
      </c>
      <c r="U380" s="342" t="s">
        <v>942</v>
      </c>
      <c r="V380" s="342" t="s">
        <v>6199</v>
      </c>
      <c r="W380" s="342" t="s">
        <v>942</v>
      </c>
      <c r="X380" s="345" t="s">
        <v>942</v>
      </c>
      <c r="Y380" s="345" t="s">
        <v>942</v>
      </c>
      <c r="Z380" s="345" t="s">
        <v>5306</v>
      </c>
      <c r="AA380" s="345" t="s">
        <v>942</v>
      </c>
    </row>
    <row r="381" spans="1:27" s="334" customFormat="1">
      <c r="A381" s="343">
        <v>378</v>
      </c>
      <c r="B381" s="342" t="s">
        <v>10</v>
      </c>
      <c r="C381" s="342" t="s">
        <v>989</v>
      </c>
      <c r="D381" s="342" t="s">
        <v>41</v>
      </c>
      <c r="E381" s="342"/>
      <c r="F381" s="342"/>
      <c r="G381" s="342" t="s">
        <v>6312</v>
      </c>
      <c r="H381" s="342"/>
      <c r="I381" s="342"/>
      <c r="J381" s="342"/>
      <c r="K381" s="342"/>
      <c r="L381" s="342"/>
      <c r="M381" s="342"/>
      <c r="N381" s="342"/>
      <c r="O381" s="342"/>
      <c r="P381" s="342"/>
      <c r="Q381" s="342" t="s">
        <v>991</v>
      </c>
      <c r="R381" s="342" t="s">
        <v>992</v>
      </c>
      <c r="S381" s="342" t="s">
        <v>16</v>
      </c>
      <c r="T381" s="344" t="s">
        <v>17</v>
      </c>
      <c r="U381" s="342" t="s">
        <v>942</v>
      </c>
      <c r="V381" s="342" t="s">
        <v>6199</v>
      </c>
      <c r="W381" s="342" t="s">
        <v>942</v>
      </c>
      <c r="X381" s="345" t="s">
        <v>942</v>
      </c>
      <c r="Y381" s="345" t="s">
        <v>942</v>
      </c>
      <c r="Z381" s="345" t="s">
        <v>5306</v>
      </c>
      <c r="AA381" s="345" t="s">
        <v>942</v>
      </c>
    </row>
    <row r="382" spans="1:27" s="334" customFormat="1">
      <c r="A382" s="343">
        <v>379</v>
      </c>
      <c r="B382" s="342" t="s">
        <v>10</v>
      </c>
      <c r="C382" s="342" t="s">
        <v>993</v>
      </c>
      <c r="D382" s="342" t="s">
        <v>36</v>
      </c>
      <c r="E382" s="342"/>
      <c r="F382" s="342"/>
      <c r="G382" s="342"/>
      <c r="H382" s="342" t="s">
        <v>6313</v>
      </c>
      <c r="I382" s="342"/>
      <c r="J382" s="342"/>
      <c r="K382" s="342"/>
      <c r="L382" s="342"/>
      <c r="M382" s="342"/>
      <c r="N382" s="342"/>
      <c r="O382" s="342"/>
      <c r="P382" s="342"/>
      <c r="Q382" s="342" t="s">
        <v>995</v>
      </c>
      <c r="R382" s="342" t="s">
        <v>996</v>
      </c>
      <c r="S382" s="342" t="s">
        <v>23</v>
      </c>
      <c r="T382" s="344" t="s">
        <v>17</v>
      </c>
      <c r="U382" s="342" t="s">
        <v>942</v>
      </c>
      <c r="V382" s="342" t="s">
        <v>6199</v>
      </c>
      <c r="W382" s="342" t="s">
        <v>942</v>
      </c>
      <c r="X382" s="345" t="s">
        <v>6385</v>
      </c>
      <c r="Y382" s="345" t="s">
        <v>942</v>
      </c>
      <c r="Z382" s="345" t="s">
        <v>5306</v>
      </c>
      <c r="AA382" s="345" t="s">
        <v>942</v>
      </c>
    </row>
    <row r="383" spans="1:27" s="334" customFormat="1">
      <c r="A383" s="343">
        <v>380</v>
      </c>
      <c r="B383" s="342" t="s">
        <v>10</v>
      </c>
      <c r="C383" s="342" t="s">
        <v>997</v>
      </c>
      <c r="D383" s="342" t="s">
        <v>41</v>
      </c>
      <c r="E383" s="342"/>
      <c r="F383" s="342"/>
      <c r="G383" s="342"/>
      <c r="H383" s="342"/>
      <c r="I383" s="342" t="s">
        <v>6314</v>
      </c>
      <c r="J383" s="342"/>
      <c r="K383" s="342"/>
      <c r="L383" s="342"/>
      <c r="M383" s="342"/>
      <c r="N383" s="342"/>
      <c r="O383" s="342"/>
      <c r="P383" s="342"/>
      <c r="Q383" s="342" t="s">
        <v>999</v>
      </c>
      <c r="R383" s="342" t="s">
        <v>1000</v>
      </c>
      <c r="S383" s="342" t="s">
        <v>16</v>
      </c>
      <c r="T383" s="344" t="s">
        <v>17</v>
      </c>
      <c r="U383" s="342" t="s">
        <v>942</v>
      </c>
      <c r="V383" s="342" t="s">
        <v>6199</v>
      </c>
      <c r="W383" s="342" t="s">
        <v>942</v>
      </c>
      <c r="X383" s="345" t="s">
        <v>6442</v>
      </c>
      <c r="Y383" s="345" t="s">
        <v>942</v>
      </c>
      <c r="Z383" s="345" t="s">
        <v>5306</v>
      </c>
      <c r="AA383" s="345" t="s">
        <v>942</v>
      </c>
    </row>
    <row r="384" spans="1:27" s="334" customFormat="1">
      <c r="A384" s="343">
        <v>381</v>
      </c>
      <c r="B384" s="342" t="s">
        <v>10</v>
      </c>
      <c r="C384" s="342" t="s">
        <v>1001</v>
      </c>
      <c r="D384" s="342" t="s">
        <v>25</v>
      </c>
      <c r="E384" s="342"/>
      <c r="F384" s="342"/>
      <c r="G384" s="342"/>
      <c r="H384" s="342"/>
      <c r="I384" s="342"/>
      <c r="J384" s="342" t="s">
        <v>6315</v>
      </c>
      <c r="K384" s="342"/>
      <c r="L384" s="342"/>
      <c r="M384" s="342"/>
      <c r="N384" s="342"/>
      <c r="O384" s="342"/>
      <c r="P384" s="342"/>
      <c r="Q384" s="342" t="s">
        <v>1003</v>
      </c>
      <c r="R384" s="342" t="s">
        <v>5523</v>
      </c>
      <c r="S384" s="342" t="s">
        <v>23</v>
      </c>
      <c r="T384" s="344" t="s">
        <v>17</v>
      </c>
      <c r="U384" s="342" t="s">
        <v>942</v>
      </c>
      <c r="V384" s="342" t="s">
        <v>6199</v>
      </c>
      <c r="W384" s="342" t="s">
        <v>942</v>
      </c>
      <c r="X384" s="345" t="s">
        <v>5978</v>
      </c>
      <c r="Y384" s="345" t="s">
        <v>5311</v>
      </c>
      <c r="Z384" s="345" t="s">
        <v>5311</v>
      </c>
      <c r="AA384" s="345" t="s">
        <v>942</v>
      </c>
    </row>
    <row r="385" spans="1:27" s="334" customFormat="1">
      <c r="A385" s="343">
        <v>382</v>
      </c>
      <c r="B385" s="342" t="s">
        <v>10</v>
      </c>
      <c r="C385" s="342" t="s">
        <v>1005</v>
      </c>
      <c r="D385" s="342" t="s">
        <v>25</v>
      </c>
      <c r="E385" s="342"/>
      <c r="F385" s="342"/>
      <c r="G385" s="342"/>
      <c r="H385" s="342"/>
      <c r="I385" s="342"/>
      <c r="J385" s="342" t="s">
        <v>6443</v>
      </c>
      <c r="K385" s="342"/>
      <c r="L385" s="342"/>
      <c r="M385" s="342"/>
      <c r="N385" s="342"/>
      <c r="O385" s="342"/>
      <c r="P385" s="342"/>
      <c r="Q385" s="342" t="s">
        <v>1006</v>
      </c>
      <c r="R385" s="342" t="s">
        <v>5525</v>
      </c>
      <c r="S385" s="342" t="s">
        <v>23</v>
      </c>
      <c r="T385" s="344" t="s">
        <v>17</v>
      </c>
      <c r="U385" s="342" t="s">
        <v>6207</v>
      </c>
      <c r="V385" s="342" t="s">
        <v>6199</v>
      </c>
      <c r="W385" s="342" t="s">
        <v>6208</v>
      </c>
      <c r="X385" s="345" t="s">
        <v>5373</v>
      </c>
      <c r="Y385" s="345" t="s">
        <v>5337</v>
      </c>
      <c r="Z385" s="345" t="s">
        <v>5308</v>
      </c>
      <c r="AA385" s="345" t="s">
        <v>942</v>
      </c>
    </row>
    <row r="386" spans="1:27" s="334" customFormat="1">
      <c r="A386" s="343">
        <v>383</v>
      </c>
      <c r="B386" s="342" t="s">
        <v>10</v>
      </c>
      <c r="C386" s="351" t="s">
        <v>1008</v>
      </c>
      <c r="D386" s="342" t="s">
        <v>36</v>
      </c>
      <c r="E386" s="342"/>
      <c r="F386" s="342"/>
      <c r="G386" s="342"/>
      <c r="H386" s="342"/>
      <c r="I386" s="342"/>
      <c r="J386" s="342" t="s">
        <v>6444</v>
      </c>
      <c r="K386" s="342"/>
      <c r="L386" s="342"/>
      <c r="M386" s="342"/>
      <c r="N386" s="342"/>
      <c r="O386" s="342"/>
      <c r="P386" s="342"/>
      <c r="Q386" s="342" t="s">
        <v>1009</v>
      </c>
      <c r="R386" s="342" t="s">
        <v>1010</v>
      </c>
      <c r="S386" s="342" t="s">
        <v>139</v>
      </c>
      <c r="T386" s="344" t="s">
        <v>17</v>
      </c>
      <c r="U386" s="342" t="s">
        <v>942</v>
      </c>
      <c r="V386" s="342" t="s">
        <v>6199</v>
      </c>
      <c r="W386" s="342" t="s">
        <v>942</v>
      </c>
      <c r="X386" s="345" t="s">
        <v>942</v>
      </c>
      <c r="Y386" s="345" t="s">
        <v>942</v>
      </c>
      <c r="Z386" s="345" t="s">
        <v>5308</v>
      </c>
      <c r="AA386" s="345" t="s">
        <v>942</v>
      </c>
    </row>
    <row r="387" spans="1:27" s="342" customFormat="1">
      <c r="A387" s="343">
        <v>384</v>
      </c>
      <c r="B387" s="342" t="s">
        <v>10</v>
      </c>
      <c r="C387" s="351" t="s">
        <v>140</v>
      </c>
      <c r="D387" s="342" t="s">
        <v>41</v>
      </c>
      <c r="K387" s="342" t="s">
        <v>6225</v>
      </c>
      <c r="Q387" s="342" t="s">
        <v>1011</v>
      </c>
      <c r="R387" s="342" t="s">
        <v>1012</v>
      </c>
      <c r="S387" s="342" t="s">
        <v>46</v>
      </c>
      <c r="T387" s="344" t="s">
        <v>17</v>
      </c>
      <c r="U387" s="342" t="s">
        <v>942</v>
      </c>
      <c r="V387" s="342" t="s">
        <v>6199</v>
      </c>
      <c r="W387" s="342" t="s">
        <v>942</v>
      </c>
      <c r="X387" s="345" t="s">
        <v>942</v>
      </c>
      <c r="Y387" s="345" t="s">
        <v>942</v>
      </c>
      <c r="Z387" s="345" t="s">
        <v>5308</v>
      </c>
      <c r="AA387" s="345" t="s">
        <v>942</v>
      </c>
    </row>
    <row r="388" spans="1:27" s="342" customFormat="1">
      <c r="A388" s="343">
        <v>385</v>
      </c>
      <c r="B388" s="342" t="s">
        <v>10</v>
      </c>
      <c r="C388" s="351" t="s">
        <v>144</v>
      </c>
      <c r="D388" s="342" t="s">
        <v>25</v>
      </c>
      <c r="L388" s="342" t="s">
        <v>6316</v>
      </c>
      <c r="Q388" s="342" t="s">
        <v>1013</v>
      </c>
      <c r="R388" s="342" t="s">
        <v>1014</v>
      </c>
      <c r="S388" s="342" t="s">
        <v>30</v>
      </c>
      <c r="T388" s="344" t="s">
        <v>17</v>
      </c>
      <c r="U388" s="342" t="s">
        <v>6212</v>
      </c>
      <c r="V388" s="342" t="s">
        <v>6199</v>
      </c>
      <c r="W388" s="342" t="s">
        <v>6213</v>
      </c>
      <c r="X388" s="345" t="s">
        <v>5337</v>
      </c>
      <c r="Y388" s="345" t="s">
        <v>942</v>
      </c>
      <c r="Z388" s="345" t="s">
        <v>5308</v>
      </c>
      <c r="AA388" s="345" t="s">
        <v>942</v>
      </c>
    </row>
    <row r="389" spans="1:27" s="342" customFormat="1">
      <c r="A389" s="343">
        <v>386</v>
      </c>
      <c r="B389" s="342" t="s">
        <v>10</v>
      </c>
      <c r="C389" s="351" t="s">
        <v>148</v>
      </c>
      <c r="D389" s="342" t="s">
        <v>25</v>
      </c>
      <c r="L389" s="342" t="s">
        <v>6317</v>
      </c>
      <c r="Q389" s="342" t="s">
        <v>1015</v>
      </c>
      <c r="R389" s="342" t="s">
        <v>1016</v>
      </c>
      <c r="S389" s="342" t="s">
        <v>30</v>
      </c>
      <c r="T389" s="344" t="s">
        <v>17</v>
      </c>
      <c r="U389" s="342" t="s">
        <v>6212</v>
      </c>
      <c r="V389" s="342" t="s">
        <v>6199</v>
      </c>
      <c r="W389" s="342" t="s">
        <v>6213</v>
      </c>
      <c r="X389" s="345" t="s">
        <v>5337</v>
      </c>
      <c r="Y389" s="345" t="s">
        <v>942</v>
      </c>
      <c r="Z389" s="345" t="s">
        <v>5308</v>
      </c>
      <c r="AA389" s="345" t="s">
        <v>942</v>
      </c>
    </row>
    <row r="390" spans="1:27" s="342" customFormat="1">
      <c r="A390" s="343">
        <v>387</v>
      </c>
      <c r="B390" s="342" t="s">
        <v>10</v>
      </c>
      <c r="C390" s="342" t="s">
        <v>152</v>
      </c>
      <c r="D390" s="342" t="s">
        <v>25</v>
      </c>
      <c r="L390" s="342" t="s">
        <v>6318</v>
      </c>
      <c r="Q390" s="342" t="s">
        <v>1017</v>
      </c>
      <c r="R390" s="342" t="s">
        <v>1018</v>
      </c>
      <c r="S390" s="342" t="s">
        <v>30</v>
      </c>
      <c r="T390" s="344" t="s">
        <v>17</v>
      </c>
      <c r="U390" s="342" t="s">
        <v>942</v>
      </c>
      <c r="V390" s="342" t="s">
        <v>6199</v>
      </c>
      <c r="W390" s="342" t="s">
        <v>942</v>
      </c>
      <c r="X390" s="345" t="s">
        <v>5337</v>
      </c>
      <c r="Y390" s="345" t="s">
        <v>942</v>
      </c>
      <c r="Z390" s="345" t="s">
        <v>5308</v>
      </c>
      <c r="AA390" s="345" t="s">
        <v>942</v>
      </c>
    </row>
    <row r="391" spans="1:27" s="342" customFormat="1">
      <c r="A391" s="343">
        <v>388</v>
      </c>
      <c r="B391" s="342" t="s">
        <v>10</v>
      </c>
      <c r="C391" s="350" t="s">
        <v>1019</v>
      </c>
      <c r="D391" s="342" t="s">
        <v>36</v>
      </c>
      <c r="J391" s="371" t="s">
        <v>6445</v>
      </c>
      <c r="K391" s="371"/>
      <c r="L391" s="371"/>
      <c r="M391" s="371"/>
      <c r="N391" s="371"/>
      <c r="O391" s="371"/>
      <c r="P391" s="371"/>
      <c r="Q391" s="342" t="s">
        <v>1020</v>
      </c>
      <c r="R391" s="342" t="s">
        <v>6446</v>
      </c>
      <c r="S391" s="342" t="s">
        <v>30</v>
      </c>
      <c r="T391" s="344"/>
      <c r="U391" s="342" t="s">
        <v>942</v>
      </c>
      <c r="V391" s="342" t="s">
        <v>6199</v>
      </c>
      <c r="W391" s="342" t="s">
        <v>942</v>
      </c>
      <c r="X391" s="345" t="s">
        <v>942</v>
      </c>
      <c r="Y391" s="345" t="s">
        <v>942</v>
      </c>
      <c r="Z391" s="345" t="s">
        <v>5308</v>
      </c>
      <c r="AA391" s="345" t="s">
        <v>942</v>
      </c>
    </row>
    <row r="392" spans="1:27" s="342" customFormat="1">
      <c r="A392" s="343">
        <v>389</v>
      </c>
      <c r="B392" s="342" t="s">
        <v>10</v>
      </c>
      <c r="C392" s="351" t="s">
        <v>159</v>
      </c>
      <c r="D392" s="342" t="s">
        <v>41</v>
      </c>
      <c r="K392" s="342" t="s">
        <v>6226</v>
      </c>
      <c r="Q392" s="342" t="s">
        <v>1022</v>
      </c>
      <c r="R392" s="342" t="s">
        <v>1023</v>
      </c>
      <c r="S392" s="342" t="s">
        <v>46</v>
      </c>
      <c r="T392" s="344"/>
      <c r="U392" s="342" t="s">
        <v>942</v>
      </c>
      <c r="V392" s="342" t="s">
        <v>6199</v>
      </c>
      <c r="W392" s="342" t="s">
        <v>942</v>
      </c>
      <c r="X392" s="345" t="s">
        <v>942</v>
      </c>
      <c r="Y392" s="345" t="s">
        <v>942</v>
      </c>
      <c r="Z392" s="345" t="s">
        <v>5308</v>
      </c>
      <c r="AA392" s="345" t="s">
        <v>942</v>
      </c>
    </row>
    <row r="393" spans="1:27" s="342" customFormat="1">
      <c r="A393" s="343">
        <v>390</v>
      </c>
      <c r="B393" s="342" t="s">
        <v>10</v>
      </c>
      <c r="C393" s="351" t="s">
        <v>163</v>
      </c>
      <c r="D393" s="342" t="s">
        <v>25</v>
      </c>
      <c r="L393" s="342" t="s">
        <v>6227</v>
      </c>
      <c r="Q393" s="342" t="s">
        <v>1024</v>
      </c>
      <c r="R393" s="342" t="s">
        <v>1025</v>
      </c>
      <c r="S393" s="342" t="s">
        <v>23</v>
      </c>
      <c r="T393" s="344" t="s">
        <v>17</v>
      </c>
      <c r="U393" s="342" t="s">
        <v>942</v>
      </c>
      <c r="V393" s="342" t="s">
        <v>6199</v>
      </c>
      <c r="W393" s="342" t="s">
        <v>942</v>
      </c>
      <c r="X393" s="345" t="s">
        <v>5335</v>
      </c>
      <c r="Y393" s="345" t="s">
        <v>942</v>
      </c>
      <c r="Z393" s="345" t="s">
        <v>5308</v>
      </c>
      <c r="AA393" s="345" t="s">
        <v>942</v>
      </c>
    </row>
    <row r="394" spans="1:27" s="342" customFormat="1">
      <c r="A394" s="343">
        <v>391</v>
      </c>
      <c r="B394" s="342" t="s">
        <v>10</v>
      </c>
      <c r="C394" s="351" t="s">
        <v>167</v>
      </c>
      <c r="D394" s="342" t="s">
        <v>25</v>
      </c>
      <c r="L394" s="342" t="s">
        <v>6228</v>
      </c>
      <c r="Q394" s="342" t="s">
        <v>1026</v>
      </c>
      <c r="R394" s="342" t="s">
        <v>1027</v>
      </c>
      <c r="S394" s="342" t="s">
        <v>30</v>
      </c>
      <c r="T394" s="344" t="s">
        <v>17</v>
      </c>
      <c r="U394" s="342" t="s">
        <v>6229</v>
      </c>
      <c r="V394" s="342" t="s">
        <v>6199</v>
      </c>
      <c r="W394" s="342" t="s">
        <v>6222</v>
      </c>
      <c r="X394" s="345" t="s">
        <v>5337</v>
      </c>
      <c r="Y394" s="345" t="s">
        <v>942</v>
      </c>
      <c r="Z394" s="345" t="s">
        <v>5308</v>
      </c>
      <c r="AA394" s="345" t="s">
        <v>942</v>
      </c>
    </row>
    <row r="395" spans="1:27" s="342" customFormat="1">
      <c r="A395" s="343">
        <v>392</v>
      </c>
      <c r="B395" s="342" t="s">
        <v>10</v>
      </c>
      <c r="C395" s="342" t="s">
        <v>170</v>
      </c>
      <c r="D395" s="342" t="s">
        <v>25</v>
      </c>
      <c r="L395" s="342" t="s">
        <v>6230</v>
      </c>
      <c r="Q395" s="342" t="s">
        <v>1028</v>
      </c>
      <c r="R395" s="342" t="s">
        <v>1029</v>
      </c>
      <c r="S395" s="342" t="s">
        <v>30</v>
      </c>
      <c r="T395" s="356" t="s">
        <v>17</v>
      </c>
      <c r="U395" s="357"/>
      <c r="V395" s="357"/>
      <c r="W395" s="357"/>
      <c r="X395" s="356" t="s">
        <v>5337</v>
      </c>
      <c r="Y395" s="345" t="s">
        <v>942</v>
      </c>
      <c r="Z395" s="345" t="s">
        <v>942</v>
      </c>
      <c r="AA395" s="356" t="s">
        <v>5308</v>
      </c>
    </row>
    <row r="396" spans="1:27" s="342" customFormat="1">
      <c r="A396" s="343">
        <v>393</v>
      </c>
      <c r="B396" s="342" t="s">
        <v>10</v>
      </c>
      <c r="C396" s="342" t="s">
        <v>179</v>
      </c>
      <c r="D396" s="342" t="s">
        <v>25</v>
      </c>
      <c r="L396" s="342" t="s">
        <v>6232</v>
      </c>
      <c r="Q396" s="342" t="s">
        <v>1030</v>
      </c>
      <c r="R396" s="342" t="s">
        <v>1031</v>
      </c>
      <c r="S396" s="342" t="s">
        <v>23</v>
      </c>
      <c r="T396" s="358" t="s">
        <v>17</v>
      </c>
      <c r="U396" s="359" t="s">
        <v>6233</v>
      </c>
      <c r="V396" s="359" t="s">
        <v>6199</v>
      </c>
      <c r="W396" s="359" t="s">
        <v>6219</v>
      </c>
      <c r="X396" s="358" t="s">
        <v>5340</v>
      </c>
      <c r="Y396" s="358" t="s">
        <v>942</v>
      </c>
      <c r="Z396" s="358" t="s">
        <v>5308</v>
      </c>
      <c r="AA396" s="354" t="s">
        <v>942</v>
      </c>
    </row>
    <row r="397" spans="1:27" s="342" customFormat="1">
      <c r="A397" s="343">
        <v>394</v>
      </c>
      <c r="B397" s="342" t="s">
        <v>10</v>
      </c>
      <c r="C397" s="350" t="s">
        <v>186</v>
      </c>
      <c r="D397" s="342" t="s">
        <v>25</v>
      </c>
      <c r="L397" s="342" t="s">
        <v>6235</v>
      </c>
      <c r="Q397" s="342" t="s">
        <v>1032</v>
      </c>
      <c r="R397" s="342" t="s">
        <v>1033</v>
      </c>
      <c r="S397" s="342" t="s">
        <v>23</v>
      </c>
      <c r="T397" s="358" t="s">
        <v>17</v>
      </c>
      <c r="U397" s="359" t="s">
        <v>6207</v>
      </c>
      <c r="V397" s="359" t="s">
        <v>6199</v>
      </c>
      <c r="W397" s="359" t="s">
        <v>6208</v>
      </c>
      <c r="X397" s="358" t="s">
        <v>5340</v>
      </c>
      <c r="Y397" s="358" t="s">
        <v>942</v>
      </c>
      <c r="Z397" s="358" t="s">
        <v>5308</v>
      </c>
      <c r="AA397" s="354" t="s">
        <v>942</v>
      </c>
    </row>
    <row r="398" spans="1:27" s="342" customFormat="1">
      <c r="A398" s="343">
        <v>395</v>
      </c>
      <c r="B398" s="342" t="s">
        <v>10</v>
      </c>
      <c r="C398" s="342" t="s">
        <v>1034</v>
      </c>
      <c r="D398" s="342" t="s">
        <v>36</v>
      </c>
      <c r="H398" s="342" t="s">
        <v>6319</v>
      </c>
      <c r="Q398" s="342" t="s">
        <v>1036</v>
      </c>
      <c r="R398" s="342" t="s">
        <v>1037</v>
      </c>
      <c r="S398" s="342" t="s">
        <v>30</v>
      </c>
      <c r="T398" s="344" t="s">
        <v>17</v>
      </c>
      <c r="U398" s="342" t="s">
        <v>942</v>
      </c>
      <c r="V398" s="342" t="s">
        <v>6199</v>
      </c>
      <c r="W398" s="342" t="s">
        <v>942</v>
      </c>
      <c r="X398" s="345" t="s">
        <v>942</v>
      </c>
      <c r="Y398" s="345" t="s">
        <v>5308</v>
      </c>
      <c r="Z398" s="345" t="s">
        <v>5308</v>
      </c>
      <c r="AA398" s="345" t="s">
        <v>942</v>
      </c>
    </row>
    <row r="399" spans="1:27" s="342" customFormat="1">
      <c r="A399" s="343">
        <v>396</v>
      </c>
      <c r="B399" s="342" t="s">
        <v>10</v>
      </c>
      <c r="C399" s="342" t="s">
        <v>1038</v>
      </c>
      <c r="D399" s="342" t="s">
        <v>41</v>
      </c>
      <c r="I399" s="342" t="s">
        <v>6320</v>
      </c>
      <c r="Q399" s="342" t="s">
        <v>1040</v>
      </c>
      <c r="R399" s="342" t="s">
        <v>1041</v>
      </c>
      <c r="S399" s="342" t="s">
        <v>16</v>
      </c>
      <c r="T399" s="344" t="s">
        <v>17</v>
      </c>
      <c r="U399" s="342" t="s">
        <v>942</v>
      </c>
      <c r="V399" s="342" t="s">
        <v>6199</v>
      </c>
      <c r="W399" s="342" t="s">
        <v>942</v>
      </c>
      <c r="X399" s="345" t="s">
        <v>942</v>
      </c>
      <c r="Y399" s="345" t="s">
        <v>5308</v>
      </c>
      <c r="Z399" s="345" t="s">
        <v>5308</v>
      </c>
      <c r="AA399" s="345" t="s">
        <v>942</v>
      </c>
    </row>
    <row r="400" spans="1:27" s="342" customFormat="1">
      <c r="A400" s="343">
        <v>397</v>
      </c>
      <c r="B400" s="342" t="s">
        <v>10</v>
      </c>
      <c r="C400" s="342" t="s">
        <v>1042</v>
      </c>
      <c r="D400" s="342" t="s">
        <v>36</v>
      </c>
      <c r="J400" s="342" t="s">
        <v>6321</v>
      </c>
      <c r="Q400" s="342" t="s">
        <v>1044</v>
      </c>
      <c r="R400" s="342" t="s">
        <v>1045</v>
      </c>
      <c r="S400" s="342" t="s">
        <v>30</v>
      </c>
      <c r="T400" s="344" t="s">
        <v>17</v>
      </c>
      <c r="U400" s="342" t="s">
        <v>942</v>
      </c>
      <c r="V400" s="342" t="s">
        <v>6199</v>
      </c>
      <c r="W400" s="342" t="s">
        <v>942</v>
      </c>
      <c r="X400" s="345" t="s">
        <v>942</v>
      </c>
      <c r="Y400" s="345" t="s">
        <v>5308</v>
      </c>
      <c r="Z400" s="345" t="s">
        <v>5308</v>
      </c>
      <c r="AA400" s="345" t="s">
        <v>942</v>
      </c>
    </row>
    <row r="401" spans="1:27" s="334" customFormat="1">
      <c r="A401" s="343">
        <v>398</v>
      </c>
      <c r="B401" s="342" t="s">
        <v>10</v>
      </c>
      <c r="C401" s="342" t="s">
        <v>159</v>
      </c>
      <c r="D401" s="342" t="s">
        <v>41</v>
      </c>
      <c r="E401" s="342"/>
      <c r="F401" s="342"/>
      <c r="G401" s="342"/>
      <c r="H401" s="342"/>
      <c r="I401" s="342"/>
      <c r="J401" s="342"/>
      <c r="K401" s="342" t="s">
        <v>6226</v>
      </c>
      <c r="L401" s="342"/>
      <c r="M401" s="342"/>
      <c r="N401" s="342"/>
      <c r="O401" s="342"/>
      <c r="P401" s="342"/>
      <c r="Q401" s="342" t="s">
        <v>1046</v>
      </c>
      <c r="R401" s="342" t="s">
        <v>1047</v>
      </c>
      <c r="S401" s="342" t="s">
        <v>16</v>
      </c>
      <c r="T401" s="344" t="s">
        <v>17</v>
      </c>
      <c r="U401" s="342" t="s">
        <v>942</v>
      </c>
      <c r="V401" s="342" t="s">
        <v>6199</v>
      </c>
      <c r="W401" s="342" t="s">
        <v>942</v>
      </c>
      <c r="X401" s="345" t="s">
        <v>942</v>
      </c>
      <c r="Y401" s="345" t="s">
        <v>5308</v>
      </c>
      <c r="Z401" s="345" t="s">
        <v>5532</v>
      </c>
      <c r="AA401" s="345" t="s">
        <v>942</v>
      </c>
    </row>
    <row r="402" spans="1:27" s="334" customFormat="1">
      <c r="A402" s="343">
        <v>399</v>
      </c>
      <c r="B402" s="342" t="s">
        <v>10</v>
      </c>
      <c r="C402" s="342" t="s">
        <v>163</v>
      </c>
      <c r="D402" s="342" t="s">
        <v>25</v>
      </c>
      <c r="E402" s="342"/>
      <c r="F402" s="342"/>
      <c r="G402" s="342"/>
      <c r="H402" s="342"/>
      <c r="I402" s="342"/>
      <c r="J402" s="342"/>
      <c r="K402" s="342"/>
      <c r="L402" s="342" t="s">
        <v>6227</v>
      </c>
      <c r="M402" s="342"/>
      <c r="N402" s="342"/>
      <c r="O402" s="342"/>
      <c r="P402" s="342"/>
      <c r="Q402" s="342" t="s">
        <v>1048</v>
      </c>
      <c r="R402" s="342" t="s">
        <v>1049</v>
      </c>
      <c r="S402" s="342" t="s">
        <v>30</v>
      </c>
      <c r="T402" s="344" t="s">
        <v>17</v>
      </c>
      <c r="U402" s="342" t="s">
        <v>942</v>
      </c>
      <c r="V402" s="342" t="s">
        <v>6199</v>
      </c>
      <c r="W402" s="342" t="s">
        <v>942</v>
      </c>
      <c r="X402" s="345" t="s">
        <v>5337</v>
      </c>
      <c r="Y402" s="345" t="s">
        <v>5337</v>
      </c>
      <c r="Z402" s="345" t="s">
        <v>5532</v>
      </c>
      <c r="AA402" s="345" t="s">
        <v>5353</v>
      </c>
    </row>
    <row r="403" spans="1:27" s="342" customFormat="1">
      <c r="A403" s="343">
        <v>400</v>
      </c>
      <c r="B403" s="342" t="s">
        <v>10</v>
      </c>
      <c r="C403" s="342" t="s">
        <v>170</v>
      </c>
      <c r="D403" s="342" t="s">
        <v>25</v>
      </c>
      <c r="L403" s="342" t="s">
        <v>6230</v>
      </c>
      <c r="Q403" s="342" t="s">
        <v>1050</v>
      </c>
      <c r="R403" s="342" t="s">
        <v>1051</v>
      </c>
      <c r="S403" s="342" t="s">
        <v>30</v>
      </c>
      <c r="T403" s="356" t="s">
        <v>17</v>
      </c>
      <c r="U403" s="357"/>
      <c r="V403" s="357"/>
      <c r="W403" s="357"/>
      <c r="X403" s="356" t="s">
        <v>5337</v>
      </c>
      <c r="Y403" s="356" t="s">
        <v>5337</v>
      </c>
      <c r="Z403" s="345" t="s">
        <v>942</v>
      </c>
      <c r="AA403" s="356" t="s">
        <v>942</v>
      </c>
    </row>
    <row r="404" spans="1:27" s="342" customFormat="1">
      <c r="A404" s="343">
        <v>401</v>
      </c>
      <c r="B404" s="342" t="s">
        <v>10</v>
      </c>
      <c r="C404" s="342" t="s">
        <v>1052</v>
      </c>
      <c r="D404" s="342" t="s">
        <v>36</v>
      </c>
      <c r="J404" s="342" t="s">
        <v>6322</v>
      </c>
      <c r="Q404" s="342" t="s">
        <v>1054</v>
      </c>
      <c r="R404" s="342" t="s">
        <v>1055</v>
      </c>
      <c r="S404" s="342" t="s">
        <v>30</v>
      </c>
      <c r="T404" s="344" t="s">
        <v>17</v>
      </c>
      <c r="U404" s="342" t="s">
        <v>942</v>
      </c>
      <c r="V404" s="342" t="s">
        <v>6199</v>
      </c>
      <c r="W404" s="342" t="s">
        <v>942</v>
      </c>
      <c r="X404" s="345" t="s">
        <v>942</v>
      </c>
      <c r="Y404" s="345" t="s">
        <v>5308</v>
      </c>
      <c r="Z404" s="345" t="s">
        <v>5308</v>
      </c>
      <c r="AA404" s="345" t="s">
        <v>942</v>
      </c>
    </row>
    <row r="405" spans="1:27" s="334" customFormat="1">
      <c r="A405" s="343">
        <v>402</v>
      </c>
      <c r="B405" s="342" t="s">
        <v>10</v>
      </c>
      <c r="C405" s="342" t="s">
        <v>159</v>
      </c>
      <c r="D405" s="342" t="s">
        <v>41</v>
      </c>
      <c r="E405" s="342"/>
      <c r="F405" s="342"/>
      <c r="G405" s="342"/>
      <c r="H405" s="342"/>
      <c r="I405" s="342"/>
      <c r="J405" s="342"/>
      <c r="K405" s="342" t="s">
        <v>6226</v>
      </c>
      <c r="L405" s="342"/>
      <c r="M405" s="342"/>
      <c r="N405" s="342"/>
      <c r="O405" s="342"/>
      <c r="P405" s="342"/>
      <c r="Q405" s="342" t="s">
        <v>1056</v>
      </c>
      <c r="R405" s="389" t="s">
        <v>1057</v>
      </c>
      <c r="S405" s="342" t="s">
        <v>16</v>
      </c>
      <c r="T405" s="344" t="s">
        <v>17</v>
      </c>
      <c r="U405" s="342" t="s">
        <v>942</v>
      </c>
      <c r="V405" s="342" t="s">
        <v>6199</v>
      </c>
      <c r="W405" s="342" t="s">
        <v>942</v>
      </c>
      <c r="X405" s="345" t="s">
        <v>942</v>
      </c>
      <c r="Y405" s="345" t="s">
        <v>5308</v>
      </c>
      <c r="Z405" s="345" t="s">
        <v>5308</v>
      </c>
      <c r="AA405" s="345" t="s">
        <v>942</v>
      </c>
    </row>
    <row r="406" spans="1:27" s="342" customFormat="1">
      <c r="A406" s="343">
        <v>403</v>
      </c>
      <c r="B406" s="342" t="s">
        <v>10</v>
      </c>
      <c r="C406" s="342" t="s">
        <v>163</v>
      </c>
      <c r="D406" s="342" t="s">
        <v>25</v>
      </c>
      <c r="L406" s="342" t="s">
        <v>6227</v>
      </c>
      <c r="Q406" s="342" t="s">
        <v>1058</v>
      </c>
      <c r="R406" s="342" t="s">
        <v>1059</v>
      </c>
      <c r="S406" s="342" t="s">
        <v>30</v>
      </c>
      <c r="T406" s="344" t="s">
        <v>17</v>
      </c>
      <c r="U406" s="342" t="s">
        <v>942</v>
      </c>
      <c r="V406" s="342" t="s">
        <v>6199</v>
      </c>
      <c r="W406" s="342" t="s">
        <v>942</v>
      </c>
      <c r="X406" s="345" t="s">
        <v>5337</v>
      </c>
      <c r="Y406" s="345" t="s">
        <v>5337</v>
      </c>
      <c r="Z406" s="345" t="s">
        <v>5337</v>
      </c>
      <c r="AA406" s="345" t="s">
        <v>5353</v>
      </c>
    </row>
    <row r="407" spans="1:27" s="342" customFormat="1">
      <c r="A407" s="343">
        <v>404</v>
      </c>
      <c r="B407" s="342" t="s">
        <v>10</v>
      </c>
      <c r="C407" s="342" t="s">
        <v>170</v>
      </c>
      <c r="D407" s="342" t="s">
        <v>25</v>
      </c>
      <c r="L407" s="342" t="s">
        <v>6230</v>
      </c>
      <c r="Q407" s="342" t="s">
        <v>1060</v>
      </c>
      <c r="R407" s="342" t="s">
        <v>1061</v>
      </c>
      <c r="S407" s="342" t="s">
        <v>30</v>
      </c>
      <c r="T407" s="356" t="s">
        <v>17</v>
      </c>
      <c r="U407" s="357"/>
      <c r="V407" s="357"/>
      <c r="W407" s="357"/>
      <c r="X407" s="356" t="s">
        <v>5337</v>
      </c>
      <c r="Y407" s="356" t="s">
        <v>5337</v>
      </c>
      <c r="Z407" s="356" t="s">
        <v>5337</v>
      </c>
      <c r="AA407" s="356" t="s">
        <v>942</v>
      </c>
    </row>
    <row r="408" spans="1:27" s="342" customFormat="1">
      <c r="A408" s="343">
        <v>405</v>
      </c>
      <c r="B408" s="342" t="s">
        <v>10</v>
      </c>
      <c r="C408" s="342" t="s">
        <v>1062</v>
      </c>
      <c r="D408" s="342" t="s">
        <v>36</v>
      </c>
      <c r="J408" s="342" t="s">
        <v>6323</v>
      </c>
      <c r="Q408" s="342" t="s">
        <v>1064</v>
      </c>
      <c r="R408" s="342" t="s">
        <v>1065</v>
      </c>
      <c r="S408" s="342" t="s">
        <v>30</v>
      </c>
      <c r="T408" s="344" t="s">
        <v>17</v>
      </c>
      <c r="U408" s="342" t="s">
        <v>942</v>
      </c>
      <c r="V408" s="342" t="s">
        <v>6199</v>
      </c>
      <c r="W408" s="342" t="s">
        <v>942</v>
      </c>
      <c r="X408" s="345" t="s">
        <v>942</v>
      </c>
      <c r="Y408" s="345" t="s">
        <v>5308</v>
      </c>
      <c r="Z408" s="345" t="s">
        <v>5308</v>
      </c>
      <c r="AA408" s="345" t="s">
        <v>942</v>
      </c>
    </row>
    <row r="409" spans="1:27" s="334" customFormat="1">
      <c r="A409" s="343">
        <v>406</v>
      </c>
      <c r="B409" s="342" t="s">
        <v>10</v>
      </c>
      <c r="C409" s="342" t="s">
        <v>159</v>
      </c>
      <c r="D409" s="342" t="s">
        <v>41</v>
      </c>
      <c r="E409" s="342"/>
      <c r="F409" s="342"/>
      <c r="G409" s="342"/>
      <c r="H409" s="342"/>
      <c r="I409" s="342"/>
      <c r="J409" s="342"/>
      <c r="K409" s="342" t="s">
        <v>6226</v>
      </c>
      <c r="L409" s="342"/>
      <c r="M409" s="342"/>
      <c r="N409" s="342"/>
      <c r="O409" s="342"/>
      <c r="P409" s="342"/>
      <c r="Q409" s="342" t="s">
        <v>1066</v>
      </c>
      <c r="R409" s="389" t="s">
        <v>1067</v>
      </c>
      <c r="S409" s="342" t="s">
        <v>16</v>
      </c>
      <c r="T409" s="344" t="s">
        <v>17</v>
      </c>
      <c r="U409" s="342" t="s">
        <v>942</v>
      </c>
      <c r="V409" s="342" t="s">
        <v>6199</v>
      </c>
      <c r="W409" s="342" t="s">
        <v>942</v>
      </c>
      <c r="X409" s="345" t="s">
        <v>942</v>
      </c>
      <c r="Y409" s="345" t="s">
        <v>5308</v>
      </c>
      <c r="Z409" s="345" t="s">
        <v>5308</v>
      </c>
      <c r="AA409" s="345" t="s">
        <v>942</v>
      </c>
    </row>
    <row r="410" spans="1:27" s="342" customFormat="1">
      <c r="A410" s="343">
        <v>407</v>
      </c>
      <c r="B410" s="342" t="s">
        <v>10</v>
      </c>
      <c r="C410" s="342" t="s">
        <v>163</v>
      </c>
      <c r="D410" s="342" t="s">
        <v>25</v>
      </c>
      <c r="L410" s="342" t="s">
        <v>6227</v>
      </c>
      <c r="Q410" s="342" t="s">
        <v>1068</v>
      </c>
      <c r="R410" s="342" t="s">
        <v>1069</v>
      </c>
      <c r="S410" s="342" t="s">
        <v>30</v>
      </c>
      <c r="T410" s="344" t="s">
        <v>17</v>
      </c>
      <c r="U410" s="342" t="s">
        <v>942</v>
      </c>
      <c r="V410" s="342" t="s">
        <v>6199</v>
      </c>
      <c r="W410" s="342" t="s">
        <v>942</v>
      </c>
      <c r="X410" s="345" t="s">
        <v>5337</v>
      </c>
      <c r="Y410" s="345" t="s">
        <v>5337</v>
      </c>
      <c r="Z410" s="345" t="s">
        <v>5308</v>
      </c>
      <c r="AA410" s="345" t="s">
        <v>5353</v>
      </c>
    </row>
    <row r="411" spans="1:27" s="342" customFormat="1">
      <c r="A411" s="343">
        <v>408</v>
      </c>
      <c r="B411" s="342" t="s">
        <v>10</v>
      </c>
      <c r="C411" s="342" t="s">
        <v>170</v>
      </c>
      <c r="D411" s="342" t="s">
        <v>25</v>
      </c>
      <c r="L411" s="342" t="s">
        <v>6230</v>
      </c>
      <c r="Q411" s="342" t="s">
        <v>1070</v>
      </c>
      <c r="R411" s="342" t="s">
        <v>1071</v>
      </c>
      <c r="S411" s="342" t="s">
        <v>30</v>
      </c>
      <c r="T411" s="356" t="s">
        <v>17</v>
      </c>
      <c r="U411" s="357"/>
      <c r="V411" s="357"/>
      <c r="W411" s="357"/>
      <c r="X411" s="356" t="s">
        <v>5337</v>
      </c>
      <c r="Y411" s="345" t="s">
        <v>5337</v>
      </c>
      <c r="Z411" s="345" t="s">
        <v>5308</v>
      </c>
      <c r="AA411" s="342" t="s">
        <v>5306</v>
      </c>
    </row>
    <row r="412" spans="1:27" s="342" customFormat="1">
      <c r="A412" s="343">
        <v>409</v>
      </c>
      <c r="B412" s="342" t="s">
        <v>10</v>
      </c>
      <c r="C412" s="342" t="s">
        <v>1072</v>
      </c>
      <c r="D412" s="342" t="s">
        <v>36</v>
      </c>
      <c r="H412" s="342" t="s">
        <v>6447</v>
      </c>
      <c r="Q412" s="342" t="s">
        <v>1074</v>
      </c>
      <c r="R412" s="342" t="s">
        <v>1075</v>
      </c>
      <c r="S412" s="342" t="s">
        <v>30</v>
      </c>
      <c r="T412" s="344" t="s">
        <v>17</v>
      </c>
      <c r="U412" s="342" t="s">
        <v>942</v>
      </c>
      <c r="V412" s="342" t="s">
        <v>6199</v>
      </c>
      <c r="W412" s="342" t="s">
        <v>942</v>
      </c>
      <c r="X412" s="345" t="s">
        <v>942</v>
      </c>
      <c r="Y412" s="345" t="s">
        <v>5308</v>
      </c>
      <c r="Z412" s="345" t="s">
        <v>5308</v>
      </c>
      <c r="AA412" s="345" t="s">
        <v>942</v>
      </c>
    </row>
    <row r="413" spans="1:27" s="334" customFormat="1">
      <c r="A413" s="343">
        <v>410</v>
      </c>
      <c r="B413" s="342" t="s">
        <v>10</v>
      </c>
      <c r="C413" s="342" t="s">
        <v>1076</v>
      </c>
      <c r="D413" s="342" t="s">
        <v>41</v>
      </c>
      <c r="E413" s="342"/>
      <c r="F413" s="342"/>
      <c r="G413" s="342"/>
      <c r="H413" s="342"/>
      <c r="I413" s="342" t="s">
        <v>6324</v>
      </c>
      <c r="J413" s="342"/>
      <c r="K413" s="342"/>
      <c r="L413" s="342"/>
      <c r="M413" s="342"/>
      <c r="N413" s="342"/>
      <c r="O413" s="342"/>
      <c r="P413" s="342"/>
      <c r="Q413" s="342" t="s">
        <v>1078</v>
      </c>
      <c r="R413" s="342" t="s">
        <v>1079</v>
      </c>
      <c r="S413" s="342" t="s">
        <v>16</v>
      </c>
      <c r="T413" s="344" t="s">
        <v>17</v>
      </c>
      <c r="U413" s="342" t="s">
        <v>942</v>
      </c>
      <c r="V413" s="342" t="s">
        <v>6199</v>
      </c>
      <c r="W413" s="342" t="s">
        <v>942</v>
      </c>
      <c r="X413" s="345" t="s">
        <v>942</v>
      </c>
      <c r="Y413" s="345" t="s">
        <v>5308</v>
      </c>
      <c r="Z413" s="345" t="s">
        <v>5308</v>
      </c>
      <c r="AA413" s="345" t="s">
        <v>942</v>
      </c>
    </row>
    <row r="414" spans="1:27" s="342" customFormat="1">
      <c r="A414" s="343">
        <v>411</v>
      </c>
      <c r="B414" s="342" t="s">
        <v>10</v>
      </c>
      <c r="C414" s="342" t="s">
        <v>1080</v>
      </c>
      <c r="D414" s="342" t="s">
        <v>36</v>
      </c>
      <c r="J414" s="342" t="s">
        <v>6325</v>
      </c>
      <c r="Q414" s="342" t="s">
        <v>1082</v>
      </c>
      <c r="R414" s="342" t="s">
        <v>1083</v>
      </c>
      <c r="S414" s="342" t="s">
        <v>30</v>
      </c>
      <c r="T414" s="344" t="s">
        <v>17</v>
      </c>
      <c r="U414" s="342" t="s">
        <v>942</v>
      </c>
      <c r="V414" s="342" t="s">
        <v>6199</v>
      </c>
      <c r="W414" s="342" t="s">
        <v>942</v>
      </c>
      <c r="X414" s="345" t="s">
        <v>942</v>
      </c>
      <c r="Y414" s="345" t="s">
        <v>5308</v>
      </c>
      <c r="Z414" s="345" t="s">
        <v>5308</v>
      </c>
      <c r="AA414" s="345" t="s">
        <v>5353</v>
      </c>
    </row>
    <row r="415" spans="1:27" s="342" customFormat="1">
      <c r="A415" s="343">
        <v>412</v>
      </c>
      <c r="B415" s="342" t="s">
        <v>10</v>
      </c>
      <c r="C415" s="342" t="s">
        <v>230</v>
      </c>
      <c r="D415" s="342" t="s">
        <v>41</v>
      </c>
      <c r="K415" s="342" t="s">
        <v>6246</v>
      </c>
      <c r="Q415" s="342" t="s">
        <v>1084</v>
      </c>
      <c r="R415" s="342" t="s">
        <v>1085</v>
      </c>
      <c r="S415" s="342" t="s">
        <v>16</v>
      </c>
      <c r="T415" s="344" t="s">
        <v>17</v>
      </c>
      <c r="U415" s="342" t="s">
        <v>942</v>
      </c>
      <c r="V415" s="342" t="s">
        <v>6199</v>
      </c>
      <c r="W415" s="342" t="s">
        <v>942</v>
      </c>
      <c r="X415" s="345" t="s">
        <v>942</v>
      </c>
      <c r="Y415" s="345" t="s">
        <v>5308</v>
      </c>
      <c r="Z415" s="345" t="s">
        <v>5308</v>
      </c>
      <c r="AA415" s="345" t="s">
        <v>942</v>
      </c>
    </row>
    <row r="416" spans="1:27" s="342" customFormat="1">
      <c r="A416" s="343">
        <v>413</v>
      </c>
      <c r="B416" s="342" t="s">
        <v>10</v>
      </c>
      <c r="C416" s="342" t="s">
        <v>234</v>
      </c>
      <c r="D416" s="342" t="s">
        <v>25</v>
      </c>
      <c r="L416" s="342" t="s">
        <v>6247</v>
      </c>
      <c r="Q416" s="342" t="s">
        <v>1086</v>
      </c>
      <c r="R416" s="342" t="s">
        <v>1087</v>
      </c>
      <c r="S416" s="342" t="s">
        <v>30</v>
      </c>
      <c r="T416" s="344" t="s">
        <v>17</v>
      </c>
      <c r="U416" s="342" t="s">
        <v>942</v>
      </c>
      <c r="V416" s="342" t="s">
        <v>6199</v>
      </c>
      <c r="W416" s="342" t="s">
        <v>942</v>
      </c>
      <c r="X416" s="345" t="s">
        <v>5337</v>
      </c>
      <c r="Y416" s="345" t="s">
        <v>5337</v>
      </c>
      <c r="Z416" s="345" t="s">
        <v>5308</v>
      </c>
      <c r="AA416" s="345" t="s">
        <v>5308</v>
      </c>
    </row>
    <row r="417" spans="1:27" s="342" customFormat="1">
      <c r="A417" s="343">
        <v>414</v>
      </c>
      <c r="B417" s="342" t="s">
        <v>10</v>
      </c>
      <c r="C417" s="342" t="s">
        <v>237</v>
      </c>
      <c r="D417" s="342" t="s">
        <v>25</v>
      </c>
      <c r="L417" s="342" t="s">
        <v>6248</v>
      </c>
      <c r="Q417" s="342" t="s">
        <v>1088</v>
      </c>
      <c r="R417" s="342" t="s">
        <v>1089</v>
      </c>
      <c r="S417" s="342" t="s">
        <v>30</v>
      </c>
      <c r="T417" s="344" t="s">
        <v>17</v>
      </c>
      <c r="U417" s="342" t="s">
        <v>6196</v>
      </c>
      <c r="V417" s="342" t="s">
        <v>6199</v>
      </c>
      <c r="W417" s="342" t="s">
        <v>6249</v>
      </c>
      <c r="X417" s="345" t="s">
        <v>5337</v>
      </c>
      <c r="Y417" s="345" t="s">
        <v>5337</v>
      </c>
      <c r="Z417" s="345" t="s">
        <v>5308</v>
      </c>
      <c r="AA417" s="345" t="s">
        <v>942</v>
      </c>
    </row>
    <row r="418" spans="1:27" s="342" customFormat="1">
      <c r="A418" s="343">
        <v>415</v>
      </c>
      <c r="B418" s="342" t="s">
        <v>10</v>
      </c>
      <c r="C418" s="342" t="s">
        <v>241</v>
      </c>
      <c r="D418" s="342" t="s">
        <v>25</v>
      </c>
      <c r="L418" s="342" t="s">
        <v>6260</v>
      </c>
      <c r="Q418" s="342" t="s">
        <v>1090</v>
      </c>
      <c r="R418" s="342" t="s">
        <v>1091</v>
      </c>
      <c r="S418" s="342" t="s">
        <v>30</v>
      </c>
      <c r="T418" s="344" t="s">
        <v>17</v>
      </c>
      <c r="U418" s="342" t="s">
        <v>6212</v>
      </c>
      <c r="V418" s="342" t="s">
        <v>6199</v>
      </c>
      <c r="W418" s="342" t="s">
        <v>6213</v>
      </c>
      <c r="X418" s="345" t="s">
        <v>5337</v>
      </c>
      <c r="Y418" s="345" t="s">
        <v>5337</v>
      </c>
      <c r="Z418" s="345" t="s">
        <v>5308</v>
      </c>
      <c r="AA418" s="345" t="s">
        <v>5353</v>
      </c>
    </row>
    <row r="419" spans="1:27" s="342" customFormat="1">
      <c r="A419" s="343">
        <v>416</v>
      </c>
      <c r="B419" s="342" t="s">
        <v>10</v>
      </c>
      <c r="C419" s="342" t="s">
        <v>300</v>
      </c>
      <c r="D419" s="342" t="s">
        <v>36</v>
      </c>
      <c r="L419" s="342" t="s">
        <v>6326</v>
      </c>
      <c r="Q419" s="342" t="s">
        <v>1092</v>
      </c>
      <c r="R419" s="342" t="s">
        <v>1093</v>
      </c>
      <c r="S419" s="342" t="s">
        <v>30</v>
      </c>
      <c r="T419" s="344" t="s">
        <v>17</v>
      </c>
      <c r="U419" s="342" t="s">
        <v>942</v>
      </c>
      <c r="V419" s="342" t="s">
        <v>6199</v>
      </c>
      <c r="W419" s="342" t="s">
        <v>942</v>
      </c>
      <c r="X419" s="345" t="s">
        <v>942</v>
      </c>
      <c r="Y419" s="345" t="s">
        <v>5308</v>
      </c>
      <c r="Z419" s="345" t="s">
        <v>5308</v>
      </c>
      <c r="AA419" s="345" t="s">
        <v>5353</v>
      </c>
    </row>
    <row r="420" spans="1:27" s="342" customFormat="1">
      <c r="A420" s="343">
        <v>417</v>
      </c>
      <c r="B420" s="342" t="s">
        <v>10</v>
      </c>
      <c r="C420" s="342" t="s">
        <v>304</v>
      </c>
      <c r="D420" s="342" t="s">
        <v>41</v>
      </c>
      <c r="M420" s="342" t="s">
        <v>6327</v>
      </c>
      <c r="Q420" s="342" t="s">
        <v>1094</v>
      </c>
      <c r="R420" s="342" t="s">
        <v>1095</v>
      </c>
      <c r="S420" s="342" t="s">
        <v>16</v>
      </c>
      <c r="T420" s="344" t="s">
        <v>17</v>
      </c>
      <c r="U420" s="342" t="s">
        <v>942</v>
      </c>
      <c r="V420" s="342" t="s">
        <v>6199</v>
      </c>
      <c r="W420" s="342" t="s">
        <v>942</v>
      </c>
      <c r="X420" s="345" t="s">
        <v>942</v>
      </c>
      <c r="Y420" s="345" t="s">
        <v>5308</v>
      </c>
      <c r="Z420" s="345" t="s">
        <v>5308</v>
      </c>
      <c r="AA420" s="345" t="s">
        <v>942</v>
      </c>
    </row>
    <row r="421" spans="1:27" s="342" customFormat="1">
      <c r="A421" s="343">
        <v>418</v>
      </c>
      <c r="B421" s="342" t="s">
        <v>10</v>
      </c>
      <c r="C421" s="342" t="s">
        <v>308</v>
      </c>
      <c r="D421" s="342" t="s">
        <v>25</v>
      </c>
      <c r="N421" s="342" t="s">
        <v>6328</v>
      </c>
      <c r="Q421" s="342" t="s">
        <v>1096</v>
      </c>
      <c r="R421" s="342" t="s">
        <v>1097</v>
      </c>
      <c r="S421" s="342" t="s">
        <v>30</v>
      </c>
      <c r="T421" s="344" t="s">
        <v>17</v>
      </c>
      <c r="U421" s="342" t="s">
        <v>942</v>
      </c>
      <c r="V421" s="342" t="s">
        <v>6199</v>
      </c>
      <c r="W421" s="342" t="s">
        <v>942</v>
      </c>
      <c r="X421" s="345" t="s">
        <v>5337</v>
      </c>
      <c r="Y421" s="345" t="s">
        <v>5337</v>
      </c>
      <c r="Z421" s="345" t="s">
        <v>5308</v>
      </c>
      <c r="AA421" s="345" t="s">
        <v>5353</v>
      </c>
    </row>
    <row r="422" spans="1:27" s="334" customFormat="1">
      <c r="A422" s="343">
        <v>419</v>
      </c>
      <c r="B422" s="342" t="s">
        <v>10</v>
      </c>
      <c r="C422" s="342" t="s">
        <v>312</v>
      </c>
      <c r="D422" s="342" t="s">
        <v>25</v>
      </c>
      <c r="E422" s="342"/>
      <c r="F422" s="342"/>
      <c r="G422" s="342"/>
      <c r="H422" s="342"/>
      <c r="I422" s="342"/>
      <c r="J422" s="342"/>
      <c r="K422" s="342"/>
      <c r="L422" s="342"/>
      <c r="M422" s="342"/>
      <c r="N422" s="342" t="s">
        <v>6329</v>
      </c>
      <c r="O422" s="342"/>
      <c r="P422" s="342"/>
      <c r="Q422" s="342" t="s">
        <v>1098</v>
      </c>
      <c r="R422" s="342" t="s">
        <v>1099</v>
      </c>
      <c r="S422" s="342" t="s">
        <v>30</v>
      </c>
      <c r="T422" s="344" t="s">
        <v>17</v>
      </c>
      <c r="U422" s="342" t="s">
        <v>6212</v>
      </c>
      <c r="V422" s="342" t="s">
        <v>6199</v>
      </c>
      <c r="W422" s="342" t="s">
        <v>6213</v>
      </c>
      <c r="X422" s="345" t="s">
        <v>5337</v>
      </c>
      <c r="Y422" s="345" t="s">
        <v>5337</v>
      </c>
      <c r="Z422" s="345" t="s">
        <v>5308</v>
      </c>
      <c r="AA422" s="345" t="s">
        <v>5353</v>
      </c>
    </row>
    <row r="423" spans="1:27" s="334" customFormat="1">
      <c r="A423" s="343">
        <v>420</v>
      </c>
      <c r="B423" s="342" t="s">
        <v>10</v>
      </c>
      <c r="C423" s="342" t="s">
        <v>316</v>
      </c>
      <c r="D423" s="342" t="s">
        <v>25</v>
      </c>
      <c r="E423" s="342"/>
      <c r="F423" s="342"/>
      <c r="G423" s="342"/>
      <c r="H423" s="342"/>
      <c r="I423" s="342"/>
      <c r="J423" s="342"/>
      <c r="K423" s="342"/>
      <c r="L423" s="342"/>
      <c r="M423" s="342"/>
      <c r="N423" s="342" t="s">
        <v>6256</v>
      </c>
      <c r="O423" s="342"/>
      <c r="P423" s="342"/>
      <c r="Q423" s="342" t="s">
        <v>1100</v>
      </c>
      <c r="R423" s="342" t="s">
        <v>1101</v>
      </c>
      <c r="S423" s="342" t="s">
        <v>30</v>
      </c>
      <c r="T423" s="344" t="s">
        <v>17</v>
      </c>
      <c r="U423" s="342" t="s">
        <v>6212</v>
      </c>
      <c r="V423" s="342" t="s">
        <v>6199</v>
      </c>
      <c r="W423" s="342" t="s">
        <v>6213</v>
      </c>
      <c r="X423" s="345" t="s">
        <v>5337</v>
      </c>
      <c r="Y423" s="345" t="s">
        <v>5337</v>
      </c>
      <c r="Z423" s="345" t="s">
        <v>5308</v>
      </c>
      <c r="AA423" s="345" t="s">
        <v>5353</v>
      </c>
    </row>
    <row r="424" spans="1:27" s="334" customFormat="1">
      <c r="A424" s="343">
        <v>421</v>
      </c>
      <c r="B424" s="342" t="s">
        <v>10</v>
      </c>
      <c r="C424" s="342" t="s">
        <v>320</v>
      </c>
      <c r="D424" s="342" t="s">
        <v>25</v>
      </c>
      <c r="E424" s="342"/>
      <c r="F424" s="342"/>
      <c r="G424" s="342"/>
      <c r="H424" s="342"/>
      <c r="I424" s="342"/>
      <c r="J424" s="342"/>
      <c r="K424" s="342"/>
      <c r="L424" s="342"/>
      <c r="M424" s="342"/>
      <c r="N424" s="342" t="s">
        <v>6257</v>
      </c>
      <c r="O424" s="342"/>
      <c r="P424" s="342"/>
      <c r="Q424" s="342" t="s">
        <v>1102</v>
      </c>
      <c r="R424" s="342" t="s">
        <v>1103</v>
      </c>
      <c r="S424" s="342" t="s">
        <v>30</v>
      </c>
      <c r="T424" s="344" t="s">
        <v>17</v>
      </c>
      <c r="U424" s="342" t="s">
        <v>6212</v>
      </c>
      <c r="V424" s="342" t="s">
        <v>6199</v>
      </c>
      <c r="W424" s="342" t="s">
        <v>6213</v>
      </c>
      <c r="X424" s="345" t="s">
        <v>5337</v>
      </c>
      <c r="Y424" s="345" t="s">
        <v>5337</v>
      </c>
      <c r="Z424" s="345" t="s">
        <v>5308</v>
      </c>
      <c r="AA424" s="345" t="s">
        <v>5353</v>
      </c>
    </row>
    <row r="425" spans="1:27" s="334" customFormat="1">
      <c r="A425" s="343">
        <v>422</v>
      </c>
      <c r="B425" s="342" t="s">
        <v>10</v>
      </c>
      <c r="C425" s="342" t="s">
        <v>324</v>
      </c>
      <c r="D425" s="342" t="s">
        <v>25</v>
      </c>
      <c r="E425" s="342"/>
      <c r="F425" s="342"/>
      <c r="G425" s="342"/>
      <c r="H425" s="342"/>
      <c r="I425" s="342"/>
      <c r="J425" s="342"/>
      <c r="K425" s="342"/>
      <c r="L425" s="342"/>
      <c r="M425" s="342"/>
      <c r="N425" s="342" t="s">
        <v>6258</v>
      </c>
      <c r="O425" s="342"/>
      <c r="P425" s="342"/>
      <c r="Q425" s="342" t="s">
        <v>1104</v>
      </c>
      <c r="R425" s="342" t="s">
        <v>1105</v>
      </c>
      <c r="S425" s="342" t="s">
        <v>23</v>
      </c>
      <c r="T425" s="344" t="s">
        <v>17</v>
      </c>
      <c r="U425" s="342" t="s">
        <v>6261</v>
      </c>
      <c r="V425" s="342" t="s">
        <v>6199</v>
      </c>
      <c r="W425" s="342" t="s">
        <v>6213</v>
      </c>
      <c r="X425" s="345" t="s">
        <v>5337</v>
      </c>
      <c r="Y425" s="345" t="s">
        <v>5337</v>
      </c>
      <c r="Z425" s="345" t="s">
        <v>5308</v>
      </c>
      <c r="AA425" s="345" t="s">
        <v>5353</v>
      </c>
    </row>
    <row r="426" spans="1:27" s="334" customFormat="1">
      <c r="A426" s="343">
        <v>423</v>
      </c>
      <c r="B426" s="342" t="s">
        <v>10</v>
      </c>
      <c r="C426" s="342" t="s">
        <v>1106</v>
      </c>
      <c r="D426" s="342" t="s">
        <v>36</v>
      </c>
      <c r="E426" s="342"/>
      <c r="F426" s="342"/>
      <c r="G426" s="342"/>
      <c r="H426" s="342"/>
      <c r="I426" s="342"/>
      <c r="J426" s="342" t="s">
        <v>6330</v>
      </c>
      <c r="K426" s="342"/>
      <c r="L426" s="342"/>
      <c r="M426" s="342"/>
      <c r="N426" s="342"/>
      <c r="O426" s="342"/>
      <c r="P426" s="342"/>
      <c r="Q426" s="342" t="s">
        <v>1108</v>
      </c>
      <c r="R426" s="342" t="s">
        <v>1109</v>
      </c>
      <c r="S426" s="342" t="s">
        <v>30</v>
      </c>
      <c r="T426" s="344" t="s">
        <v>17</v>
      </c>
      <c r="U426" s="342" t="s">
        <v>942</v>
      </c>
      <c r="V426" s="342" t="s">
        <v>6199</v>
      </c>
      <c r="W426" s="342" t="s">
        <v>942</v>
      </c>
      <c r="X426" s="345" t="s">
        <v>942</v>
      </c>
      <c r="Y426" s="345" t="s">
        <v>5308</v>
      </c>
      <c r="Z426" s="345" t="s">
        <v>5308</v>
      </c>
      <c r="AA426" s="345" t="s">
        <v>942</v>
      </c>
    </row>
    <row r="427" spans="1:27" s="334" customFormat="1">
      <c r="A427" s="343">
        <v>424</v>
      </c>
      <c r="B427" s="342" t="s">
        <v>10</v>
      </c>
      <c r="C427" s="342" t="s">
        <v>1110</v>
      </c>
      <c r="D427" s="342" t="s">
        <v>41</v>
      </c>
      <c r="E427" s="342"/>
      <c r="F427" s="342"/>
      <c r="G427" s="342"/>
      <c r="H427" s="342"/>
      <c r="I427" s="342"/>
      <c r="J427" s="342"/>
      <c r="K427" s="342" t="s">
        <v>6331</v>
      </c>
      <c r="L427" s="342"/>
      <c r="M427" s="342"/>
      <c r="N427" s="342"/>
      <c r="O427" s="342"/>
      <c r="P427" s="342"/>
      <c r="Q427" s="342" t="s">
        <v>1112</v>
      </c>
      <c r="R427" s="342" t="s">
        <v>1113</v>
      </c>
      <c r="S427" s="342" t="s">
        <v>16</v>
      </c>
      <c r="T427" s="344" t="s">
        <v>17</v>
      </c>
      <c r="U427" s="342" t="s">
        <v>942</v>
      </c>
      <c r="V427" s="342" t="s">
        <v>6199</v>
      </c>
      <c r="W427" s="342" t="s">
        <v>942</v>
      </c>
      <c r="X427" s="345" t="s">
        <v>942</v>
      </c>
      <c r="Y427" s="345" t="s">
        <v>5308</v>
      </c>
      <c r="Z427" s="345" t="s">
        <v>5308</v>
      </c>
      <c r="AA427" s="345" t="s">
        <v>942</v>
      </c>
    </row>
    <row r="428" spans="1:27" s="334" customFormat="1">
      <c r="A428" s="343">
        <v>425</v>
      </c>
      <c r="B428" s="342" t="s">
        <v>10</v>
      </c>
      <c r="C428" s="342" t="s">
        <v>1114</v>
      </c>
      <c r="D428" s="342" t="s">
        <v>25</v>
      </c>
      <c r="E428" s="342"/>
      <c r="F428" s="342"/>
      <c r="G428" s="342"/>
      <c r="H428" s="342"/>
      <c r="I428" s="342"/>
      <c r="J428" s="342"/>
      <c r="K428" s="342"/>
      <c r="L428" s="342" t="s">
        <v>6332</v>
      </c>
      <c r="M428" s="342"/>
      <c r="N428" s="342"/>
      <c r="O428" s="342"/>
      <c r="P428" s="342"/>
      <c r="Q428" s="342" t="s">
        <v>1116</v>
      </c>
      <c r="R428" s="342" t="s">
        <v>1117</v>
      </c>
      <c r="S428" s="342" t="s">
        <v>30</v>
      </c>
      <c r="T428" s="344" t="s">
        <v>17</v>
      </c>
      <c r="U428" s="342" t="s">
        <v>6229</v>
      </c>
      <c r="V428" s="342" t="s">
        <v>6199</v>
      </c>
      <c r="W428" s="342" t="s">
        <v>942</v>
      </c>
      <c r="X428" s="345" t="s">
        <v>5337</v>
      </c>
      <c r="Y428" s="345" t="s">
        <v>5337</v>
      </c>
      <c r="Z428" s="345" t="s">
        <v>5308</v>
      </c>
      <c r="AA428" s="345" t="s">
        <v>5353</v>
      </c>
    </row>
    <row r="429" spans="1:27" s="334" customFormat="1">
      <c r="A429" s="343">
        <v>426</v>
      </c>
      <c r="B429" s="342" t="s">
        <v>10</v>
      </c>
      <c r="C429" s="351" t="s">
        <v>1118</v>
      </c>
      <c r="D429" s="342" t="s">
        <v>36</v>
      </c>
      <c r="E429" s="342"/>
      <c r="F429" s="342"/>
      <c r="G429" s="342"/>
      <c r="H429" s="342"/>
      <c r="I429" s="342"/>
      <c r="J429" s="342" t="s">
        <v>6333</v>
      </c>
      <c r="K429" s="342"/>
      <c r="L429" s="342"/>
      <c r="M429" s="342"/>
      <c r="N429" s="342"/>
      <c r="O429" s="342"/>
      <c r="P429" s="342"/>
      <c r="Q429" s="342" t="s">
        <v>1120</v>
      </c>
      <c r="R429" s="342" t="s">
        <v>1121</v>
      </c>
      <c r="S429" s="342" t="s">
        <v>139</v>
      </c>
      <c r="T429" s="344" t="s">
        <v>17</v>
      </c>
      <c r="U429" s="342" t="s">
        <v>942</v>
      </c>
      <c r="V429" s="342" t="s">
        <v>6199</v>
      </c>
      <c r="W429" s="342" t="s">
        <v>942</v>
      </c>
      <c r="X429" s="345" t="s">
        <v>942</v>
      </c>
      <c r="Y429" s="345" t="s">
        <v>5308</v>
      </c>
      <c r="Z429" s="345" t="s">
        <v>5308</v>
      </c>
      <c r="AA429" s="345" t="s">
        <v>942</v>
      </c>
    </row>
    <row r="430" spans="1:27" s="334" customFormat="1">
      <c r="A430" s="343">
        <v>427</v>
      </c>
      <c r="B430" s="342" t="s">
        <v>10</v>
      </c>
      <c r="C430" s="351" t="s">
        <v>159</v>
      </c>
      <c r="D430" s="342" t="s">
        <v>41</v>
      </c>
      <c r="E430" s="342"/>
      <c r="F430" s="342"/>
      <c r="G430" s="342"/>
      <c r="H430" s="342"/>
      <c r="I430" s="342"/>
      <c r="J430" s="342"/>
      <c r="K430" s="342" t="s">
        <v>6226</v>
      </c>
      <c r="L430" s="342"/>
      <c r="M430" s="342"/>
      <c r="N430" s="342"/>
      <c r="O430" s="342"/>
      <c r="P430" s="342"/>
      <c r="Q430" s="342" t="s">
        <v>1122</v>
      </c>
      <c r="R430" s="342" t="s">
        <v>1123</v>
      </c>
      <c r="S430" s="342" t="s">
        <v>16</v>
      </c>
      <c r="T430" s="344" t="s">
        <v>17</v>
      </c>
      <c r="U430" s="342" t="s">
        <v>942</v>
      </c>
      <c r="V430" s="342" t="s">
        <v>6199</v>
      </c>
      <c r="W430" s="342" t="s">
        <v>942</v>
      </c>
      <c r="X430" s="345" t="s">
        <v>942</v>
      </c>
      <c r="Y430" s="345" t="s">
        <v>5308</v>
      </c>
      <c r="Z430" s="345" t="s">
        <v>5308</v>
      </c>
      <c r="AA430" s="345" t="s">
        <v>942</v>
      </c>
    </row>
    <row r="431" spans="1:27" s="334" customFormat="1">
      <c r="A431" s="343">
        <v>428</v>
      </c>
      <c r="B431" s="342" t="s">
        <v>10</v>
      </c>
      <c r="C431" s="351" t="s">
        <v>163</v>
      </c>
      <c r="D431" s="342" t="s">
        <v>25</v>
      </c>
      <c r="E431" s="342"/>
      <c r="F431" s="342"/>
      <c r="G431" s="342"/>
      <c r="H431" s="342"/>
      <c r="I431" s="342"/>
      <c r="J431" s="342"/>
      <c r="K431" s="342"/>
      <c r="L431" s="342" t="s">
        <v>6227</v>
      </c>
      <c r="M431" s="342"/>
      <c r="N431" s="342"/>
      <c r="O431" s="342"/>
      <c r="P431" s="342"/>
      <c r="Q431" s="342" t="s">
        <v>1124</v>
      </c>
      <c r="R431" s="342" t="s">
        <v>1125</v>
      </c>
      <c r="S431" s="342" t="s">
        <v>23</v>
      </c>
      <c r="T431" s="344" t="s">
        <v>17</v>
      </c>
      <c r="U431" s="342" t="s">
        <v>942</v>
      </c>
      <c r="V431" s="342" t="s">
        <v>6199</v>
      </c>
      <c r="W431" s="342" t="s">
        <v>942</v>
      </c>
      <c r="X431" s="345" t="s">
        <v>5337</v>
      </c>
      <c r="Y431" s="345" t="s">
        <v>5337</v>
      </c>
      <c r="Z431" s="345" t="s">
        <v>5308</v>
      </c>
      <c r="AA431" s="345" t="s">
        <v>5353</v>
      </c>
    </row>
    <row r="432" spans="1:27" s="342" customFormat="1">
      <c r="A432" s="343">
        <v>429</v>
      </c>
      <c r="B432" s="342" t="s">
        <v>10</v>
      </c>
      <c r="C432" s="342" t="s">
        <v>170</v>
      </c>
      <c r="D432" s="342" t="s">
        <v>25</v>
      </c>
      <c r="L432" s="342" t="s">
        <v>6230</v>
      </c>
      <c r="Q432" s="342" t="s">
        <v>1126</v>
      </c>
      <c r="R432" s="342" t="s">
        <v>1127</v>
      </c>
      <c r="S432" s="342" t="s">
        <v>30</v>
      </c>
      <c r="T432" s="356" t="s">
        <v>17</v>
      </c>
      <c r="U432" s="357"/>
      <c r="V432" s="357"/>
      <c r="W432" s="357"/>
      <c r="X432" s="356" t="s">
        <v>5337</v>
      </c>
      <c r="Y432" s="356" t="s">
        <v>5337</v>
      </c>
      <c r="Z432" s="345" t="s">
        <v>942</v>
      </c>
      <c r="AA432" s="356" t="s">
        <v>942</v>
      </c>
    </row>
    <row r="433" spans="1:27" s="334" customFormat="1">
      <c r="A433" s="343">
        <v>430</v>
      </c>
      <c r="B433" s="342" t="s">
        <v>10</v>
      </c>
      <c r="C433" s="351" t="s">
        <v>179</v>
      </c>
      <c r="D433" s="342" t="s">
        <v>25</v>
      </c>
      <c r="E433" s="342"/>
      <c r="F433" s="342"/>
      <c r="G433" s="342"/>
      <c r="H433" s="342"/>
      <c r="I433" s="342"/>
      <c r="J433" s="342"/>
      <c r="K433" s="342"/>
      <c r="L433" s="342" t="s">
        <v>6232</v>
      </c>
      <c r="M433" s="342"/>
      <c r="N433" s="342"/>
      <c r="O433" s="342"/>
      <c r="P433" s="342"/>
      <c r="Q433" s="342" t="s">
        <v>1128</v>
      </c>
      <c r="R433" s="342" t="s">
        <v>5556</v>
      </c>
      <c r="S433" s="342" t="s">
        <v>23</v>
      </c>
      <c r="T433" s="344" t="s">
        <v>17</v>
      </c>
      <c r="U433" s="342" t="s">
        <v>6233</v>
      </c>
      <c r="V433" s="342" t="s">
        <v>6199</v>
      </c>
      <c r="W433" s="342" t="s">
        <v>6219</v>
      </c>
      <c r="X433" s="345" t="s">
        <v>5337</v>
      </c>
      <c r="Y433" s="345" t="s">
        <v>5337</v>
      </c>
      <c r="Z433" s="345" t="s">
        <v>5308</v>
      </c>
      <c r="AA433" s="345" t="s">
        <v>942</v>
      </c>
    </row>
    <row r="434" spans="1:27" s="334" customFormat="1">
      <c r="A434" s="343">
        <v>431</v>
      </c>
      <c r="B434" s="342" t="s">
        <v>10</v>
      </c>
      <c r="C434" s="351" t="s">
        <v>1130</v>
      </c>
      <c r="D434" s="342" t="s">
        <v>25</v>
      </c>
      <c r="E434" s="342"/>
      <c r="F434" s="342"/>
      <c r="G434" s="342"/>
      <c r="H434" s="342"/>
      <c r="I434" s="342"/>
      <c r="J434" s="342"/>
      <c r="K434" s="342"/>
      <c r="L434" s="342" t="s">
        <v>6334</v>
      </c>
      <c r="M434" s="342"/>
      <c r="N434" s="342"/>
      <c r="O434" s="342"/>
      <c r="P434" s="342"/>
      <c r="Q434" s="342" t="s">
        <v>1131</v>
      </c>
      <c r="R434" s="342" t="s">
        <v>5558</v>
      </c>
      <c r="S434" s="342" t="s">
        <v>23</v>
      </c>
      <c r="T434" s="344" t="s">
        <v>17</v>
      </c>
      <c r="U434" s="342" t="s">
        <v>6207</v>
      </c>
      <c r="V434" s="342" t="s">
        <v>6199</v>
      </c>
      <c r="W434" s="342" t="s">
        <v>6208</v>
      </c>
      <c r="X434" s="345" t="s">
        <v>5337</v>
      </c>
      <c r="Y434" s="345" t="s">
        <v>5337</v>
      </c>
      <c r="Z434" s="345" t="s">
        <v>5308</v>
      </c>
      <c r="AA434" s="345" t="s">
        <v>942</v>
      </c>
    </row>
    <row r="435" spans="1:27" s="342" customFormat="1">
      <c r="A435" s="343">
        <v>432</v>
      </c>
      <c r="B435" s="342" t="s">
        <v>10</v>
      </c>
      <c r="C435" s="350" t="s">
        <v>186</v>
      </c>
      <c r="D435" s="342" t="s">
        <v>25</v>
      </c>
      <c r="L435" s="342" t="s">
        <v>6235</v>
      </c>
      <c r="Q435" s="342" t="s">
        <v>1133</v>
      </c>
      <c r="R435" s="342" t="s">
        <v>5560</v>
      </c>
      <c r="S435" s="342" t="s">
        <v>23</v>
      </c>
      <c r="T435" s="344" t="s">
        <v>17</v>
      </c>
      <c r="U435" s="342" t="s">
        <v>6207</v>
      </c>
      <c r="V435" s="342" t="s">
        <v>6199</v>
      </c>
      <c r="W435" s="342" t="s">
        <v>6208</v>
      </c>
      <c r="X435" s="345" t="s">
        <v>5337</v>
      </c>
      <c r="Y435" s="345" t="s">
        <v>5337</v>
      </c>
      <c r="Z435" s="345" t="s">
        <v>5308</v>
      </c>
      <c r="AA435" s="345" t="s">
        <v>942</v>
      </c>
    </row>
    <row r="436" spans="1:27" s="334" customFormat="1">
      <c r="A436" s="343">
        <v>433</v>
      </c>
      <c r="B436" s="342" t="s">
        <v>10</v>
      </c>
      <c r="C436" s="342" t="s">
        <v>1135</v>
      </c>
      <c r="D436" s="342" t="s">
        <v>36</v>
      </c>
      <c r="E436" s="342"/>
      <c r="F436" s="342"/>
      <c r="G436" s="342"/>
      <c r="H436" s="342" t="s">
        <v>6448</v>
      </c>
      <c r="I436" s="342"/>
      <c r="J436" s="342"/>
      <c r="K436" s="342"/>
      <c r="L436" s="342"/>
      <c r="M436" s="342"/>
      <c r="N436" s="342"/>
      <c r="O436" s="342"/>
      <c r="P436" s="342"/>
      <c r="Q436" s="342" t="s">
        <v>1137</v>
      </c>
      <c r="R436" s="342" t="s">
        <v>6449</v>
      </c>
      <c r="S436" s="342" t="s">
        <v>30</v>
      </c>
      <c r="T436" s="344" t="s">
        <v>17</v>
      </c>
      <c r="U436" s="342" t="s">
        <v>942</v>
      </c>
      <c r="V436" s="342" t="s">
        <v>6199</v>
      </c>
      <c r="W436" s="342" t="s">
        <v>942</v>
      </c>
      <c r="X436" s="345" t="s">
        <v>942</v>
      </c>
      <c r="Y436" s="345" t="s">
        <v>5308</v>
      </c>
      <c r="Z436" s="345" t="s">
        <v>5308</v>
      </c>
      <c r="AA436" s="345" t="s">
        <v>942</v>
      </c>
    </row>
    <row r="437" spans="1:27" s="334" customFormat="1">
      <c r="A437" s="343">
        <v>434</v>
      </c>
      <c r="B437" s="342" t="s">
        <v>10</v>
      </c>
      <c r="C437" s="342" t="s">
        <v>1139</v>
      </c>
      <c r="D437" s="342" t="s">
        <v>41</v>
      </c>
      <c r="E437" s="342"/>
      <c r="F437" s="342"/>
      <c r="G437" s="342"/>
      <c r="H437" s="342"/>
      <c r="I437" s="342" t="s">
        <v>6450</v>
      </c>
      <c r="J437" s="342"/>
      <c r="K437" s="342"/>
      <c r="L437" s="342"/>
      <c r="M437" s="342"/>
      <c r="N437" s="342"/>
      <c r="O437" s="342"/>
      <c r="P437" s="342"/>
      <c r="Q437" s="342" t="s">
        <v>1141</v>
      </c>
      <c r="R437" s="342" t="s">
        <v>1142</v>
      </c>
      <c r="S437" s="342" t="s">
        <v>16</v>
      </c>
      <c r="T437" s="344" t="s">
        <v>17</v>
      </c>
      <c r="U437" s="342" t="s">
        <v>942</v>
      </c>
      <c r="V437" s="342" t="s">
        <v>6199</v>
      </c>
      <c r="W437" s="342" t="s">
        <v>942</v>
      </c>
      <c r="X437" s="345" t="s">
        <v>942</v>
      </c>
      <c r="Y437" s="345" t="s">
        <v>5308</v>
      </c>
      <c r="Z437" s="345" t="s">
        <v>5308</v>
      </c>
      <c r="AA437" s="345" t="s">
        <v>942</v>
      </c>
    </row>
    <row r="438" spans="1:27" s="334" customFormat="1">
      <c r="A438" s="343">
        <v>435</v>
      </c>
      <c r="B438" s="342" t="s">
        <v>10</v>
      </c>
      <c r="C438" s="342" t="s">
        <v>1143</v>
      </c>
      <c r="D438" s="342" t="s">
        <v>25</v>
      </c>
      <c r="E438" s="342"/>
      <c r="F438" s="342"/>
      <c r="G438" s="342"/>
      <c r="H438" s="342"/>
      <c r="I438" s="342"/>
      <c r="J438" s="342" t="s">
        <v>6451</v>
      </c>
      <c r="K438" s="342"/>
      <c r="L438" s="342"/>
      <c r="M438" s="342"/>
      <c r="N438" s="342"/>
      <c r="O438" s="342"/>
      <c r="P438" s="342"/>
      <c r="Q438" s="348" t="s">
        <v>1144</v>
      </c>
      <c r="R438" s="348" t="s">
        <v>5987</v>
      </c>
      <c r="S438" s="342" t="s">
        <v>23</v>
      </c>
      <c r="T438" s="344" t="s">
        <v>17</v>
      </c>
      <c r="U438" s="342" t="s">
        <v>6207</v>
      </c>
      <c r="V438" s="342" t="s">
        <v>6199</v>
      </c>
      <c r="W438" s="342" t="s">
        <v>6208</v>
      </c>
      <c r="X438" s="345" t="s">
        <v>5337</v>
      </c>
      <c r="Y438" s="345" t="s">
        <v>5308</v>
      </c>
      <c r="Z438" s="345" t="s">
        <v>5308</v>
      </c>
      <c r="AA438" s="345" t="s">
        <v>942</v>
      </c>
    </row>
    <row r="439" spans="1:27" s="334" customFormat="1">
      <c r="A439" s="343">
        <v>436</v>
      </c>
      <c r="B439" s="342" t="s">
        <v>10</v>
      </c>
      <c r="C439" s="351" t="s">
        <v>1146</v>
      </c>
      <c r="D439" s="342" t="s">
        <v>36</v>
      </c>
      <c r="E439" s="342"/>
      <c r="F439" s="342"/>
      <c r="G439" s="342"/>
      <c r="H439" s="342"/>
      <c r="I439" s="342"/>
      <c r="J439" s="342" t="s">
        <v>6335</v>
      </c>
      <c r="K439" s="342"/>
      <c r="L439" s="342"/>
      <c r="M439" s="342"/>
      <c r="N439" s="342"/>
      <c r="O439" s="342"/>
      <c r="P439" s="342"/>
      <c r="Q439" s="342" t="s">
        <v>1147</v>
      </c>
      <c r="R439" s="375" t="s">
        <v>1148</v>
      </c>
      <c r="S439" s="342" t="s">
        <v>139</v>
      </c>
      <c r="T439" s="344" t="s">
        <v>17</v>
      </c>
      <c r="U439" s="342" t="s">
        <v>942</v>
      </c>
      <c r="V439" s="342" t="s">
        <v>6199</v>
      </c>
      <c r="W439" s="342" t="s">
        <v>942</v>
      </c>
      <c r="X439" s="345" t="s">
        <v>942</v>
      </c>
      <c r="Y439" s="345" t="s">
        <v>5308</v>
      </c>
      <c r="Z439" s="345" t="s">
        <v>5308</v>
      </c>
      <c r="AA439" s="345" t="s">
        <v>942</v>
      </c>
    </row>
    <row r="440" spans="1:27" s="334" customFormat="1">
      <c r="A440" s="343">
        <v>437</v>
      </c>
      <c r="B440" s="342" t="s">
        <v>10</v>
      </c>
      <c r="C440" s="351" t="s">
        <v>715</v>
      </c>
      <c r="D440" s="342" t="s">
        <v>41</v>
      </c>
      <c r="E440" s="342"/>
      <c r="F440" s="342"/>
      <c r="G440" s="342"/>
      <c r="H440" s="342"/>
      <c r="I440" s="342"/>
      <c r="J440" s="342"/>
      <c r="K440" s="342" t="s">
        <v>6286</v>
      </c>
      <c r="L440" s="342"/>
      <c r="M440" s="342"/>
      <c r="N440" s="342"/>
      <c r="O440" s="342"/>
      <c r="P440" s="342"/>
      <c r="Q440" s="342" t="s">
        <v>1149</v>
      </c>
      <c r="R440" s="375" t="s">
        <v>1150</v>
      </c>
      <c r="S440" s="342" t="s">
        <v>46</v>
      </c>
      <c r="T440" s="344" t="s">
        <v>17</v>
      </c>
      <c r="U440" s="342" t="s">
        <v>942</v>
      </c>
      <c r="V440" s="342" t="s">
        <v>6199</v>
      </c>
      <c r="W440" s="342" t="s">
        <v>942</v>
      </c>
      <c r="X440" s="345" t="s">
        <v>942</v>
      </c>
      <c r="Y440" s="345" t="s">
        <v>5308</v>
      </c>
      <c r="Z440" s="345" t="s">
        <v>5308</v>
      </c>
      <c r="AA440" s="345" t="s">
        <v>942</v>
      </c>
    </row>
    <row r="441" spans="1:27" s="334" customFormat="1">
      <c r="A441" s="343">
        <v>438</v>
      </c>
      <c r="B441" s="342" t="s">
        <v>10</v>
      </c>
      <c r="C441" s="351" t="s">
        <v>718</v>
      </c>
      <c r="D441" s="342" t="s">
        <v>25</v>
      </c>
      <c r="E441" s="342"/>
      <c r="F441" s="342"/>
      <c r="G441" s="342"/>
      <c r="H441" s="342"/>
      <c r="I441" s="342"/>
      <c r="J441" s="342"/>
      <c r="K441" s="342"/>
      <c r="L441" s="342" t="s">
        <v>6336</v>
      </c>
      <c r="M441" s="342"/>
      <c r="N441" s="342"/>
      <c r="O441" s="342"/>
      <c r="P441" s="342"/>
      <c r="Q441" s="342" t="s">
        <v>1151</v>
      </c>
      <c r="R441" s="375" t="s">
        <v>5563</v>
      </c>
      <c r="S441" s="342" t="s">
        <v>23</v>
      </c>
      <c r="T441" s="344" t="s">
        <v>17</v>
      </c>
      <c r="U441" s="342" t="s">
        <v>942</v>
      </c>
      <c r="V441" s="342" t="s">
        <v>6199</v>
      </c>
      <c r="W441" s="342" t="s">
        <v>942</v>
      </c>
      <c r="X441" s="345" t="s">
        <v>5337</v>
      </c>
      <c r="Y441" s="345" t="s">
        <v>5308</v>
      </c>
      <c r="Z441" s="345" t="s">
        <v>5308</v>
      </c>
      <c r="AA441" s="345" t="s">
        <v>942</v>
      </c>
    </row>
    <row r="442" spans="1:27" s="334" customFormat="1">
      <c r="A442" s="343">
        <v>439</v>
      </c>
      <c r="B442" s="342" t="s">
        <v>10</v>
      </c>
      <c r="C442" s="351" t="s">
        <v>722</v>
      </c>
      <c r="D442" s="342" t="s">
        <v>25</v>
      </c>
      <c r="E442" s="342"/>
      <c r="F442" s="342"/>
      <c r="G442" s="342"/>
      <c r="H442" s="342"/>
      <c r="I442" s="342"/>
      <c r="J442" s="342"/>
      <c r="K442" s="342"/>
      <c r="L442" s="342" t="s">
        <v>6500</v>
      </c>
      <c r="M442" s="342"/>
      <c r="N442" s="342"/>
      <c r="O442" s="342"/>
      <c r="P442" s="342"/>
      <c r="Q442" s="342" t="s">
        <v>1153</v>
      </c>
      <c r="R442" s="375" t="s">
        <v>1154</v>
      </c>
      <c r="S442" s="344" t="s">
        <v>30</v>
      </c>
      <c r="T442" s="344" t="s">
        <v>17</v>
      </c>
      <c r="U442" s="348"/>
      <c r="V442" s="348"/>
      <c r="W442" s="348"/>
      <c r="X442" s="345" t="s">
        <v>5337</v>
      </c>
      <c r="Y442" s="345" t="s">
        <v>5308</v>
      </c>
      <c r="Z442" s="345" t="s">
        <v>5306</v>
      </c>
      <c r="AA442" s="345" t="s">
        <v>942</v>
      </c>
    </row>
    <row r="443" spans="1:27" s="334" customFormat="1">
      <c r="A443" s="343">
        <v>440</v>
      </c>
      <c r="B443" s="342" t="s">
        <v>10</v>
      </c>
      <c r="C443" s="351" t="s">
        <v>726</v>
      </c>
      <c r="D443" s="342" t="s">
        <v>25</v>
      </c>
      <c r="E443" s="342"/>
      <c r="F443" s="342"/>
      <c r="G443" s="342"/>
      <c r="H443" s="342"/>
      <c r="I443" s="342"/>
      <c r="J443" s="342"/>
      <c r="K443" s="342"/>
      <c r="L443" s="342" t="s">
        <v>6359</v>
      </c>
      <c r="M443" s="342"/>
      <c r="N443" s="342"/>
      <c r="O443" s="342"/>
      <c r="P443" s="342"/>
      <c r="Q443" s="342" t="s">
        <v>1155</v>
      </c>
      <c r="R443" s="375" t="s">
        <v>1156</v>
      </c>
      <c r="S443" s="344" t="s">
        <v>30</v>
      </c>
      <c r="T443" s="344" t="s">
        <v>17</v>
      </c>
      <c r="U443" s="348" t="s">
        <v>6303</v>
      </c>
      <c r="V443" s="348" t="s">
        <v>6199</v>
      </c>
      <c r="W443" s="348" t="s">
        <v>6213</v>
      </c>
      <c r="X443" s="345" t="s">
        <v>5337</v>
      </c>
      <c r="Y443" s="345" t="s">
        <v>5308</v>
      </c>
      <c r="Z443" s="345" t="s">
        <v>5306</v>
      </c>
      <c r="AA443" s="345" t="s">
        <v>942</v>
      </c>
    </row>
    <row r="444" spans="1:27" s="334" customFormat="1">
      <c r="A444" s="343">
        <v>441</v>
      </c>
      <c r="B444" s="342" t="s">
        <v>10</v>
      </c>
      <c r="C444" s="351" t="s">
        <v>730</v>
      </c>
      <c r="D444" s="342" t="s">
        <v>25</v>
      </c>
      <c r="E444" s="342"/>
      <c r="F444" s="342"/>
      <c r="G444" s="342"/>
      <c r="H444" s="342"/>
      <c r="I444" s="342"/>
      <c r="J444" s="342"/>
      <c r="K444" s="342"/>
      <c r="L444" s="342" t="s">
        <v>6360</v>
      </c>
      <c r="M444" s="342"/>
      <c r="N444" s="342"/>
      <c r="O444" s="342"/>
      <c r="P444" s="342"/>
      <c r="Q444" s="342" t="s">
        <v>1157</v>
      </c>
      <c r="R444" s="375" t="s">
        <v>1158</v>
      </c>
      <c r="S444" s="344" t="s">
        <v>30</v>
      </c>
      <c r="T444" s="344" t="s">
        <v>17</v>
      </c>
      <c r="U444" s="348" t="s">
        <v>6490</v>
      </c>
      <c r="V444" s="348" t="s">
        <v>6199</v>
      </c>
      <c r="W444" s="348" t="s">
        <v>6219</v>
      </c>
      <c r="X444" s="345" t="s">
        <v>5337</v>
      </c>
      <c r="Y444" s="345" t="s">
        <v>5308</v>
      </c>
      <c r="Z444" s="345" t="s">
        <v>5306</v>
      </c>
      <c r="AA444" s="345" t="s">
        <v>942</v>
      </c>
    </row>
    <row r="445" spans="1:27" s="334" customFormat="1">
      <c r="A445" s="343">
        <v>442</v>
      </c>
      <c r="B445" s="342" t="s">
        <v>10</v>
      </c>
      <c r="C445" s="351" t="s">
        <v>734</v>
      </c>
      <c r="D445" s="342" t="s">
        <v>25</v>
      </c>
      <c r="E445" s="342"/>
      <c r="F445" s="342"/>
      <c r="G445" s="342"/>
      <c r="H445" s="342"/>
      <c r="I445" s="342"/>
      <c r="J445" s="342"/>
      <c r="K445" s="342"/>
      <c r="L445" s="342" t="s">
        <v>6361</v>
      </c>
      <c r="M445" s="342"/>
      <c r="N445" s="342"/>
      <c r="O445" s="342"/>
      <c r="P445" s="342"/>
      <c r="Q445" s="342" t="s">
        <v>1159</v>
      </c>
      <c r="R445" s="375" t="s">
        <v>1160</v>
      </c>
      <c r="S445" s="344" t="s">
        <v>30</v>
      </c>
      <c r="T445" s="344" t="s">
        <v>17</v>
      </c>
      <c r="U445" s="348" t="s">
        <v>6212</v>
      </c>
      <c r="V445" s="348" t="s">
        <v>6199</v>
      </c>
      <c r="W445" s="348" t="s">
        <v>6213</v>
      </c>
      <c r="X445" s="345" t="s">
        <v>5337</v>
      </c>
      <c r="Y445" s="345" t="s">
        <v>5308</v>
      </c>
      <c r="Z445" s="345" t="s">
        <v>5306</v>
      </c>
      <c r="AA445" s="345" t="s">
        <v>942</v>
      </c>
    </row>
    <row r="446" spans="1:27" s="334" customFormat="1">
      <c r="A446" s="343">
        <v>443</v>
      </c>
      <c r="B446" s="342" t="s">
        <v>10</v>
      </c>
      <c r="C446" s="351" t="s">
        <v>738</v>
      </c>
      <c r="D446" s="342" t="s">
        <v>25</v>
      </c>
      <c r="E446" s="342"/>
      <c r="F446" s="342"/>
      <c r="G446" s="342"/>
      <c r="H446" s="342"/>
      <c r="I446" s="342"/>
      <c r="J446" s="342"/>
      <c r="K446" s="342"/>
      <c r="L446" s="342" t="s">
        <v>6501</v>
      </c>
      <c r="M446" s="342"/>
      <c r="N446" s="342"/>
      <c r="O446" s="342"/>
      <c r="P446" s="342"/>
      <c r="Q446" s="342" t="s">
        <v>1161</v>
      </c>
      <c r="R446" s="375" t="s">
        <v>1162</v>
      </c>
      <c r="S446" s="344" t="s">
        <v>30</v>
      </c>
      <c r="T446" s="344" t="s">
        <v>17</v>
      </c>
      <c r="U446" s="348" t="s">
        <v>6303</v>
      </c>
      <c r="V446" s="348"/>
      <c r="W446" s="348"/>
      <c r="X446" s="345" t="s">
        <v>5337</v>
      </c>
      <c r="Y446" s="345" t="s">
        <v>5308</v>
      </c>
      <c r="Z446" s="345" t="s">
        <v>5306</v>
      </c>
      <c r="AA446" s="345" t="s">
        <v>942</v>
      </c>
    </row>
    <row r="447" spans="1:27" s="334" customFormat="1">
      <c r="A447" s="343">
        <v>444</v>
      </c>
      <c r="B447" s="342" t="s">
        <v>10</v>
      </c>
      <c r="C447" s="351" t="s">
        <v>742</v>
      </c>
      <c r="D447" s="342" t="s">
        <v>36</v>
      </c>
      <c r="E447" s="342"/>
      <c r="F447" s="342"/>
      <c r="G447" s="342"/>
      <c r="H447" s="342"/>
      <c r="I447" s="342"/>
      <c r="J447" s="342"/>
      <c r="K447" s="342"/>
      <c r="L447" s="342" t="s">
        <v>6287</v>
      </c>
      <c r="M447" s="342"/>
      <c r="N447" s="342"/>
      <c r="O447" s="342"/>
      <c r="P447" s="342"/>
      <c r="Q447" s="342" t="s">
        <v>1163</v>
      </c>
      <c r="R447" s="375" t="s">
        <v>1164</v>
      </c>
      <c r="S447" s="342" t="s">
        <v>139</v>
      </c>
      <c r="T447" s="344" t="s">
        <v>17</v>
      </c>
      <c r="U447" s="342" t="s">
        <v>942</v>
      </c>
      <c r="V447" s="342" t="s">
        <v>6199</v>
      </c>
      <c r="W447" s="342" t="s">
        <v>942</v>
      </c>
      <c r="X447" s="345" t="s">
        <v>942</v>
      </c>
      <c r="Y447" s="345" t="s">
        <v>5308</v>
      </c>
      <c r="Z447" s="345" t="s">
        <v>5308</v>
      </c>
      <c r="AA447" s="345" t="s">
        <v>942</v>
      </c>
    </row>
    <row r="448" spans="1:27" s="334" customFormat="1">
      <c r="A448" s="343">
        <v>445</v>
      </c>
      <c r="B448" s="342" t="s">
        <v>10</v>
      </c>
      <c r="C448" s="342" t="s">
        <v>746</v>
      </c>
      <c r="D448" s="342" t="s">
        <v>41</v>
      </c>
      <c r="E448" s="342"/>
      <c r="F448" s="342"/>
      <c r="G448" s="342"/>
      <c r="H448" s="342"/>
      <c r="I448" s="348"/>
      <c r="J448" s="348"/>
      <c r="K448" s="342"/>
      <c r="L448" s="348"/>
      <c r="M448" s="348" t="s">
        <v>6288</v>
      </c>
      <c r="N448" s="348"/>
      <c r="O448" s="348"/>
      <c r="P448" s="348"/>
      <c r="Q448" s="348" t="s">
        <v>1165</v>
      </c>
      <c r="R448" s="348" t="s">
        <v>1166</v>
      </c>
      <c r="S448" s="342" t="s">
        <v>16</v>
      </c>
      <c r="T448" s="344" t="s">
        <v>17</v>
      </c>
      <c r="U448" s="342" t="s">
        <v>942</v>
      </c>
      <c r="V448" s="342" t="s">
        <v>6199</v>
      </c>
      <c r="W448" s="342" t="s">
        <v>942</v>
      </c>
      <c r="X448" s="345" t="s">
        <v>942</v>
      </c>
      <c r="Y448" s="345" t="s">
        <v>5308</v>
      </c>
      <c r="Z448" s="345" t="s">
        <v>5308</v>
      </c>
      <c r="AA448" s="345" t="s">
        <v>942</v>
      </c>
    </row>
    <row r="449" spans="1:27" s="334" customFormat="1">
      <c r="A449" s="343">
        <v>446</v>
      </c>
      <c r="B449" s="342" t="s">
        <v>10</v>
      </c>
      <c r="C449" s="342" t="s">
        <v>786</v>
      </c>
      <c r="D449" s="342" t="s">
        <v>25</v>
      </c>
      <c r="E449" s="342"/>
      <c r="F449" s="342"/>
      <c r="G449" s="348"/>
      <c r="H449" s="348"/>
      <c r="I449" s="348"/>
      <c r="J449" s="348"/>
      <c r="K449" s="342"/>
      <c r="L449" s="348"/>
      <c r="M449" s="342"/>
      <c r="N449" s="342" t="s">
        <v>6289</v>
      </c>
      <c r="O449" s="348"/>
      <c r="P449" s="348"/>
      <c r="Q449" s="348" t="s">
        <v>1167</v>
      </c>
      <c r="R449" s="348" t="s">
        <v>1168</v>
      </c>
      <c r="S449" s="342" t="s">
        <v>23</v>
      </c>
      <c r="T449" s="344" t="s">
        <v>17</v>
      </c>
      <c r="U449" s="342" t="s">
        <v>6303</v>
      </c>
      <c r="V449" s="342" t="s">
        <v>6199</v>
      </c>
      <c r="W449" s="342" t="s">
        <v>6213</v>
      </c>
      <c r="X449" s="345" t="s">
        <v>5337</v>
      </c>
      <c r="Y449" s="345" t="s">
        <v>5308</v>
      </c>
      <c r="Z449" s="345" t="s">
        <v>5308</v>
      </c>
      <c r="AA449" s="345" t="s">
        <v>942</v>
      </c>
    </row>
    <row r="450" spans="1:27" s="334" customFormat="1">
      <c r="A450" s="343">
        <v>447</v>
      </c>
      <c r="B450" s="342" t="s">
        <v>10</v>
      </c>
      <c r="C450" s="342" t="s">
        <v>750</v>
      </c>
      <c r="D450" s="342" t="s">
        <v>25</v>
      </c>
      <c r="E450" s="342"/>
      <c r="F450" s="342"/>
      <c r="G450" s="348"/>
      <c r="H450" s="348"/>
      <c r="I450" s="348"/>
      <c r="J450" s="348"/>
      <c r="K450" s="348"/>
      <c r="L450" s="342"/>
      <c r="M450" s="342"/>
      <c r="N450" s="342" t="s">
        <v>6290</v>
      </c>
      <c r="O450" s="348"/>
      <c r="P450" s="348"/>
      <c r="Q450" s="348" t="s">
        <v>1169</v>
      </c>
      <c r="R450" s="348" t="s">
        <v>1170</v>
      </c>
      <c r="S450" s="342" t="s">
        <v>23</v>
      </c>
      <c r="T450" s="344" t="s">
        <v>17</v>
      </c>
      <c r="U450" s="342" t="s">
        <v>942</v>
      </c>
      <c r="V450" s="342" t="s">
        <v>6199</v>
      </c>
      <c r="W450" s="342" t="s">
        <v>942</v>
      </c>
      <c r="X450" s="345" t="s">
        <v>5337</v>
      </c>
      <c r="Y450" s="345" t="s">
        <v>5308</v>
      </c>
      <c r="Z450" s="345" t="s">
        <v>5308</v>
      </c>
      <c r="AA450" s="345" t="s">
        <v>942</v>
      </c>
    </row>
    <row r="451" spans="1:27" s="334" customFormat="1">
      <c r="A451" s="343">
        <v>448</v>
      </c>
      <c r="B451" s="342" t="s">
        <v>10</v>
      </c>
      <c r="C451" s="342" t="s">
        <v>793</v>
      </c>
      <c r="D451" s="342" t="s">
        <v>25</v>
      </c>
      <c r="E451" s="342"/>
      <c r="F451" s="342"/>
      <c r="G451" s="348"/>
      <c r="H451" s="348"/>
      <c r="I451" s="348"/>
      <c r="J451" s="348"/>
      <c r="K451" s="348"/>
      <c r="L451" s="342"/>
      <c r="M451" s="342"/>
      <c r="N451" s="342" t="s">
        <v>6291</v>
      </c>
      <c r="O451" s="348"/>
      <c r="P451" s="348"/>
      <c r="Q451" s="348" t="s">
        <v>1171</v>
      </c>
      <c r="R451" s="348" t="s">
        <v>1172</v>
      </c>
      <c r="S451" s="342" t="s">
        <v>23</v>
      </c>
      <c r="T451" s="344" t="s">
        <v>17</v>
      </c>
      <c r="U451" s="342" t="s">
        <v>6303</v>
      </c>
      <c r="V451" s="342" t="s">
        <v>6199</v>
      </c>
      <c r="W451" s="342" t="s">
        <v>6213</v>
      </c>
      <c r="X451" s="345" t="s">
        <v>5337</v>
      </c>
      <c r="Y451" s="345" t="s">
        <v>5308</v>
      </c>
      <c r="Z451" s="345" t="s">
        <v>5308</v>
      </c>
      <c r="AA451" s="345" t="s">
        <v>942</v>
      </c>
    </row>
    <row r="452" spans="1:27" s="334" customFormat="1">
      <c r="A452" s="343">
        <v>449</v>
      </c>
      <c r="B452" s="342" t="s">
        <v>10</v>
      </c>
      <c r="C452" s="342" t="s">
        <v>754</v>
      </c>
      <c r="D452" s="342" t="s">
        <v>25</v>
      </c>
      <c r="E452" s="342"/>
      <c r="F452" s="342"/>
      <c r="G452" s="348"/>
      <c r="H452" s="342"/>
      <c r="I452" s="348"/>
      <c r="J452" s="348"/>
      <c r="K452" s="342"/>
      <c r="L452" s="348"/>
      <c r="M452" s="342"/>
      <c r="N452" s="348" t="s">
        <v>6292</v>
      </c>
      <c r="O452" s="348"/>
      <c r="P452" s="348"/>
      <c r="Q452" s="348" t="s">
        <v>1173</v>
      </c>
      <c r="R452" s="348" t="s">
        <v>1174</v>
      </c>
      <c r="S452" s="342" t="s">
        <v>23</v>
      </c>
      <c r="T452" s="344" t="s">
        <v>17</v>
      </c>
      <c r="U452" s="342" t="s">
        <v>6293</v>
      </c>
      <c r="V452" s="342" t="s">
        <v>6199</v>
      </c>
      <c r="W452" s="342" t="s">
        <v>6219</v>
      </c>
      <c r="X452" s="345" t="s">
        <v>5337</v>
      </c>
      <c r="Y452" s="345" t="s">
        <v>5308</v>
      </c>
      <c r="Z452" s="345" t="s">
        <v>5308</v>
      </c>
      <c r="AA452" s="345" t="s">
        <v>942</v>
      </c>
    </row>
    <row r="453" spans="1:27" s="334" customFormat="1">
      <c r="A453" s="343">
        <v>450</v>
      </c>
      <c r="B453" s="342" t="s">
        <v>10</v>
      </c>
      <c r="C453" s="351" t="s">
        <v>1146</v>
      </c>
      <c r="D453" s="342" t="s">
        <v>36</v>
      </c>
      <c r="E453" s="342"/>
      <c r="F453" s="342"/>
      <c r="G453" s="342"/>
      <c r="H453" s="342"/>
      <c r="I453" s="342"/>
      <c r="J453" s="342" t="s">
        <v>6335</v>
      </c>
      <c r="K453" s="342"/>
      <c r="L453" s="342"/>
      <c r="M453" s="342"/>
      <c r="N453" s="342"/>
      <c r="O453" s="342"/>
      <c r="P453" s="342"/>
      <c r="Q453" s="342" t="s">
        <v>1175</v>
      </c>
      <c r="R453" s="375" t="s">
        <v>1176</v>
      </c>
      <c r="S453" s="342" t="s">
        <v>139</v>
      </c>
      <c r="T453" s="344" t="s">
        <v>17</v>
      </c>
      <c r="U453" s="342" t="s">
        <v>942</v>
      </c>
      <c r="V453" s="342" t="s">
        <v>6199</v>
      </c>
      <c r="W453" s="342" t="s">
        <v>942</v>
      </c>
      <c r="X453" s="345" t="s">
        <v>942</v>
      </c>
      <c r="Y453" s="345" t="s">
        <v>5308</v>
      </c>
      <c r="Z453" s="345" t="s">
        <v>5308</v>
      </c>
      <c r="AA453" s="345" t="s">
        <v>942</v>
      </c>
    </row>
    <row r="454" spans="1:27" s="334" customFormat="1">
      <c r="A454" s="343">
        <v>451</v>
      </c>
      <c r="B454" s="342" t="s">
        <v>10</v>
      </c>
      <c r="C454" s="351" t="s">
        <v>715</v>
      </c>
      <c r="D454" s="342" t="s">
        <v>41</v>
      </c>
      <c r="E454" s="342"/>
      <c r="F454" s="342"/>
      <c r="G454" s="342"/>
      <c r="H454" s="342"/>
      <c r="I454" s="342"/>
      <c r="J454" s="342"/>
      <c r="K454" s="342" t="s">
        <v>6286</v>
      </c>
      <c r="L454" s="342"/>
      <c r="M454" s="342"/>
      <c r="N454" s="342"/>
      <c r="O454" s="342"/>
      <c r="P454" s="342"/>
      <c r="Q454" s="342" t="s">
        <v>1177</v>
      </c>
      <c r="R454" s="375" t="s">
        <v>1178</v>
      </c>
      <c r="S454" s="342" t="s">
        <v>46</v>
      </c>
      <c r="T454" s="344" t="s">
        <v>17</v>
      </c>
      <c r="U454" s="342" t="s">
        <v>942</v>
      </c>
      <c r="V454" s="342" t="s">
        <v>6199</v>
      </c>
      <c r="W454" s="342" t="s">
        <v>942</v>
      </c>
      <c r="X454" s="345" t="s">
        <v>942</v>
      </c>
      <c r="Y454" s="345" t="s">
        <v>5308</v>
      </c>
      <c r="Z454" s="345" t="s">
        <v>5308</v>
      </c>
      <c r="AA454" s="345" t="s">
        <v>942</v>
      </c>
    </row>
    <row r="455" spans="1:27" s="334" customFormat="1">
      <c r="A455" s="343">
        <v>452</v>
      </c>
      <c r="B455" s="342" t="s">
        <v>10</v>
      </c>
      <c r="C455" s="351" t="s">
        <v>718</v>
      </c>
      <c r="D455" s="342" t="s">
        <v>25</v>
      </c>
      <c r="E455" s="342"/>
      <c r="F455" s="342"/>
      <c r="G455" s="342"/>
      <c r="H455" s="342"/>
      <c r="I455" s="342"/>
      <c r="J455" s="342"/>
      <c r="K455" s="342"/>
      <c r="L455" s="342" t="s">
        <v>6336</v>
      </c>
      <c r="M455" s="342"/>
      <c r="N455" s="342"/>
      <c r="O455" s="342"/>
      <c r="P455" s="342"/>
      <c r="Q455" s="342" t="s">
        <v>1179</v>
      </c>
      <c r="R455" s="375" t="s">
        <v>5574</v>
      </c>
      <c r="S455" s="342" t="s">
        <v>23</v>
      </c>
      <c r="T455" s="344" t="s">
        <v>17</v>
      </c>
      <c r="U455" s="342" t="s">
        <v>942</v>
      </c>
      <c r="V455" s="342" t="s">
        <v>6199</v>
      </c>
      <c r="W455" s="342" t="s">
        <v>942</v>
      </c>
      <c r="X455" s="345" t="s">
        <v>5337</v>
      </c>
      <c r="Y455" s="345" t="s">
        <v>5308</v>
      </c>
      <c r="Z455" s="345" t="s">
        <v>5308</v>
      </c>
      <c r="AA455" s="345" t="s">
        <v>942</v>
      </c>
    </row>
    <row r="456" spans="1:27" s="334" customFormat="1">
      <c r="A456" s="343">
        <v>453</v>
      </c>
      <c r="B456" s="342" t="s">
        <v>10</v>
      </c>
      <c r="C456" s="351" t="s">
        <v>722</v>
      </c>
      <c r="D456" s="342" t="s">
        <v>25</v>
      </c>
      <c r="E456" s="342"/>
      <c r="F456" s="342"/>
      <c r="G456" s="342"/>
      <c r="H456" s="342"/>
      <c r="I456" s="342"/>
      <c r="J456" s="342"/>
      <c r="K456" s="342"/>
      <c r="L456" s="342" t="s">
        <v>6500</v>
      </c>
      <c r="M456" s="342"/>
      <c r="N456" s="342"/>
      <c r="O456" s="342"/>
      <c r="P456" s="342"/>
      <c r="Q456" s="342" t="s">
        <v>1181</v>
      </c>
      <c r="R456" s="375" t="s">
        <v>1182</v>
      </c>
      <c r="S456" s="344" t="s">
        <v>30</v>
      </c>
      <c r="T456" s="344" t="s">
        <v>17</v>
      </c>
      <c r="U456" s="348"/>
      <c r="V456" s="348"/>
      <c r="W456" s="348"/>
      <c r="X456" s="345" t="s">
        <v>5337</v>
      </c>
      <c r="Y456" s="345" t="s">
        <v>5308</v>
      </c>
      <c r="Z456" s="345" t="s">
        <v>5306</v>
      </c>
      <c r="AA456" s="345" t="s">
        <v>942</v>
      </c>
    </row>
    <row r="457" spans="1:27" s="334" customFormat="1">
      <c r="A457" s="343">
        <v>454</v>
      </c>
      <c r="B457" s="342" t="s">
        <v>10</v>
      </c>
      <c r="C457" s="351" t="s">
        <v>726</v>
      </c>
      <c r="D457" s="342" t="s">
        <v>25</v>
      </c>
      <c r="E457" s="342"/>
      <c r="F457" s="342"/>
      <c r="G457" s="342"/>
      <c r="H457" s="342"/>
      <c r="I457" s="342"/>
      <c r="J457" s="342"/>
      <c r="K457" s="342"/>
      <c r="L457" s="342" t="s">
        <v>6359</v>
      </c>
      <c r="M457" s="342"/>
      <c r="N457" s="342"/>
      <c r="O457" s="342"/>
      <c r="P457" s="342"/>
      <c r="Q457" s="342" t="s">
        <v>1183</v>
      </c>
      <c r="R457" s="375" t="s">
        <v>1184</v>
      </c>
      <c r="S457" s="344" t="s">
        <v>30</v>
      </c>
      <c r="T457" s="344" t="s">
        <v>17</v>
      </c>
      <c r="U457" s="348" t="s">
        <v>6303</v>
      </c>
      <c r="V457" s="348" t="s">
        <v>6199</v>
      </c>
      <c r="W457" s="348" t="s">
        <v>6213</v>
      </c>
      <c r="X457" s="345" t="s">
        <v>5337</v>
      </c>
      <c r="Y457" s="345" t="s">
        <v>5308</v>
      </c>
      <c r="Z457" s="345" t="s">
        <v>5306</v>
      </c>
      <c r="AA457" s="345" t="s">
        <v>942</v>
      </c>
    </row>
    <row r="458" spans="1:27" s="334" customFormat="1">
      <c r="A458" s="343">
        <v>455</v>
      </c>
      <c r="B458" s="342" t="s">
        <v>10</v>
      </c>
      <c r="C458" s="351" t="s">
        <v>730</v>
      </c>
      <c r="D458" s="342" t="s">
        <v>25</v>
      </c>
      <c r="E458" s="342"/>
      <c r="F458" s="342"/>
      <c r="G458" s="342"/>
      <c r="H458" s="342"/>
      <c r="I458" s="342"/>
      <c r="J458" s="342"/>
      <c r="K458" s="342"/>
      <c r="L458" s="342" t="s">
        <v>6360</v>
      </c>
      <c r="M458" s="342"/>
      <c r="N458" s="342"/>
      <c r="O458" s="342"/>
      <c r="P458" s="342"/>
      <c r="Q458" s="342" t="s">
        <v>1185</v>
      </c>
      <c r="R458" s="375" t="s">
        <v>1186</v>
      </c>
      <c r="S458" s="344" t="s">
        <v>30</v>
      </c>
      <c r="T458" s="344" t="s">
        <v>17</v>
      </c>
      <c r="U458" s="348" t="s">
        <v>6490</v>
      </c>
      <c r="V458" s="348" t="s">
        <v>6199</v>
      </c>
      <c r="W458" s="348" t="s">
        <v>6219</v>
      </c>
      <c r="X458" s="345" t="s">
        <v>5337</v>
      </c>
      <c r="Y458" s="345" t="s">
        <v>5308</v>
      </c>
      <c r="Z458" s="345" t="s">
        <v>5306</v>
      </c>
      <c r="AA458" s="345" t="s">
        <v>942</v>
      </c>
    </row>
    <row r="459" spans="1:27" s="334" customFormat="1">
      <c r="A459" s="343">
        <v>456</v>
      </c>
      <c r="B459" s="342" t="s">
        <v>10</v>
      </c>
      <c r="C459" s="351" t="s">
        <v>734</v>
      </c>
      <c r="D459" s="342" t="s">
        <v>25</v>
      </c>
      <c r="E459" s="342"/>
      <c r="F459" s="342"/>
      <c r="G459" s="342"/>
      <c r="H459" s="342"/>
      <c r="I459" s="342"/>
      <c r="J459" s="342"/>
      <c r="K459" s="342"/>
      <c r="L459" s="342" t="s">
        <v>6361</v>
      </c>
      <c r="M459" s="342"/>
      <c r="N459" s="342"/>
      <c r="O459" s="342"/>
      <c r="P459" s="342"/>
      <c r="Q459" s="342" t="s">
        <v>1187</v>
      </c>
      <c r="R459" s="375" t="s">
        <v>1188</v>
      </c>
      <c r="S459" s="344" t="s">
        <v>30</v>
      </c>
      <c r="T459" s="344" t="s">
        <v>17</v>
      </c>
      <c r="U459" s="348" t="s">
        <v>6212</v>
      </c>
      <c r="V459" s="348" t="s">
        <v>6199</v>
      </c>
      <c r="W459" s="348" t="s">
        <v>6213</v>
      </c>
      <c r="X459" s="345" t="s">
        <v>5337</v>
      </c>
      <c r="Y459" s="345" t="s">
        <v>5308</v>
      </c>
      <c r="Z459" s="345" t="s">
        <v>5306</v>
      </c>
      <c r="AA459" s="345" t="s">
        <v>942</v>
      </c>
    </row>
    <row r="460" spans="1:27" s="334" customFormat="1">
      <c r="A460" s="343">
        <v>457</v>
      </c>
      <c r="B460" s="342" t="s">
        <v>10</v>
      </c>
      <c r="C460" s="351" t="s">
        <v>738</v>
      </c>
      <c r="D460" s="342" t="s">
        <v>25</v>
      </c>
      <c r="E460" s="342"/>
      <c r="F460" s="342"/>
      <c r="G460" s="342"/>
      <c r="H460" s="342"/>
      <c r="I460" s="342"/>
      <c r="J460" s="342"/>
      <c r="K460" s="342"/>
      <c r="L460" s="342" t="s">
        <v>6501</v>
      </c>
      <c r="M460" s="342"/>
      <c r="N460" s="342"/>
      <c r="O460" s="342"/>
      <c r="P460" s="342"/>
      <c r="Q460" s="342" t="s">
        <v>1189</v>
      </c>
      <c r="R460" s="375" t="s">
        <v>1190</v>
      </c>
      <c r="S460" s="344" t="s">
        <v>30</v>
      </c>
      <c r="T460" s="344" t="s">
        <v>17</v>
      </c>
      <c r="U460" s="348" t="s">
        <v>6303</v>
      </c>
      <c r="V460" s="348"/>
      <c r="W460" s="348"/>
      <c r="X460" s="345" t="s">
        <v>5337</v>
      </c>
      <c r="Y460" s="345" t="s">
        <v>5308</v>
      </c>
      <c r="Z460" s="345" t="s">
        <v>5306</v>
      </c>
      <c r="AA460" s="345" t="s">
        <v>942</v>
      </c>
    </row>
    <row r="461" spans="1:27" s="334" customFormat="1">
      <c r="A461" s="343">
        <v>458</v>
      </c>
      <c r="B461" s="342" t="s">
        <v>10</v>
      </c>
      <c r="C461" s="351" t="s">
        <v>742</v>
      </c>
      <c r="D461" s="342" t="s">
        <v>36</v>
      </c>
      <c r="E461" s="342"/>
      <c r="F461" s="342"/>
      <c r="G461" s="342"/>
      <c r="H461" s="342"/>
      <c r="I461" s="342"/>
      <c r="J461" s="342"/>
      <c r="K461" s="342"/>
      <c r="L461" s="342" t="s">
        <v>6287</v>
      </c>
      <c r="M461" s="342"/>
      <c r="N461" s="342"/>
      <c r="O461" s="342"/>
      <c r="P461" s="342"/>
      <c r="Q461" s="342" t="s">
        <v>1163</v>
      </c>
      <c r="R461" s="375" t="s">
        <v>1164</v>
      </c>
      <c r="S461" s="342" t="s">
        <v>139</v>
      </c>
      <c r="T461" s="344" t="s">
        <v>17</v>
      </c>
      <c r="U461" s="342" t="s">
        <v>942</v>
      </c>
      <c r="V461" s="342" t="s">
        <v>6199</v>
      </c>
      <c r="W461" s="342" t="s">
        <v>942</v>
      </c>
      <c r="X461" s="345" t="s">
        <v>942</v>
      </c>
      <c r="Y461" s="345" t="s">
        <v>5308</v>
      </c>
      <c r="Z461" s="345" t="s">
        <v>5308</v>
      </c>
      <c r="AA461" s="345" t="s">
        <v>942</v>
      </c>
    </row>
    <row r="462" spans="1:27" s="334" customFormat="1">
      <c r="A462" s="343">
        <v>459</v>
      </c>
      <c r="B462" s="342" t="s">
        <v>10</v>
      </c>
      <c r="C462" s="342" t="s">
        <v>746</v>
      </c>
      <c r="D462" s="342" t="s">
        <v>41</v>
      </c>
      <c r="E462" s="342"/>
      <c r="F462" s="342"/>
      <c r="G462" s="342"/>
      <c r="H462" s="342"/>
      <c r="I462" s="348"/>
      <c r="J462" s="348"/>
      <c r="K462" s="342"/>
      <c r="L462" s="348"/>
      <c r="M462" s="348" t="s">
        <v>6288</v>
      </c>
      <c r="N462" s="348"/>
      <c r="O462" s="348"/>
      <c r="P462" s="348"/>
      <c r="Q462" s="348" t="s">
        <v>1191</v>
      </c>
      <c r="R462" s="348" t="s">
        <v>1192</v>
      </c>
      <c r="S462" s="342" t="s">
        <v>16</v>
      </c>
      <c r="T462" s="344" t="s">
        <v>17</v>
      </c>
      <c r="U462" s="342" t="s">
        <v>942</v>
      </c>
      <c r="V462" s="342" t="s">
        <v>6199</v>
      </c>
      <c r="W462" s="342" t="s">
        <v>942</v>
      </c>
      <c r="X462" s="345" t="s">
        <v>942</v>
      </c>
      <c r="Y462" s="345" t="s">
        <v>5308</v>
      </c>
      <c r="Z462" s="345" t="s">
        <v>5308</v>
      </c>
      <c r="AA462" s="345" t="s">
        <v>942</v>
      </c>
    </row>
    <row r="463" spans="1:27" s="334" customFormat="1">
      <c r="A463" s="343">
        <v>460</v>
      </c>
      <c r="B463" s="342" t="s">
        <v>10</v>
      </c>
      <c r="C463" s="342" t="s">
        <v>786</v>
      </c>
      <c r="D463" s="342" t="s">
        <v>25</v>
      </c>
      <c r="E463" s="342"/>
      <c r="F463" s="342"/>
      <c r="G463" s="348"/>
      <c r="H463" s="348"/>
      <c r="I463" s="348"/>
      <c r="J463" s="348"/>
      <c r="K463" s="342"/>
      <c r="L463" s="348"/>
      <c r="M463" s="342"/>
      <c r="N463" s="342" t="s">
        <v>6289</v>
      </c>
      <c r="O463" s="348"/>
      <c r="P463" s="348"/>
      <c r="Q463" s="348" t="s">
        <v>1193</v>
      </c>
      <c r="R463" s="348" t="s">
        <v>1194</v>
      </c>
      <c r="S463" s="342" t="s">
        <v>23</v>
      </c>
      <c r="T463" s="344" t="s">
        <v>17</v>
      </c>
      <c r="U463" s="342" t="s">
        <v>6303</v>
      </c>
      <c r="V463" s="342" t="s">
        <v>6199</v>
      </c>
      <c r="W463" s="342" t="s">
        <v>6213</v>
      </c>
      <c r="X463" s="345" t="s">
        <v>5337</v>
      </c>
      <c r="Y463" s="345" t="s">
        <v>5308</v>
      </c>
      <c r="Z463" s="345" t="s">
        <v>5308</v>
      </c>
      <c r="AA463" s="345" t="s">
        <v>942</v>
      </c>
    </row>
    <row r="464" spans="1:27" s="334" customFormat="1">
      <c r="A464" s="343">
        <v>461</v>
      </c>
      <c r="B464" s="342" t="s">
        <v>10</v>
      </c>
      <c r="C464" s="342" t="s">
        <v>750</v>
      </c>
      <c r="D464" s="342" t="s">
        <v>25</v>
      </c>
      <c r="E464" s="342"/>
      <c r="F464" s="342"/>
      <c r="G464" s="348"/>
      <c r="H464" s="348"/>
      <c r="I464" s="348"/>
      <c r="J464" s="348"/>
      <c r="K464" s="348"/>
      <c r="L464" s="342"/>
      <c r="M464" s="342"/>
      <c r="N464" s="342" t="s">
        <v>6290</v>
      </c>
      <c r="O464" s="348"/>
      <c r="P464" s="348"/>
      <c r="Q464" s="348" t="s">
        <v>1195</v>
      </c>
      <c r="R464" s="348" t="s">
        <v>1196</v>
      </c>
      <c r="S464" s="342" t="s">
        <v>23</v>
      </c>
      <c r="T464" s="344" t="s">
        <v>17</v>
      </c>
      <c r="U464" s="342" t="s">
        <v>942</v>
      </c>
      <c r="V464" s="342" t="s">
        <v>6199</v>
      </c>
      <c r="W464" s="342" t="s">
        <v>942</v>
      </c>
      <c r="X464" s="345" t="s">
        <v>5337</v>
      </c>
      <c r="Y464" s="345" t="s">
        <v>5308</v>
      </c>
      <c r="Z464" s="345" t="s">
        <v>5308</v>
      </c>
      <c r="AA464" s="345" t="s">
        <v>942</v>
      </c>
    </row>
    <row r="465" spans="1:27" s="334" customFormat="1">
      <c r="A465" s="343">
        <v>462</v>
      </c>
      <c r="B465" s="342" t="s">
        <v>10</v>
      </c>
      <c r="C465" s="342" t="s">
        <v>793</v>
      </c>
      <c r="D465" s="342" t="s">
        <v>25</v>
      </c>
      <c r="E465" s="342"/>
      <c r="F465" s="342"/>
      <c r="G465" s="348"/>
      <c r="H465" s="348"/>
      <c r="I465" s="348"/>
      <c r="J465" s="348"/>
      <c r="K465" s="348"/>
      <c r="L465" s="342"/>
      <c r="M465" s="342"/>
      <c r="N465" s="342" t="s">
        <v>6291</v>
      </c>
      <c r="O465" s="348"/>
      <c r="P465" s="348"/>
      <c r="Q465" s="348" t="s">
        <v>1197</v>
      </c>
      <c r="R465" s="348" t="s">
        <v>1198</v>
      </c>
      <c r="S465" s="342" t="s">
        <v>23</v>
      </c>
      <c r="T465" s="344" t="s">
        <v>17</v>
      </c>
      <c r="U465" s="342" t="s">
        <v>6303</v>
      </c>
      <c r="V465" s="342" t="s">
        <v>6199</v>
      </c>
      <c r="W465" s="342" t="s">
        <v>6213</v>
      </c>
      <c r="X465" s="345" t="s">
        <v>5337</v>
      </c>
      <c r="Y465" s="345" t="s">
        <v>5308</v>
      </c>
      <c r="Z465" s="345" t="s">
        <v>5308</v>
      </c>
      <c r="AA465" s="345" t="s">
        <v>942</v>
      </c>
    </row>
    <row r="466" spans="1:27" s="334" customFormat="1">
      <c r="A466" s="343">
        <v>463</v>
      </c>
      <c r="B466" s="342" t="s">
        <v>10</v>
      </c>
      <c r="C466" s="342" t="s">
        <v>754</v>
      </c>
      <c r="D466" s="342" t="s">
        <v>25</v>
      </c>
      <c r="E466" s="342"/>
      <c r="F466" s="342"/>
      <c r="G466" s="348"/>
      <c r="H466" s="342"/>
      <c r="I466" s="348"/>
      <c r="J466" s="348"/>
      <c r="K466" s="342"/>
      <c r="L466" s="348"/>
      <c r="M466" s="342"/>
      <c r="N466" s="348" t="s">
        <v>6292</v>
      </c>
      <c r="O466" s="348"/>
      <c r="P466" s="348"/>
      <c r="Q466" s="348" t="s">
        <v>1199</v>
      </c>
      <c r="R466" s="348" t="s">
        <v>1200</v>
      </c>
      <c r="S466" s="342" t="s">
        <v>23</v>
      </c>
      <c r="T466" s="344" t="s">
        <v>17</v>
      </c>
      <c r="U466" s="342" t="s">
        <v>6293</v>
      </c>
      <c r="V466" s="342" t="s">
        <v>6199</v>
      </c>
      <c r="W466" s="342" t="s">
        <v>6219</v>
      </c>
      <c r="X466" s="345" t="s">
        <v>5337</v>
      </c>
      <c r="Y466" s="345" t="s">
        <v>5308</v>
      </c>
      <c r="Z466" s="345" t="s">
        <v>5308</v>
      </c>
      <c r="AA466" s="345" t="s">
        <v>942</v>
      </c>
    </row>
    <row r="467" spans="1:27" s="334" customFormat="1">
      <c r="A467" s="343">
        <v>464</v>
      </c>
      <c r="B467" s="342" t="s">
        <v>10</v>
      </c>
      <c r="C467" s="342" t="s">
        <v>1201</v>
      </c>
      <c r="D467" s="342" t="s">
        <v>36</v>
      </c>
      <c r="E467" s="342"/>
      <c r="F467" s="342"/>
      <c r="G467" s="342"/>
      <c r="H467" s="342"/>
      <c r="I467" s="342"/>
      <c r="J467" s="342" t="s">
        <v>6452</v>
      </c>
      <c r="K467" s="342"/>
      <c r="L467" s="342"/>
      <c r="M467" s="342"/>
      <c r="N467" s="342"/>
      <c r="O467" s="342"/>
      <c r="P467" s="342"/>
      <c r="Q467" s="342" t="s">
        <v>1202</v>
      </c>
      <c r="R467" s="342" t="s">
        <v>6453</v>
      </c>
      <c r="S467" s="342" t="s">
        <v>30</v>
      </c>
      <c r="T467" s="344" t="s">
        <v>17</v>
      </c>
      <c r="U467" s="342" t="s">
        <v>942</v>
      </c>
      <c r="V467" s="342" t="s">
        <v>6199</v>
      </c>
      <c r="W467" s="342" t="s">
        <v>942</v>
      </c>
      <c r="X467" s="345" t="s">
        <v>942</v>
      </c>
      <c r="Y467" s="345" t="s">
        <v>5308</v>
      </c>
      <c r="Z467" s="345" t="s">
        <v>5308</v>
      </c>
      <c r="AA467" s="345" t="s">
        <v>942</v>
      </c>
    </row>
    <row r="468" spans="1:27" s="334" customFormat="1">
      <c r="A468" s="343">
        <v>465</v>
      </c>
      <c r="B468" s="342" t="s">
        <v>10</v>
      </c>
      <c r="C468" s="366" t="s">
        <v>746</v>
      </c>
      <c r="D468" s="342" t="s">
        <v>41</v>
      </c>
      <c r="E468" s="342"/>
      <c r="F468" s="342"/>
      <c r="G468" s="342"/>
      <c r="H468" s="342"/>
      <c r="I468" s="342"/>
      <c r="J468" s="342"/>
      <c r="K468" s="342" t="s">
        <v>6288</v>
      </c>
      <c r="L468" s="342"/>
      <c r="M468" s="342"/>
      <c r="N468" s="342"/>
      <c r="O468" s="342"/>
      <c r="P468" s="342"/>
      <c r="Q468" s="342" t="s">
        <v>1204</v>
      </c>
      <c r="R468" s="342" t="s">
        <v>1205</v>
      </c>
      <c r="S468" s="342" t="s">
        <v>46</v>
      </c>
      <c r="T468" s="344" t="s">
        <v>17</v>
      </c>
      <c r="U468" s="342" t="s">
        <v>942</v>
      </c>
      <c r="V468" s="342" t="s">
        <v>6199</v>
      </c>
      <c r="W468" s="342" t="s">
        <v>942</v>
      </c>
      <c r="X468" s="345" t="s">
        <v>942</v>
      </c>
      <c r="Y468" s="345" t="s">
        <v>5308</v>
      </c>
      <c r="Z468" s="345" t="s">
        <v>5308</v>
      </c>
      <c r="AA468" s="345" t="s">
        <v>942</v>
      </c>
    </row>
    <row r="469" spans="1:27" s="334" customFormat="1">
      <c r="A469" s="343">
        <v>466</v>
      </c>
      <c r="B469" s="390" t="s">
        <v>10</v>
      </c>
      <c r="C469" s="391" t="s">
        <v>786</v>
      </c>
      <c r="D469" s="392" t="s">
        <v>25</v>
      </c>
      <c r="E469" s="393"/>
      <c r="F469" s="393"/>
      <c r="G469" s="393"/>
      <c r="H469" s="393"/>
      <c r="I469" s="393"/>
      <c r="J469" s="393"/>
      <c r="K469" s="393"/>
      <c r="L469" s="393" t="s">
        <v>6289</v>
      </c>
      <c r="M469" s="393"/>
      <c r="N469" s="393"/>
      <c r="O469" s="393"/>
      <c r="P469" s="393"/>
      <c r="Q469" s="390" t="s">
        <v>1206</v>
      </c>
      <c r="R469" s="390" t="s">
        <v>5585</v>
      </c>
      <c r="S469" s="390" t="s">
        <v>23</v>
      </c>
      <c r="T469" s="394" t="s">
        <v>17</v>
      </c>
      <c r="U469" s="390" t="s">
        <v>6303</v>
      </c>
      <c r="V469" s="390" t="s">
        <v>6199</v>
      </c>
      <c r="W469" s="390" t="s">
        <v>6213</v>
      </c>
      <c r="X469" s="395" t="s">
        <v>5377</v>
      </c>
      <c r="Y469" s="395" t="s">
        <v>5308</v>
      </c>
      <c r="Z469" s="395" t="s">
        <v>5308</v>
      </c>
      <c r="AA469" s="395" t="s">
        <v>942</v>
      </c>
    </row>
    <row r="470" spans="1:27" s="334" customFormat="1">
      <c r="A470" s="343">
        <v>467</v>
      </c>
      <c r="B470" s="342" t="s">
        <v>10</v>
      </c>
      <c r="C470" s="366" t="s">
        <v>790</v>
      </c>
      <c r="D470" s="342" t="s">
        <v>25</v>
      </c>
      <c r="E470" s="342"/>
      <c r="F470" s="342"/>
      <c r="G470" s="342"/>
      <c r="H470" s="342"/>
      <c r="I470" s="342"/>
      <c r="J470" s="342"/>
      <c r="K470" s="342"/>
      <c r="L470" s="342" t="s">
        <v>6337</v>
      </c>
      <c r="M470" s="342"/>
      <c r="N470" s="342"/>
      <c r="O470" s="342"/>
      <c r="P470" s="342"/>
      <c r="Q470" s="342" t="s">
        <v>1208</v>
      </c>
      <c r="R470" s="342" t="s">
        <v>792</v>
      </c>
      <c r="S470" s="342" t="s">
        <v>30</v>
      </c>
      <c r="T470" s="344" t="s">
        <v>17</v>
      </c>
      <c r="U470" s="342" t="s">
        <v>6338</v>
      </c>
      <c r="V470" s="342" t="s">
        <v>6199</v>
      </c>
      <c r="W470" s="342" t="s">
        <v>6219</v>
      </c>
      <c r="X470" s="345" t="s">
        <v>5337</v>
      </c>
      <c r="Y470" s="345" t="s">
        <v>5308</v>
      </c>
      <c r="Z470" s="345" t="s">
        <v>5308</v>
      </c>
      <c r="AA470" s="345" t="s">
        <v>942</v>
      </c>
    </row>
    <row r="471" spans="1:27" s="334" customFormat="1">
      <c r="A471" s="343">
        <v>468</v>
      </c>
      <c r="B471" s="396" t="s">
        <v>10</v>
      </c>
      <c r="C471" s="397" t="s">
        <v>793</v>
      </c>
      <c r="D471" s="398" t="s">
        <v>25</v>
      </c>
      <c r="E471" s="396"/>
      <c r="F471" s="396"/>
      <c r="G471" s="396"/>
      <c r="H471" s="396"/>
      <c r="I471" s="396"/>
      <c r="J471" s="396"/>
      <c r="K471" s="396"/>
      <c r="L471" s="396" t="s">
        <v>6291</v>
      </c>
      <c r="M471" s="396"/>
      <c r="N471" s="396"/>
      <c r="O471" s="396"/>
      <c r="P471" s="396"/>
      <c r="Q471" s="399" t="s">
        <v>1209</v>
      </c>
      <c r="R471" s="399" t="s">
        <v>6454</v>
      </c>
      <c r="S471" s="400" t="s">
        <v>23</v>
      </c>
      <c r="T471" s="401" t="s">
        <v>17</v>
      </c>
      <c r="U471" s="400" t="s">
        <v>6303</v>
      </c>
      <c r="V471" s="400" t="s">
        <v>6199</v>
      </c>
      <c r="W471" s="400" t="s">
        <v>6213</v>
      </c>
      <c r="X471" s="369" t="s">
        <v>5590</v>
      </c>
      <c r="Y471" s="369" t="s">
        <v>5308</v>
      </c>
      <c r="Z471" s="369" t="s">
        <v>5308</v>
      </c>
      <c r="AA471" s="369" t="s">
        <v>942</v>
      </c>
    </row>
    <row r="472" spans="1:27" s="402" customFormat="1">
      <c r="A472" s="343">
        <v>469</v>
      </c>
      <c r="B472" s="342" t="s">
        <v>10</v>
      </c>
      <c r="C472" s="351" t="s">
        <v>754</v>
      </c>
      <c r="D472" s="342" t="s">
        <v>25</v>
      </c>
      <c r="E472" s="342"/>
      <c r="F472" s="342"/>
      <c r="G472" s="342"/>
      <c r="H472" s="342"/>
      <c r="I472" s="342"/>
      <c r="J472" s="342"/>
      <c r="K472" s="342"/>
      <c r="L472" s="342" t="s">
        <v>6292</v>
      </c>
      <c r="M472" s="342"/>
      <c r="N472" s="342"/>
      <c r="O472" s="342"/>
      <c r="P472" s="342"/>
      <c r="Q472" s="342" t="s">
        <v>1211</v>
      </c>
      <c r="R472" s="342" t="s">
        <v>1212</v>
      </c>
      <c r="S472" s="342" t="s">
        <v>23</v>
      </c>
      <c r="T472" s="385" t="s">
        <v>17</v>
      </c>
      <c r="U472" s="359" t="s">
        <v>6293</v>
      </c>
      <c r="V472" s="386" t="s">
        <v>6199</v>
      </c>
      <c r="W472" s="386" t="s">
        <v>6219</v>
      </c>
      <c r="X472" s="345" t="s">
        <v>5377</v>
      </c>
      <c r="Y472" s="345" t="s">
        <v>5308</v>
      </c>
      <c r="Z472" s="345" t="s">
        <v>5308</v>
      </c>
      <c r="AA472" s="345" t="s">
        <v>942</v>
      </c>
    </row>
    <row r="473" spans="1:27" s="342" customFormat="1">
      <c r="A473" s="343">
        <v>470</v>
      </c>
      <c r="B473" s="342" t="s">
        <v>10</v>
      </c>
      <c r="C473" s="351" t="s">
        <v>802</v>
      </c>
      <c r="D473" s="342" t="s">
        <v>25</v>
      </c>
      <c r="L473" s="342" t="s">
        <v>6295</v>
      </c>
      <c r="Q473" s="342" t="s">
        <v>1213</v>
      </c>
      <c r="R473" s="403" t="s">
        <v>1214</v>
      </c>
      <c r="S473" s="342" t="s">
        <v>30</v>
      </c>
      <c r="T473" s="344" t="s">
        <v>17</v>
      </c>
      <c r="U473" s="342" t="s">
        <v>6212</v>
      </c>
      <c r="V473" s="342" t="s">
        <v>6199</v>
      </c>
      <c r="W473" s="342" t="s">
        <v>6213</v>
      </c>
      <c r="X473" s="369" t="s">
        <v>5337</v>
      </c>
      <c r="Y473" s="369" t="s">
        <v>5308</v>
      </c>
      <c r="Z473" s="369" t="s">
        <v>5308</v>
      </c>
      <c r="AA473" s="369" t="s">
        <v>942</v>
      </c>
    </row>
    <row r="474" spans="1:27" s="405" customFormat="1">
      <c r="A474" s="343">
        <v>471</v>
      </c>
      <c r="B474" s="368" t="s">
        <v>10</v>
      </c>
      <c r="C474" s="404" t="s">
        <v>806</v>
      </c>
      <c r="D474" s="378" t="s">
        <v>25</v>
      </c>
      <c r="E474" s="378"/>
      <c r="F474" s="378"/>
      <c r="G474" s="378"/>
      <c r="H474" s="378"/>
      <c r="I474" s="378"/>
      <c r="J474" s="378"/>
      <c r="K474" s="378"/>
      <c r="L474" s="378" t="s">
        <v>6416</v>
      </c>
      <c r="M474" s="378"/>
      <c r="N474" s="378"/>
      <c r="O474" s="378"/>
      <c r="P474" s="378"/>
      <c r="Q474" s="368" t="s">
        <v>1215</v>
      </c>
      <c r="R474" s="368" t="s">
        <v>1216</v>
      </c>
      <c r="S474" s="368" t="s">
        <v>23</v>
      </c>
      <c r="T474" s="379" t="s">
        <v>17</v>
      </c>
      <c r="U474" s="368"/>
      <c r="V474" s="368" t="s">
        <v>6199</v>
      </c>
      <c r="W474" s="368"/>
      <c r="X474" s="369" t="s">
        <v>5377</v>
      </c>
      <c r="Y474" s="369" t="s">
        <v>5308</v>
      </c>
      <c r="Z474" s="369" t="s">
        <v>5308</v>
      </c>
      <c r="AA474" s="369" t="s">
        <v>942</v>
      </c>
    </row>
    <row r="475" spans="1:27" s="334" customFormat="1">
      <c r="A475" s="343">
        <v>472</v>
      </c>
      <c r="B475" s="390" t="s">
        <v>10</v>
      </c>
      <c r="C475" s="391" t="s">
        <v>810</v>
      </c>
      <c r="D475" s="392" t="s">
        <v>25</v>
      </c>
      <c r="E475" s="393"/>
      <c r="F475" s="393"/>
      <c r="G475" s="393"/>
      <c r="H475" s="393"/>
      <c r="I475" s="393"/>
      <c r="J475" s="393"/>
      <c r="K475" s="393"/>
      <c r="L475" s="393" t="s">
        <v>6418</v>
      </c>
      <c r="M475" s="393"/>
      <c r="N475" s="393"/>
      <c r="O475" s="393"/>
      <c r="P475" s="393"/>
      <c r="Q475" s="390" t="s">
        <v>1217</v>
      </c>
      <c r="R475" s="390" t="s">
        <v>1218</v>
      </c>
      <c r="S475" s="390" t="s">
        <v>23</v>
      </c>
      <c r="T475" s="394" t="s">
        <v>17</v>
      </c>
      <c r="U475" s="390" t="s">
        <v>6303</v>
      </c>
      <c r="V475" s="390" t="s">
        <v>6199</v>
      </c>
      <c r="W475" s="390" t="s">
        <v>6213</v>
      </c>
      <c r="X475" s="369" t="s">
        <v>5590</v>
      </c>
      <c r="Y475" s="369" t="s">
        <v>5308</v>
      </c>
      <c r="Z475" s="369" t="s">
        <v>5308</v>
      </c>
      <c r="AA475" s="369" t="s">
        <v>942</v>
      </c>
    </row>
    <row r="476" spans="1:27" s="334" customFormat="1">
      <c r="A476" s="343">
        <v>473</v>
      </c>
      <c r="B476" s="390" t="s">
        <v>10</v>
      </c>
      <c r="C476" s="366" t="s">
        <v>814</v>
      </c>
      <c r="D476" s="342" t="s">
        <v>25</v>
      </c>
      <c r="E476" s="342"/>
      <c r="F476" s="342"/>
      <c r="G476" s="342"/>
      <c r="H476" s="342"/>
      <c r="I476" s="342"/>
      <c r="J476" s="342"/>
      <c r="K476" s="342"/>
      <c r="L476" s="342" t="s">
        <v>6339</v>
      </c>
      <c r="M476" s="342"/>
      <c r="N476" s="342"/>
      <c r="O476" s="342"/>
      <c r="P476" s="342"/>
      <c r="Q476" s="342" t="s">
        <v>1219</v>
      </c>
      <c r="R476" s="342" t="s">
        <v>5597</v>
      </c>
      <c r="S476" s="342" t="s">
        <v>23</v>
      </c>
      <c r="T476" s="344" t="s">
        <v>17</v>
      </c>
      <c r="U476" s="342" t="s">
        <v>6207</v>
      </c>
      <c r="V476" s="342" t="s">
        <v>6199</v>
      </c>
      <c r="W476" s="342" t="s">
        <v>6208</v>
      </c>
      <c r="X476" s="406" t="s">
        <v>5373</v>
      </c>
      <c r="Y476" s="406" t="s">
        <v>5308</v>
      </c>
      <c r="Z476" s="406" t="s">
        <v>5308</v>
      </c>
      <c r="AA476" s="369" t="s">
        <v>942</v>
      </c>
    </row>
    <row r="477" spans="1:27" s="365" customFormat="1">
      <c r="A477" s="343">
        <v>474</v>
      </c>
      <c r="B477" s="368" t="s">
        <v>10</v>
      </c>
      <c r="C477" s="366" t="s">
        <v>818</v>
      </c>
      <c r="D477" s="342" t="s">
        <v>25</v>
      </c>
      <c r="E477" s="342"/>
      <c r="F477" s="342"/>
      <c r="G477" s="342"/>
      <c r="H477" s="342"/>
      <c r="I477" s="342"/>
      <c r="J477" s="342"/>
      <c r="K477" s="342"/>
      <c r="L477" s="342" t="s">
        <v>6340</v>
      </c>
      <c r="M477" s="342"/>
      <c r="N477" s="342"/>
      <c r="O477" s="342"/>
      <c r="P477" s="342"/>
      <c r="Q477" s="342" t="s">
        <v>1221</v>
      </c>
      <c r="R477" s="342" t="s">
        <v>5599</v>
      </c>
      <c r="S477" s="342" t="s">
        <v>30</v>
      </c>
      <c r="T477" s="344" t="s">
        <v>17</v>
      </c>
      <c r="U477" s="342" t="s">
        <v>6207</v>
      </c>
      <c r="V477" s="342" t="s">
        <v>6199</v>
      </c>
      <c r="W477" s="342" t="s">
        <v>6208</v>
      </c>
      <c r="X477" s="406" t="s">
        <v>5337</v>
      </c>
      <c r="Y477" s="406" t="s">
        <v>5308</v>
      </c>
      <c r="Z477" s="406" t="s">
        <v>5308</v>
      </c>
      <c r="AA477" s="345" t="s">
        <v>942</v>
      </c>
    </row>
    <row r="478" spans="1:27" s="402" customFormat="1">
      <c r="A478" s="343">
        <v>475</v>
      </c>
      <c r="B478" s="342" t="s">
        <v>10</v>
      </c>
      <c r="C478" s="366" t="s">
        <v>1222</v>
      </c>
      <c r="D478" s="342" t="s">
        <v>36</v>
      </c>
      <c r="E478" s="342"/>
      <c r="F478" s="342"/>
      <c r="G478" s="342"/>
      <c r="H478" s="342"/>
      <c r="I478" s="342"/>
      <c r="J478" s="342" t="s">
        <v>6341</v>
      </c>
      <c r="K478" s="342"/>
      <c r="L478" s="342"/>
      <c r="M478" s="342"/>
      <c r="N478" s="342"/>
      <c r="O478" s="342"/>
      <c r="P478" s="342"/>
      <c r="Q478" s="342" t="s">
        <v>1223</v>
      </c>
      <c r="R478" s="342" t="s">
        <v>1224</v>
      </c>
      <c r="S478" s="342" t="s">
        <v>30</v>
      </c>
      <c r="T478" s="344" t="s">
        <v>17</v>
      </c>
      <c r="U478" s="342" t="s">
        <v>942</v>
      </c>
      <c r="V478" s="342" t="s">
        <v>6199</v>
      </c>
      <c r="W478" s="342" t="s">
        <v>942</v>
      </c>
      <c r="X478" s="345" t="s">
        <v>942</v>
      </c>
      <c r="Y478" s="345" t="s">
        <v>5308</v>
      </c>
      <c r="Z478" s="345" t="s">
        <v>5308</v>
      </c>
      <c r="AA478" s="345" t="s">
        <v>942</v>
      </c>
    </row>
    <row r="479" spans="1:27" s="334" customFormat="1">
      <c r="A479" s="343">
        <v>476</v>
      </c>
      <c r="B479" s="342" t="s">
        <v>10</v>
      </c>
      <c r="C479" s="366" t="s">
        <v>826</v>
      </c>
      <c r="D479" s="342" t="s">
        <v>41</v>
      </c>
      <c r="E479" s="342"/>
      <c r="F479" s="342"/>
      <c r="G479" s="342"/>
      <c r="H479" s="342"/>
      <c r="I479" s="342"/>
      <c r="J479" s="342"/>
      <c r="K479" s="342" t="s">
        <v>6297</v>
      </c>
      <c r="L479" s="342"/>
      <c r="M479" s="342"/>
      <c r="N479" s="342"/>
      <c r="O479" s="342"/>
      <c r="P479" s="342"/>
      <c r="Q479" s="342" t="s">
        <v>1225</v>
      </c>
      <c r="R479" s="342" t="s">
        <v>1226</v>
      </c>
      <c r="S479" s="342" t="s">
        <v>16</v>
      </c>
      <c r="T479" s="344" t="s">
        <v>17</v>
      </c>
      <c r="U479" s="342" t="s">
        <v>942</v>
      </c>
      <c r="V479" s="342" t="s">
        <v>6199</v>
      </c>
      <c r="W479" s="342" t="s">
        <v>942</v>
      </c>
      <c r="X479" s="345" t="s">
        <v>942</v>
      </c>
      <c r="Y479" s="345" t="s">
        <v>5308</v>
      </c>
      <c r="Z479" s="345" t="s">
        <v>5308</v>
      </c>
      <c r="AA479" s="345" t="s">
        <v>942</v>
      </c>
    </row>
    <row r="480" spans="1:27" s="334" customFormat="1">
      <c r="A480" s="343">
        <v>477</v>
      </c>
      <c r="B480" s="342" t="s">
        <v>10</v>
      </c>
      <c r="C480" s="366" t="s">
        <v>830</v>
      </c>
      <c r="D480" s="342" t="s">
        <v>25</v>
      </c>
      <c r="E480" s="342"/>
      <c r="F480" s="342"/>
      <c r="G480" s="342"/>
      <c r="H480" s="342"/>
      <c r="I480" s="342"/>
      <c r="J480" s="342"/>
      <c r="K480" s="342"/>
      <c r="L480" s="342" t="s">
        <v>6298</v>
      </c>
      <c r="M480" s="342"/>
      <c r="N480" s="342"/>
      <c r="O480" s="342"/>
      <c r="P480" s="342"/>
      <c r="Q480" s="342" t="s">
        <v>1227</v>
      </c>
      <c r="R480" s="342" t="s">
        <v>1228</v>
      </c>
      <c r="S480" s="342" t="s">
        <v>23</v>
      </c>
      <c r="T480" s="344" t="s">
        <v>17</v>
      </c>
      <c r="U480" s="342" t="s">
        <v>6229</v>
      </c>
      <c r="V480" s="342" t="s">
        <v>6199</v>
      </c>
      <c r="W480" s="342" t="s">
        <v>6222</v>
      </c>
      <c r="X480" s="345" t="s">
        <v>5337</v>
      </c>
      <c r="Y480" s="345" t="s">
        <v>5308</v>
      </c>
      <c r="Z480" s="345" t="s">
        <v>5308</v>
      </c>
      <c r="AA480" s="345" t="s">
        <v>942</v>
      </c>
    </row>
    <row r="481" spans="1:27" s="342" customFormat="1">
      <c r="A481" s="343">
        <v>478</v>
      </c>
      <c r="B481" s="342" t="s">
        <v>10</v>
      </c>
      <c r="C481" s="366" t="s">
        <v>834</v>
      </c>
      <c r="D481" s="342" t="s">
        <v>25</v>
      </c>
      <c r="L481" s="342" t="s">
        <v>6299</v>
      </c>
      <c r="Q481" s="342" t="s">
        <v>1229</v>
      </c>
      <c r="R481" s="342" t="s">
        <v>1230</v>
      </c>
      <c r="S481" s="342" t="s">
        <v>23</v>
      </c>
      <c r="T481" s="344" t="s">
        <v>17</v>
      </c>
      <c r="U481" s="342" t="s">
        <v>6229</v>
      </c>
      <c r="V481" s="342" t="s">
        <v>6199</v>
      </c>
      <c r="W481" s="342" t="s">
        <v>6222</v>
      </c>
      <c r="X481" s="345" t="s">
        <v>5337</v>
      </c>
      <c r="Y481" s="345" t="s">
        <v>5308</v>
      </c>
      <c r="Z481" s="345" t="s">
        <v>5308</v>
      </c>
      <c r="AA481" s="345" t="s">
        <v>942</v>
      </c>
    </row>
    <row r="482" spans="1:27" s="342" customFormat="1">
      <c r="A482" s="343">
        <v>479</v>
      </c>
      <c r="B482" s="342" t="s">
        <v>10</v>
      </c>
      <c r="C482" s="342" t="s">
        <v>1231</v>
      </c>
      <c r="D482" s="342" t="s">
        <v>36</v>
      </c>
      <c r="J482" s="342" t="s">
        <v>6342</v>
      </c>
      <c r="Q482" s="342" t="s">
        <v>1233</v>
      </c>
      <c r="R482" s="342" t="s">
        <v>6455</v>
      </c>
      <c r="S482" s="342" t="s">
        <v>30</v>
      </c>
      <c r="T482" s="344" t="s">
        <v>17</v>
      </c>
      <c r="U482" s="342" t="s">
        <v>942</v>
      </c>
      <c r="V482" s="342" t="s">
        <v>6199</v>
      </c>
      <c r="W482" s="342" t="s">
        <v>942</v>
      </c>
      <c r="X482" s="345" t="s">
        <v>942</v>
      </c>
      <c r="Y482" s="345" t="s">
        <v>5308</v>
      </c>
      <c r="Z482" s="345" t="s">
        <v>5308</v>
      </c>
      <c r="AA482" s="345" t="s">
        <v>942</v>
      </c>
    </row>
    <row r="483" spans="1:27" s="342" customFormat="1">
      <c r="A483" s="343">
        <v>480</v>
      </c>
      <c r="B483" s="342" t="s">
        <v>10</v>
      </c>
      <c r="C483" s="342" t="s">
        <v>1235</v>
      </c>
      <c r="D483" s="342" t="s">
        <v>41</v>
      </c>
      <c r="K483" s="342" t="s">
        <v>6343</v>
      </c>
      <c r="Q483" s="342" t="s">
        <v>1237</v>
      </c>
      <c r="R483" s="342" t="s">
        <v>1238</v>
      </c>
      <c r="S483" s="342" t="s">
        <v>16</v>
      </c>
      <c r="T483" s="344" t="s">
        <v>17</v>
      </c>
      <c r="U483" s="342" t="s">
        <v>942</v>
      </c>
      <c r="V483" s="342" t="s">
        <v>6199</v>
      </c>
      <c r="W483" s="342" t="s">
        <v>942</v>
      </c>
      <c r="X483" s="345" t="s">
        <v>942</v>
      </c>
      <c r="Y483" s="345" t="s">
        <v>5308</v>
      </c>
      <c r="Z483" s="345" t="s">
        <v>5308</v>
      </c>
      <c r="AA483" s="345" t="s">
        <v>942</v>
      </c>
    </row>
    <row r="484" spans="1:27" s="342" customFormat="1">
      <c r="A484" s="343">
        <v>481</v>
      </c>
      <c r="B484" s="342" t="s">
        <v>10</v>
      </c>
      <c r="C484" s="342" t="s">
        <v>1239</v>
      </c>
      <c r="D484" s="342" t="s">
        <v>25</v>
      </c>
      <c r="L484" s="342" t="s">
        <v>6344</v>
      </c>
      <c r="Q484" s="342" t="s">
        <v>1240</v>
      </c>
      <c r="R484" s="342" t="s">
        <v>6456</v>
      </c>
      <c r="S484" s="342" t="s">
        <v>30</v>
      </c>
      <c r="T484" s="344" t="s">
        <v>17</v>
      </c>
      <c r="U484" s="342" t="s">
        <v>6303</v>
      </c>
      <c r="V484" s="342" t="s">
        <v>6199</v>
      </c>
      <c r="W484" s="342" t="s">
        <v>6213</v>
      </c>
      <c r="X484" s="345" t="s">
        <v>5337</v>
      </c>
      <c r="Y484" s="345" t="s">
        <v>5308</v>
      </c>
      <c r="Z484" s="345" t="s">
        <v>5308</v>
      </c>
      <c r="AA484" s="345" t="s">
        <v>942</v>
      </c>
    </row>
    <row r="485" spans="1:27" s="334" customFormat="1">
      <c r="A485" s="343">
        <v>482</v>
      </c>
      <c r="B485" s="342" t="s">
        <v>10</v>
      </c>
      <c r="C485" s="342" t="s">
        <v>1242</v>
      </c>
      <c r="D485" s="342" t="s">
        <v>25</v>
      </c>
      <c r="E485" s="342"/>
      <c r="F485" s="342"/>
      <c r="G485" s="342"/>
      <c r="H485" s="342"/>
      <c r="I485" s="342"/>
      <c r="J485" s="342"/>
      <c r="K485" s="342"/>
      <c r="L485" s="342" t="s">
        <v>6345</v>
      </c>
      <c r="M485" s="342"/>
      <c r="N485" s="342"/>
      <c r="O485" s="342"/>
      <c r="P485" s="342"/>
      <c r="Q485" s="342" t="s">
        <v>1243</v>
      </c>
      <c r="R485" s="342" t="s">
        <v>1244</v>
      </c>
      <c r="S485" s="342" t="s">
        <v>23</v>
      </c>
      <c r="T485" s="344" t="s">
        <v>17</v>
      </c>
      <c r="U485" s="342" t="s">
        <v>6303</v>
      </c>
      <c r="V485" s="342" t="s">
        <v>6199</v>
      </c>
      <c r="W485" s="342" t="s">
        <v>6213</v>
      </c>
      <c r="X485" s="345" t="s">
        <v>5337</v>
      </c>
      <c r="Y485" s="345" t="s">
        <v>5308</v>
      </c>
      <c r="Z485" s="345" t="s">
        <v>5308</v>
      </c>
      <c r="AA485" s="345" t="s">
        <v>942</v>
      </c>
    </row>
    <row r="486" spans="1:27" s="334" customFormat="1">
      <c r="A486" s="343">
        <v>483</v>
      </c>
      <c r="B486" s="342" t="s">
        <v>10</v>
      </c>
      <c r="C486" s="342" t="s">
        <v>1245</v>
      </c>
      <c r="D486" s="342" t="s">
        <v>25</v>
      </c>
      <c r="E486" s="342"/>
      <c r="F486" s="342"/>
      <c r="G486" s="342"/>
      <c r="H486" s="342"/>
      <c r="I486" s="342"/>
      <c r="J486" s="342"/>
      <c r="K486" s="342"/>
      <c r="L486" s="342" t="s">
        <v>6346</v>
      </c>
      <c r="M486" s="342"/>
      <c r="N486" s="342"/>
      <c r="O486" s="342"/>
      <c r="P486" s="342"/>
      <c r="Q486" s="342" t="s">
        <v>1247</v>
      </c>
      <c r="R486" s="342" t="s">
        <v>1248</v>
      </c>
      <c r="S486" s="342" t="s">
        <v>30</v>
      </c>
      <c r="T486" s="344" t="s">
        <v>17</v>
      </c>
      <c r="U486" s="342" t="s">
        <v>6303</v>
      </c>
      <c r="V486" s="342" t="s">
        <v>6199</v>
      </c>
      <c r="W486" s="342" t="s">
        <v>6213</v>
      </c>
      <c r="X486" s="345" t="s">
        <v>5337</v>
      </c>
      <c r="Y486" s="345" t="s">
        <v>5308</v>
      </c>
      <c r="Z486" s="345" t="s">
        <v>5308</v>
      </c>
      <c r="AA486" s="345" t="s">
        <v>942</v>
      </c>
    </row>
    <row r="487" spans="1:27" s="334" customFormat="1">
      <c r="A487" s="343">
        <v>484</v>
      </c>
      <c r="B487" s="342" t="s">
        <v>10</v>
      </c>
      <c r="C487" s="342" t="s">
        <v>1249</v>
      </c>
      <c r="D487" s="342" t="s">
        <v>25</v>
      </c>
      <c r="E487" s="342"/>
      <c r="F487" s="342"/>
      <c r="G487" s="342"/>
      <c r="H487" s="342"/>
      <c r="I487" s="342"/>
      <c r="J487" s="342"/>
      <c r="K487" s="342"/>
      <c r="L487" s="342" t="s">
        <v>6457</v>
      </c>
      <c r="M487" s="342"/>
      <c r="N487" s="342"/>
      <c r="O487" s="342"/>
      <c r="P487" s="342"/>
      <c r="Q487" s="342" t="s">
        <v>1250</v>
      </c>
      <c r="R487" s="342" t="s">
        <v>5636</v>
      </c>
      <c r="S487" s="342" t="s">
        <v>23</v>
      </c>
      <c r="T487" s="344" t="s">
        <v>17</v>
      </c>
      <c r="U487" s="342" t="s">
        <v>6303</v>
      </c>
      <c r="V487" s="342" t="s">
        <v>6199</v>
      </c>
      <c r="W487" s="342" t="s">
        <v>6213</v>
      </c>
      <c r="X487" s="345" t="s">
        <v>5337</v>
      </c>
      <c r="Y487" s="345" t="s">
        <v>5308</v>
      </c>
      <c r="Z487" s="345" t="s">
        <v>5308</v>
      </c>
      <c r="AA487" s="345" t="s">
        <v>942</v>
      </c>
    </row>
    <row r="488" spans="1:27" s="334" customFormat="1">
      <c r="A488" s="343">
        <v>485</v>
      </c>
      <c r="B488" s="342" t="s">
        <v>10</v>
      </c>
      <c r="C488" s="342" t="s">
        <v>1252</v>
      </c>
      <c r="D488" s="342" t="s">
        <v>36</v>
      </c>
      <c r="E488" s="342"/>
      <c r="F488" s="342"/>
      <c r="G488" s="342"/>
      <c r="H488" s="342"/>
      <c r="I488" s="342"/>
      <c r="J488" s="342" t="s">
        <v>6347</v>
      </c>
      <c r="K488" s="342"/>
      <c r="L488" s="348"/>
      <c r="M488" s="348"/>
      <c r="N488" s="348"/>
      <c r="O488" s="348"/>
      <c r="P488" s="348"/>
      <c r="Q488" s="342" t="s">
        <v>1253</v>
      </c>
      <c r="R488" s="342" t="s">
        <v>6458</v>
      </c>
      <c r="S488" s="342" t="s">
        <v>139</v>
      </c>
      <c r="T488" s="344" t="s">
        <v>17</v>
      </c>
      <c r="U488" s="342" t="s">
        <v>942</v>
      </c>
      <c r="V488" s="342" t="s">
        <v>6199</v>
      </c>
      <c r="W488" s="342" t="s">
        <v>942</v>
      </c>
      <c r="X488" s="345" t="s">
        <v>942</v>
      </c>
      <c r="Y488" s="345" t="s">
        <v>5308</v>
      </c>
      <c r="Z488" s="345" t="s">
        <v>5308</v>
      </c>
      <c r="AA488" s="345" t="s">
        <v>942</v>
      </c>
    </row>
    <row r="489" spans="1:27" s="334" customFormat="1">
      <c r="A489" s="343">
        <v>486</v>
      </c>
      <c r="B489" s="342" t="s">
        <v>10</v>
      </c>
      <c r="C489" s="342" t="s">
        <v>903</v>
      </c>
      <c r="D489" s="342" t="s">
        <v>41</v>
      </c>
      <c r="E489" s="342"/>
      <c r="F489" s="348"/>
      <c r="G489" s="348"/>
      <c r="H489" s="342"/>
      <c r="I489" s="342"/>
      <c r="J489" s="342"/>
      <c r="K489" s="342" t="s">
        <v>6435</v>
      </c>
      <c r="L489" s="348"/>
      <c r="M489" s="348"/>
      <c r="N489" s="348"/>
      <c r="O489" s="348"/>
      <c r="P489" s="348"/>
      <c r="Q489" s="342" t="s">
        <v>1255</v>
      </c>
      <c r="R489" s="342" t="s">
        <v>1256</v>
      </c>
      <c r="S489" s="342" t="s">
        <v>16</v>
      </c>
      <c r="T489" s="344" t="s">
        <v>17</v>
      </c>
      <c r="U489" s="342" t="s">
        <v>942</v>
      </c>
      <c r="V489" s="342" t="s">
        <v>6199</v>
      </c>
      <c r="W489" s="342" t="s">
        <v>942</v>
      </c>
      <c r="X489" s="345" t="s">
        <v>942</v>
      </c>
      <c r="Y489" s="345" t="s">
        <v>5308</v>
      </c>
      <c r="Z489" s="345" t="s">
        <v>5308</v>
      </c>
      <c r="AA489" s="345" t="s">
        <v>942</v>
      </c>
    </row>
    <row r="490" spans="1:27" s="334" customFormat="1">
      <c r="A490" s="343">
        <v>487</v>
      </c>
      <c r="B490" s="342" t="s">
        <v>10</v>
      </c>
      <c r="C490" s="342" t="s">
        <v>907</v>
      </c>
      <c r="D490" s="342" t="s">
        <v>25</v>
      </c>
      <c r="E490" s="342"/>
      <c r="F490" s="342"/>
      <c r="G490" s="342"/>
      <c r="H490" s="342"/>
      <c r="I490" s="342"/>
      <c r="J490" s="342"/>
      <c r="K490" s="348"/>
      <c r="L490" s="342" t="s">
        <v>6308</v>
      </c>
      <c r="M490" s="348"/>
      <c r="N490" s="348"/>
      <c r="O490" s="348"/>
      <c r="P490" s="348"/>
      <c r="Q490" s="342" t="s">
        <v>1257</v>
      </c>
      <c r="R490" s="342" t="s">
        <v>1258</v>
      </c>
      <c r="S490" s="342" t="s">
        <v>30</v>
      </c>
      <c r="T490" s="344" t="s">
        <v>17</v>
      </c>
      <c r="U490" s="342" t="s">
        <v>6436</v>
      </c>
      <c r="V490" s="342" t="s">
        <v>6199</v>
      </c>
      <c r="W490" s="342" t="s">
        <v>6219</v>
      </c>
      <c r="X490" s="345" t="s">
        <v>5337</v>
      </c>
      <c r="Y490" s="345" t="s">
        <v>5308</v>
      </c>
      <c r="Z490" s="345" t="s">
        <v>5308</v>
      </c>
      <c r="AA490" s="345" t="s">
        <v>942</v>
      </c>
    </row>
    <row r="491" spans="1:27" s="334" customFormat="1">
      <c r="A491" s="343">
        <v>488</v>
      </c>
      <c r="B491" s="342" t="s">
        <v>10</v>
      </c>
      <c r="C491" s="342" t="s">
        <v>910</v>
      </c>
      <c r="D491" s="342" t="s">
        <v>25</v>
      </c>
      <c r="E491" s="342"/>
      <c r="F491" s="342"/>
      <c r="G491" s="342"/>
      <c r="H491" s="342"/>
      <c r="I491" s="342"/>
      <c r="J491" s="342"/>
      <c r="K491" s="348"/>
      <c r="L491" s="342" t="s">
        <v>6437</v>
      </c>
      <c r="M491" s="348"/>
      <c r="N491" s="348"/>
      <c r="O491" s="348"/>
      <c r="P491" s="348"/>
      <c r="Q491" s="342" t="s">
        <v>1259</v>
      </c>
      <c r="R491" s="342" t="s">
        <v>1260</v>
      </c>
      <c r="S491" s="342" t="s">
        <v>30</v>
      </c>
      <c r="T491" s="344" t="s">
        <v>17</v>
      </c>
      <c r="U491" s="342" t="s">
        <v>6212</v>
      </c>
      <c r="V491" s="342" t="s">
        <v>6199</v>
      </c>
      <c r="W491" s="342" t="s">
        <v>6213</v>
      </c>
      <c r="X491" s="345" t="s">
        <v>5337</v>
      </c>
      <c r="Y491" s="345" t="s">
        <v>5308</v>
      </c>
      <c r="Z491" s="345" t="s">
        <v>5308</v>
      </c>
      <c r="AA491" s="345" t="s">
        <v>942</v>
      </c>
    </row>
    <row r="492" spans="1:27" s="334" customFormat="1">
      <c r="A492" s="343">
        <v>489</v>
      </c>
      <c r="B492" s="342" t="s">
        <v>10</v>
      </c>
      <c r="C492" s="342" t="s">
        <v>913</v>
      </c>
      <c r="D492" s="342" t="s">
        <v>25</v>
      </c>
      <c r="E492" s="342"/>
      <c r="F492" s="342"/>
      <c r="G492" s="342"/>
      <c r="H492" s="342"/>
      <c r="I492" s="342"/>
      <c r="J492" s="342"/>
      <c r="K492" s="342"/>
      <c r="L492" s="342" t="s">
        <v>6362</v>
      </c>
      <c r="M492" s="342"/>
      <c r="N492" s="342"/>
      <c r="O492" s="342"/>
      <c r="P492" s="342"/>
      <c r="Q492" s="342" t="s">
        <v>1261</v>
      </c>
      <c r="R492" s="342" t="s">
        <v>5998</v>
      </c>
      <c r="S492" s="342" t="s">
        <v>23</v>
      </c>
      <c r="T492" s="344" t="s">
        <v>17</v>
      </c>
      <c r="U492" s="342" t="s">
        <v>6303</v>
      </c>
      <c r="V492" s="342" t="s">
        <v>6199</v>
      </c>
      <c r="W492" s="342" t="s">
        <v>6213</v>
      </c>
      <c r="X492" s="345" t="s">
        <v>5337</v>
      </c>
      <c r="Y492" s="345" t="s">
        <v>5308</v>
      </c>
      <c r="Z492" s="345" t="s">
        <v>5308</v>
      </c>
      <c r="AA492" s="345" t="s">
        <v>942</v>
      </c>
    </row>
    <row r="493" spans="1:27" s="334" customFormat="1">
      <c r="A493" s="343">
        <v>490</v>
      </c>
      <c r="B493" s="342" t="s">
        <v>10</v>
      </c>
      <c r="C493" s="342" t="s">
        <v>916</v>
      </c>
      <c r="D493" s="342" t="s">
        <v>25</v>
      </c>
      <c r="E493" s="342"/>
      <c r="F493" s="342"/>
      <c r="G493" s="348"/>
      <c r="H493" s="348"/>
      <c r="I493" s="342"/>
      <c r="J493" s="342"/>
      <c r="K493" s="342"/>
      <c r="L493" s="348" t="s">
        <v>6438</v>
      </c>
      <c r="M493" s="348"/>
      <c r="N493" s="348"/>
      <c r="O493" s="348"/>
      <c r="P493" s="348"/>
      <c r="Q493" s="348" t="s">
        <v>1263</v>
      </c>
      <c r="R493" s="348" t="s">
        <v>6000</v>
      </c>
      <c r="S493" s="342" t="s">
        <v>23</v>
      </c>
      <c r="T493" s="344" t="s">
        <v>17</v>
      </c>
      <c r="U493" s="342" t="s">
        <v>6207</v>
      </c>
      <c r="V493" s="342" t="s">
        <v>6199</v>
      </c>
      <c r="W493" s="342" t="s">
        <v>6208</v>
      </c>
      <c r="X493" s="345" t="s">
        <v>5337</v>
      </c>
      <c r="Y493" s="345" t="s">
        <v>5308</v>
      </c>
      <c r="Z493" s="345" t="s">
        <v>5308</v>
      </c>
      <c r="AA493" s="345" t="s">
        <v>942</v>
      </c>
    </row>
    <row r="494" spans="1:27" s="334" customFormat="1">
      <c r="A494" s="343">
        <v>491</v>
      </c>
      <c r="B494" s="342" t="s">
        <v>10</v>
      </c>
      <c r="C494" s="342" t="s">
        <v>920</v>
      </c>
      <c r="D494" s="342" t="s">
        <v>36</v>
      </c>
      <c r="E494" s="342"/>
      <c r="F494" s="342"/>
      <c r="G494" s="342"/>
      <c r="H494" s="342"/>
      <c r="I494" s="342"/>
      <c r="J494" s="342"/>
      <c r="K494" s="348"/>
      <c r="L494" s="342" t="s">
        <v>6309</v>
      </c>
      <c r="M494" s="342"/>
      <c r="N494" s="342"/>
      <c r="O494" s="342"/>
      <c r="P494" s="342"/>
      <c r="Q494" s="342" t="s">
        <v>1265</v>
      </c>
      <c r="R494" s="342" t="s">
        <v>1266</v>
      </c>
      <c r="S494" s="342" t="s">
        <v>30</v>
      </c>
      <c r="T494" s="344" t="s">
        <v>17</v>
      </c>
      <c r="U494" s="342" t="s">
        <v>942</v>
      </c>
      <c r="V494" s="342" t="s">
        <v>6199</v>
      </c>
      <c r="W494" s="342" t="s">
        <v>942</v>
      </c>
      <c r="X494" s="345" t="s">
        <v>942</v>
      </c>
      <c r="Y494" s="345" t="s">
        <v>5308</v>
      </c>
      <c r="Z494" s="345" t="s">
        <v>5308</v>
      </c>
      <c r="AA494" s="345" t="s">
        <v>942</v>
      </c>
    </row>
    <row r="495" spans="1:27" s="334" customFormat="1">
      <c r="A495" s="343">
        <v>492</v>
      </c>
      <c r="B495" s="342" t="s">
        <v>10</v>
      </c>
      <c r="C495" s="351" t="s">
        <v>159</v>
      </c>
      <c r="D495" s="342" t="s">
        <v>41</v>
      </c>
      <c r="E495" s="342"/>
      <c r="F495" s="342"/>
      <c r="G495" s="342"/>
      <c r="H495" s="342"/>
      <c r="I495" s="342"/>
      <c r="J495" s="342"/>
      <c r="K495" s="342"/>
      <c r="L495" s="342"/>
      <c r="M495" s="342" t="s">
        <v>6226</v>
      </c>
      <c r="N495" s="342"/>
      <c r="O495" s="342"/>
      <c r="P495" s="342"/>
      <c r="Q495" s="342" t="s">
        <v>1267</v>
      </c>
      <c r="R495" s="342" t="s">
        <v>1268</v>
      </c>
      <c r="S495" s="342" t="s">
        <v>16</v>
      </c>
      <c r="T495" s="344" t="s">
        <v>17</v>
      </c>
      <c r="U495" s="342" t="s">
        <v>942</v>
      </c>
      <c r="V495" s="342" t="s">
        <v>6199</v>
      </c>
      <c r="W495" s="342" t="s">
        <v>942</v>
      </c>
      <c r="X495" s="345" t="s">
        <v>942</v>
      </c>
      <c r="Y495" s="345" t="s">
        <v>5308</v>
      </c>
      <c r="Z495" s="345" t="s">
        <v>5308</v>
      </c>
      <c r="AA495" s="345" t="s">
        <v>942</v>
      </c>
    </row>
    <row r="496" spans="1:27" s="334" customFormat="1">
      <c r="A496" s="343">
        <v>493</v>
      </c>
      <c r="B496" s="342" t="s">
        <v>10</v>
      </c>
      <c r="C496" s="342" t="s">
        <v>163</v>
      </c>
      <c r="D496" s="342" t="s">
        <v>25</v>
      </c>
      <c r="E496" s="342"/>
      <c r="F496" s="342"/>
      <c r="G496" s="342"/>
      <c r="H496" s="342"/>
      <c r="I496" s="342"/>
      <c r="J496" s="342"/>
      <c r="K496" s="342"/>
      <c r="L496" s="342"/>
      <c r="M496" s="342"/>
      <c r="N496" s="342" t="s">
        <v>6227</v>
      </c>
      <c r="O496" s="342"/>
      <c r="P496" s="342"/>
      <c r="Q496" s="342" t="s">
        <v>1269</v>
      </c>
      <c r="R496" s="342" t="s">
        <v>1270</v>
      </c>
      <c r="S496" s="342" t="s">
        <v>23</v>
      </c>
      <c r="T496" s="344" t="s">
        <v>17</v>
      </c>
      <c r="U496" s="342" t="s">
        <v>942</v>
      </c>
      <c r="V496" s="342" t="s">
        <v>6199</v>
      </c>
      <c r="W496" s="342" t="s">
        <v>942</v>
      </c>
      <c r="X496" s="345" t="s">
        <v>5337</v>
      </c>
      <c r="Y496" s="345" t="s">
        <v>5308</v>
      </c>
      <c r="Z496" s="345" t="s">
        <v>5308</v>
      </c>
      <c r="AA496" s="345" t="s">
        <v>942</v>
      </c>
    </row>
    <row r="497" spans="1:27" s="334" customFormat="1">
      <c r="A497" s="343">
        <v>494</v>
      </c>
      <c r="B497" s="342" t="s">
        <v>10</v>
      </c>
      <c r="C497" s="342" t="s">
        <v>167</v>
      </c>
      <c r="D497" s="342" t="s">
        <v>25</v>
      </c>
      <c r="E497" s="342"/>
      <c r="F497" s="342"/>
      <c r="G497" s="342"/>
      <c r="H497" s="342"/>
      <c r="I497" s="342"/>
      <c r="J497" s="342"/>
      <c r="K497" s="342"/>
      <c r="L497" s="342"/>
      <c r="M497" s="342"/>
      <c r="N497" s="342" t="s">
        <v>6228</v>
      </c>
      <c r="O497" s="342"/>
      <c r="P497" s="342"/>
      <c r="Q497" s="342" t="s">
        <v>1271</v>
      </c>
      <c r="R497" s="342" t="s">
        <v>1272</v>
      </c>
      <c r="S497" s="342" t="s">
        <v>30</v>
      </c>
      <c r="T497" s="344" t="s">
        <v>17</v>
      </c>
      <c r="U497" s="342" t="s">
        <v>6229</v>
      </c>
      <c r="V497" s="342" t="s">
        <v>6199</v>
      </c>
      <c r="W497" s="342" t="s">
        <v>6222</v>
      </c>
      <c r="X497" s="345" t="s">
        <v>5337</v>
      </c>
      <c r="Y497" s="345" t="s">
        <v>5308</v>
      </c>
      <c r="Z497" s="345" t="s">
        <v>5308</v>
      </c>
      <c r="AA497" s="345" t="s">
        <v>942</v>
      </c>
    </row>
    <row r="498" spans="1:27" s="334" customFormat="1">
      <c r="A498" s="343">
        <v>495</v>
      </c>
      <c r="B498" s="342" t="s">
        <v>10</v>
      </c>
      <c r="C498" s="342" t="s">
        <v>1273</v>
      </c>
      <c r="D498" s="342" t="s">
        <v>25</v>
      </c>
      <c r="E498" s="342"/>
      <c r="F498" s="342"/>
      <c r="G498" s="342"/>
      <c r="H498" s="342"/>
      <c r="I498" s="342"/>
      <c r="J498" s="342"/>
      <c r="K498" s="342"/>
      <c r="L498" s="342"/>
      <c r="M498" s="342"/>
      <c r="N498" s="342" t="s">
        <v>6348</v>
      </c>
      <c r="O498" s="342"/>
      <c r="P498" s="342"/>
      <c r="Q498" s="342" t="s">
        <v>6459</v>
      </c>
      <c r="R498" s="342" t="s">
        <v>6460</v>
      </c>
      <c r="S498" s="342" t="s">
        <v>23</v>
      </c>
      <c r="T498" s="344" t="s">
        <v>17</v>
      </c>
      <c r="U498" s="342" t="s">
        <v>6461</v>
      </c>
      <c r="V498" s="342" t="s">
        <v>6199</v>
      </c>
      <c r="W498" s="342" t="s">
        <v>6219</v>
      </c>
      <c r="X498" s="345" t="s">
        <v>5337</v>
      </c>
      <c r="Y498" s="345" t="s">
        <v>5308</v>
      </c>
      <c r="Z498" s="345" t="s">
        <v>5308</v>
      </c>
      <c r="AA498" s="345" t="s">
        <v>942</v>
      </c>
    </row>
    <row r="499" spans="1:27" s="342" customFormat="1">
      <c r="A499" s="343">
        <v>496</v>
      </c>
      <c r="B499" s="342" t="s">
        <v>10</v>
      </c>
      <c r="C499" s="342" t="s">
        <v>170</v>
      </c>
      <c r="D499" s="342" t="s">
        <v>25</v>
      </c>
      <c r="N499" s="342" t="s">
        <v>6230</v>
      </c>
      <c r="Q499" s="342" t="s">
        <v>1277</v>
      </c>
      <c r="R499" s="342" t="s">
        <v>1278</v>
      </c>
      <c r="S499" s="342" t="s">
        <v>30</v>
      </c>
      <c r="T499" s="356" t="s">
        <v>17</v>
      </c>
      <c r="U499" s="357"/>
      <c r="V499" s="357"/>
      <c r="W499" s="357"/>
      <c r="X499" s="356" t="s">
        <v>5337</v>
      </c>
      <c r="Y499" s="345" t="s">
        <v>5308</v>
      </c>
      <c r="Z499" s="345" t="s">
        <v>942</v>
      </c>
      <c r="AA499" s="356" t="s">
        <v>5308</v>
      </c>
    </row>
    <row r="500" spans="1:27" s="334" customFormat="1">
      <c r="A500" s="343">
        <v>497</v>
      </c>
      <c r="B500" s="342" t="s">
        <v>10</v>
      </c>
      <c r="C500" s="342" t="s">
        <v>179</v>
      </c>
      <c r="D500" s="342" t="s">
        <v>25</v>
      </c>
      <c r="E500" s="342"/>
      <c r="F500" s="342"/>
      <c r="G500" s="342"/>
      <c r="H500" s="342"/>
      <c r="I500" s="342"/>
      <c r="J500" s="342"/>
      <c r="K500" s="342"/>
      <c r="L500" s="342"/>
      <c r="M500" s="342"/>
      <c r="N500" s="342" t="s">
        <v>6232</v>
      </c>
      <c r="O500" s="342"/>
      <c r="P500" s="342"/>
      <c r="Q500" s="342" t="s">
        <v>1279</v>
      </c>
      <c r="R500" s="342" t="s">
        <v>1280</v>
      </c>
      <c r="S500" s="342" t="s">
        <v>23</v>
      </c>
      <c r="T500" s="344" t="s">
        <v>17</v>
      </c>
      <c r="U500" s="342" t="s">
        <v>6233</v>
      </c>
      <c r="V500" s="342" t="s">
        <v>6199</v>
      </c>
      <c r="W500" s="342" t="s">
        <v>6219</v>
      </c>
      <c r="X500" s="345" t="s">
        <v>5337</v>
      </c>
      <c r="Y500" s="345" t="s">
        <v>5308</v>
      </c>
      <c r="Z500" s="345" t="s">
        <v>5308</v>
      </c>
      <c r="AA500" s="345" t="s">
        <v>942</v>
      </c>
    </row>
    <row r="501" spans="1:27" s="342" customFormat="1">
      <c r="A501" s="343">
        <v>498</v>
      </c>
      <c r="B501" s="342" t="s">
        <v>10</v>
      </c>
      <c r="C501" s="350" t="s">
        <v>186</v>
      </c>
      <c r="D501" s="342" t="s">
        <v>25</v>
      </c>
      <c r="N501" s="342" t="s">
        <v>6235</v>
      </c>
      <c r="Q501" s="342" t="s">
        <v>1281</v>
      </c>
      <c r="R501" s="342" t="s">
        <v>1282</v>
      </c>
      <c r="S501" s="342" t="s">
        <v>23</v>
      </c>
      <c r="T501" s="344" t="s">
        <v>17</v>
      </c>
      <c r="U501" s="342" t="s">
        <v>6207</v>
      </c>
      <c r="V501" s="342" t="s">
        <v>6199</v>
      </c>
      <c r="W501" s="342" t="s">
        <v>6208</v>
      </c>
      <c r="X501" s="345" t="s">
        <v>5337</v>
      </c>
      <c r="Y501" s="345" t="s">
        <v>5308</v>
      </c>
      <c r="Z501" s="345" t="s">
        <v>5308</v>
      </c>
      <c r="AA501" s="345" t="s">
        <v>942</v>
      </c>
    </row>
    <row r="502" spans="1:27" s="334" customFormat="1">
      <c r="A502" s="343">
        <v>499</v>
      </c>
      <c r="B502" s="342" t="s">
        <v>10</v>
      </c>
      <c r="C502" s="350" t="s">
        <v>936</v>
      </c>
      <c r="D502" s="342" t="s">
        <v>36</v>
      </c>
      <c r="E502" s="342"/>
      <c r="F502" s="342"/>
      <c r="G502" s="342"/>
      <c r="H502" s="342"/>
      <c r="I502" s="348"/>
      <c r="J502" s="342"/>
      <c r="K502" s="348"/>
      <c r="L502" s="348" t="s">
        <v>6310</v>
      </c>
      <c r="M502" s="348"/>
      <c r="N502" s="348"/>
      <c r="O502" s="348"/>
      <c r="P502" s="348"/>
      <c r="Q502" s="348" t="s">
        <v>1283</v>
      </c>
      <c r="R502" s="348" t="s">
        <v>1284</v>
      </c>
      <c r="S502" s="342" t="s">
        <v>139</v>
      </c>
      <c r="T502" s="344" t="s">
        <v>17</v>
      </c>
      <c r="U502" s="342" t="s">
        <v>942</v>
      </c>
      <c r="V502" s="342" t="s">
        <v>6199</v>
      </c>
      <c r="W502" s="342" t="s">
        <v>942</v>
      </c>
      <c r="X502" s="345" t="s">
        <v>942</v>
      </c>
      <c r="Y502" s="345" t="s">
        <v>5308</v>
      </c>
      <c r="Z502" s="345" t="s">
        <v>5308</v>
      </c>
      <c r="AA502" s="345" t="s">
        <v>942</v>
      </c>
    </row>
    <row r="503" spans="1:27" s="334" customFormat="1">
      <c r="A503" s="343">
        <v>500</v>
      </c>
      <c r="B503" s="342" t="s">
        <v>10</v>
      </c>
      <c r="C503" s="342" t="s">
        <v>746</v>
      </c>
      <c r="D503" s="342" t="s">
        <v>41</v>
      </c>
      <c r="E503" s="342"/>
      <c r="F503" s="342"/>
      <c r="G503" s="342"/>
      <c r="H503" s="342"/>
      <c r="I503" s="348"/>
      <c r="J503" s="342"/>
      <c r="K503" s="348"/>
      <c r="L503" s="348"/>
      <c r="M503" s="348" t="s">
        <v>6288</v>
      </c>
      <c r="N503" s="348"/>
      <c r="O503" s="348"/>
      <c r="P503" s="348"/>
      <c r="Q503" s="348" t="s">
        <v>1285</v>
      </c>
      <c r="R503" s="348" t="s">
        <v>1286</v>
      </c>
      <c r="S503" s="342" t="s">
        <v>16</v>
      </c>
      <c r="T503" s="344" t="s">
        <v>17</v>
      </c>
      <c r="U503" s="342" t="s">
        <v>942</v>
      </c>
      <c r="V503" s="342" t="s">
        <v>6199</v>
      </c>
      <c r="W503" s="342" t="s">
        <v>942</v>
      </c>
      <c r="X503" s="345" t="s">
        <v>942</v>
      </c>
      <c r="Y503" s="345" t="s">
        <v>5308</v>
      </c>
      <c r="Z503" s="345" t="s">
        <v>5308</v>
      </c>
      <c r="AA503" s="345" t="s">
        <v>942</v>
      </c>
    </row>
    <row r="504" spans="1:27" s="334" customFormat="1">
      <c r="A504" s="343">
        <v>501</v>
      </c>
      <c r="B504" s="342" t="s">
        <v>10</v>
      </c>
      <c r="C504" s="342" t="s">
        <v>786</v>
      </c>
      <c r="D504" s="342" t="s">
        <v>25</v>
      </c>
      <c r="E504" s="342"/>
      <c r="F504" s="342"/>
      <c r="G504" s="348"/>
      <c r="H504" s="348"/>
      <c r="I504" s="348"/>
      <c r="J504" s="342"/>
      <c r="K504" s="348"/>
      <c r="L504" s="348"/>
      <c r="M504" s="342"/>
      <c r="N504" s="342" t="s">
        <v>6289</v>
      </c>
      <c r="O504" s="348"/>
      <c r="P504" s="348"/>
      <c r="Q504" s="348" t="s">
        <v>1287</v>
      </c>
      <c r="R504" s="348" t="s">
        <v>6003</v>
      </c>
      <c r="S504" s="342" t="s">
        <v>23</v>
      </c>
      <c r="T504" s="344" t="s">
        <v>17</v>
      </c>
      <c r="U504" s="342" t="s">
        <v>6303</v>
      </c>
      <c r="V504" s="342" t="s">
        <v>6199</v>
      </c>
      <c r="W504" s="342" t="s">
        <v>6213</v>
      </c>
      <c r="X504" s="345" t="s">
        <v>5337</v>
      </c>
      <c r="Y504" s="345" t="s">
        <v>5308</v>
      </c>
      <c r="Z504" s="345" t="s">
        <v>5308</v>
      </c>
      <c r="AA504" s="345" t="s">
        <v>942</v>
      </c>
    </row>
    <row r="505" spans="1:27" s="334" customFormat="1">
      <c r="A505" s="343">
        <v>502</v>
      </c>
      <c r="B505" s="342" t="s">
        <v>10</v>
      </c>
      <c r="C505" s="342" t="s">
        <v>750</v>
      </c>
      <c r="D505" s="342" t="s">
        <v>25</v>
      </c>
      <c r="E505" s="342"/>
      <c r="F505" s="342"/>
      <c r="G505" s="348"/>
      <c r="H505" s="348"/>
      <c r="I505" s="348"/>
      <c r="J505" s="342"/>
      <c r="K505" s="348"/>
      <c r="L505" s="348"/>
      <c r="M505" s="342"/>
      <c r="N505" s="342" t="s">
        <v>6290</v>
      </c>
      <c r="O505" s="348"/>
      <c r="P505" s="348"/>
      <c r="Q505" s="348" t="s">
        <v>1289</v>
      </c>
      <c r="R505" s="348" t="s">
        <v>1290</v>
      </c>
      <c r="S505" s="342" t="s">
        <v>23</v>
      </c>
      <c r="T505" s="344" t="s">
        <v>17</v>
      </c>
      <c r="U505" s="342"/>
      <c r="V505" s="342" t="s">
        <v>6199</v>
      </c>
      <c r="W505" s="342"/>
      <c r="X505" s="345" t="s">
        <v>5337</v>
      </c>
      <c r="Y505" s="345" t="s">
        <v>5308</v>
      </c>
      <c r="Z505" s="345" t="s">
        <v>5308</v>
      </c>
      <c r="AA505" s="345" t="s">
        <v>942</v>
      </c>
    </row>
    <row r="506" spans="1:27" s="334" customFormat="1">
      <c r="A506" s="343">
        <v>503</v>
      </c>
      <c r="B506" s="342" t="s">
        <v>10</v>
      </c>
      <c r="C506" s="342" t="s">
        <v>754</v>
      </c>
      <c r="D506" s="342" t="s">
        <v>25</v>
      </c>
      <c r="E506" s="342"/>
      <c r="F506" s="342"/>
      <c r="G506" s="348"/>
      <c r="H506" s="342"/>
      <c r="I506" s="348"/>
      <c r="J506" s="342"/>
      <c r="K506" s="348"/>
      <c r="L506" s="348"/>
      <c r="M506" s="342"/>
      <c r="N506" s="348" t="s">
        <v>6292</v>
      </c>
      <c r="O506" s="348"/>
      <c r="P506" s="348"/>
      <c r="Q506" s="348" t="s">
        <v>1291</v>
      </c>
      <c r="R506" s="348" t="s">
        <v>1292</v>
      </c>
      <c r="S506" s="342" t="s">
        <v>23</v>
      </c>
      <c r="T506" s="344" t="s">
        <v>17</v>
      </c>
      <c r="U506" s="342" t="s">
        <v>6293</v>
      </c>
      <c r="V506" s="342" t="s">
        <v>6199</v>
      </c>
      <c r="W506" s="342" t="s">
        <v>6219</v>
      </c>
      <c r="X506" s="345" t="s">
        <v>5337</v>
      </c>
      <c r="Y506" s="345" t="s">
        <v>5308</v>
      </c>
      <c r="Z506" s="345" t="s">
        <v>5308</v>
      </c>
      <c r="AA506" s="345" t="s">
        <v>942</v>
      </c>
    </row>
    <row r="507" spans="1:27" s="334" customFormat="1">
      <c r="A507" s="343">
        <v>504</v>
      </c>
      <c r="B507" s="342" t="s">
        <v>10</v>
      </c>
      <c r="C507" s="342" t="s">
        <v>1293</v>
      </c>
      <c r="D507" s="342" t="s">
        <v>36</v>
      </c>
      <c r="E507" s="342"/>
      <c r="F507" s="342"/>
      <c r="G507" s="342"/>
      <c r="H507" s="342"/>
      <c r="I507" s="342"/>
      <c r="J507" s="342" t="s">
        <v>6349</v>
      </c>
      <c r="K507" s="342"/>
      <c r="L507" s="342"/>
      <c r="M507" s="342"/>
      <c r="N507" s="342"/>
      <c r="O507" s="342"/>
      <c r="P507" s="342"/>
      <c r="Q507" s="342" t="s">
        <v>1295</v>
      </c>
      <c r="R507" s="342" t="s">
        <v>1296</v>
      </c>
      <c r="S507" s="342" t="s">
        <v>139</v>
      </c>
      <c r="T507" s="344" t="s">
        <v>17</v>
      </c>
      <c r="U507" s="342" t="s">
        <v>942</v>
      </c>
      <c r="V507" s="342" t="s">
        <v>6199</v>
      </c>
      <c r="W507" s="342" t="s">
        <v>942</v>
      </c>
      <c r="X507" s="345" t="s">
        <v>942</v>
      </c>
      <c r="Y507" s="345" t="s">
        <v>5308</v>
      </c>
      <c r="Z507" s="345" t="s">
        <v>5308</v>
      </c>
      <c r="AA507" s="345" t="s">
        <v>942</v>
      </c>
    </row>
    <row r="508" spans="1:27" s="334" customFormat="1">
      <c r="A508" s="343">
        <v>505</v>
      </c>
      <c r="B508" s="342" t="s">
        <v>10</v>
      </c>
      <c r="C508" s="342" t="s">
        <v>159</v>
      </c>
      <c r="D508" s="342" t="s">
        <v>41</v>
      </c>
      <c r="E508" s="342"/>
      <c r="F508" s="342"/>
      <c r="G508" s="342"/>
      <c r="H508" s="342"/>
      <c r="I508" s="342"/>
      <c r="J508" s="342"/>
      <c r="K508" s="342" t="s">
        <v>6226</v>
      </c>
      <c r="L508" s="342"/>
      <c r="M508" s="342"/>
      <c r="N508" s="342"/>
      <c r="O508" s="342"/>
      <c r="P508" s="342"/>
      <c r="Q508" s="342" t="s">
        <v>1297</v>
      </c>
      <c r="R508" s="342" t="s">
        <v>1298</v>
      </c>
      <c r="S508" s="342" t="s">
        <v>16</v>
      </c>
      <c r="T508" s="344" t="s">
        <v>17</v>
      </c>
      <c r="U508" s="342" t="s">
        <v>942</v>
      </c>
      <c r="V508" s="342" t="s">
        <v>6199</v>
      </c>
      <c r="W508" s="342" t="s">
        <v>942</v>
      </c>
      <c r="X508" s="345" t="s">
        <v>942</v>
      </c>
      <c r="Y508" s="345" t="s">
        <v>5308</v>
      </c>
      <c r="Z508" s="345" t="s">
        <v>5308</v>
      </c>
      <c r="AA508" s="345" t="s">
        <v>942</v>
      </c>
    </row>
    <row r="509" spans="1:27" s="334" customFormat="1">
      <c r="A509" s="343">
        <v>506</v>
      </c>
      <c r="B509" s="342" t="s">
        <v>10</v>
      </c>
      <c r="C509" s="342" t="s">
        <v>163</v>
      </c>
      <c r="D509" s="342" t="s">
        <v>25</v>
      </c>
      <c r="E509" s="342"/>
      <c r="F509" s="342"/>
      <c r="G509" s="342"/>
      <c r="H509" s="342"/>
      <c r="I509" s="342"/>
      <c r="J509" s="342"/>
      <c r="K509" s="342"/>
      <c r="L509" s="342" t="s">
        <v>6227</v>
      </c>
      <c r="M509" s="342"/>
      <c r="N509" s="342"/>
      <c r="O509" s="342"/>
      <c r="P509" s="342"/>
      <c r="Q509" s="342" t="s">
        <v>1299</v>
      </c>
      <c r="R509" s="342" t="s">
        <v>1300</v>
      </c>
      <c r="S509" s="342" t="s">
        <v>30</v>
      </c>
      <c r="T509" s="344" t="s">
        <v>17</v>
      </c>
      <c r="U509" s="342" t="s">
        <v>942</v>
      </c>
      <c r="V509" s="342" t="s">
        <v>6199</v>
      </c>
      <c r="W509" s="342" t="s">
        <v>942</v>
      </c>
      <c r="X509" s="345" t="s">
        <v>5337</v>
      </c>
      <c r="Y509" s="345" t="s">
        <v>5308</v>
      </c>
      <c r="Z509" s="345" t="s">
        <v>5308</v>
      </c>
      <c r="AA509" s="345" t="s">
        <v>942</v>
      </c>
    </row>
    <row r="510" spans="1:27" s="334" customFormat="1">
      <c r="A510" s="343">
        <v>507</v>
      </c>
      <c r="B510" s="342" t="s">
        <v>10</v>
      </c>
      <c r="C510" s="342" t="s">
        <v>167</v>
      </c>
      <c r="D510" s="342" t="s">
        <v>25</v>
      </c>
      <c r="E510" s="342"/>
      <c r="F510" s="342"/>
      <c r="G510" s="342"/>
      <c r="H510" s="342"/>
      <c r="I510" s="342"/>
      <c r="J510" s="342"/>
      <c r="K510" s="342"/>
      <c r="L510" s="342" t="s">
        <v>6228</v>
      </c>
      <c r="M510" s="342"/>
      <c r="N510" s="342"/>
      <c r="O510" s="342"/>
      <c r="P510" s="342"/>
      <c r="Q510" s="342" t="s">
        <v>1301</v>
      </c>
      <c r="R510" s="342" t="s">
        <v>1302</v>
      </c>
      <c r="S510" s="342" t="s">
        <v>30</v>
      </c>
      <c r="T510" s="344" t="s">
        <v>17</v>
      </c>
      <c r="U510" s="342" t="s">
        <v>6229</v>
      </c>
      <c r="V510" s="342" t="s">
        <v>6199</v>
      </c>
      <c r="W510" s="342" t="s">
        <v>6222</v>
      </c>
      <c r="X510" s="345" t="s">
        <v>5337</v>
      </c>
      <c r="Y510" s="345" t="s">
        <v>5308</v>
      </c>
      <c r="Z510" s="345" t="s">
        <v>5308</v>
      </c>
      <c r="AA510" s="345" t="s">
        <v>942</v>
      </c>
    </row>
    <row r="511" spans="1:27" s="342" customFormat="1">
      <c r="A511" s="343">
        <v>508</v>
      </c>
      <c r="B511" s="342" t="s">
        <v>10</v>
      </c>
      <c r="C511" s="342" t="s">
        <v>170</v>
      </c>
      <c r="D511" s="342" t="s">
        <v>25</v>
      </c>
      <c r="L511" s="342" t="s">
        <v>6230</v>
      </c>
      <c r="Q511" s="342" t="s">
        <v>1303</v>
      </c>
      <c r="R511" s="342" t="s">
        <v>1304</v>
      </c>
      <c r="S511" s="342" t="s">
        <v>30</v>
      </c>
      <c r="T511" s="356" t="s">
        <v>17</v>
      </c>
      <c r="U511" s="357"/>
      <c r="V511" s="357"/>
      <c r="W511" s="357"/>
      <c r="X511" s="356" t="s">
        <v>5337</v>
      </c>
      <c r="Y511" s="345" t="s">
        <v>5308</v>
      </c>
      <c r="Z511" s="345" t="s">
        <v>942</v>
      </c>
      <c r="AA511" s="356" t="s">
        <v>5308</v>
      </c>
    </row>
    <row r="512" spans="1:27" s="334" customFormat="1">
      <c r="A512" s="343">
        <v>509</v>
      </c>
      <c r="B512" s="342" t="s">
        <v>10</v>
      </c>
      <c r="C512" s="342" t="s">
        <v>179</v>
      </c>
      <c r="D512" s="342" t="s">
        <v>25</v>
      </c>
      <c r="E512" s="342"/>
      <c r="F512" s="342"/>
      <c r="G512" s="342"/>
      <c r="H512" s="342"/>
      <c r="I512" s="342"/>
      <c r="J512" s="342"/>
      <c r="K512" s="342"/>
      <c r="L512" s="342" t="s">
        <v>6232</v>
      </c>
      <c r="M512" s="342"/>
      <c r="N512" s="342"/>
      <c r="O512" s="342"/>
      <c r="P512" s="342"/>
      <c r="Q512" s="342" t="s">
        <v>1305</v>
      </c>
      <c r="R512" s="342" t="s">
        <v>1306</v>
      </c>
      <c r="S512" s="342" t="s">
        <v>30</v>
      </c>
      <c r="T512" s="344" t="s">
        <v>17</v>
      </c>
      <c r="U512" s="342" t="s">
        <v>6233</v>
      </c>
      <c r="V512" s="342" t="s">
        <v>6199</v>
      </c>
      <c r="W512" s="342" t="s">
        <v>6219</v>
      </c>
      <c r="X512" s="345" t="s">
        <v>5337</v>
      </c>
      <c r="Y512" s="345" t="s">
        <v>5308</v>
      </c>
      <c r="Z512" s="345" t="s">
        <v>5308</v>
      </c>
      <c r="AA512" s="345" t="s">
        <v>942</v>
      </c>
    </row>
    <row r="513" spans="1:27" s="342" customFormat="1">
      <c r="A513" s="343">
        <v>510</v>
      </c>
      <c r="B513" s="342" t="s">
        <v>10</v>
      </c>
      <c r="C513" s="350" t="s">
        <v>186</v>
      </c>
      <c r="D513" s="342" t="s">
        <v>25</v>
      </c>
      <c r="L513" s="342" t="s">
        <v>6235</v>
      </c>
      <c r="Q513" s="342" t="s">
        <v>1307</v>
      </c>
      <c r="R513" s="342" t="s">
        <v>1308</v>
      </c>
      <c r="S513" s="342" t="s">
        <v>23</v>
      </c>
      <c r="T513" s="344" t="s">
        <v>17</v>
      </c>
      <c r="U513" s="342" t="s">
        <v>6207</v>
      </c>
      <c r="V513" s="342" t="s">
        <v>6199</v>
      </c>
      <c r="W513" s="342" t="s">
        <v>6208</v>
      </c>
      <c r="X513" s="345" t="s">
        <v>5337</v>
      </c>
      <c r="Y513" s="345" t="s">
        <v>5308</v>
      </c>
      <c r="Z513" s="345" t="s">
        <v>5308</v>
      </c>
      <c r="AA513" s="345" t="s">
        <v>942</v>
      </c>
    </row>
    <row r="514" spans="1:27" s="334" customFormat="1">
      <c r="A514" s="343">
        <v>511</v>
      </c>
      <c r="B514" s="342" t="s">
        <v>10</v>
      </c>
      <c r="C514" s="342" t="s">
        <v>1309</v>
      </c>
      <c r="D514" s="342" t="s">
        <v>36</v>
      </c>
      <c r="E514" s="342"/>
      <c r="F514" s="342"/>
      <c r="G514" s="342"/>
      <c r="H514" s="342"/>
      <c r="I514" s="342"/>
      <c r="J514" s="342" t="s">
        <v>6350</v>
      </c>
      <c r="K514" s="342"/>
      <c r="L514" s="342"/>
      <c r="M514" s="342"/>
      <c r="N514" s="342"/>
      <c r="O514" s="342"/>
      <c r="P514" s="342"/>
      <c r="Q514" s="342" t="s">
        <v>1311</v>
      </c>
      <c r="R514" s="342" t="s">
        <v>1312</v>
      </c>
      <c r="S514" s="342" t="s">
        <v>139</v>
      </c>
      <c r="T514" s="344" t="s">
        <v>17</v>
      </c>
      <c r="U514" s="342" t="s">
        <v>942</v>
      </c>
      <c r="V514" s="342" t="s">
        <v>6199</v>
      </c>
      <c r="W514" s="342" t="s">
        <v>942</v>
      </c>
      <c r="X514" s="345" t="s">
        <v>942</v>
      </c>
      <c r="Y514" s="345" t="s">
        <v>5308</v>
      </c>
      <c r="Z514" s="345" t="s">
        <v>5308</v>
      </c>
      <c r="AA514" s="345" t="s">
        <v>942</v>
      </c>
    </row>
    <row r="515" spans="1:27" s="334" customFormat="1">
      <c r="A515" s="343">
        <v>512</v>
      </c>
      <c r="B515" s="342" t="s">
        <v>10</v>
      </c>
      <c r="C515" s="342" t="s">
        <v>159</v>
      </c>
      <c r="D515" s="342" t="s">
        <v>41</v>
      </c>
      <c r="E515" s="342"/>
      <c r="F515" s="342"/>
      <c r="G515" s="342"/>
      <c r="H515" s="342"/>
      <c r="I515" s="342"/>
      <c r="J515" s="342"/>
      <c r="K515" s="342" t="s">
        <v>6226</v>
      </c>
      <c r="L515" s="342"/>
      <c r="M515" s="342"/>
      <c r="N515" s="342"/>
      <c r="O515" s="342"/>
      <c r="P515" s="342"/>
      <c r="Q515" s="342" t="s">
        <v>1313</v>
      </c>
      <c r="R515" s="342" t="s">
        <v>1314</v>
      </c>
      <c r="S515" s="342" t="s">
        <v>16</v>
      </c>
      <c r="T515" s="344" t="s">
        <v>17</v>
      </c>
      <c r="U515" s="342" t="s">
        <v>942</v>
      </c>
      <c r="V515" s="342" t="s">
        <v>6199</v>
      </c>
      <c r="W515" s="342" t="s">
        <v>942</v>
      </c>
      <c r="X515" s="345" t="s">
        <v>942</v>
      </c>
      <c r="Y515" s="345" t="s">
        <v>5308</v>
      </c>
      <c r="Z515" s="345" t="s">
        <v>5308</v>
      </c>
      <c r="AA515" s="345" t="s">
        <v>942</v>
      </c>
    </row>
    <row r="516" spans="1:27" s="334" customFormat="1">
      <c r="A516" s="343">
        <v>513</v>
      </c>
      <c r="B516" s="342" t="s">
        <v>10</v>
      </c>
      <c r="C516" s="342" t="s">
        <v>163</v>
      </c>
      <c r="D516" s="342" t="s">
        <v>25</v>
      </c>
      <c r="E516" s="342"/>
      <c r="F516" s="342"/>
      <c r="G516" s="342"/>
      <c r="H516" s="342"/>
      <c r="I516" s="342"/>
      <c r="J516" s="342"/>
      <c r="K516" s="342"/>
      <c r="L516" s="342" t="s">
        <v>6227</v>
      </c>
      <c r="M516" s="342"/>
      <c r="N516" s="342"/>
      <c r="O516" s="342"/>
      <c r="P516" s="342"/>
      <c r="Q516" s="342" t="s">
        <v>1315</v>
      </c>
      <c r="R516" s="342" t="s">
        <v>1316</v>
      </c>
      <c r="S516" s="342" t="s">
        <v>23</v>
      </c>
      <c r="T516" s="344" t="s">
        <v>17</v>
      </c>
      <c r="U516" s="342" t="s">
        <v>942</v>
      </c>
      <c r="V516" s="342" t="s">
        <v>6199</v>
      </c>
      <c r="W516" s="342" t="s">
        <v>942</v>
      </c>
      <c r="X516" s="345" t="s">
        <v>5337</v>
      </c>
      <c r="Y516" s="345" t="s">
        <v>5308</v>
      </c>
      <c r="Z516" s="345" t="s">
        <v>5308</v>
      </c>
      <c r="AA516" s="345" t="s">
        <v>942</v>
      </c>
    </row>
    <row r="517" spans="1:27" s="334" customFormat="1">
      <c r="A517" s="343">
        <v>514</v>
      </c>
      <c r="B517" s="342" t="s">
        <v>10</v>
      </c>
      <c r="C517" s="342" t="s">
        <v>167</v>
      </c>
      <c r="D517" s="342" t="s">
        <v>25</v>
      </c>
      <c r="E517" s="342"/>
      <c r="F517" s="342"/>
      <c r="G517" s="342"/>
      <c r="H517" s="342"/>
      <c r="I517" s="342"/>
      <c r="J517" s="342"/>
      <c r="K517" s="342"/>
      <c r="L517" s="342" t="s">
        <v>6228</v>
      </c>
      <c r="M517" s="342"/>
      <c r="N517" s="342"/>
      <c r="O517" s="342"/>
      <c r="P517" s="342"/>
      <c r="Q517" s="342" t="s">
        <v>1317</v>
      </c>
      <c r="R517" s="342" t="s">
        <v>1318</v>
      </c>
      <c r="S517" s="342" t="s">
        <v>30</v>
      </c>
      <c r="T517" s="344" t="s">
        <v>17</v>
      </c>
      <c r="U517" s="342" t="s">
        <v>6229</v>
      </c>
      <c r="V517" s="342" t="s">
        <v>6199</v>
      </c>
      <c r="W517" s="342" t="s">
        <v>6222</v>
      </c>
      <c r="X517" s="345" t="s">
        <v>5337</v>
      </c>
      <c r="Y517" s="345" t="s">
        <v>5308</v>
      </c>
      <c r="Z517" s="345" t="s">
        <v>5308</v>
      </c>
      <c r="AA517" s="345" t="s">
        <v>942</v>
      </c>
    </row>
    <row r="518" spans="1:27" s="342" customFormat="1">
      <c r="A518" s="343">
        <v>515</v>
      </c>
      <c r="B518" s="342" t="s">
        <v>10</v>
      </c>
      <c r="C518" s="342" t="s">
        <v>170</v>
      </c>
      <c r="D518" s="342" t="s">
        <v>25</v>
      </c>
      <c r="L518" s="342" t="s">
        <v>6230</v>
      </c>
      <c r="Q518" s="342" t="s">
        <v>1319</v>
      </c>
      <c r="R518" s="342" t="s">
        <v>1320</v>
      </c>
      <c r="S518" s="342" t="s">
        <v>30</v>
      </c>
      <c r="T518" s="356" t="s">
        <v>17</v>
      </c>
      <c r="U518" s="357"/>
      <c r="V518" s="357"/>
      <c r="W518" s="357"/>
      <c r="X518" s="356" t="s">
        <v>5337</v>
      </c>
      <c r="Y518" s="345" t="s">
        <v>5308</v>
      </c>
      <c r="Z518" s="345" t="s">
        <v>942</v>
      </c>
      <c r="AA518" s="356"/>
    </row>
    <row r="519" spans="1:27" s="334" customFormat="1">
      <c r="A519" s="343">
        <v>516</v>
      </c>
      <c r="B519" s="342" t="s">
        <v>10</v>
      </c>
      <c r="C519" s="342" t="s">
        <v>175</v>
      </c>
      <c r="D519" s="342" t="s">
        <v>25</v>
      </c>
      <c r="E519" s="342"/>
      <c r="F519" s="342"/>
      <c r="G519" s="342"/>
      <c r="H519" s="342"/>
      <c r="I519" s="342"/>
      <c r="J519" s="342"/>
      <c r="K519" s="342"/>
      <c r="L519" s="342" t="s">
        <v>6231</v>
      </c>
      <c r="M519" s="342"/>
      <c r="N519" s="342"/>
      <c r="O519" s="342"/>
      <c r="P519" s="342"/>
      <c r="Q519" s="342" t="s">
        <v>1321</v>
      </c>
      <c r="R519" s="342" t="s">
        <v>1322</v>
      </c>
      <c r="S519" s="342" t="s">
        <v>30</v>
      </c>
      <c r="T519" s="344" t="s">
        <v>17</v>
      </c>
      <c r="U519" s="342" t="s">
        <v>6212</v>
      </c>
      <c r="V519" s="342" t="s">
        <v>6199</v>
      </c>
      <c r="W519" s="342" t="s">
        <v>6213</v>
      </c>
      <c r="X519" s="345" t="s">
        <v>5337</v>
      </c>
      <c r="Y519" s="345" t="s">
        <v>5308</v>
      </c>
      <c r="Z519" s="345" t="s">
        <v>5308</v>
      </c>
      <c r="AA519" s="345" t="s">
        <v>942</v>
      </c>
    </row>
    <row r="520" spans="1:27" s="334" customFormat="1">
      <c r="A520" s="343">
        <v>517</v>
      </c>
      <c r="B520" s="342" t="s">
        <v>10</v>
      </c>
      <c r="C520" s="342" t="s">
        <v>179</v>
      </c>
      <c r="D520" s="342" t="s">
        <v>25</v>
      </c>
      <c r="E520" s="342"/>
      <c r="F520" s="342"/>
      <c r="G520" s="342"/>
      <c r="H520" s="342"/>
      <c r="I520" s="342"/>
      <c r="J520" s="342"/>
      <c r="K520" s="342"/>
      <c r="L520" s="342" t="s">
        <v>6232</v>
      </c>
      <c r="M520" s="342"/>
      <c r="N520" s="342"/>
      <c r="O520" s="342"/>
      <c r="P520" s="342"/>
      <c r="Q520" s="342" t="s">
        <v>1323</v>
      </c>
      <c r="R520" s="342" t="s">
        <v>1324</v>
      </c>
      <c r="S520" s="342" t="s">
        <v>23</v>
      </c>
      <c r="T520" s="344" t="s">
        <v>17</v>
      </c>
      <c r="U520" s="342" t="s">
        <v>6233</v>
      </c>
      <c r="V520" s="342" t="s">
        <v>6199</v>
      </c>
      <c r="W520" s="342" t="s">
        <v>6219</v>
      </c>
      <c r="X520" s="345" t="s">
        <v>5337</v>
      </c>
      <c r="Y520" s="345" t="s">
        <v>5308</v>
      </c>
      <c r="Z520" s="345" t="s">
        <v>5308</v>
      </c>
      <c r="AA520" s="345" t="s">
        <v>942</v>
      </c>
    </row>
    <row r="521" spans="1:27" s="334" customFormat="1">
      <c r="A521" s="343">
        <v>518</v>
      </c>
      <c r="B521" s="342" t="s">
        <v>10</v>
      </c>
      <c r="C521" s="342" t="s">
        <v>182</v>
      </c>
      <c r="D521" s="342" t="s">
        <v>25</v>
      </c>
      <c r="E521" s="342"/>
      <c r="F521" s="342"/>
      <c r="G521" s="342"/>
      <c r="H521" s="342"/>
      <c r="I521" s="342"/>
      <c r="J521" s="342"/>
      <c r="K521" s="342"/>
      <c r="L521" s="342" t="s">
        <v>6234</v>
      </c>
      <c r="M521" s="342"/>
      <c r="N521" s="342"/>
      <c r="O521" s="342"/>
      <c r="P521" s="342"/>
      <c r="Q521" s="342" t="s">
        <v>1325</v>
      </c>
      <c r="R521" s="342" t="s">
        <v>5673</v>
      </c>
      <c r="S521" s="342" t="s">
        <v>30</v>
      </c>
      <c r="T521" s="344" t="s">
        <v>17</v>
      </c>
      <c r="U521" s="342" t="s">
        <v>6207</v>
      </c>
      <c r="V521" s="342" t="s">
        <v>6199</v>
      </c>
      <c r="W521" s="342" t="s">
        <v>6208</v>
      </c>
      <c r="X521" s="345" t="s">
        <v>5337</v>
      </c>
      <c r="Y521" s="345" t="s">
        <v>5308</v>
      </c>
      <c r="Z521" s="345" t="s">
        <v>5308</v>
      </c>
      <c r="AA521" s="345" t="s">
        <v>942</v>
      </c>
    </row>
    <row r="522" spans="1:27" s="334" customFormat="1">
      <c r="A522" s="343">
        <v>519</v>
      </c>
      <c r="B522" s="342" t="s">
        <v>10</v>
      </c>
      <c r="C522" s="350" t="s">
        <v>186</v>
      </c>
      <c r="D522" s="342" t="s">
        <v>25</v>
      </c>
      <c r="E522" s="342"/>
      <c r="F522" s="342"/>
      <c r="G522" s="342"/>
      <c r="H522" s="342"/>
      <c r="I522" s="342"/>
      <c r="J522" s="342"/>
      <c r="K522" s="342"/>
      <c r="L522" s="342" t="s">
        <v>6235</v>
      </c>
      <c r="M522" s="342"/>
      <c r="N522" s="342"/>
      <c r="O522" s="342"/>
      <c r="P522" s="342"/>
      <c r="Q522" s="342" t="s">
        <v>1327</v>
      </c>
      <c r="R522" s="342" t="s">
        <v>1328</v>
      </c>
      <c r="S522" s="342" t="s">
        <v>23</v>
      </c>
      <c r="T522" s="344" t="s">
        <v>17</v>
      </c>
      <c r="U522" s="342" t="s">
        <v>6207</v>
      </c>
      <c r="V522" s="342" t="s">
        <v>6199</v>
      </c>
      <c r="W522" s="342" t="s">
        <v>6208</v>
      </c>
      <c r="X522" s="345" t="s">
        <v>5337</v>
      </c>
      <c r="Y522" s="345" t="s">
        <v>5308</v>
      </c>
      <c r="Z522" s="345" t="s">
        <v>5308</v>
      </c>
      <c r="AA522" s="345" t="s">
        <v>942</v>
      </c>
    </row>
    <row r="523" spans="1:27" s="373" customFormat="1">
      <c r="A523" s="343">
        <v>520</v>
      </c>
      <c r="B523" s="342" t="s">
        <v>1329</v>
      </c>
      <c r="C523" s="351" t="s">
        <v>1330</v>
      </c>
      <c r="D523" s="342" t="s">
        <v>36</v>
      </c>
      <c r="E523" s="342"/>
      <c r="F523" s="342"/>
      <c r="G523" s="342"/>
      <c r="H523" s="342" t="s">
        <v>6462</v>
      </c>
      <c r="I523" s="342"/>
      <c r="J523" s="342"/>
      <c r="K523" s="342"/>
      <c r="L523" s="342"/>
      <c r="M523" s="342"/>
      <c r="N523" s="342"/>
      <c r="O523" s="342"/>
      <c r="P523" s="342"/>
      <c r="Q523" s="342" t="s">
        <v>1332</v>
      </c>
      <c r="R523" s="342" t="s">
        <v>1333</v>
      </c>
      <c r="S523" s="342" t="s">
        <v>988</v>
      </c>
      <c r="T523" s="344" t="s">
        <v>17</v>
      </c>
      <c r="U523" s="342" t="s">
        <v>942</v>
      </c>
      <c r="V523" s="342" t="s">
        <v>6199</v>
      </c>
      <c r="W523" s="342" t="s">
        <v>942</v>
      </c>
      <c r="X523" s="345" t="s">
        <v>942</v>
      </c>
      <c r="Y523" s="345" t="s">
        <v>5308</v>
      </c>
      <c r="Z523" s="345" t="s">
        <v>5308</v>
      </c>
      <c r="AA523" s="345" t="s">
        <v>5353</v>
      </c>
    </row>
    <row r="524" spans="1:27" s="373" customFormat="1">
      <c r="A524" s="343">
        <v>521</v>
      </c>
      <c r="B524" s="342" t="s">
        <v>1329</v>
      </c>
      <c r="C524" s="351" t="s">
        <v>1334</v>
      </c>
      <c r="D524" s="342" t="s">
        <v>41</v>
      </c>
      <c r="E524" s="342"/>
      <c r="F524" s="342"/>
      <c r="G524" s="342"/>
      <c r="H524" s="342"/>
      <c r="I524" s="342" t="s">
        <v>6463</v>
      </c>
      <c r="J524" s="342"/>
      <c r="K524" s="342"/>
      <c r="L524" s="342"/>
      <c r="M524" s="342"/>
      <c r="N524" s="342"/>
      <c r="O524" s="342"/>
      <c r="P524" s="342"/>
      <c r="Q524" s="342" t="s">
        <v>1336</v>
      </c>
      <c r="R524" s="342" t="s">
        <v>1337</v>
      </c>
      <c r="S524" s="342" t="s">
        <v>46</v>
      </c>
      <c r="T524" s="344" t="s">
        <v>17</v>
      </c>
      <c r="U524" s="342" t="s">
        <v>942</v>
      </c>
      <c r="V524" s="342" t="s">
        <v>6199</v>
      </c>
      <c r="W524" s="342" t="s">
        <v>942</v>
      </c>
      <c r="X524" s="345" t="s">
        <v>942</v>
      </c>
      <c r="Y524" s="345" t="s">
        <v>5308</v>
      </c>
      <c r="Z524" s="345" t="s">
        <v>5308</v>
      </c>
      <c r="AA524" s="345"/>
    </row>
    <row r="525" spans="1:27" s="373" customFormat="1">
      <c r="A525" s="343">
        <v>522</v>
      </c>
      <c r="B525" s="342" t="s">
        <v>1329</v>
      </c>
      <c r="C525" s="351" t="s">
        <v>1338</v>
      </c>
      <c r="D525" s="342" t="s">
        <v>25</v>
      </c>
      <c r="E525" s="342"/>
      <c r="F525" s="342"/>
      <c r="G525" s="342"/>
      <c r="H525" s="342"/>
      <c r="I525" s="342"/>
      <c r="J525" s="342" t="s">
        <v>6464</v>
      </c>
      <c r="K525" s="342"/>
      <c r="L525" s="342"/>
      <c r="M525" s="342"/>
      <c r="N525" s="342"/>
      <c r="O525" s="342"/>
      <c r="P525" s="342"/>
      <c r="Q525" s="342" t="s">
        <v>1339</v>
      </c>
      <c r="R525" s="342" t="s">
        <v>1340</v>
      </c>
      <c r="S525" s="342" t="s">
        <v>23</v>
      </c>
      <c r="T525" s="344" t="s">
        <v>17</v>
      </c>
      <c r="U525" s="342" t="s">
        <v>942</v>
      </c>
      <c r="V525" s="342" t="s">
        <v>6199</v>
      </c>
      <c r="W525" s="342" t="s">
        <v>942</v>
      </c>
      <c r="X525" s="345" t="s">
        <v>5373</v>
      </c>
      <c r="Y525" s="345" t="s">
        <v>5373</v>
      </c>
      <c r="Z525" s="345" t="s">
        <v>5311</v>
      </c>
      <c r="AA525" s="345" t="s">
        <v>5353</v>
      </c>
    </row>
    <row r="526" spans="1:27" s="373" customFormat="1">
      <c r="A526" s="343">
        <v>523</v>
      </c>
      <c r="B526" s="342" t="s">
        <v>1329</v>
      </c>
      <c r="C526" s="342" t="s">
        <v>1341</v>
      </c>
      <c r="D526" s="342" t="s">
        <v>25</v>
      </c>
      <c r="E526" s="342"/>
      <c r="F526" s="342"/>
      <c r="G526" s="342"/>
      <c r="H526" s="342"/>
      <c r="I526" s="342"/>
      <c r="J526" s="342" t="s">
        <v>6465</v>
      </c>
      <c r="K526" s="342"/>
      <c r="L526" s="342"/>
      <c r="M526" s="342"/>
      <c r="N526" s="342"/>
      <c r="O526" s="342"/>
      <c r="P526" s="342"/>
      <c r="Q526" s="342" t="s">
        <v>1342</v>
      </c>
      <c r="R526" s="342" t="s">
        <v>5679</v>
      </c>
      <c r="S526" s="342" t="s">
        <v>30</v>
      </c>
      <c r="T526" s="344" t="s">
        <v>17</v>
      </c>
      <c r="U526" s="342" t="s">
        <v>6207</v>
      </c>
      <c r="V526" s="342" t="s">
        <v>6199</v>
      </c>
      <c r="W526" s="342" t="s">
        <v>6208</v>
      </c>
      <c r="X526" s="345" t="s">
        <v>5373</v>
      </c>
      <c r="Y526" s="345" t="s">
        <v>5373</v>
      </c>
      <c r="Z526" s="364" t="s">
        <v>5340</v>
      </c>
      <c r="AA526" s="345" t="s">
        <v>942</v>
      </c>
    </row>
    <row r="527" spans="1:27" s="342" customFormat="1">
      <c r="A527" s="343">
        <v>524</v>
      </c>
      <c r="B527" s="342" t="s">
        <v>1329</v>
      </c>
      <c r="C527" s="351" t="s">
        <v>1344</v>
      </c>
      <c r="D527" s="342" t="s">
        <v>36</v>
      </c>
      <c r="J527" s="342" t="s">
        <v>6466</v>
      </c>
      <c r="Q527" s="342" t="s">
        <v>1346</v>
      </c>
      <c r="R527" s="342" t="s">
        <v>1347</v>
      </c>
      <c r="S527" s="342" t="s">
        <v>23</v>
      </c>
      <c r="T527" s="344" t="s">
        <v>24</v>
      </c>
      <c r="U527" s="342" t="s">
        <v>942</v>
      </c>
      <c r="V527" s="342" t="s">
        <v>6199</v>
      </c>
      <c r="W527" s="342" t="s">
        <v>942</v>
      </c>
      <c r="X527" s="345" t="s">
        <v>942</v>
      </c>
      <c r="Y527" s="345" t="s">
        <v>5308</v>
      </c>
      <c r="Z527" s="345" t="s">
        <v>5308</v>
      </c>
      <c r="AA527" s="345" t="s">
        <v>942</v>
      </c>
    </row>
    <row r="528" spans="1:27" s="342" customFormat="1">
      <c r="A528" s="343">
        <v>525</v>
      </c>
      <c r="B528" s="342" t="s">
        <v>1329</v>
      </c>
      <c r="C528" s="351" t="s">
        <v>1348</v>
      </c>
      <c r="D528" s="342" t="s">
        <v>41</v>
      </c>
      <c r="K528" s="342" t="s">
        <v>6351</v>
      </c>
      <c r="Q528" s="342" t="s">
        <v>1350</v>
      </c>
      <c r="R528" s="342" t="s">
        <v>1351</v>
      </c>
      <c r="S528" s="342" t="s">
        <v>16</v>
      </c>
      <c r="T528" s="344" t="s">
        <v>24</v>
      </c>
      <c r="U528" s="342" t="s">
        <v>942</v>
      </c>
      <c r="V528" s="342" t="s">
        <v>6199</v>
      </c>
      <c r="W528" s="342" t="s">
        <v>942</v>
      </c>
      <c r="X528" s="345" t="s">
        <v>942</v>
      </c>
      <c r="Y528" s="345" t="s">
        <v>5308</v>
      </c>
      <c r="Z528" s="345" t="s">
        <v>5308</v>
      </c>
      <c r="AA528" s="345" t="s">
        <v>942</v>
      </c>
    </row>
    <row r="529" spans="1:27" s="342" customFormat="1">
      <c r="A529" s="343">
        <v>526</v>
      </c>
      <c r="B529" s="342" t="s">
        <v>1329</v>
      </c>
      <c r="C529" s="351" t="s">
        <v>1352</v>
      </c>
      <c r="D529" s="342" t="s">
        <v>36</v>
      </c>
      <c r="L529" s="342" t="s">
        <v>6467</v>
      </c>
      <c r="Q529" s="342" t="s">
        <v>1353</v>
      </c>
      <c r="R529" s="342" t="s">
        <v>1354</v>
      </c>
      <c r="S529" s="342" t="s">
        <v>30</v>
      </c>
      <c r="T529" s="344" t="s">
        <v>24</v>
      </c>
      <c r="U529" s="342" t="s">
        <v>942</v>
      </c>
      <c r="V529" s="342" t="s">
        <v>6199</v>
      </c>
      <c r="W529" s="342" t="s">
        <v>942</v>
      </c>
      <c r="X529" s="345" t="s">
        <v>942</v>
      </c>
      <c r="Y529" s="345" t="s">
        <v>5308</v>
      </c>
      <c r="Z529" s="345" t="s">
        <v>5308</v>
      </c>
      <c r="AA529" s="345" t="s">
        <v>942</v>
      </c>
    </row>
    <row r="530" spans="1:27" s="342" customFormat="1">
      <c r="A530" s="343">
        <v>527</v>
      </c>
      <c r="B530" s="342" t="s">
        <v>1329</v>
      </c>
      <c r="C530" s="351" t="s">
        <v>159</v>
      </c>
      <c r="D530" s="342" t="s">
        <v>41</v>
      </c>
      <c r="M530" s="342" t="s">
        <v>6226</v>
      </c>
      <c r="Q530" s="342" t="s">
        <v>1355</v>
      </c>
      <c r="R530" s="342" t="s">
        <v>1356</v>
      </c>
      <c r="S530" s="342" t="s">
        <v>16</v>
      </c>
      <c r="T530" s="344" t="s">
        <v>24</v>
      </c>
      <c r="U530" s="342" t="s">
        <v>942</v>
      </c>
      <c r="V530" s="342" t="s">
        <v>6199</v>
      </c>
      <c r="W530" s="342" t="s">
        <v>942</v>
      </c>
      <c r="X530" s="345" t="s">
        <v>942</v>
      </c>
      <c r="Y530" s="345" t="s">
        <v>5308</v>
      </c>
      <c r="Z530" s="345" t="s">
        <v>5308</v>
      </c>
      <c r="AA530" s="345" t="s">
        <v>942</v>
      </c>
    </row>
    <row r="531" spans="1:27" s="342" customFormat="1">
      <c r="A531" s="343">
        <v>528</v>
      </c>
      <c r="B531" s="342" t="s">
        <v>1329</v>
      </c>
      <c r="C531" s="342" t="s">
        <v>163</v>
      </c>
      <c r="D531" s="342" t="s">
        <v>25</v>
      </c>
      <c r="N531" s="342" t="s">
        <v>6227</v>
      </c>
      <c r="Q531" s="342" t="s">
        <v>1357</v>
      </c>
      <c r="R531" s="342" t="s">
        <v>1358</v>
      </c>
      <c r="S531" s="342" t="s">
        <v>30</v>
      </c>
      <c r="T531" s="344" t="s">
        <v>24</v>
      </c>
      <c r="U531" s="342" t="s">
        <v>942</v>
      </c>
      <c r="V531" s="342" t="s">
        <v>6199</v>
      </c>
      <c r="W531" s="342" t="s">
        <v>942</v>
      </c>
      <c r="X531" s="345" t="s">
        <v>5337</v>
      </c>
      <c r="Y531" s="345" t="s">
        <v>5337</v>
      </c>
      <c r="Z531" s="345" t="s">
        <v>5308</v>
      </c>
      <c r="AA531" s="345" t="s">
        <v>5308</v>
      </c>
    </row>
    <row r="532" spans="1:27" s="342" customFormat="1">
      <c r="A532" s="343">
        <v>529</v>
      </c>
      <c r="B532" s="342" t="s">
        <v>1329</v>
      </c>
      <c r="C532" s="342" t="s">
        <v>1359</v>
      </c>
      <c r="D532" s="342" t="s">
        <v>25</v>
      </c>
      <c r="N532" s="342" t="s">
        <v>6352</v>
      </c>
      <c r="Q532" s="342" t="s">
        <v>1360</v>
      </c>
      <c r="R532" s="342" t="s">
        <v>1361</v>
      </c>
      <c r="S532" s="342" t="s">
        <v>30</v>
      </c>
      <c r="T532" s="344" t="s">
        <v>24</v>
      </c>
      <c r="U532" s="342" t="s">
        <v>942</v>
      </c>
      <c r="V532" s="342" t="s">
        <v>6199</v>
      </c>
      <c r="W532" s="342" t="s">
        <v>942</v>
      </c>
      <c r="X532" s="345" t="s">
        <v>5337</v>
      </c>
      <c r="Y532" s="345" t="s">
        <v>5337</v>
      </c>
      <c r="Z532" s="345" t="s">
        <v>5532</v>
      </c>
      <c r="AA532" s="345" t="s">
        <v>5308</v>
      </c>
    </row>
    <row r="533" spans="1:27" s="342" customFormat="1">
      <c r="A533" s="343">
        <v>530</v>
      </c>
      <c r="B533" s="342" t="s">
        <v>1329</v>
      </c>
      <c r="C533" s="342" t="s">
        <v>170</v>
      </c>
      <c r="D533" s="342" t="s">
        <v>25</v>
      </c>
      <c r="N533" s="342" t="s">
        <v>6230</v>
      </c>
      <c r="Q533" s="342" t="s">
        <v>1362</v>
      </c>
      <c r="R533" s="342" t="s">
        <v>1363</v>
      </c>
      <c r="S533" s="342" t="s">
        <v>30</v>
      </c>
      <c r="T533" s="356" t="s">
        <v>17</v>
      </c>
      <c r="U533" s="357"/>
      <c r="V533" s="357"/>
      <c r="W533" s="357"/>
      <c r="X533" s="356" t="s">
        <v>5337</v>
      </c>
      <c r="Y533" s="345" t="s">
        <v>5337</v>
      </c>
      <c r="Z533" s="345" t="s">
        <v>5532</v>
      </c>
      <c r="AA533" s="356" t="s">
        <v>5308</v>
      </c>
    </row>
    <row r="534" spans="1:27" s="342" customFormat="1">
      <c r="A534" s="343">
        <v>531</v>
      </c>
      <c r="B534" s="342" t="s">
        <v>1329</v>
      </c>
      <c r="C534" s="351" t="s">
        <v>1364</v>
      </c>
      <c r="D534" s="342" t="s">
        <v>36</v>
      </c>
      <c r="L534" s="342" t="s">
        <v>6353</v>
      </c>
      <c r="Q534" s="342" t="s">
        <v>1365</v>
      </c>
      <c r="R534" s="342" t="s">
        <v>1366</v>
      </c>
      <c r="S534" s="342" t="s">
        <v>30</v>
      </c>
      <c r="T534" s="344" t="s">
        <v>24</v>
      </c>
      <c r="U534" s="342" t="s">
        <v>942</v>
      </c>
      <c r="V534" s="342" t="s">
        <v>6199</v>
      </c>
      <c r="W534" s="342" t="s">
        <v>942</v>
      </c>
      <c r="X534" s="345" t="s">
        <v>942</v>
      </c>
      <c r="Y534" s="345" t="s">
        <v>5308</v>
      </c>
      <c r="Z534" s="345" t="s">
        <v>5308</v>
      </c>
      <c r="AA534" s="345" t="s">
        <v>942</v>
      </c>
    </row>
    <row r="535" spans="1:27" s="342" customFormat="1">
      <c r="A535" s="343">
        <v>532</v>
      </c>
      <c r="B535" s="342" t="s">
        <v>1329</v>
      </c>
      <c r="C535" s="351" t="s">
        <v>159</v>
      </c>
      <c r="D535" s="342" t="s">
        <v>41</v>
      </c>
      <c r="M535" s="342" t="s">
        <v>6226</v>
      </c>
      <c r="Q535" s="342" t="s">
        <v>1367</v>
      </c>
      <c r="R535" s="342" t="s">
        <v>1368</v>
      </c>
      <c r="S535" s="342" t="s">
        <v>16</v>
      </c>
      <c r="T535" s="344" t="s">
        <v>24</v>
      </c>
      <c r="U535" s="342" t="s">
        <v>942</v>
      </c>
      <c r="V535" s="342" t="s">
        <v>6199</v>
      </c>
      <c r="W535" s="342" t="s">
        <v>942</v>
      </c>
      <c r="X535" s="345" t="s">
        <v>942</v>
      </c>
      <c r="Y535" s="345" t="s">
        <v>5308</v>
      </c>
      <c r="Z535" s="345" t="s">
        <v>5308</v>
      </c>
      <c r="AA535" s="345" t="s">
        <v>942</v>
      </c>
    </row>
    <row r="536" spans="1:27" s="342" customFormat="1">
      <c r="A536" s="343">
        <v>533</v>
      </c>
      <c r="B536" s="342" t="s">
        <v>1329</v>
      </c>
      <c r="C536" s="342" t="s">
        <v>163</v>
      </c>
      <c r="D536" s="342" t="s">
        <v>25</v>
      </c>
      <c r="N536" s="342" t="s">
        <v>6227</v>
      </c>
      <c r="Q536" s="342" t="s">
        <v>1369</v>
      </c>
      <c r="R536" s="342" t="s">
        <v>1370</v>
      </c>
      <c r="S536" s="342" t="s">
        <v>30</v>
      </c>
      <c r="T536" s="344" t="s">
        <v>24</v>
      </c>
      <c r="U536" s="342" t="s">
        <v>942</v>
      </c>
      <c r="V536" s="342" t="s">
        <v>6199</v>
      </c>
      <c r="W536" s="342" t="s">
        <v>942</v>
      </c>
      <c r="X536" s="345" t="s">
        <v>5337</v>
      </c>
      <c r="Y536" s="345" t="s">
        <v>5337</v>
      </c>
      <c r="Z536" s="345" t="s">
        <v>5337</v>
      </c>
      <c r="AA536" s="345" t="s">
        <v>5353</v>
      </c>
    </row>
    <row r="537" spans="1:27" s="342" customFormat="1">
      <c r="A537" s="343">
        <v>534</v>
      </c>
      <c r="B537" s="342" t="s">
        <v>1329</v>
      </c>
      <c r="C537" s="342" t="s">
        <v>1359</v>
      </c>
      <c r="D537" s="342" t="s">
        <v>25</v>
      </c>
      <c r="N537" s="342" t="s">
        <v>6352</v>
      </c>
      <c r="Q537" s="342" t="s">
        <v>1371</v>
      </c>
      <c r="R537" s="342" t="s">
        <v>1372</v>
      </c>
      <c r="S537" s="342" t="s">
        <v>30</v>
      </c>
      <c r="T537" s="344" t="s">
        <v>24</v>
      </c>
      <c r="U537" s="342" t="s">
        <v>942</v>
      </c>
      <c r="V537" s="342" t="s">
        <v>6199</v>
      </c>
      <c r="W537" s="342" t="s">
        <v>942</v>
      </c>
      <c r="X537" s="345" t="s">
        <v>5337</v>
      </c>
      <c r="Y537" s="345" t="s">
        <v>5337</v>
      </c>
      <c r="Z537" s="345" t="s">
        <v>5337</v>
      </c>
      <c r="AA537" s="345" t="s">
        <v>5353</v>
      </c>
    </row>
    <row r="538" spans="1:27" s="342" customFormat="1">
      <c r="A538" s="343">
        <v>535</v>
      </c>
      <c r="B538" s="342" t="s">
        <v>1329</v>
      </c>
      <c r="C538" s="342" t="s">
        <v>170</v>
      </c>
      <c r="D538" s="342" t="s">
        <v>25</v>
      </c>
      <c r="N538" s="342" t="s">
        <v>6230</v>
      </c>
      <c r="Q538" s="342" t="s">
        <v>1373</v>
      </c>
      <c r="R538" s="342" t="s">
        <v>1374</v>
      </c>
      <c r="S538" s="342" t="s">
        <v>30</v>
      </c>
      <c r="T538" s="356" t="s">
        <v>17</v>
      </c>
      <c r="U538" s="357"/>
      <c r="V538" s="357"/>
      <c r="W538" s="357"/>
      <c r="X538" s="356" t="s">
        <v>5337</v>
      </c>
      <c r="Y538" s="345" t="s">
        <v>5337</v>
      </c>
      <c r="Z538" s="345" t="s">
        <v>5337</v>
      </c>
      <c r="AA538" s="356" t="s">
        <v>5308</v>
      </c>
    </row>
    <row r="539" spans="1:27" s="342" customFormat="1">
      <c r="A539" s="343">
        <v>536</v>
      </c>
      <c r="B539" s="342" t="s">
        <v>1329</v>
      </c>
      <c r="C539" s="351" t="s">
        <v>5105</v>
      </c>
      <c r="D539" s="342" t="s">
        <v>36</v>
      </c>
      <c r="L539" s="342" t="s">
        <v>6468</v>
      </c>
      <c r="Q539" s="342" t="s">
        <v>6469</v>
      </c>
      <c r="R539" s="342" t="s">
        <v>6470</v>
      </c>
      <c r="S539" s="342" t="s">
        <v>139</v>
      </c>
      <c r="T539" s="344" t="s">
        <v>17</v>
      </c>
      <c r="U539" s="342" t="s">
        <v>942</v>
      </c>
      <c r="V539" s="342" t="s">
        <v>6199</v>
      </c>
      <c r="W539" s="342" t="s">
        <v>942</v>
      </c>
      <c r="X539" s="345" t="s">
        <v>942</v>
      </c>
      <c r="Y539" s="345" t="s">
        <v>5308</v>
      </c>
      <c r="Z539" s="345" t="s">
        <v>5308</v>
      </c>
      <c r="AA539" s="345" t="s">
        <v>5308</v>
      </c>
    </row>
    <row r="540" spans="1:27" s="342" customFormat="1">
      <c r="A540" s="343">
        <v>537</v>
      </c>
      <c r="B540" s="342" t="s">
        <v>1329</v>
      </c>
      <c r="C540" s="351" t="s">
        <v>159</v>
      </c>
      <c r="D540" s="342" t="s">
        <v>41</v>
      </c>
      <c r="M540" s="342" t="s">
        <v>6226</v>
      </c>
      <c r="Q540" s="342" t="s">
        <v>1375</v>
      </c>
      <c r="R540" s="342" t="s">
        <v>1376</v>
      </c>
      <c r="S540" s="342" t="s">
        <v>16</v>
      </c>
      <c r="T540" s="344" t="s">
        <v>17</v>
      </c>
      <c r="U540" s="342" t="s">
        <v>942</v>
      </c>
      <c r="V540" s="342" t="s">
        <v>6199</v>
      </c>
      <c r="W540" s="342" t="s">
        <v>942</v>
      </c>
      <c r="X540" s="345" t="s">
        <v>942</v>
      </c>
      <c r="Y540" s="345" t="s">
        <v>5308</v>
      </c>
      <c r="Z540" s="345" t="s">
        <v>5308</v>
      </c>
      <c r="AA540" s="345" t="s">
        <v>942</v>
      </c>
    </row>
    <row r="541" spans="1:27" s="342" customFormat="1">
      <c r="A541" s="343">
        <v>538</v>
      </c>
      <c r="B541" s="342" t="s">
        <v>1329</v>
      </c>
      <c r="C541" s="342" t="s">
        <v>163</v>
      </c>
      <c r="D541" s="342" t="s">
        <v>25</v>
      </c>
      <c r="N541" s="342" t="s">
        <v>6227</v>
      </c>
      <c r="Q541" s="342" t="s">
        <v>1377</v>
      </c>
      <c r="R541" s="407" t="s">
        <v>6471</v>
      </c>
      <c r="S541" s="342" t="s">
        <v>23</v>
      </c>
      <c r="T541" s="344" t="s">
        <v>17</v>
      </c>
      <c r="U541" s="342" t="s">
        <v>942</v>
      </c>
      <c r="V541" s="342" t="s">
        <v>6199</v>
      </c>
      <c r="W541" s="342" t="s">
        <v>942</v>
      </c>
      <c r="X541" s="345" t="s">
        <v>5340</v>
      </c>
      <c r="Y541" s="345" t="s">
        <v>5340</v>
      </c>
      <c r="Z541" s="364" t="s">
        <v>5308</v>
      </c>
      <c r="AA541" s="345" t="s">
        <v>942</v>
      </c>
    </row>
    <row r="542" spans="1:27" s="342" customFormat="1">
      <c r="A542" s="343">
        <v>539</v>
      </c>
      <c r="B542" s="342" t="s">
        <v>1329</v>
      </c>
      <c r="C542" s="342" t="s">
        <v>1359</v>
      </c>
      <c r="D542" s="342" t="s">
        <v>25</v>
      </c>
      <c r="N542" s="342" t="s">
        <v>6352</v>
      </c>
      <c r="Q542" s="342" t="s">
        <v>1379</v>
      </c>
      <c r="R542" s="342" t="s">
        <v>1380</v>
      </c>
      <c r="S542" s="342" t="s">
        <v>30</v>
      </c>
      <c r="T542" s="344" t="s">
        <v>17</v>
      </c>
      <c r="U542" s="342" t="s">
        <v>942</v>
      </c>
      <c r="V542" s="342" t="s">
        <v>6199</v>
      </c>
      <c r="W542" s="342" t="s">
        <v>942</v>
      </c>
      <c r="X542" s="345" t="s">
        <v>5337</v>
      </c>
      <c r="Y542" s="345" t="s">
        <v>5337</v>
      </c>
      <c r="Z542" s="364" t="s">
        <v>5308</v>
      </c>
      <c r="AA542" s="345" t="s">
        <v>942</v>
      </c>
    </row>
    <row r="543" spans="1:27" s="342" customFormat="1">
      <c r="A543" s="343">
        <v>540</v>
      </c>
      <c r="B543" s="342" t="s">
        <v>1329</v>
      </c>
      <c r="C543" s="342" t="s">
        <v>170</v>
      </c>
      <c r="D543" s="342" t="s">
        <v>25</v>
      </c>
      <c r="N543" s="342" t="s">
        <v>6230</v>
      </c>
      <c r="Q543" s="342" t="s">
        <v>1381</v>
      </c>
      <c r="R543" s="342" t="s">
        <v>1382</v>
      </c>
      <c r="S543" s="342" t="s">
        <v>30</v>
      </c>
      <c r="T543" s="356" t="s">
        <v>17</v>
      </c>
      <c r="U543" s="357"/>
      <c r="V543" s="357"/>
      <c r="W543" s="357"/>
      <c r="X543" s="356" t="s">
        <v>5337</v>
      </c>
      <c r="Y543" s="345" t="s">
        <v>5337</v>
      </c>
      <c r="Z543" s="364" t="s">
        <v>5308</v>
      </c>
      <c r="AA543" s="345" t="s">
        <v>942</v>
      </c>
    </row>
    <row r="544" spans="1:27" s="342" customFormat="1">
      <c r="A544" s="343">
        <v>541</v>
      </c>
      <c r="B544" s="342" t="s">
        <v>1329</v>
      </c>
      <c r="C544" s="342" t="s">
        <v>179</v>
      </c>
      <c r="D544" s="342" t="s">
        <v>25</v>
      </c>
      <c r="N544" s="342" t="s">
        <v>6232</v>
      </c>
      <c r="Q544" s="342" t="s">
        <v>1383</v>
      </c>
      <c r="R544" s="342" t="s">
        <v>1384</v>
      </c>
      <c r="S544" s="342" t="s">
        <v>23</v>
      </c>
      <c r="T544" s="344" t="s">
        <v>17</v>
      </c>
      <c r="U544" s="342" t="s">
        <v>6233</v>
      </c>
      <c r="V544" s="342" t="s">
        <v>6199</v>
      </c>
      <c r="W544" s="342" t="s">
        <v>6219</v>
      </c>
      <c r="X544" s="345" t="s">
        <v>5337</v>
      </c>
      <c r="Y544" s="345" t="s">
        <v>5337</v>
      </c>
      <c r="Z544" s="364" t="s">
        <v>5308</v>
      </c>
      <c r="AA544" s="345" t="s">
        <v>942</v>
      </c>
    </row>
    <row r="545" spans="1:27" s="334" customFormat="1">
      <c r="A545" s="343">
        <v>542</v>
      </c>
      <c r="B545" s="342" t="s">
        <v>1329</v>
      </c>
      <c r="C545" s="342" t="s">
        <v>182</v>
      </c>
      <c r="D545" s="342" t="s">
        <v>25</v>
      </c>
      <c r="E545" s="342"/>
      <c r="F545" s="342"/>
      <c r="G545" s="342"/>
      <c r="H545" s="342"/>
      <c r="I545" s="342"/>
      <c r="J545" s="342"/>
      <c r="K545" s="342"/>
      <c r="L545" s="342"/>
      <c r="M545" s="342"/>
      <c r="N545" s="342" t="s">
        <v>6234</v>
      </c>
      <c r="O545" s="342"/>
      <c r="P545" s="342"/>
      <c r="Q545" s="342" t="s">
        <v>1385</v>
      </c>
      <c r="R545" s="342" t="s">
        <v>6472</v>
      </c>
      <c r="S545" s="342" t="s">
        <v>30</v>
      </c>
      <c r="T545" s="344" t="s">
        <v>17</v>
      </c>
      <c r="U545" s="342" t="s">
        <v>6207</v>
      </c>
      <c r="V545" s="342" t="s">
        <v>6199</v>
      </c>
      <c r="W545" s="342" t="s">
        <v>6208</v>
      </c>
      <c r="X545" s="345" t="s">
        <v>5337</v>
      </c>
      <c r="Y545" s="345" t="s">
        <v>5337</v>
      </c>
      <c r="Z545" s="345" t="s">
        <v>5308</v>
      </c>
      <c r="AA545" s="345" t="s">
        <v>942</v>
      </c>
    </row>
    <row r="546" spans="1:27" s="334" customFormat="1">
      <c r="A546" s="343">
        <v>543</v>
      </c>
      <c r="B546" s="342" t="s">
        <v>1329</v>
      </c>
      <c r="C546" s="351" t="s">
        <v>1130</v>
      </c>
      <c r="D546" s="342" t="s">
        <v>25</v>
      </c>
      <c r="E546" s="342"/>
      <c r="F546" s="342"/>
      <c r="G546" s="342"/>
      <c r="H546" s="342"/>
      <c r="I546" s="342"/>
      <c r="J546" s="342"/>
      <c r="K546" s="342"/>
      <c r="L546" s="342"/>
      <c r="M546" s="342"/>
      <c r="N546" s="342" t="s">
        <v>6334</v>
      </c>
      <c r="O546" s="342"/>
      <c r="P546" s="342"/>
      <c r="Q546" s="342" t="s">
        <v>1387</v>
      </c>
      <c r="R546" s="342" t="s">
        <v>6473</v>
      </c>
      <c r="S546" s="342" t="s">
        <v>23</v>
      </c>
      <c r="T546" s="344" t="s">
        <v>17</v>
      </c>
      <c r="U546" s="342" t="s">
        <v>6207</v>
      </c>
      <c r="V546" s="342" t="s">
        <v>6199</v>
      </c>
      <c r="W546" s="342" t="s">
        <v>6208</v>
      </c>
      <c r="X546" s="345" t="s">
        <v>5340</v>
      </c>
      <c r="Y546" s="345" t="s">
        <v>5340</v>
      </c>
      <c r="Z546" s="364" t="s">
        <v>5308</v>
      </c>
      <c r="AA546" s="345" t="s">
        <v>942</v>
      </c>
    </row>
    <row r="547" spans="1:27" s="342" customFormat="1">
      <c r="A547" s="343">
        <v>544</v>
      </c>
      <c r="B547" s="342" t="s">
        <v>1329</v>
      </c>
      <c r="C547" s="350" t="s">
        <v>186</v>
      </c>
      <c r="D547" s="342" t="s">
        <v>25</v>
      </c>
      <c r="N547" s="342" t="s">
        <v>6235</v>
      </c>
      <c r="Q547" s="342" t="s">
        <v>1389</v>
      </c>
      <c r="R547" s="342" t="s">
        <v>1384</v>
      </c>
      <c r="S547" s="342" t="s">
        <v>23</v>
      </c>
      <c r="T547" s="344" t="s">
        <v>17</v>
      </c>
      <c r="U547" s="342" t="s">
        <v>6207</v>
      </c>
      <c r="V547" s="342" t="s">
        <v>6199</v>
      </c>
      <c r="W547" s="342" t="s">
        <v>6208</v>
      </c>
      <c r="X547" s="345" t="s">
        <v>5340</v>
      </c>
      <c r="Y547" s="345" t="s">
        <v>5340</v>
      </c>
      <c r="Z547" s="364" t="s">
        <v>5308</v>
      </c>
      <c r="AA547" s="345" t="s">
        <v>942</v>
      </c>
    </row>
    <row r="548" spans="1:27" s="342" customFormat="1">
      <c r="A548" s="343">
        <v>545</v>
      </c>
      <c r="B548" s="342" t="s">
        <v>1329</v>
      </c>
      <c r="C548" s="342" t="s">
        <v>1390</v>
      </c>
      <c r="D548" s="342" t="s">
        <v>36</v>
      </c>
      <c r="L548" s="342" t="s">
        <v>6474</v>
      </c>
      <c r="Q548" s="342" t="s">
        <v>1392</v>
      </c>
      <c r="R548" s="342" t="s">
        <v>1393</v>
      </c>
      <c r="S548" s="342" t="s">
        <v>23</v>
      </c>
      <c r="T548" s="344" t="s">
        <v>17</v>
      </c>
      <c r="U548" s="342" t="s">
        <v>942</v>
      </c>
      <c r="V548" s="342" t="s">
        <v>6199</v>
      </c>
      <c r="W548" s="342" t="s">
        <v>942</v>
      </c>
      <c r="X548" s="345" t="s">
        <v>942</v>
      </c>
      <c r="Y548" s="345" t="s">
        <v>5308</v>
      </c>
      <c r="Z548" s="345" t="s">
        <v>5308</v>
      </c>
      <c r="AA548" s="345" t="s">
        <v>5489</v>
      </c>
    </row>
    <row r="549" spans="1:27" s="334" customFormat="1">
      <c r="A549" s="343">
        <v>546</v>
      </c>
      <c r="B549" s="342" t="s">
        <v>1329</v>
      </c>
      <c r="C549" s="342" t="s">
        <v>1394</v>
      </c>
      <c r="D549" s="342" t="s">
        <v>41</v>
      </c>
      <c r="E549" s="342"/>
      <c r="F549" s="342"/>
      <c r="G549" s="342"/>
      <c r="H549" s="342"/>
      <c r="I549" s="342"/>
      <c r="J549" s="342"/>
      <c r="K549" s="342"/>
      <c r="L549" s="342"/>
      <c r="M549" s="342" t="s">
        <v>6354</v>
      </c>
      <c r="N549" s="342"/>
      <c r="O549" s="342"/>
      <c r="P549" s="342"/>
      <c r="Q549" s="342" t="s">
        <v>1396</v>
      </c>
      <c r="R549" s="342" t="s">
        <v>1397</v>
      </c>
      <c r="S549" s="342" t="s">
        <v>16</v>
      </c>
      <c r="T549" s="344" t="s">
        <v>17</v>
      </c>
      <c r="U549" s="342" t="s">
        <v>942</v>
      </c>
      <c r="V549" s="342" t="s">
        <v>6199</v>
      </c>
      <c r="W549" s="342" t="s">
        <v>942</v>
      </c>
      <c r="X549" s="345" t="s">
        <v>942</v>
      </c>
      <c r="Y549" s="345" t="s">
        <v>5308</v>
      </c>
      <c r="Z549" s="345" t="s">
        <v>5308</v>
      </c>
      <c r="AA549" s="345" t="s">
        <v>942</v>
      </c>
    </row>
    <row r="550" spans="1:27" s="334" customFormat="1">
      <c r="A550" s="343">
        <v>547</v>
      </c>
      <c r="B550" s="342" t="s">
        <v>1329</v>
      </c>
      <c r="C550" s="342" t="s">
        <v>1398</v>
      </c>
      <c r="D550" s="342" t="s">
        <v>25</v>
      </c>
      <c r="E550" s="342"/>
      <c r="F550" s="342"/>
      <c r="G550" s="342"/>
      <c r="H550" s="342"/>
      <c r="I550" s="342"/>
      <c r="J550" s="342"/>
      <c r="K550" s="342"/>
      <c r="L550" s="342"/>
      <c r="M550" s="342"/>
      <c r="N550" s="342" t="s">
        <v>6355</v>
      </c>
      <c r="O550" s="342"/>
      <c r="P550" s="342"/>
      <c r="Q550" s="342" t="s">
        <v>1399</v>
      </c>
      <c r="R550" s="342" t="s">
        <v>1400</v>
      </c>
      <c r="S550" s="342" t="s">
        <v>30</v>
      </c>
      <c r="T550" s="344" t="s">
        <v>17</v>
      </c>
      <c r="U550" s="342" t="s">
        <v>6475</v>
      </c>
      <c r="V550" s="342" t="s">
        <v>6199</v>
      </c>
      <c r="W550" s="342" t="s">
        <v>6219</v>
      </c>
      <c r="X550" s="345" t="s">
        <v>6009</v>
      </c>
      <c r="Y550" s="345" t="s">
        <v>5337</v>
      </c>
      <c r="Z550" s="345" t="s">
        <v>5308</v>
      </c>
      <c r="AA550" s="354" t="s">
        <v>942</v>
      </c>
    </row>
    <row r="551" spans="1:27" s="355" customFormat="1">
      <c r="A551" s="343">
        <v>548</v>
      </c>
      <c r="B551" s="342" t="s">
        <v>1329</v>
      </c>
      <c r="C551" s="366" t="s">
        <v>1401</v>
      </c>
      <c r="D551" s="342" t="s">
        <v>25</v>
      </c>
      <c r="E551" s="342"/>
      <c r="F551" s="342"/>
      <c r="G551" s="342"/>
      <c r="H551" s="342"/>
      <c r="I551" s="342"/>
      <c r="J551" s="342"/>
      <c r="K551" s="342"/>
      <c r="L551" s="342"/>
      <c r="M551" s="342"/>
      <c r="N551" s="342" t="s">
        <v>6476</v>
      </c>
      <c r="O551" s="342"/>
      <c r="P551" s="342"/>
      <c r="Q551" s="342" t="s">
        <v>1403</v>
      </c>
      <c r="R551" s="342" t="s">
        <v>5692</v>
      </c>
      <c r="S551" s="342" t="s">
        <v>23</v>
      </c>
      <c r="T551" s="344" t="s">
        <v>17</v>
      </c>
      <c r="U551" s="342" t="s">
        <v>6303</v>
      </c>
      <c r="V551" s="342" t="s">
        <v>6199</v>
      </c>
      <c r="W551" s="342" t="s">
        <v>6213</v>
      </c>
      <c r="X551" s="345" t="s">
        <v>5335</v>
      </c>
      <c r="Y551" s="345" t="s">
        <v>5335</v>
      </c>
      <c r="Z551" s="345" t="s">
        <v>5335</v>
      </c>
      <c r="AA551" s="345" t="s">
        <v>5315</v>
      </c>
    </row>
    <row r="552" spans="1:27" s="373" customFormat="1">
      <c r="A552" s="343">
        <v>549</v>
      </c>
      <c r="B552" s="342" t="s">
        <v>1329</v>
      </c>
      <c r="C552" s="366" t="s">
        <v>1405</v>
      </c>
      <c r="D552" s="342" t="s">
        <v>25</v>
      </c>
      <c r="E552" s="342"/>
      <c r="F552" s="342"/>
      <c r="G552" s="342"/>
      <c r="H552" s="342"/>
      <c r="I552" s="342"/>
      <c r="J552" s="342"/>
      <c r="K552" s="342"/>
      <c r="L552" s="342"/>
      <c r="M552" s="342"/>
      <c r="N552" s="342" t="s">
        <v>6477</v>
      </c>
      <c r="O552" s="342"/>
      <c r="P552" s="342"/>
      <c r="Q552" s="342" t="s">
        <v>1407</v>
      </c>
      <c r="R552" s="342" t="s">
        <v>5694</v>
      </c>
      <c r="S552" s="342" t="s">
        <v>30</v>
      </c>
      <c r="T552" s="344" t="s">
        <v>17</v>
      </c>
      <c r="U552" s="342" t="s">
        <v>942</v>
      </c>
      <c r="V552" s="342" t="s">
        <v>6199</v>
      </c>
      <c r="W552" s="342" t="s">
        <v>942</v>
      </c>
      <c r="X552" s="345" t="s">
        <v>5337</v>
      </c>
      <c r="Y552" s="345" t="s">
        <v>5337</v>
      </c>
      <c r="Z552" s="345" t="s">
        <v>5308</v>
      </c>
      <c r="AA552" s="345" t="s">
        <v>5353</v>
      </c>
    </row>
    <row r="553" spans="1:27" s="334" customFormat="1">
      <c r="A553" s="343">
        <v>550</v>
      </c>
      <c r="B553" s="342" t="s">
        <v>1329</v>
      </c>
      <c r="C553" s="351" t="s">
        <v>1409</v>
      </c>
      <c r="D553" s="342" t="s">
        <v>36</v>
      </c>
      <c r="E553" s="342"/>
      <c r="F553" s="342"/>
      <c r="G553" s="342"/>
      <c r="H553" s="342"/>
      <c r="I553" s="342"/>
      <c r="J553" s="342" t="s">
        <v>6478</v>
      </c>
      <c r="K553" s="342"/>
      <c r="L553" s="342"/>
      <c r="M553" s="342"/>
      <c r="N553" s="342"/>
      <c r="O553" s="342"/>
      <c r="P553" s="342"/>
      <c r="Q553" s="342" t="s">
        <v>1411</v>
      </c>
      <c r="R553" s="342" t="s">
        <v>1412</v>
      </c>
      <c r="S553" s="342" t="s">
        <v>23</v>
      </c>
      <c r="T553" s="344" t="s">
        <v>17</v>
      </c>
      <c r="U553" s="342" t="s">
        <v>942</v>
      </c>
      <c r="V553" s="342" t="s">
        <v>6199</v>
      </c>
      <c r="W553" s="342" t="s">
        <v>942</v>
      </c>
      <c r="X553" s="345" t="s">
        <v>942</v>
      </c>
      <c r="Y553" s="345" t="s">
        <v>5308</v>
      </c>
      <c r="Z553" s="345" t="s">
        <v>5308</v>
      </c>
      <c r="AA553" s="345" t="s">
        <v>942</v>
      </c>
    </row>
    <row r="554" spans="1:27" s="342" customFormat="1">
      <c r="A554" s="343">
        <v>551</v>
      </c>
      <c r="B554" s="342" t="s">
        <v>1329</v>
      </c>
      <c r="C554" s="351" t="s">
        <v>1413</v>
      </c>
      <c r="D554" s="342" t="s">
        <v>41</v>
      </c>
      <c r="K554" s="342" t="s">
        <v>6479</v>
      </c>
      <c r="Q554" s="342" t="s">
        <v>1415</v>
      </c>
      <c r="R554" s="342" t="s">
        <v>1416</v>
      </c>
      <c r="S554" s="342" t="s">
        <v>1417</v>
      </c>
      <c r="T554" s="344" t="s">
        <v>17</v>
      </c>
      <c r="U554" s="342" t="s">
        <v>942</v>
      </c>
      <c r="V554" s="342" t="s">
        <v>6199</v>
      </c>
      <c r="W554" s="342" t="s">
        <v>942</v>
      </c>
      <c r="X554" s="345" t="s">
        <v>942</v>
      </c>
      <c r="Y554" s="345" t="s">
        <v>5308</v>
      </c>
      <c r="Z554" s="345" t="s">
        <v>5308</v>
      </c>
      <c r="AA554" s="345" t="s">
        <v>942</v>
      </c>
    </row>
    <row r="555" spans="1:27" s="342" customFormat="1">
      <c r="A555" s="343">
        <v>552</v>
      </c>
      <c r="B555" s="342" t="s">
        <v>1329</v>
      </c>
      <c r="C555" s="351" t="s">
        <v>1418</v>
      </c>
      <c r="D555" s="342" t="s">
        <v>25</v>
      </c>
      <c r="L555" s="342" t="s">
        <v>6480</v>
      </c>
      <c r="Q555" s="342" t="s">
        <v>1420</v>
      </c>
      <c r="R555" s="342" t="s">
        <v>5702</v>
      </c>
      <c r="S555" s="342" t="s">
        <v>30</v>
      </c>
      <c r="T555" s="344" t="s">
        <v>174</v>
      </c>
      <c r="U555" s="342" t="s">
        <v>6481</v>
      </c>
      <c r="V555" s="342" t="s">
        <v>6199</v>
      </c>
      <c r="W555" s="342" t="s">
        <v>6219</v>
      </c>
      <c r="X555" s="345" t="s">
        <v>5337</v>
      </c>
      <c r="Y555" s="345" t="s">
        <v>5337</v>
      </c>
      <c r="Z555" s="345" t="s">
        <v>5308</v>
      </c>
      <c r="AA555" s="345" t="s">
        <v>942</v>
      </c>
    </row>
    <row r="556" spans="1:27" s="342" customFormat="1">
      <c r="A556" s="343">
        <v>553</v>
      </c>
      <c r="B556" s="342" t="s">
        <v>1329</v>
      </c>
      <c r="C556" s="351" t="s">
        <v>1422</v>
      </c>
      <c r="D556" s="342" t="s">
        <v>25</v>
      </c>
      <c r="L556" s="342" t="s">
        <v>6482</v>
      </c>
      <c r="Q556" s="342" t="s">
        <v>1424</v>
      </c>
      <c r="R556" s="342" t="s">
        <v>5704</v>
      </c>
      <c r="S556" s="342" t="s">
        <v>30</v>
      </c>
      <c r="T556" s="344" t="s">
        <v>174</v>
      </c>
      <c r="U556" s="342" t="s">
        <v>6481</v>
      </c>
      <c r="V556" s="342" t="s">
        <v>6199</v>
      </c>
      <c r="W556" s="342" t="s">
        <v>6219</v>
      </c>
      <c r="X556" s="345" t="s">
        <v>5337</v>
      </c>
      <c r="Y556" s="345" t="s">
        <v>5337</v>
      </c>
      <c r="Z556" s="345" t="s">
        <v>5308</v>
      </c>
      <c r="AA556" s="345" t="s">
        <v>942</v>
      </c>
    </row>
    <row r="557" spans="1:27" s="342" customFormat="1">
      <c r="A557" s="343">
        <v>554</v>
      </c>
      <c r="B557" s="342" t="s">
        <v>1329</v>
      </c>
      <c r="C557" s="351" t="s">
        <v>1426</v>
      </c>
      <c r="D557" s="342" t="s">
        <v>25</v>
      </c>
      <c r="L557" s="342" t="s">
        <v>6483</v>
      </c>
      <c r="Q557" s="342" t="s">
        <v>1428</v>
      </c>
      <c r="R557" s="342" t="s">
        <v>5706</v>
      </c>
      <c r="S557" s="342" t="s">
        <v>30</v>
      </c>
      <c r="T557" s="344" t="s">
        <v>17</v>
      </c>
      <c r="U557" s="342" t="s">
        <v>6481</v>
      </c>
      <c r="V557" s="342" t="s">
        <v>6199</v>
      </c>
      <c r="W557" s="342" t="s">
        <v>6219</v>
      </c>
      <c r="X557" s="345" t="s">
        <v>5335</v>
      </c>
      <c r="Y557" s="345" t="s">
        <v>5335</v>
      </c>
      <c r="Z557" s="345" t="s">
        <v>5340</v>
      </c>
      <c r="AA557" s="345" t="s">
        <v>942</v>
      </c>
    </row>
    <row r="558" spans="1:27" s="334" customFormat="1">
      <c r="A558" s="343">
        <v>555</v>
      </c>
      <c r="B558" s="342" t="s">
        <v>1329</v>
      </c>
      <c r="C558" s="351" t="s">
        <v>1430</v>
      </c>
      <c r="D558" s="342" t="s">
        <v>25</v>
      </c>
      <c r="E558" s="342"/>
      <c r="F558" s="342"/>
      <c r="G558" s="342"/>
      <c r="H558" s="342"/>
      <c r="I558" s="342"/>
      <c r="J558" s="342"/>
      <c r="K558" s="342"/>
      <c r="L558" s="342" t="s">
        <v>6484</v>
      </c>
      <c r="M558" s="342"/>
      <c r="N558" s="342"/>
      <c r="O558" s="342"/>
      <c r="P558" s="342"/>
      <c r="Q558" s="342" t="s">
        <v>1432</v>
      </c>
      <c r="R558" s="342" t="s">
        <v>5708</v>
      </c>
      <c r="S558" s="342" t="s">
        <v>23</v>
      </c>
      <c r="T558" s="344" t="s">
        <v>24</v>
      </c>
      <c r="U558" s="342" t="s">
        <v>6481</v>
      </c>
      <c r="V558" s="342" t="s">
        <v>6199</v>
      </c>
      <c r="W558" s="342" t="s">
        <v>6219</v>
      </c>
      <c r="X558" s="345" t="s">
        <v>5335</v>
      </c>
      <c r="Y558" s="345" t="s">
        <v>5335</v>
      </c>
      <c r="Z558" s="345" t="s">
        <v>5335</v>
      </c>
      <c r="AA558" s="345" t="s">
        <v>5315</v>
      </c>
    </row>
    <row r="559" spans="1:27" s="334" customFormat="1">
      <c r="A559" s="343">
        <v>556</v>
      </c>
      <c r="B559" s="342" t="s">
        <v>1329</v>
      </c>
      <c r="C559" s="351" t="s">
        <v>1434</v>
      </c>
      <c r="D559" s="342" t="s">
        <v>36</v>
      </c>
      <c r="E559" s="342"/>
      <c r="F559" s="342"/>
      <c r="G559" s="342"/>
      <c r="H559" s="342"/>
      <c r="I559" s="342"/>
      <c r="J559" s="342" t="s">
        <v>6485</v>
      </c>
      <c r="K559" s="342"/>
      <c r="L559" s="342"/>
      <c r="M559" s="342"/>
      <c r="N559" s="342"/>
      <c r="O559" s="342"/>
      <c r="P559" s="342"/>
      <c r="Q559" s="342" t="s">
        <v>1436</v>
      </c>
      <c r="R559" s="342" t="s">
        <v>1437</v>
      </c>
      <c r="S559" s="342" t="s">
        <v>23</v>
      </c>
      <c r="T559" s="344" t="s">
        <v>17</v>
      </c>
      <c r="U559" s="342" t="s">
        <v>942</v>
      </c>
      <c r="V559" s="342" t="s">
        <v>6199</v>
      </c>
      <c r="W559" s="342" t="s">
        <v>942</v>
      </c>
      <c r="X559" s="345" t="s">
        <v>942</v>
      </c>
      <c r="Y559" s="345" t="s">
        <v>5308</v>
      </c>
      <c r="Z559" s="345" t="s">
        <v>5308</v>
      </c>
      <c r="AA559" s="345" t="s">
        <v>942</v>
      </c>
    </row>
    <row r="560" spans="1:27" s="342" customFormat="1">
      <c r="A560" s="343">
        <v>557</v>
      </c>
      <c r="B560" s="342" t="s">
        <v>1329</v>
      </c>
      <c r="C560" s="351" t="s">
        <v>1438</v>
      </c>
      <c r="D560" s="342" t="s">
        <v>41</v>
      </c>
      <c r="K560" s="342" t="s">
        <v>6356</v>
      </c>
      <c r="Q560" s="342" t="s">
        <v>1440</v>
      </c>
      <c r="R560" s="342" t="s">
        <v>1441</v>
      </c>
      <c r="S560" s="342" t="s">
        <v>1417</v>
      </c>
      <c r="T560" s="344" t="s">
        <v>174</v>
      </c>
      <c r="U560" s="342" t="s">
        <v>942</v>
      </c>
      <c r="V560" s="342" t="s">
        <v>6199</v>
      </c>
      <c r="W560" s="342" t="s">
        <v>942</v>
      </c>
      <c r="X560" s="345" t="s">
        <v>942</v>
      </c>
      <c r="Y560" s="345" t="s">
        <v>5308</v>
      </c>
      <c r="Z560" s="345" t="s">
        <v>5308</v>
      </c>
      <c r="AA560" s="345" t="s">
        <v>942</v>
      </c>
    </row>
    <row r="561" spans="1:27" s="342" customFormat="1">
      <c r="A561" s="343">
        <v>558</v>
      </c>
      <c r="B561" s="342" t="s">
        <v>1329</v>
      </c>
      <c r="C561" s="342" t="s">
        <v>1442</v>
      </c>
      <c r="D561" s="342" t="s">
        <v>25</v>
      </c>
      <c r="L561" s="342" t="s">
        <v>6486</v>
      </c>
      <c r="Q561" s="348" t="s">
        <v>1443</v>
      </c>
      <c r="R561" s="348" t="s">
        <v>6487</v>
      </c>
      <c r="S561" s="342" t="s">
        <v>23</v>
      </c>
      <c r="T561" s="344" t="s">
        <v>17</v>
      </c>
      <c r="U561" s="342" t="s">
        <v>6207</v>
      </c>
      <c r="V561" s="342" t="s">
        <v>6199</v>
      </c>
      <c r="W561" s="342" t="s">
        <v>6208</v>
      </c>
      <c r="X561" s="345" t="s">
        <v>5340</v>
      </c>
      <c r="Y561" s="345" t="s">
        <v>5340</v>
      </c>
      <c r="Z561" s="345" t="s">
        <v>5308</v>
      </c>
      <c r="AA561" s="345" t="s">
        <v>942</v>
      </c>
    </row>
    <row r="562" spans="1:27" s="334" customFormat="1">
      <c r="A562" s="343">
        <v>559</v>
      </c>
      <c r="B562" s="342" t="s">
        <v>1329</v>
      </c>
      <c r="C562" s="351" t="s">
        <v>1445</v>
      </c>
      <c r="D562" s="342" t="s">
        <v>36</v>
      </c>
      <c r="E562" s="342"/>
      <c r="F562" s="342"/>
      <c r="G562" s="342"/>
      <c r="H562" s="342"/>
      <c r="I562" s="342"/>
      <c r="J562" s="342"/>
      <c r="K562" s="342"/>
      <c r="L562" s="342" t="s">
        <v>6357</v>
      </c>
      <c r="M562" s="342"/>
      <c r="N562" s="342"/>
      <c r="O562" s="342"/>
      <c r="P562" s="342"/>
      <c r="Q562" s="342" t="s">
        <v>1446</v>
      </c>
      <c r="R562" s="342" t="s">
        <v>1447</v>
      </c>
      <c r="S562" s="342" t="s">
        <v>23</v>
      </c>
      <c r="T562" s="344" t="s">
        <v>17</v>
      </c>
      <c r="U562" s="342" t="s">
        <v>942</v>
      </c>
      <c r="V562" s="342" t="s">
        <v>6199</v>
      </c>
      <c r="W562" s="342" t="s">
        <v>942</v>
      </c>
      <c r="X562" s="345" t="s">
        <v>942</v>
      </c>
      <c r="Y562" s="345" t="s">
        <v>5308</v>
      </c>
      <c r="Z562" s="345" t="s">
        <v>5308</v>
      </c>
      <c r="AA562" s="345" t="s">
        <v>942</v>
      </c>
    </row>
    <row r="563" spans="1:27" s="342" customFormat="1">
      <c r="A563" s="343">
        <v>560</v>
      </c>
      <c r="B563" s="342" t="s">
        <v>1329</v>
      </c>
      <c r="C563" s="351" t="s">
        <v>746</v>
      </c>
      <c r="D563" s="342" t="s">
        <v>41</v>
      </c>
      <c r="M563" s="342" t="s">
        <v>6288</v>
      </c>
      <c r="Q563" s="342" t="s">
        <v>1448</v>
      </c>
      <c r="R563" s="342" t="s">
        <v>1449</v>
      </c>
      <c r="S563" s="342" t="s">
        <v>1417</v>
      </c>
      <c r="T563" s="344" t="s">
        <v>17</v>
      </c>
      <c r="U563" s="342" t="s">
        <v>942</v>
      </c>
      <c r="V563" s="342" t="s">
        <v>6199</v>
      </c>
      <c r="W563" s="342" t="s">
        <v>942</v>
      </c>
      <c r="X563" s="345" t="s">
        <v>942</v>
      </c>
      <c r="Y563" s="345" t="s">
        <v>5308</v>
      </c>
      <c r="Z563" s="345" t="s">
        <v>5308</v>
      </c>
      <c r="AA563" s="345" t="s">
        <v>942</v>
      </c>
    </row>
    <row r="564" spans="1:27" s="342" customFormat="1">
      <c r="A564" s="343">
        <v>561</v>
      </c>
      <c r="B564" s="342" t="s">
        <v>1329</v>
      </c>
      <c r="C564" s="366" t="s">
        <v>790</v>
      </c>
      <c r="D564" s="342" t="s">
        <v>25</v>
      </c>
      <c r="N564" s="342" t="s">
        <v>6337</v>
      </c>
      <c r="Q564" s="342" t="s">
        <v>1450</v>
      </c>
      <c r="R564" s="342" t="s">
        <v>792</v>
      </c>
      <c r="S564" s="342" t="s">
        <v>30</v>
      </c>
      <c r="T564" s="344" t="s">
        <v>17</v>
      </c>
      <c r="U564" s="342" t="s">
        <v>6233</v>
      </c>
      <c r="V564" s="342" t="s">
        <v>6199</v>
      </c>
      <c r="W564" s="342" t="s">
        <v>6219</v>
      </c>
      <c r="X564" s="345" t="s">
        <v>5337</v>
      </c>
      <c r="Y564" s="345" t="s">
        <v>5337</v>
      </c>
      <c r="Z564" s="345" t="s">
        <v>5308</v>
      </c>
      <c r="AA564" s="345" t="s">
        <v>942</v>
      </c>
    </row>
    <row r="565" spans="1:27" s="342" customFormat="1">
      <c r="A565" s="343">
        <v>562</v>
      </c>
      <c r="B565" s="396" t="s">
        <v>1329</v>
      </c>
      <c r="C565" s="397" t="s">
        <v>793</v>
      </c>
      <c r="D565" s="398" t="s">
        <v>25</v>
      </c>
      <c r="E565" s="396"/>
      <c r="F565" s="396"/>
      <c r="G565" s="396"/>
      <c r="H565" s="396"/>
      <c r="I565" s="396"/>
      <c r="J565" s="396"/>
      <c r="K565" s="396"/>
      <c r="L565" s="396"/>
      <c r="M565" s="396"/>
      <c r="N565" s="396" t="s">
        <v>6291</v>
      </c>
      <c r="O565" s="396"/>
      <c r="P565" s="396"/>
      <c r="Q565" s="399" t="s">
        <v>1451</v>
      </c>
      <c r="R565" s="399" t="s">
        <v>5714</v>
      </c>
      <c r="S565" s="342" t="s">
        <v>23</v>
      </c>
      <c r="T565" s="401" t="s">
        <v>17</v>
      </c>
      <c r="U565" s="400" t="s">
        <v>6303</v>
      </c>
      <c r="V565" s="400" t="s">
        <v>6199</v>
      </c>
      <c r="W565" s="400" t="s">
        <v>6213</v>
      </c>
      <c r="X565" s="369" t="s">
        <v>5715</v>
      </c>
      <c r="Y565" s="369" t="s">
        <v>5715</v>
      </c>
      <c r="Z565" s="369" t="s">
        <v>5715</v>
      </c>
      <c r="AA565" s="369" t="s">
        <v>5315</v>
      </c>
    </row>
    <row r="566" spans="1:27" s="405" customFormat="1">
      <c r="A566" s="343">
        <v>563</v>
      </c>
      <c r="B566" s="342" t="s">
        <v>1329</v>
      </c>
      <c r="C566" s="351" t="s">
        <v>754</v>
      </c>
      <c r="D566" s="342" t="s">
        <v>25</v>
      </c>
      <c r="E566" s="342"/>
      <c r="F566" s="342"/>
      <c r="G566" s="342"/>
      <c r="H566" s="342"/>
      <c r="I566" s="342"/>
      <c r="J566" s="342"/>
      <c r="K566" s="342"/>
      <c r="L566" s="342"/>
      <c r="M566" s="342"/>
      <c r="N566" s="342" t="s">
        <v>6292</v>
      </c>
      <c r="O566" s="342"/>
      <c r="P566" s="342"/>
      <c r="Q566" s="342" t="s">
        <v>1453</v>
      </c>
      <c r="R566" s="342" t="s">
        <v>1454</v>
      </c>
      <c r="S566" s="342" t="s">
        <v>23</v>
      </c>
      <c r="T566" s="385" t="s">
        <v>17</v>
      </c>
      <c r="U566" s="359" t="s">
        <v>6293</v>
      </c>
      <c r="V566" s="386" t="s">
        <v>6199</v>
      </c>
      <c r="W566" s="386" t="s">
        <v>6219</v>
      </c>
      <c r="X566" s="345" t="s">
        <v>5377</v>
      </c>
      <c r="Y566" s="345" t="s">
        <v>5377</v>
      </c>
      <c r="Z566" s="369" t="s">
        <v>5311</v>
      </c>
      <c r="AA566" s="345" t="s">
        <v>5315</v>
      </c>
    </row>
    <row r="567" spans="1:27" s="334" customFormat="1">
      <c r="A567" s="343">
        <v>564</v>
      </c>
      <c r="B567" s="342" t="s">
        <v>1329</v>
      </c>
      <c r="C567" s="351" t="s">
        <v>802</v>
      </c>
      <c r="D567" s="342" t="s">
        <v>25</v>
      </c>
      <c r="E567" s="342"/>
      <c r="F567" s="342"/>
      <c r="G567" s="342"/>
      <c r="H567" s="342"/>
      <c r="I567" s="342"/>
      <c r="J567" s="342"/>
      <c r="K567" s="342"/>
      <c r="L567" s="342"/>
      <c r="M567" s="342"/>
      <c r="N567" s="342" t="s">
        <v>6295</v>
      </c>
      <c r="O567" s="342"/>
      <c r="P567" s="342"/>
      <c r="Q567" s="342" t="s">
        <v>1455</v>
      </c>
      <c r="R567" s="342" t="s">
        <v>1456</v>
      </c>
      <c r="S567" s="342" t="s">
        <v>30</v>
      </c>
      <c r="T567" s="344" t="s">
        <v>17</v>
      </c>
      <c r="U567" s="342" t="s">
        <v>6212</v>
      </c>
      <c r="V567" s="342" t="s">
        <v>6199</v>
      </c>
      <c r="W567" s="342" t="s">
        <v>6213</v>
      </c>
      <c r="X567" s="345" t="s">
        <v>5337</v>
      </c>
      <c r="Y567" s="345" t="s">
        <v>5337</v>
      </c>
      <c r="Z567" s="345" t="s">
        <v>5308</v>
      </c>
      <c r="AA567" s="369" t="s">
        <v>942</v>
      </c>
    </row>
    <row r="568" spans="1:27" s="365" customFormat="1">
      <c r="A568" s="343">
        <v>565</v>
      </c>
      <c r="B568" s="368" t="s">
        <v>1329</v>
      </c>
      <c r="C568" s="404" t="s">
        <v>806</v>
      </c>
      <c r="D568" s="378" t="s">
        <v>25</v>
      </c>
      <c r="E568" s="378"/>
      <c r="F568" s="378"/>
      <c r="G568" s="378"/>
      <c r="H568" s="378"/>
      <c r="I568" s="378"/>
      <c r="J568" s="378"/>
      <c r="K568" s="378"/>
      <c r="L568" s="378"/>
      <c r="M568" s="378"/>
      <c r="N568" s="378" t="s">
        <v>6416</v>
      </c>
      <c r="O568" s="378"/>
      <c r="P568" s="378"/>
      <c r="Q568" s="368" t="s">
        <v>1457</v>
      </c>
      <c r="R568" s="368" t="s">
        <v>1458</v>
      </c>
      <c r="S568" s="342" t="s">
        <v>23</v>
      </c>
      <c r="T568" s="379" t="s">
        <v>17</v>
      </c>
      <c r="U568" s="368" t="s">
        <v>942</v>
      </c>
      <c r="V568" s="368" t="s">
        <v>6199</v>
      </c>
      <c r="W568" s="368" t="s">
        <v>942</v>
      </c>
      <c r="X568" s="345" t="s">
        <v>5335</v>
      </c>
      <c r="Y568" s="345" t="s">
        <v>5335</v>
      </c>
      <c r="Z568" s="345" t="s">
        <v>5335</v>
      </c>
      <c r="AA568" s="369" t="s">
        <v>5353</v>
      </c>
    </row>
    <row r="569" spans="1:27" s="402" customFormat="1">
      <c r="A569" s="343">
        <v>566</v>
      </c>
      <c r="B569" s="390" t="s">
        <v>1329</v>
      </c>
      <c r="C569" s="391" t="s">
        <v>810</v>
      </c>
      <c r="D569" s="392" t="s">
        <v>25</v>
      </c>
      <c r="E569" s="393"/>
      <c r="F569" s="393"/>
      <c r="G569" s="393"/>
      <c r="H569" s="393"/>
      <c r="I569" s="393"/>
      <c r="J569" s="393"/>
      <c r="K569" s="393"/>
      <c r="L569" s="393"/>
      <c r="M569" s="393"/>
      <c r="N569" s="393" t="s">
        <v>6418</v>
      </c>
      <c r="O569" s="393"/>
      <c r="P569" s="393"/>
      <c r="Q569" s="390" t="s">
        <v>1459</v>
      </c>
      <c r="R569" s="390" t="s">
        <v>1460</v>
      </c>
      <c r="S569" s="390" t="s">
        <v>30</v>
      </c>
      <c r="T569" s="394" t="s">
        <v>17</v>
      </c>
      <c r="U569" s="390" t="s">
        <v>6303</v>
      </c>
      <c r="V569" s="390" t="s">
        <v>6199</v>
      </c>
      <c r="W569" s="390" t="s">
        <v>6213</v>
      </c>
      <c r="X569" s="345" t="s">
        <v>5715</v>
      </c>
      <c r="Y569" s="345" t="s">
        <v>5715</v>
      </c>
      <c r="Z569" s="345" t="s">
        <v>5715</v>
      </c>
      <c r="AA569" s="369" t="s">
        <v>942</v>
      </c>
    </row>
    <row r="570" spans="1:27" s="334" customFormat="1">
      <c r="A570" s="343">
        <v>567</v>
      </c>
      <c r="B570" s="368" t="s">
        <v>1329</v>
      </c>
      <c r="C570" s="366" t="s">
        <v>818</v>
      </c>
      <c r="D570" s="342" t="s">
        <v>25</v>
      </c>
      <c r="E570" s="342"/>
      <c r="F570" s="342"/>
      <c r="G570" s="342"/>
      <c r="H570" s="342"/>
      <c r="I570" s="342"/>
      <c r="J570" s="342"/>
      <c r="K570" s="342"/>
      <c r="L570" s="342"/>
      <c r="M570" s="342"/>
      <c r="N570" s="342" t="s">
        <v>6340</v>
      </c>
      <c r="O570" s="342"/>
      <c r="P570" s="342"/>
      <c r="Q570" s="342" t="s">
        <v>1461</v>
      </c>
      <c r="R570" s="342" t="s">
        <v>5721</v>
      </c>
      <c r="S570" s="342" t="s">
        <v>30</v>
      </c>
      <c r="T570" s="344" t="s">
        <v>17</v>
      </c>
      <c r="U570" s="342" t="s">
        <v>6207</v>
      </c>
      <c r="V570" s="342" t="s">
        <v>6199</v>
      </c>
      <c r="W570" s="342" t="s">
        <v>6208</v>
      </c>
      <c r="X570" s="345" t="s">
        <v>5337</v>
      </c>
      <c r="Y570" s="345" t="s">
        <v>5337</v>
      </c>
      <c r="Z570" s="345" t="s">
        <v>5308</v>
      </c>
      <c r="AA570" s="345" t="s">
        <v>942</v>
      </c>
    </row>
    <row r="571" spans="1:27" s="355" customFormat="1">
      <c r="A571" s="343">
        <v>568</v>
      </c>
      <c r="B571" s="342" t="s">
        <v>1329</v>
      </c>
      <c r="C571" s="342" t="s">
        <v>1463</v>
      </c>
      <c r="D571" s="342" t="s">
        <v>36</v>
      </c>
      <c r="E571" s="342"/>
      <c r="F571" s="342"/>
      <c r="G571" s="342"/>
      <c r="H571" s="342"/>
      <c r="I571" s="342"/>
      <c r="J571" s="342"/>
      <c r="K571" s="342"/>
      <c r="L571" s="342" t="s">
        <v>6488</v>
      </c>
      <c r="M571" s="342"/>
      <c r="N571" s="342"/>
      <c r="O571" s="342"/>
      <c r="P571" s="342"/>
      <c r="Q571" s="342" t="s">
        <v>1464</v>
      </c>
      <c r="R571" s="342" t="s">
        <v>1465</v>
      </c>
      <c r="S571" s="342" t="s">
        <v>139</v>
      </c>
      <c r="T571" s="344" t="s">
        <v>17</v>
      </c>
      <c r="U571" s="342" t="s">
        <v>942</v>
      </c>
      <c r="V571" s="342" t="s">
        <v>6199</v>
      </c>
      <c r="W571" s="342" t="s">
        <v>942</v>
      </c>
      <c r="X571" s="354" t="s">
        <v>942</v>
      </c>
      <c r="Y571" s="354" t="s">
        <v>5308</v>
      </c>
      <c r="Z571" s="354" t="s">
        <v>5308</v>
      </c>
      <c r="AA571" s="354" t="s">
        <v>942</v>
      </c>
    </row>
    <row r="572" spans="1:27" s="355" customFormat="1">
      <c r="A572" s="343">
        <v>569</v>
      </c>
      <c r="B572" s="342" t="s">
        <v>1329</v>
      </c>
      <c r="C572" s="342" t="s">
        <v>159</v>
      </c>
      <c r="D572" s="342" t="s">
        <v>41</v>
      </c>
      <c r="E572" s="342"/>
      <c r="F572" s="342"/>
      <c r="G572" s="342"/>
      <c r="H572" s="342"/>
      <c r="I572" s="342"/>
      <c r="J572" s="342"/>
      <c r="K572" s="342"/>
      <c r="L572" s="342"/>
      <c r="M572" s="342" t="s">
        <v>6226</v>
      </c>
      <c r="N572" s="342"/>
      <c r="O572" s="342"/>
      <c r="P572" s="342"/>
      <c r="Q572" s="342" t="s">
        <v>1466</v>
      </c>
      <c r="R572" s="342" t="s">
        <v>1467</v>
      </c>
      <c r="S572" s="342" t="s">
        <v>16</v>
      </c>
      <c r="T572" s="344" t="s">
        <v>17</v>
      </c>
      <c r="U572" s="342" t="s">
        <v>942</v>
      </c>
      <c r="V572" s="342" t="s">
        <v>6199</v>
      </c>
      <c r="W572" s="342" t="s">
        <v>942</v>
      </c>
      <c r="X572" s="354" t="s">
        <v>942</v>
      </c>
      <c r="Y572" s="354" t="s">
        <v>5308</v>
      </c>
      <c r="Z572" s="354" t="s">
        <v>5308</v>
      </c>
      <c r="AA572" s="354" t="s">
        <v>942</v>
      </c>
    </row>
    <row r="573" spans="1:27" s="355" customFormat="1">
      <c r="A573" s="343">
        <v>570</v>
      </c>
      <c r="B573" s="342" t="s">
        <v>1329</v>
      </c>
      <c r="C573" s="342" t="s">
        <v>163</v>
      </c>
      <c r="D573" s="342" t="s">
        <v>25</v>
      </c>
      <c r="E573" s="342"/>
      <c r="F573" s="342"/>
      <c r="G573" s="342"/>
      <c r="H573" s="342"/>
      <c r="I573" s="342"/>
      <c r="J573" s="342"/>
      <c r="K573" s="342"/>
      <c r="L573" s="342"/>
      <c r="M573" s="342"/>
      <c r="N573" s="342" t="s">
        <v>6227</v>
      </c>
      <c r="O573" s="342"/>
      <c r="P573" s="342"/>
      <c r="Q573" s="342" t="s">
        <v>1468</v>
      </c>
      <c r="R573" s="342" t="s">
        <v>1469</v>
      </c>
      <c r="S573" s="342" t="s">
        <v>23</v>
      </c>
      <c r="T573" s="344" t="s">
        <v>17</v>
      </c>
      <c r="U573" s="342" t="s">
        <v>942</v>
      </c>
      <c r="V573" s="342" t="s">
        <v>6199</v>
      </c>
      <c r="W573" s="342" t="s">
        <v>942</v>
      </c>
      <c r="X573" s="345" t="s">
        <v>5337</v>
      </c>
      <c r="Y573" s="345" t="s">
        <v>5308</v>
      </c>
      <c r="Z573" s="345" t="s">
        <v>5308</v>
      </c>
      <c r="AA573" s="345" t="s">
        <v>942</v>
      </c>
    </row>
    <row r="574" spans="1:27" s="355" customFormat="1">
      <c r="A574" s="343">
        <v>571</v>
      </c>
      <c r="B574" s="342" t="s">
        <v>1329</v>
      </c>
      <c r="C574" s="342" t="s">
        <v>167</v>
      </c>
      <c r="D574" s="342" t="s">
        <v>25</v>
      </c>
      <c r="E574" s="342"/>
      <c r="F574" s="342"/>
      <c r="G574" s="342"/>
      <c r="H574" s="342"/>
      <c r="I574" s="342"/>
      <c r="J574" s="342"/>
      <c r="K574" s="342"/>
      <c r="L574" s="342"/>
      <c r="M574" s="342"/>
      <c r="N574" s="342" t="s">
        <v>6228</v>
      </c>
      <c r="O574" s="342"/>
      <c r="P574" s="342"/>
      <c r="Q574" s="342" t="s">
        <v>1470</v>
      </c>
      <c r="R574" s="342" t="s">
        <v>1471</v>
      </c>
      <c r="S574" s="342" t="s">
        <v>30</v>
      </c>
      <c r="T574" s="344" t="s">
        <v>17</v>
      </c>
      <c r="U574" s="342" t="s">
        <v>6229</v>
      </c>
      <c r="V574" s="342" t="s">
        <v>6199</v>
      </c>
      <c r="W574" s="342" t="s">
        <v>942</v>
      </c>
      <c r="X574" s="345" t="s">
        <v>5337</v>
      </c>
      <c r="Y574" s="345" t="s">
        <v>5308</v>
      </c>
      <c r="Z574" s="345" t="s">
        <v>5308</v>
      </c>
      <c r="AA574" s="345" t="s">
        <v>942</v>
      </c>
    </row>
    <row r="575" spans="1:27" s="355" customFormat="1">
      <c r="A575" s="343">
        <v>572</v>
      </c>
      <c r="B575" s="342" t="s">
        <v>1329</v>
      </c>
      <c r="C575" s="342" t="s">
        <v>1359</v>
      </c>
      <c r="D575" s="342" t="s">
        <v>25</v>
      </c>
      <c r="E575" s="342"/>
      <c r="F575" s="342"/>
      <c r="G575" s="342"/>
      <c r="H575" s="342"/>
      <c r="I575" s="342"/>
      <c r="J575" s="342"/>
      <c r="K575" s="342"/>
      <c r="L575" s="342"/>
      <c r="M575" s="342"/>
      <c r="N575" s="342" t="s">
        <v>6352</v>
      </c>
      <c r="O575" s="342"/>
      <c r="P575" s="342"/>
      <c r="Q575" s="342" t="s">
        <v>1472</v>
      </c>
      <c r="R575" s="342" t="s">
        <v>1473</v>
      </c>
      <c r="S575" s="342" t="s">
        <v>23</v>
      </c>
      <c r="T575" s="344" t="s">
        <v>17</v>
      </c>
      <c r="U575" s="342" t="s">
        <v>942</v>
      </c>
      <c r="V575" s="342" t="s">
        <v>6199</v>
      </c>
      <c r="W575" s="342" t="s">
        <v>942</v>
      </c>
      <c r="X575" s="345" t="s">
        <v>5337</v>
      </c>
      <c r="Y575" s="345" t="s">
        <v>5308</v>
      </c>
      <c r="Z575" s="345" t="s">
        <v>5308</v>
      </c>
      <c r="AA575" s="345" t="s">
        <v>942</v>
      </c>
    </row>
    <row r="576" spans="1:27" s="342" customFormat="1">
      <c r="A576" s="343">
        <v>573</v>
      </c>
      <c r="B576" s="342" t="s">
        <v>1329</v>
      </c>
      <c r="C576" s="342" t="s">
        <v>170</v>
      </c>
      <c r="D576" s="342" t="s">
        <v>25</v>
      </c>
      <c r="N576" s="342" t="s">
        <v>6230</v>
      </c>
      <c r="Q576" s="342" t="s">
        <v>1474</v>
      </c>
      <c r="R576" s="342" t="s">
        <v>1475</v>
      </c>
      <c r="S576" s="342" t="s">
        <v>30</v>
      </c>
      <c r="T576" s="356" t="s">
        <v>17</v>
      </c>
      <c r="U576" s="357"/>
      <c r="V576" s="357"/>
      <c r="W576" s="357"/>
      <c r="X576" s="356" t="s">
        <v>5337</v>
      </c>
      <c r="Y576" s="345" t="s">
        <v>5308</v>
      </c>
      <c r="Z576" s="364" t="s">
        <v>5308</v>
      </c>
      <c r="AA576" s="356" t="s">
        <v>942</v>
      </c>
    </row>
    <row r="577" spans="1:27" s="355" customFormat="1">
      <c r="A577" s="343">
        <v>574</v>
      </c>
      <c r="B577" s="342" t="s">
        <v>1329</v>
      </c>
      <c r="C577" s="342" t="s">
        <v>175</v>
      </c>
      <c r="D577" s="342" t="s">
        <v>25</v>
      </c>
      <c r="E577" s="342"/>
      <c r="F577" s="342"/>
      <c r="G577" s="342"/>
      <c r="H577" s="342"/>
      <c r="I577" s="342"/>
      <c r="J577" s="342"/>
      <c r="K577" s="342"/>
      <c r="L577" s="342"/>
      <c r="M577" s="342"/>
      <c r="N577" s="342" t="s">
        <v>6231</v>
      </c>
      <c r="O577" s="342"/>
      <c r="P577" s="342"/>
      <c r="Q577" s="342" t="s">
        <v>1476</v>
      </c>
      <c r="R577" s="342" t="s">
        <v>1477</v>
      </c>
      <c r="S577" s="342" t="s">
        <v>30</v>
      </c>
      <c r="T577" s="344" t="s">
        <v>17</v>
      </c>
      <c r="U577" s="342" t="s">
        <v>6212</v>
      </c>
      <c r="V577" s="342" t="s">
        <v>6199</v>
      </c>
      <c r="W577" s="342" t="s">
        <v>6213</v>
      </c>
      <c r="X577" s="345" t="s">
        <v>5337</v>
      </c>
      <c r="Y577" s="345" t="s">
        <v>5308</v>
      </c>
      <c r="Z577" s="345" t="s">
        <v>5308</v>
      </c>
      <c r="AA577" s="345" t="s">
        <v>942</v>
      </c>
    </row>
    <row r="578" spans="1:27" s="355" customFormat="1">
      <c r="A578" s="343">
        <v>575</v>
      </c>
      <c r="B578" s="342" t="s">
        <v>1329</v>
      </c>
      <c r="C578" s="342" t="s">
        <v>1478</v>
      </c>
      <c r="D578" s="342" t="s">
        <v>25</v>
      </c>
      <c r="E578" s="342"/>
      <c r="F578" s="342"/>
      <c r="G578" s="342"/>
      <c r="H578" s="342"/>
      <c r="I578" s="342"/>
      <c r="J578" s="342"/>
      <c r="K578" s="342"/>
      <c r="L578" s="342"/>
      <c r="M578" s="342"/>
      <c r="N578" s="342" t="s">
        <v>6358</v>
      </c>
      <c r="O578" s="342"/>
      <c r="P578" s="342"/>
      <c r="Q578" s="342" t="s">
        <v>1480</v>
      </c>
      <c r="R578" s="342" t="s">
        <v>1481</v>
      </c>
      <c r="S578" s="342" t="s">
        <v>23</v>
      </c>
      <c r="T578" s="344" t="s">
        <v>17</v>
      </c>
      <c r="U578" s="342" t="s">
        <v>942</v>
      </c>
      <c r="V578" s="342" t="s">
        <v>6199</v>
      </c>
      <c r="W578" s="342" t="s">
        <v>942</v>
      </c>
      <c r="X578" s="345" t="s">
        <v>5337</v>
      </c>
      <c r="Y578" s="345" t="s">
        <v>5308</v>
      </c>
      <c r="Z578" s="345" t="s">
        <v>5308</v>
      </c>
      <c r="AA578" s="345" t="s">
        <v>942</v>
      </c>
    </row>
    <row r="579" spans="1:27" s="355" customFormat="1">
      <c r="A579" s="343">
        <v>576</v>
      </c>
      <c r="B579" s="342" t="s">
        <v>1329</v>
      </c>
      <c r="C579" s="350" t="s">
        <v>186</v>
      </c>
      <c r="D579" s="342" t="s">
        <v>25</v>
      </c>
      <c r="E579" s="342"/>
      <c r="F579" s="342"/>
      <c r="G579" s="342"/>
      <c r="H579" s="342"/>
      <c r="I579" s="342"/>
      <c r="J579" s="342"/>
      <c r="K579" s="342"/>
      <c r="L579" s="342"/>
      <c r="M579" s="342"/>
      <c r="N579" s="342" t="s">
        <v>6235</v>
      </c>
      <c r="O579" s="342"/>
      <c r="P579" s="342"/>
      <c r="Q579" s="342" t="s">
        <v>1389</v>
      </c>
      <c r="R579" s="342" t="s">
        <v>1482</v>
      </c>
      <c r="S579" s="342" t="s">
        <v>30</v>
      </c>
      <c r="T579" s="344" t="s">
        <v>17</v>
      </c>
      <c r="U579" s="342" t="s">
        <v>6233</v>
      </c>
      <c r="V579" s="342" t="s">
        <v>6199</v>
      </c>
      <c r="W579" s="342" t="s">
        <v>6219</v>
      </c>
      <c r="X579" s="345" t="s">
        <v>5337</v>
      </c>
      <c r="Y579" s="345" t="s">
        <v>5308</v>
      </c>
      <c r="Z579" s="345" t="s">
        <v>5308</v>
      </c>
      <c r="AA579" s="345" t="s">
        <v>942</v>
      </c>
    </row>
    <row r="580" spans="1:27" s="342" customFormat="1">
      <c r="A580" s="343">
        <v>577</v>
      </c>
      <c r="B580" s="342" t="s">
        <v>1329</v>
      </c>
      <c r="C580" s="366" t="s">
        <v>1483</v>
      </c>
      <c r="D580" s="342" t="s">
        <v>36</v>
      </c>
      <c r="L580" s="342" t="s">
        <v>6489</v>
      </c>
      <c r="Q580" s="342" t="s">
        <v>1484</v>
      </c>
      <c r="R580" s="342" t="s">
        <v>6502</v>
      </c>
      <c r="S580" s="342" t="s">
        <v>139</v>
      </c>
      <c r="T580" s="344" t="s">
        <v>17</v>
      </c>
      <c r="U580" s="342" t="s">
        <v>942</v>
      </c>
      <c r="V580" s="342" t="s">
        <v>6199</v>
      </c>
      <c r="W580" s="342" t="s">
        <v>942</v>
      </c>
      <c r="X580" s="345" t="s">
        <v>942</v>
      </c>
      <c r="Y580" s="345" t="s">
        <v>5308</v>
      </c>
      <c r="Z580" s="345" t="s">
        <v>5308</v>
      </c>
      <c r="AA580" s="345" t="s">
        <v>5433</v>
      </c>
    </row>
    <row r="581" spans="1:27" s="334" customFormat="1">
      <c r="A581" s="343">
        <v>578</v>
      </c>
      <c r="B581" s="368" t="s">
        <v>1329</v>
      </c>
      <c r="C581" s="366" t="s">
        <v>715</v>
      </c>
      <c r="D581" s="342" t="s">
        <v>41</v>
      </c>
      <c r="E581" s="342"/>
      <c r="F581" s="342"/>
      <c r="G581" s="342"/>
      <c r="H581" s="342"/>
      <c r="I581" s="342"/>
      <c r="J581" s="342"/>
      <c r="K581" s="342"/>
      <c r="L581" s="342"/>
      <c r="M581" s="342" t="s">
        <v>6286</v>
      </c>
      <c r="N581" s="342"/>
      <c r="O581" s="342"/>
      <c r="P581" s="342"/>
      <c r="Q581" s="342" t="s">
        <v>1486</v>
      </c>
      <c r="R581" s="342" t="s">
        <v>5726</v>
      </c>
      <c r="S581" s="342" t="s">
        <v>16</v>
      </c>
      <c r="T581" s="344" t="s">
        <v>17</v>
      </c>
      <c r="U581" s="342" t="s">
        <v>942</v>
      </c>
      <c r="V581" s="342" t="s">
        <v>6199</v>
      </c>
      <c r="W581" s="342" t="s">
        <v>942</v>
      </c>
      <c r="X581" s="345" t="s">
        <v>942</v>
      </c>
      <c r="Y581" s="345" t="s">
        <v>5308</v>
      </c>
      <c r="Z581" s="345" t="s">
        <v>5308</v>
      </c>
      <c r="AA581" s="345" t="s">
        <v>942</v>
      </c>
    </row>
    <row r="582" spans="1:27" s="334" customFormat="1">
      <c r="A582" s="343">
        <v>579</v>
      </c>
      <c r="B582" s="368" t="s">
        <v>1329</v>
      </c>
      <c r="C582" s="366" t="s">
        <v>718</v>
      </c>
      <c r="D582" s="342" t="s">
        <v>25</v>
      </c>
      <c r="E582" s="342"/>
      <c r="F582" s="342"/>
      <c r="G582" s="342"/>
      <c r="H582" s="342"/>
      <c r="I582" s="342"/>
      <c r="J582" s="342"/>
      <c r="K582" s="342"/>
      <c r="L582" s="342"/>
      <c r="M582" s="342"/>
      <c r="N582" s="342" t="s">
        <v>6336</v>
      </c>
      <c r="O582" s="342"/>
      <c r="P582" s="342"/>
      <c r="Q582" s="342" t="s">
        <v>1488</v>
      </c>
      <c r="R582" s="342" t="s">
        <v>5727</v>
      </c>
      <c r="S582" s="342" t="s">
        <v>23</v>
      </c>
      <c r="T582" s="344" t="s">
        <v>17</v>
      </c>
      <c r="U582" s="342" t="s">
        <v>6207</v>
      </c>
      <c r="V582" s="342" t="s">
        <v>6199</v>
      </c>
      <c r="W582" s="342" t="s">
        <v>6208</v>
      </c>
      <c r="X582" s="345" t="s">
        <v>5337</v>
      </c>
      <c r="Y582" s="345" t="s">
        <v>5337</v>
      </c>
      <c r="Z582" s="345" t="s">
        <v>5308</v>
      </c>
      <c r="AA582" s="345" t="s">
        <v>942</v>
      </c>
    </row>
    <row r="583" spans="1:27" s="334" customFormat="1">
      <c r="A583" s="343">
        <v>580</v>
      </c>
      <c r="B583" s="342" t="s">
        <v>1329</v>
      </c>
      <c r="C583" s="351" t="s">
        <v>722</v>
      </c>
      <c r="D583" s="342" t="s">
        <v>25</v>
      </c>
      <c r="E583" s="342"/>
      <c r="F583" s="342"/>
      <c r="G583" s="342"/>
      <c r="H583" s="342"/>
      <c r="I583" s="342"/>
      <c r="J583" s="342"/>
      <c r="K583" s="342"/>
      <c r="L583" s="342"/>
      <c r="M583" s="342"/>
      <c r="N583" s="342" t="s">
        <v>6500</v>
      </c>
      <c r="O583" s="342"/>
      <c r="P583" s="342"/>
      <c r="Q583" s="342" t="s">
        <v>1490</v>
      </c>
      <c r="R583" s="375" t="s">
        <v>1491</v>
      </c>
      <c r="S583" s="344" t="s">
        <v>30</v>
      </c>
      <c r="T583" s="344" t="s">
        <v>17</v>
      </c>
      <c r="U583" s="348"/>
      <c r="V583" s="348"/>
      <c r="W583" s="348"/>
      <c r="X583" s="345" t="s">
        <v>5337</v>
      </c>
      <c r="Y583" s="345" t="s">
        <v>5337</v>
      </c>
      <c r="Z583" s="345" t="s">
        <v>5308</v>
      </c>
      <c r="AA583" s="337" t="s">
        <v>5353</v>
      </c>
    </row>
    <row r="584" spans="1:27" s="334" customFormat="1">
      <c r="A584" s="343">
        <v>581</v>
      </c>
      <c r="B584" s="342" t="s">
        <v>1329</v>
      </c>
      <c r="C584" s="342" t="s">
        <v>726</v>
      </c>
      <c r="D584" s="342" t="s">
        <v>25</v>
      </c>
      <c r="E584" s="342"/>
      <c r="F584" s="348"/>
      <c r="G584" s="348"/>
      <c r="H584" s="348"/>
      <c r="I584" s="348"/>
      <c r="J584" s="342"/>
      <c r="K584" s="342"/>
      <c r="L584" s="342"/>
      <c r="M584" s="342"/>
      <c r="N584" s="348" t="s">
        <v>6359</v>
      </c>
      <c r="O584" s="348"/>
      <c r="P584" s="348"/>
      <c r="Q584" s="342" t="s">
        <v>1492</v>
      </c>
      <c r="R584" s="342" t="s">
        <v>5729</v>
      </c>
      <c r="S584" s="342" t="s">
        <v>30</v>
      </c>
      <c r="T584" s="344" t="s">
        <v>17</v>
      </c>
      <c r="U584" s="342" t="s">
        <v>6303</v>
      </c>
      <c r="V584" s="342" t="s">
        <v>6199</v>
      </c>
      <c r="W584" s="342" t="s">
        <v>6213</v>
      </c>
      <c r="X584" s="345" t="s">
        <v>5337</v>
      </c>
      <c r="Y584" s="345" t="s">
        <v>5337</v>
      </c>
      <c r="Z584" s="345" t="s">
        <v>5308</v>
      </c>
      <c r="AA584" s="345" t="s">
        <v>5353</v>
      </c>
    </row>
    <row r="585" spans="1:27" s="342" customFormat="1">
      <c r="A585" s="343">
        <v>582</v>
      </c>
      <c r="B585" s="342" t="s">
        <v>1329</v>
      </c>
      <c r="C585" s="366" t="s">
        <v>730</v>
      </c>
      <c r="D585" s="342" t="s">
        <v>25</v>
      </c>
      <c r="N585" s="342" t="s">
        <v>6360</v>
      </c>
      <c r="Q585" s="342" t="s">
        <v>1494</v>
      </c>
      <c r="R585" s="342" t="s">
        <v>1495</v>
      </c>
      <c r="S585" s="342" t="s">
        <v>30</v>
      </c>
      <c r="T585" s="344" t="s">
        <v>17</v>
      </c>
      <c r="U585" s="342" t="s">
        <v>6490</v>
      </c>
      <c r="V585" s="342" t="s">
        <v>6199</v>
      </c>
      <c r="W585" s="342" t="s">
        <v>6219</v>
      </c>
      <c r="X585" s="345" t="s">
        <v>5337</v>
      </c>
      <c r="Y585" s="345" t="s">
        <v>5337</v>
      </c>
      <c r="Z585" s="345" t="s">
        <v>5308</v>
      </c>
      <c r="AA585" s="345" t="s">
        <v>5353</v>
      </c>
    </row>
    <row r="586" spans="1:27" s="342" customFormat="1">
      <c r="A586" s="343">
        <v>583</v>
      </c>
      <c r="B586" s="342" t="s">
        <v>1329</v>
      </c>
      <c r="C586" s="366" t="s">
        <v>734</v>
      </c>
      <c r="D586" s="342" t="s">
        <v>25</v>
      </c>
      <c r="N586" s="342" t="s">
        <v>6361</v>
      </c>
      <c r="Q586" s="342" t="s">
        <v>1496</v>
      </c>
      <c r="R586" s="342" t="s">
        <v>1497</v>
      </c>
      <c r="S586" s="342" t="s">
        <v>30</v>
      </c>
      <c r="T586" s="344" t="s">
        <v>17</v>
      </c>
      <c r="U586" s="342" t="s">
        <v>6212</v>
      </c>
      <c r="V586" s="342" t="s">
        <v>6199</v>
      </c>
      <c r="W586" s="342" t="s">
        <v>6213</v>
      </c>
      <c r="X586" s="345" t="s">
        <v>5337</v>
      </c>
      <c r="Y586" s="345" t="s">
        <v>5337</v>
      </c>
      <c r="Z586" s="345" t="s">
        <v>5308</v>
      </c>
      <c r="AA586" s="345" t="s">
        <v>5353</v>
      </c>
    </row>
    <row r="587" spans="1:27" s="334" customFormat="1">
      <c r="A587" s="343">
        <v>584</v>
      </c>
      <c r="B587" s="342" t="s">
        <v>1329</v>
      </c>
      <c r="C587" s="351" t="s">
        <v>738</v>
      </c>
      <c r="D587" s="342" t="s">
        <v>25</v>
      </c>
      <c r="E587" s="342"/>
      <c r="F587" s="342"/>
      <c r="G587" s="342"/>
      <c r="H587" s="342"/>
      <c r="I587" s="342"/>
      <c r="J587" s="342"/>
      <c r="K587" s="342"/>
      <c r="L587" s="342"/>
      <c r="M587" s="342"/>
      <c r="N587" s="342" t="s">
        <v>6501</v>
      </c>
      <c r="O587" s="342"/>
      <c r="P587" s="342"/>
      <c r="Q587" s="342" t="s">
        <v>1498</v>
      </c>
      <c r="R587" s="375" t="s">
        <v>1499</v>
      </c>
      <c r="S587" s="344" t="s">
        <v>30</v>
      </c>
      <c r="T587" s="344" t="s">
        <v>17</v>
      </c>
      <c r="U587" s="348" t="s">
        <v>6303</v>
      </c>
      <c r="V587" s="348"/>
      <c r="W587" s="348"/>
      <c r="X587" s="345" t="s">
        <v>5337</v>
      </c>
      <c r="Y587" s="345" t="s">
        <v>5337</v>
      </c>
      <c r="Z587" s="345" t="s">
        <v>5308</v>
      </c>
      <c r="AA587" s="337" t="s">
        <v>5353</v>
      </c>
    </row>
    <row r="588" spans="1:27" s="342" customFormat="1">
      <c r="A588" s="343">
        <v>585</v>
      </c>
      <c r="B588" s="342" t="s">
        <v>1329</v>
      </c>
      <c r="C588" s="366" t="s">
        <v>1483</v>
      </c>
      <c r="D588" s="342" t="s">
        <v>36</v>
      </c>
      <c r="L588" s="342" t="s">
        <v>6489</v>
      </c>
      <c r="Q588" s="342" t="s">
        <v>1500</v>
      </c>
      <c r="R588" s="342" t="s">
        <v>5733</v>
      </c>
      <c r="S588" s="344" t="s">
        <v>139</v>
      </c>
      <c r="T588" s="344" t="s">
        <v>17</v>
      </c>
      <c r="U588" s="348" t="s">
        <v>942</v>
      </c>
      <c r="V588" s="348" t="s">
        <v>6199</v>
      </c>
      <c r="W588" s="348" t="s">
        <v>942</v>
      </c>
      <c r="X588" s="345" t="s">
        <v>5308</v>
      </c>
      <c r="Y588" s="345"/>
      <c r="Z588" s="345" t="s">
        <v>5308</v>
      </c>
      <c r="AA588" s="345" t="s">
        <v>5433</v>
      </c>
    </row>
    <row r="589" spans="1:27" s="334" customFormat="1">
      <c r="A589" s="343">
        <v>586</v>
      </c>
      <c r="B589" s="368" t="s">
        <v>1329</v>
      </c>
      <c r="C589" s="366" t="s">
        <v>715</v>
      </c>
      <c r="D589" s="342" t="s">
        <v>41</v>
      </c>
      <c r="E589" s="342"/>
      <c r="F589" s="342"/>
      <c r="G589" s="342"/>
      <c r="H589" s="342"/>
      <c r="I589" s="342"/>
      <c r="J589" s="342"/>
      <c r="K589" s="342"/>
      <c r="L589" s="342"/>
      <c r="M589" s="342" t="s">
        <v>6286</v>
      </c>
      <c r="N589" s="342"/>
      <c r="O589" s="342"/>
      <c r="P589" s="342"/>
      <c r="Q589" s="342" t="s">
        <v>1502</v>
      </c>
      <c r="R589" s="342" t="s">
        <v>5735</v>
      </c>
      <c r="S589" s="344" t="s">
        <v>16</v>
      </c>
      <c r="T589" s="344" t="s">
        <v>17</v>
      </c>
      <c r="U589" s="348" t="s">
        <v>942</v>
      </c>
      <c r="V589" s="348" t="s">
        <v>6199</v>
      </c>
      <c r="W589" s="348" t="s">
        <v>942</v>
      </c>
      <c r="X589" s="345" t="s">
        <v>5308</v>
      </c>
      <c r="Y589" s="345"/>
      <c r="Z589" s="345" t="s">
        <v>5308</v>
      </c>
      <c r="AA589" s="345" t="s">
        <v>942</v>
      </c>
    </row>
    <row r="590" spans="1:27" s="334" customFormat="1">
      <c r="A590" s="343">
        <v>587</v>
      </c>
      <c r="B590" s="368" t="s">
        <v>1329</v>
      </c>
      <c r="C590" s="366" t="s">
        <v>718</v>
      </c>
      <c r="D590" s="342" t="s">
        <v>25</v>
      </c>
      <c r="E590" s="342"/>
      <c r="F590" s="342"/>
      <c r="G590" s="342"/>
      <c r="H590" s="342"/>
      <c r="I590" s="342"/>
      <c r="J590" s="342"/>
      <c r="K590" s="342"/>
      <c r="L590" s="342"/>
      <c r="M590" s="342"/>
      <c r="N590" s="342" t="s">
        <v>6336</v>
      </c>
      <c r="O590" s="342"/>
      <c r="P590" s="342"/>
      <c r="Q590" s="342" t="s">
        <v>1488</v>
      </c>
      <c r="R590" s="342" t="s">
        <v>5737</v>
      </c>
      <c r="S590" s="344" t="s">
        <v>23</v>
      </c>
      <c r="T590" s="344" t="s">
        <v>17</v>
      </c>
      <c r="U590" s="348" t="s">
        <v>6207</v>
      </c>
      <c r="V590" s="348" t="s">
        <v>6199</v>
      </c>
      <c r="W590" s="348" t="s">
        <v>6208</v>
      </c>
      <c r="X590" s="345" t="s">
        <v>5337</v>
      </c>
      <c r="Y590" s="345" t="s">
        <v>5337</v>
      </c>
      <c r="Z590" s="345" t="s">
        <v>5308</v>
      </c>
      <c r="AA590" s="345" t="s">
        <v>942</v>
      </c>
    </row>
    <row r="591" spans="1:27" s="334" customFormat="1">
      <c r="A591" s="343">
        <v>588</v>
      </c>
      <c r="B591" s="342" t="s">
        <v>1329</v>
      </c>
      <c r="C591" s="351" t="s">
        <v>722</v>
      </c>
      <c r="D591" s="342" t="s">
        <v>25</v>
      </c>
      <c r="E591" s="342"/>
      <c r="F591" s="342"/>
      <c r="G591" s="342"/>
      <c r="H591" s="342"/>
      <c r="I591" s="342"/>
      <c r="J591" s="342"/>
      <c r="K591" s="342"/>
      <c r="L591" s="342"/>
      <c r="M591" s="342"/>
      <c r="N591" s="342" t="s">
        <v>6500</v>
      </c>
      <c r="O591" s="342"/>
      <c r="P591" s="342"/>
      <c r="Q591" s="342" t="s">
        <v>1505</v>
      </c>
      <c r="R591" s="375" t="s">
        <v>1506</v>
      </c>
      <c r="S591" s="344" t="s">
        <v>30</v>
      </c>
      <c r="T591" s="344" t="s">
        <v>17</v>
      </c>
      <c r="U591" s="348"/>
      <c r="V591" s="348"/>
      <c r="W591" s="348"/>
      <c r="X591" s="345" t="s">
        <v>5337</v>
      </c>
      <c r="Y591" s="345" t="s">
        <v>5337</v>
      </c>
      <c r="Z591" s="345" t="s">
        <v>5308</v>
      </c>
      <c r="AA591" s="345" t="s">
        <v>5353</v>
      </c>
    </row>
    <row r="592" spans="1:27" s="334" customFormat="1">
      <c r="A592" s="343">
        <v>589</v>
      </c>
      <c r="B592" s="342" t="s">
        <v>1329</v>
      </c>
      <c r="C592" s="342" t="s">
        <v>726</v>
      </c>
      <c r="D592" s="342" t="s">
        <v>25</v>
      </c>
      <c r="E592" s="342"/>
      <c r="F592" s="348"/>
      <c r="G592" s="348"/>
      <c r="H592" s="348"/>
      <c r="I592" s="348"/>
      <c r="J592" s="342"/>
      <c r="K592" s="342"/>
      <c r="L592" s="342"/>
      <c r="M592" s="342"/>
      <c r="N592" s="348" t="s">
        <v>6359</v>
      </c>
      <c r="O592" s="348"/>
      <c r="P592" s="348"/>
      <c r="Q592" s="342" t="s">
        <v>1507</v>
      </c>
      <c r="R592" s="342" t="s">
        <v>5740</v>
      </c>
      <c r="S592" s="344" t="s">
        <v>30</v>
      </c>
      <c r="T592" s="344" t="s">
        <v>17</v>
      </c>
      <c r="U592" s="348" t="s">
        <v>6303</v>
      </c>
      <c r="V592" s="348" t="s">
        <v>6199</v>
      </c>
      <c r="W592" s="348" t="s">
        <v>6213</v>
      </c>
      <c r="X592" s="345" t="s">
        <v>5337</v>
      </c>
      <c r="Y592" s="345" t="s">
        <v>5337</v>
      </c>
      <c r="Z592" s="345" t="s">
        <v>5308</v>
      </c>
      <c r="AA592" s="345" t="s">
        <v>5353</v>
      </c>
    </row>
    <row r="593" spans="1:27" s="342" customFormat="1">
      <c r="A593" s="343">
        <v>590</v>
      </c>
      <c r="B593" s="342" t="s">
        <v>1329</v>
      </c>
      <c r="C593" s="366" t="s">
        <v>730</v>
      </c>
      <c r="D593" s="342" t="s">
        <v>25</v>
      </c>
      <c r="N593" s="342" t="s">
        <v>6360</v>
      </c>
      <c r="Q593" s="342" t="s">
        <v>1509</v>
      </c>
      <c r="R593" s="342" t="s">
        <v>1510</v>
      </c>
      <c r="S593" s="344" t="s">
        <v>30</v>
      </c>
      <c r="T593" s="344" t="s">
        <v>17</v>
      </c>
      <c r="U593" s="348" t="s">
        <v>6490</v>
      </c>
      <c r="V593" s="348" t="s">
        <v>6199</v>
      </c>
      <c r="W593" s="348" t="s">
        <v>6219</v>
      </c>
      <c r="X593" s="345" t="s">
        <v>5337</v>
      </c>
      <c r="Y593" s="345" t="s">
        <v>5337</v>
      </c>
      <c r="Z593" s="345" t="s">
        <v>5308</v>
      </c>
      <c r="AA593" s="345" t="s">
        <v>5353</v>
      </c>
    </row>
    <row r="594" spans="1:27" s="342" customFormat="1">
      <c r="A594" s="343">
        <v>591</v>
      </c>
      <c r="B594" s="342" t="s">
        <v>1329</v>
      </c>
      <c r="C594" s="366" t="s">
        <v>734</v>
      </c>
      <c r="D594" s="342" t="s">
        <v>25</v>
      </c>
      <c r="N594" s="342" t="s">
        <v>6361</v>
      </c>
      <c r="Q594" s="342" t="s">
        <v>1511</v>
      </c>
      <c r="R594" s="342" t="s">
        <v>1512</v>
      </c>
      <c r="S594" s="344" t="s">
        <v>30</v>
      </c>
      <c r="T594" s="344" t="s">
        <v>17</v>
      </c>
      <c r="U594" s="348" t="s">
        <v>6212</v>
      </c>
      <c r="V594" s="348" t="s">
        <v>6199</v>
      </c>
      <c r="W594" s="348" t="s">
        <v>6213</v>
      </c>
      <c r="X594" s="345" t="s">
        <v>5337</v>
      </c>
      <c r="Y594" s="345" t="s">
        <v>5337</v>
      </c>
      <c r="Z594" s="345" t="s">
        <v>5308</v>
      </c>
      <c r="AA594" s="345" t="s">
        <v>5353</v>
      </c>
    </row>
    <row r="595" spans="1:27" s="334" customFormat="1">
      <c r="A595" s="343">
        <v>592</v>
      </c>
      <c r="B595" s="342" t="s">
        <v>1329</v>
      </c>
      <c r="C595" s="351" t="s">
        <v>738</v>
      </c>
      <c r="D595" s="342" t="s">
        <v>25</v>
      </c>
      <c r="E595" s="342"/>
      <c r="F595" s="342"/>
      <c r="G595" s="342"/>
      <c r="H595" s="342"/>
      <c r="I595" s="342"/>
      <c r="J595" s="342"/>
      <c r="K595" s="342"/>
      <c r="L595" s="342"/>
      <c r="M595" s="342"/>
      <c r="N595" s="342" t="s">
        <v>6501</v>
      </c>
      <c r="O595" s="342"/>
      <c r="P595" s="342"/>
      <c r="Q595" s="342" t="s">
        <v>1513</v>
      </c>
      <c r="R595" s="375" t="s">
        <v>1514</v>
      </c>
      <c r="S595" s="344" t="s">
        <v>30</v>
      </c>
      <c r="T595" s="344" t="s">
        <v>17</v>
      </c>
      <c r="U595" s="348" t="s">
        <v>6303</v>
      </c>
      <c r="V595" s="348"/>
      <c r="W595" s="348"/>
      <c r="X595" s="345" t="s">
        <v>5337</v>
      </c>
      <c r="Y595" s="345" t="s">
        <v>5337</v>
      </c>
      <c r="Z595" s="345" t="s">
        <v>5308</v>
      </c>
      <c r="AA595" s="345" t="s">
        <v>5353</v>
      </c>
    </row>
    <row r="596" spans="1:27" s="334" customFormat="1">
      <c r="A596" s="343">
        <v>593</v>
      </c>
      <c r="B596" s="342" t="s">
        <v>1329</v>
      </c>
      <c r="C596" s="366" t="s">
        <v>1515</v>
      </c>
      <c r="D596" s="342" t="s">
        <v>36</v>
      </c>
      <c r="E596" s="342"/>
      <c r="F596" s="342"/>
      <c r="G596" s="348"/>
      <c r="H596" s="348"/>
      <c r="I596" s="342"/>
      <c r="J596" s="342"/>
      <c r="K596" s="342"/>
      <c r="L596" s="342" t="s">
        <v>6491</v>
      </c>
      <c r="M596" s="342"/>
      <c r="N596" s="348"/>
      <c r="O596" s="348"/>
      <c r="P596" s="348"/>
      <c r="Q596" s="342" t="s">
        <v>1516</v>
      </c>
      <c r="R596" s="342" t="s">
        <v>1517</v>
      </c>
      <c r="S596" s="342" t="s">
        <v>139</v>
      </c>
      <c r="T596" s="344" t="s">
        <v>17</v>
      </c>
      <c r="U596" s="342" t="s">
        <v>942</v>
      </c>
      <c r="V596" s="342" t="s">
        <v>6199</v>
      </c>
      <c r="W596" s="342" t="s">
        <v>942</v>
      </c>
      <c r="X596" s="345" t="s">
        <v>942</v>
      </c>
      <c r="Y596" s="345" t="s">
        <v>5308</v>
      </c>
      <c r="Z596" s="345" t="s">
        <v>5308</v>
      </c>
      <c r="AA596" s="345" t="s">
        <v>942</v>
      </c>
    </row>
    <row r="597" spans="1:27" s="334" customFormat="1">
      <c r="A597" s="343">
        <v>594</v>
      </c>
      <c r="B597" s="342" t="s">
        <v>1329</v>
      </c>
      <c r="C597" s="342" t="s">
        <v>903</v>
      </c>
      <c r="D597" s="342" t="s">
        <v>41</v>
      </c>
      <c r="E597" s="342"/>
      <c r="F597" s="348"/>
      <c r="G597" s="348"/>
      <c r="H597" s="348"/>
      <c r="I597" s="348"/>
      <c r="J597" s="342"/>
      <c r="K597" s="342"/>
      <c r="L597" s="342"/>
      <c r="M597" s="342" t="s">
        <v>6435</v>
      </c>
      <c r="N597" s="348"/>
      <c r="O597" s="348"/>
      <c r="P597" s="348"/>
      <c r="Q597" s="342" t="s">
        <v>1518</v>
      </c>
      <c r="R597" s="342" t="s">
        <v>1519</v>
      </c>
      <c r="S597" s="342" t="s">
        <v>16</v>
      </c>
      <c r="T597" s="344" t="s">
        <v>17</v>
      </c>
      <c r="U597" s="342" t="s">
        <v>942</v>
      </c>
      <c r="V597" s="342" t="s">
        <v>6199</v>
      </c>
      <c r="W597" s="342" t="s">
        <v>942</v>
      </c>
      <c r="X597" s="345" t="s">
        <v>942</v>
      </c>
      <c r="Y597" s="345" t="s">
        <v>5308</v>
      </c>
      <c r="Z597" s="345" t="s">
        <v>5308</v>
      </c>
      <c r="AA597" s="345" t="s">
        <v>942</v>
      </c>
    </row>
    <row r="598" spans="1:27" s="334" customFormat="1">
      <c r="A598" s="343">
        <v>595</v>
      </c>
      <c r="B598" s="342" t="s">
        <v>1329</v>
      </c>
      <c r="C598" s="342" t="s">
        <v>907</v>
      </c>
      <c r="D598" s="342" t="s">
        <v>25</v>
      </c>
      <c r="E598" s="342"/>
      <c r="F598" s="342"/>
      <c r="G598" s="348"/>
      <c r="H598" s="348"/>
      <c r="I598" s="342"/>
      <c r="J598" s="342"/>
      <c r="K598" s="342"/>
      <c r="L598" s="342"/>
      <c r="M598" s="348"/>
      <c r="N598" s="342" t="s">
        <v>6308</v>
      </c>
      <c r="O598" s="348"/>
      <c r="P598" s="348"/>
      <c r="Q598" s="342" t="s">
        <v>1520</v>
      </c>
      <c r="R598" s="342" t="s">
        <v>1521</v>
      </c>
      <c r="S598" s="342" t="s">
        <v>30</v>
      </c>
      <c r="T598" s="344" t="s">
        <v>17</v>
      </c>
      <c r="U598" s="342" t="s">
        <v>6436</v>
      </c>
      <c r="V598" s="342" t="s">
        <v>6199</v>
      </c>
      <c r="W598" s="342" t="s">
        <v>6219</v>
      </c>
      <c r="X598" s="345" t="s">
        <v>5337</v>
      </c>
      <c r="Y598" s="345" t="s">
        <v>5337</v>
      </c>
      <c r="Z598" s="345" t="s">
        <v>5308</v>
      </c>
      <c r="AA598" s="345" t="s">
        <v>942</v>
      </c>
    </row>
    <row r="599" spans="1:27" s="334" customFormat="1">
      <c r="A599" s="343">
        <v>596</v>
      </c>
      <c r="B599" s="342" t="s">
        <v>1329</v>
      </c>
      <c r="C599" s="342" t="s">
        <v>910</v>
      </c>
      <c r="D599" s="342" t="s">
        <v>25</v>
      </c>
      <c r="E599" s="342"/>
      <c r="F599" s="342"/>
      <c r="G599" s="348"/>
      <c r="H599" s="348"/>
      <c r="I599" s="342"/>
      <c r="J599" s="342"/>
      <c r="K599" s="342"/>
      <c r="L599" s="342"/>
      <c r="M599" s="348"/>
      <c r="N599" s="342" t="s">
        <v>6437</v>
      </c>
      <c r="O599" s="348"/>
      <c r="P599" s="348"/>
      <c r="Q599" s="342" t="s">
        <v>1522</v>
      </c>
      <c r="R599" s="342" t="s">
        <v>1523</v>
      </c>
      <c r="S599" s="342" t="s">
        <v>30</v>
      </c>
      <c r="T599" s="344" t="s">
        <v>17</v>
      </c>
      <c r="U599" s="342" t="s">
        <v>6212</v>
      </c>
      <c r="V599" s="342" t="s">
        <v>6199</v>
      </c>
      <c r="W599" s="342" t="s">
        <v>6213</v>
      </c>
      <c r="X599" s="345" t="s">
        <v>5337</v>
      </c>
      <c r="Y599" s="345" t="s">
        <v>5337</v>
      </c>
      <c r="Z599" s="345" t="s">
        <v>5308</v>
      </c>
      <c r="AA599" s="345" t="s">
        <v>942</v>
      </c>
    </row>
    <row r="600" spans="1:27" s="334" customFormat="1">
      <c r="A600" s="343">
        <v>597</v>
      </c>
      <c r="B600" s="342" t="s">
        <v>1329</v>
      </c>
      <c r="C600" s="342" t="s">
        <v>913</v>
      </c>
      <c r="D600" s="342" t="s">
        <v>25</v>
      </c>
      <c r="E600" s="342"/>
      <c r="F600" s="342"/>
      <c r="G600" s="348"/>
      <c r="H600" s="348"/>
      <c r="I600" s="342"/>
      <c r="J600" s="342"/>
      <c r="K600" s="342"/>
      <c r="L600" s="342"/>
      <c r="M600" s="348"/>
      <c r="N600" s="342" t="s">
        <v>6362</v>
      </c>
      <c r="O600" s="348"/>
      <c r="P600" s="348"/>
      <c r="Q600" s="342" t="s">
        <v>1524</v>
      </c>
      <c r="R600" s="342" t="s">
        <v>6024</v>
      </c>
      <c r="S600" s="342" t="s">
        <v>23</v>
      </c>
      <c r="T600" s="344" t="s">
        <v>17</v>
      </c>
      <c r="U600" s="342" t="s">
        <v>6303</v>
      </c>
      <c r="V600" s="342" t="s">
        <v>6199</v>
      </c>
      <c r="W600" s="342" t="s">
        <v>6213</v>
      </c>
      <c r="X600" s="345" t="s">
        <v>5337</v>
      </c>
      <c r="Y600" s="345" t="s">
        <v>5337</v>
      </c>
      <c r="Z600" s="345" t="s">
        <v>5308</v>
      </c>
      <c r="AA600" s="345" t="s">
        <v>942</v>
      </c>
    </row>
    <row r="601" spans="1:27" s="402" customFormat="1">
      <c r="A601" s="343">
        <v>598</v>
      </c>
      <c r="B601" s="342" t="s">
        <v>1329</v>
      </c>
      <c r="C601" s="350" t="s">
        <v>1526</v>
      </c>
      <c r="D601" s="342" t="s">
        <v>36</v>
      </c>
      <c r="E601" s="342"/>
      <c r="F601" s="342"/>
      <c r="G601" s="342"/>
      <c r="H601" s="342"/>
      <c r="I601" s="342"/>
      <c r="J601" s="342"/>
      <c r="K601" s="342"/>
      <c r="L601" s="342" t="s">
        <v>6492</v>
      </c>
      <c r="M601" s="342"/>
      <c r="N601" s="342"/>
      <c r="O601" s="342"/>
      <c r="P601" s="342"/>
      <c r="Q601" s="342" t="s">
        <v>1527</v>
      </c>
      <c r="R601" s="342" t="s">
        <v>1528</v>
      </c>
      <c r="S601" s="342" t="s">
        <v>23</v>
      </c>
      <c r="T601" s="344" t="s">
        <v>17</v>
      </c>
      <c r="U601" s="342" t="s">
        <v>942</v>
      </c>
      <c r="V601" s="342" t="s">
        <v>6199</v>
      </c>
      <c r="W601" s="342" t="s">
        <v>942</v>
      </c>
      <c r="X601" s="345" t="s">
        <v>942</v>
      </c>
      <c r="Y601" s="345" t="s">
        <v>5308</v>
      </c>
      <c r="Z601" s="345" t="s">
        <v>5308</v>
      </c>
      <c r="AA601" s="345" t="s">
        <v>5353</v>
      </c>
    </row>
    <row r="602" spans="1:27" s="334" customFormat="1">
      <c r="A602" s="343">
        <v>599</v>
      </c>
      <c r="B602" s="342" t="s">
        <v>1329</v>
      </c>
      <c r="C602" s="366" t="s">
        <v>826</v>
      </c>
      <c r="D602" s="342" t="s">
        <v>41</v>
      </c>
      <c r="E602" s="342"/>
      <c r="F602" s="342"/>
      <c r="G602" s="342"/>
      <c r="H602" s="342"/>
      <c r="I602" s="342"/>
      <c r="J602" s="342"/>
      <c r="K602" s="342"/>
      <c r="L602" s="342"/>
      <c r="M602" s="342" t="s">
        <v>6297</v>
      </c>
      <c r="N602" s="342"/>
      <c r="O602" s="342"/>
      <c r="P602" s="342"/>
      <c r="Q602" s="342" t="s">
        <v>1529</v>
      </c>
      <c r="R602" s="342" t="s">
        <v>1530</v>
      </c>
      <c r="S602" s="342" t="s">
        <v>16</v>
      </c>
      <c r="T602" s="344" t="s">
        <v>17</v>
      </c>
      <c r="U602" s="342" t="s">
        <v>942</v>
      </c>
      <c r="V602" s="342" t="s">
        <v>6199</v>
      </c>
      <c r="W602" s="342" t="s">
        <v>942</v>
      </c>
      <c r="X602" s="345" t="s">
        <v>942</v>
      </c>
      <c r="Y602" s="345" t="s">
        <v>5308</v>
      </c>
      <c r="Z602" s="345" t="s">
        <v>5308</v>
      </c>
      <c r="AA602" s="345" t="s">
        <v>942</v>
      </c>
    </row>
    <row r="603" spans="1:27" s="334" customFormat="1">
      <c r="A603" s="343">
        <v>600</v>
      </c>
      <c r="B603" s="342" t="s">
        <v>1329</v>
      </c>
      <c r="C603" s="366" t="s">
        <v>830</v>
      </c>
      <c r="D603" s="342" t="s">
        <v>25</v>
      </c>
      <c r="E603" s="342"/>
      <c r="F603" s="342"/>
      <c r="G603" s="342"/>
      <c r="H603" s="342"/>
      <c r="I603" s="342"/>
      <c r="J603" s="342"/>
      <c r="K603" s="342"/>
      <c r="L603" s="342"/>
      <c r="M603" s="342"/>
      <c r="N603" s="342" t="s">
        <v>6298</v>
      </c>
      <c r="O603" s="342"/>
      <c r="P603" s="342"/>
      <c r="Q603" s="342" t="s">
        <v>1531</v>
      </c>
      <c r="R603" s="342" t="s">
        <v>1532</v>
      </c>
      <c r="S603" s="342" t="s">
        <v>23</v>
      </c>
      <c r="T603" s="344" t="s">
        <v>17</v>
      </c>
      <c r="U603" s="342" t="s">
        <v>6229</v>
      </c>
      <c r="V603" s="342" t="s">
        <v>6199</v>
      </c>
      <c r="W603" s="342" t="s">
        <v>6222</v>
      </c>
      <c r="X603" s="345" t="s">
        <v>5377</v>
      </c>
      <c r="Y603" s="345" t="s">
        <v>5377</v>
      </c>
      <c r="Z603" s="345" t="s">
        <v>5377</v>
      </c>
      <c r="AA603" s="345" t="s">
        <v>5353</v>
      </c>
    </row>
    <row r="604" spans="1:27" s="342" customFormat="1">
      <c r="A604" s="343">
        <v>601</v>
      </c>
      <c r="B604" s="342" t="s">
        <v>1329</v>
      </c>
      <c r="C604" s="366" t="s">
        <v>834</v>
      </c>
      <c r="D604" s="342" t="s">
        <v>25</v>
      </c>
      <c r="N604" s="342" t="s">
        <v>6299</v>
      </c>
      <c r="Q604" s="342" t="s">
        <v>1533</v>
      </c>
      <c r="R604" s="342" t="s">
        <v>1534</v>
      </c>
      <c r="S604" s="342" t="s">
        <v>23</v>
      </c>
      <c r="T604" s="344" t="s">
        <v>17</v>
      </c>
      <c r="U604" s="342" t="s">
        <v>6229</v>
      </c>
      <c r="V604" s="342" t="s">
        <v>6199</v>
      </c>
      <c r="W604" s="342" t="s">
        <v>6222</v>
      </c>
      <c r="X604" s="345" t="s">
        <v>5340</v>
      </c>
      <c r="Y604" s="345" t="s">
        <v>5340</v>
      </c>
      <c r="Z604" s="345" t="s">
        <v>5340</v>
      </c>
      <c r="AA604" s="345" t="s">
        <v>5353</v>
      </c>
    </row>
    <row r="605" spans="1:27" s="342" customFormat="1">
      <c r="A605" s="343">
        <v>602</v>
      </c>
      <c r="B605" s="342" t="s">
        <v>1329</v>
      </c>
      <c r="C605" s="351" t="s">
        <v>1535</v>
      </c>
      <c r="D605" s="342" t="s">
        <v>36</v>
      </c>
      <c r="J605" s="342" t="s">
        <v>6493</v>
      </c>
      <c r="Q605" s="342" t="s">
        <v>1537</v>
      </c>
      <c r="R605" s="342" t="s">
        <v>1538</v>
      </c>
      <c r="S605" s="342" t="s">
        <v>23</v>
      </c>
      <c r="T605" s="344" t="s">
        <v>17</v>
      </c>
      <c r="U605" s="342" t="s">
        <v>942</v>
      </c>
      <c r="V605" s="342" t="s">
        <v>6199</v>
      </c>
      <c r="W605" s="342" t="s">
        <v>942</v>
      </c>
      <c r="X605" s="345" t="s">
        <v>942</v>
      </c>
      <c r="Y605" s="345" t="s">
        <v>5308</v>
      </c>
      <c r="Z605" s="345" t="s">
        <v>5308</v>
      </c>
      <c r="AA605" s="345" t="s">
        <v>5586</v>
      </c>
    </row>
    <row r="606" spans="1:27" s="342" customFormat="1">
      <c r="A606" s="343">
        <v>603</v>
      </c>
      <c r="B606" s="342" t="s">
        <v>1329</v>
      </c>
      <c r="C606" s="342" t="s">
        <v>1539</v>
      </c>
      <c r="D606" s="342" t="s">
        <v>41</v>
      </c>
      <c r="K606" s="342" t="s">
        <v>6363</v>
      </c>
      <c r="Q606" s="342" t="s">
        <v>1541</v>
      </c>
      <c r="R606" s="342" t="s">
        <v>1542</v>
      </c>
      <c r="S606" s="342" t="s">
        <v>46</v>
      </c>
      <c r="T606" s="344" t="s">
        <v>17</v>
      </c>
      <c r="U606" s="342" t="s">
        <v>942</v>
      </c>
      <c r="V606" s="342" t="s">
        <v>6199</v>
      </c>
      <c r="W606" s="342" t="s">
        <v>942</v>
      </c>
      <c r="X606" s="345" t="s">
        <v>942</v>
      </c>
      <c r="Y606" s="345" t="s">
        <v>5308</v>
      </c>
      <c r="Z606" s="345" t="s">
        <v>5308</v>
      </c>
      <c r="AA606" s="345" t="s">
        <v>942</v>
      </c>
    </row>
    <row r="607" spans="1:27" s="342" customFormat="1">
      <c r="A607" s="343">
        <v>604</v>
      </c>
      <c r="B607" s="342" t="s">
        <v>1329</v>
      </c>
      <c r="C607" s="342" t="s">
        <v>1543</v>
      </c>
      <c r="D607" s="342" t="s">
        <v>25</v>
      </c>
      <c r="L607" s="342" t="s">
        <v>6364</v>
      </c>
      <c r="Q607" s="342" t="s">
        <v>1544</v>
      </c>
      <c r="R607" s="342" t="s">
        <v>1545</v>
      </c>
      <c r="S607" s="342" t="s">
        <v>30</v>
      </c>
      <c r="T607" s="344" t="s">
        <v>17</v>
      </c>
      <c r="U607" s="342" t="s">
        <v>942</v>
      </c>
      <c r="V607" s="342" t="s">
        <v>6199</v>
      </c>
      <c r="W607" s="342" t="s">
        <v>942</v>
      </c>
      <c r="X607" s="345" t="s">
        <v>5337</v>
      </c>
      <c r="Y607" s="345" t="s">
        <v>5337</v>
      </c>
      <c r="Z607" s="345" t="s">
        <v>5308</v>
      </c>
      <c r="AA607" s="345" t="s">
        <v>5308</v>
      </c>
    </row>
    <row r="608" spans="1:27" s="342" customFormat="1">
      <c r="A608" s="343">
        <v>605</v>
      </c>
      <c r="B608" s="342" t="s">
        <v>1329</v>
      </c>
      <c r="C608" s="408" t="s">
        <v>1546</v>
      </c>
      <c r="D608" s="342" t="s">
        <v>25</v>
      </c>
      <c r="E608" s="409"/>
      <c r="L608" s="342" t="s">
        <v>6503</v>
      </c>
      <c r="Q608" s="342" t="s">
        <v>1547</v>
      </c>
      <c r="R608" s="342" t="s">
        <v>1548</v>
      </c>
      <c r="S608" s="342" t="s">
        <v>30</v>
      </c>
      <c r="T608" s="344" t="s">
        <v>17</v>
      </c>
      <c r="U608" s="342" t="s">
        <v>6504</v>
      </c>
      <c r="V608" s="342" t="s">
        <v>6517</v>
      </c>
      <c r="W608" s="342" t="s">
        <v>6505</v>
      </c>
      <c r="X608" s="344" t="s">
        <v>5337</v>
      </c>
      <c r="Y608" s="344" t="s">
        <v>5337</v>
      </c>
      <c r="Z608" s="345" t="s">
        <v>5308</v>
      </c>
      <c r="AA608" s="344" t="s">
        <v>5353</v>
      </c>
    </row>
    <row r="609" spans="1:27" s="342" customFormat="1">
      <c r="A609" s="343">
        <v>606</v>
      </c>
      <c r="B609" s="342" t="s">
        <v>1329</v>
      </c>
      <c r="C609" s="342" t="s">
        <v>1549</v>
      </c>
      <c r="D609" s="342" t="s">
        <v>25</v>
      </c>
      <c r="L609" s="342" t="s">
        <v>6506</v>
      </c>
      <c r="Q609" s="342" t="s">
        <v>1551</v>
      </c>
      <c r="R609" s="342" t="s">
        <v>1552</v>
      </c>
      <c r="S609" s="342" t="s">
        <v>30</v>
      </c>
      <c r="T609" s="344" t="s">
        <v>17</v>
      </c>
      <c r="X609" s="344" t="s">
        <v>5337</v>
      </c>
      <c r="Y609" s="344" t="s">
        <v>5337</v>
      </c>
      <c r="Z609" s="345" t="s">
        <v>5308</v>
      </c>
      <c r="AA609" s="344" t="s">
        <v>5353</v>
      </c>
    </row>
    <row r="610" spans="1:27" s="342" customFormat="1">
      <c r="A610" s="343">
        <v>607</v>
      </c>
      <c r="B610" s="342" t="s">
        <v>1329</v>
      </c>
      <c r="C610" s="342" t="s">
        <v>1553</v>
      </c>
      <c r="D610" s="342" t="s">
        <v>25</v>
      </c>
      <c r="L610" s="342" t="s">
        <v>6518</v>
      </c>
      <c r="Q610" s="342" t="s">
        <v>1555</v>
      </c>
      <c r="R610" s="342" t="s">
        <v>1556</v>
      </c>
      <c r="S610" s="342" t="s">
        <v>30</v>
      </c>
      <c r="T610" s="344" t="s">
        <v>17</v>
      </c>
      <c r="X610" s="344" t="s">
        <v>5337</v>
      </c>
      <c r="Y610" s="344" t="s">
        <v>5337</v>
      </c>
      <c r="Z610" s="345" t="s">
        <v>5308</v>
      </c>
      <c r="AA610" s="344" t="s">
        <v>5353</v>
      </c>
    </row>
    <row r="611" spans="1:27" s="342" customFormat="1">
      <c r="A611" s="343">
        <v>608</v>
      </c>
      <c r="B611" s="342" t="s">
        <v>1329</v>
      </c>
      <c r="C611" s="408" t="s">
        <v>1557</v>
      </c>
      <c r="D611" s="342" t="s">
        <v>25</v>
      </c>
      <c r="E611" s="409"/>
      <c r="L611" s="342" t="s">
        <v>6507</v>
      </c>
      <c r="Q611" s="342" t="s">
        <v>1559</v>
      </c>
      <c r="R611" s="342" t="s">
        <v>1560</v>
      </c>
      <c r="S611" s="342" t="s">
        <v>30</v>
      </c>
      <c r="T611" s="344" t="s">
        <v>17</v>
      </c>
      <c r="X611" s="344" t="s">
        <v>5337</v>
      </c>
      <c r="Y611" s="344" t="s">
        <v>5337</v>
      </c>
      <c r="Z611" s="345" t="s">
        <v>5308</v>
      </c>
      <c r="AA611" s="342" t="s">
        <v>5308</v>
      </c>
    </row>
    <row r="612" spans="1:27" s="342" customFormat="1">
      <c r="A612" s="343">
        <v>609</v>
      </c>
      <c r="B612" s="342" t="s">
        <v>1329</v>
      </c>
      <c r="C612" s="342" t="s">
        <v>1561</v>
      </c>
      <c r="D612" s="342" t="s">
        <v>25</v>
      </c>
      <c r="L612" s="342" t="s">
        <v>6494</v>
      </c>
      <c r="Q612" s="342" t="s">
        <v>1562</v>
      </c>
      <c r="R612" s="342" t="s">
        <v>1563</v>
      </c>
      <c r="S612" s="342" t="s">
        <v>30</v>
      </c>
      <c r="T612" s="344" t="s">
        <v>17</v>
      </c>
      <c r="U612" s="342" t="s">
        <v>6212</v>
      </c>
      <c r="V612" s="342" t="s">
        <v>6199</v>
      </c>
      <c r="W612" s="342" t="s">
        <v>6213</v>
      </c>
      <c r="X612" s="345" t="s">
        <v>5377</v>
      </c>
      <c r="Y612" s="345" t="s">
        <v>5377</v>
      </c>
      <c r="Z612" s="345" t="s">
        <v>5377</v>
      </c>
      <c r="AA612" s="345" t="s">
        <v>5315</v>
      </c>
    </row>
    <row r="613" spans="1:27" s="342" customFormat="1">
      <c r="A613" s="343">
        <v>610</v>
      </c>
      <c r="B613" s="342" t="s">
        <v>1329</v>
      </c>
      <c r="C613" s="351" t="s">
        <v>1564</v>
      </c>
      <c r="D613" s="342" t="s">
        <v>25</v>
      </c>
      <c r="L613" s="342" t="s">
        <v>6495</v>
      </c>
      <c r="Q613" s="342" t="s">
        <v>1565</v>
      </c>
      <c r="R613" s="342" t="s">
        <v>1566</v>
      </c>
      <c r="S613" s="342" t="s">
        <v>23</v>
      </c>
      <c r="T613" s="344" t="s">
        <v>17</v>
      </c>
      <c r="U613" s="342" t="s">
        <v>6212</v>
      </c>
      <c r="V613" s="342" t="s">
        <v>6199</v>
      </c>
      <c r="W613" s="342" t="s">
        <v>6213</v>
      </c>
      <c r="X613" s="345" t="s">
        <v>5373</v>
      </c>
      <c r="Y613" s="345" t="s">
        <v>5373</v>
      </c>
      <c r="Z613" s="345" t="s">
        <v>5373</v>
      </c>
      <c r="AA613" s="345" t="s">
        <v>5353</v>
      </c>
    </row>
    <row r="614" spans="1:27" s="373" customFormat="1">
      <c r="A614" s="343">
        <v>611</v>
      </c>
      <c r="B614" s="373" t="s">
        <v>1329</v>
      </c>
      <c r="C614" s="410" t="s">
        <v>1567</v>
      </c>
      <c r="D614" s="373" t="s">
        <v>25</v>
      </c>
      <c r="L614" s="373" t="s">
        <v>6365</v>
      </c>
      <c r="Q614" s="373" t="s">
        <v>1568</v>
      </c>
      <c r="R614" s="373" t="s">
        <v>5756</v>
      </c>
      <c r="S614" s="373" t="s">
        <v>30</v>
      </c>
      <c r="T614" s="411" t="s">
        <v>17</v>
      </c>
      <c r="U614" s="373" t="s">
        <v>942</v>
      </c>
      <c r="V614" s="373" t="s">
        <v>6199</v>
      </c>
      <c r="W614" s="373" t="s">
        <v>942</v>
      </c>
      <c r="X614" s="411" t="s">
        <v>5340</v>
      </c>
      <c r="Y614" s="411" t="s">
        <v>5340</v>
      </c>
      <c r="Z614" s="411" t="s">
        <v>5308</v>
      </c>
      <c r="AA614" s="411" t="s">
        <v>942</v>
      </c>
    </row>
    <row r="615" spans="1:27" s="342" customFormat="1">
      <c r="A615" s="343">
        <v>612</v>
      </c>
      <c r="B615" s="373" t="s">
        <v>1329</v>
      </c>
      <c r="C615" s="351" t="s">
        <v>1570</v>
      </c>
      <c r="D615" s="373" t="s">
        <v>25</v>
      </c>
      <c r="L615" s="342" t="s">
        <v>6508</v>
      </c>
      <c r="Q615" s="342" t="s">
        <v>1572</v>
      </c>
      <c r="R615" s="342" t="s">
        <v>1573</v>
      </c>
      <c r="S615" s="344" t="s">
        <v>30</v>
      </c>
      <c r="T615" s="344" t="s">
        <v>17</v>
      </c>
      <c r="U615" s="348"/>
      <c r="V615" s="348"/>
      <c r="W615" s="348"/>
      <c r="X615" s="345" t="s">
        <v>5337</v>
      </c>
      <c r="Y615" s="411" t="s">
        <v>5337</v>
      </c>
      <c r="Z615" s="411" t="s">
        <v>5308</v>
      </c>
      <c r="AA615" s="345" t="s">
        <v>5353</v>
      </c>
    </row>
    <row r="616" spans="1:27" s="343" customFormat="1">
      <c r="A616" s="343">
        <v>613</v>
      </c>
      <c r="B616" s="373" t="s">
        <v>1329</v>
      </c>
      <c r="C616" s="351" t="s">
        <v>5759</v>
      </c>
      <c r="D616" s="373" t="s">
        <v>25</v>
      </c>
      <c r="L616" s="343" t="s">
        <v>6509</v>
      </c>
      <c r="Q616" s="343" t="s">
        <v>1574</v>
      </c>
      <c r="R616" s="343" t="s">
        <v>1575</v>
      </c>
      <c r="S616" s="412" t="s">
        <v>30</v>
      </c>
      <c r="T616" s="412" t="s">
        <v>17</v>
      </c>
      <c r="X616" s="412" t="s">
        <v>5337</v>
      </c>
      <c r="Y616" s="411" t="s">
        <v>5337</v>
      </c>
      <c r="Z616" s="411" t="s">
        <v>5308</v>
      </c>
      <c r="AA616" s="412" t="s">
        <v>5308</v>
      </c>
    </row>
    <row r="617" spans="1:27" s="342" customFormat="1">
      <c r="A617" s="343">
        <v>614</v>
      </c>
      <c r="D617" s="342" t="s">
        <v>1576</v>
      </c>
      <c r="T617" s="344"/>
      <c r="X617" s="345"/>
      <c r="Y617" s="345"/>
      <c r="Z617" s="345"/>
      <c r="AA617" s="345"/>
    </row>
    <row r="618" spans="1:27" s="342" customFormat="1">
      <c r="A618" s="343"/>
      <c r="T618" s="344"/>
      <c r="X618" s="345"/>
      <c r="Y618" s="345"/>
      <c r="Z618" s="345"/>
      <c r="AA618" s="345"/>
    </row>
    <row r="619" spans="1:27" s="342" customFormat="1">
      <c r="A619" s="372" t="s">
        <v>5815</v>
      </c>
      <c r="B619" s="403"/>
      <c r="C619" s="403"/>
      <c r="D619" s="403"/>
      <c r="E619" s="344"/>
      <c r="F619" s="344"/>
      <c r="G619" s="344"/>
      <c r="I619" s="348"/>
      <c r="J619" s="344"/>
      <c r="K619" s="344"/>
      <c r="M619" s="344"/>
    </row>
    <row r="620" spans="1:27" s="334" customFormat="1">
      <c r="A620" s="413" t="s">
        <v>5816</v>
      </c>
      <c r="B620" s="413"/>
      <c r="C620" s="412" t="s">
        <v>5335</v>
      </c>
      <c r="D620" s="343" t="s">
        <v>5817</v>
      </c>
      <c r="E620" s="337"/>
      <c r="F620" s="337"/>
      <c r="G620" s="337"/>
      <c r="I620" s="349"/>
      <c r="J620" s="337"/>
      <c r="K620" s="337"/>
      <c r="M620" s="337"/>
    </row>
    <row r="621" spans="1:27" s="334" customFormat="1">
      <c r="A621" s="413"/>
      <c r="B621" s="413"/>
      <c r="C621" s="412" t="s">
        <v>5818</v>
      </c>
      <c r="D621" s="343" t="s">
        <v>5819</v>
      </c>
      <c r="E621" s="337"/>
      <c r="F621" s="337"/>
      <c r="G621" s="337"/>
      <c r="I621" s="349"/>
      <c r="J621" s="337"/>
      <c r="K621" s="337"/>
      <c r="M621" s="337"/>
    </row>
    <row r="622" spans="1:27" s="334" customFormat="1">
      <c r="A622" s="413"/>
      <c r="B622" s="413"/>
      <c r="C622" s="412" t="s">
        <v>5340</v>
      </c>
      <c r="D622" s="414" t="s">
        <v>5820</v>
      </c>
      <c r="E622" s="414"/>
      <c r="F622" s="414"/>
      <c r="G622" s="414"/>
      <c r="H622" s="414"/>
      <c r="I622" s="349"/>
      <c r="J622" s="337"/>
      <c r="K622" s="337"/>
      <c r="M622" s="337"/>
    </row>
    <row r="623" spans="1:27" s="416" customFormat="1">
      <c r="A623" s="413"/>
      <c r="B623" s="413"/>
      <c r="C623" s="412" t="s">
        <v>5311</v>
      </c>
      <c r="D623" s="415" t="s">
        <v>5821</v>
      </c>
      <c r="E623" s="415"/>
      <c r="F623" s="415"/>
      <c r="G623" s="415"/>
      <c r="I623" s="417"/>
      <c r="J623" s="418"/>
      <c r="K623" s="418"/>
      <c r="M623" s="337"/>
    </row>
    <row r="624" spans="1:27" s="334" customFormat="1">
      <c r="A624" s="413"/>
      <c r="B624" s="413"/>
      <c r="C624" s="337" t="s">
        <v>5337</v>
      </c>
      <c r="D624" s="419" t="s">
        <v>5822</v>
      </c>
      <c r="G624" s="337"/>
      <c r="I624" s="349"/>
      <c r="J624" s="337"/>
      <c r="K624" s="337"/>
    </row>
    <row r="625" spans="1:12" s="334" customFormat="1">
      <c r="A625" s="413"/>
      <c r="B625" s="413"/>
      <c r="C625" s="337"/>
      <c r="D625" s="419" t="s">
        <v>5823</v>
      </c>
      <c r="G625" s="337"/>
      <c r="I625" s="349"/>
      <c r="J625" s="337"/>
      <c r="K625" s="337"/>
    </row>
    <row r="626" spans="1:12" s="334" customFormat="1">
      <c r="A626" s="420" t="s">
        <v>5824</v>
      </c>
      <c r="B626" s="420"/>
      <c r="C626" s="337" t="s">
        <v>5377</v>
      </c>
      <c r="D626" s="334" t="s">
        <v>5825</v>
      </c>
      <c r="G626" s="337"/>
      <c r="I626" s="349"/>
      <c r="J626" s="337"/>
      <c r="K626" s="337"/>
    </row>
    <row r="627" spans="1:12" s="334" customFormat="1">
      <c r="A627" s="420"/>
      <c r="B627" s="420"/>
      <c r="C627" s="337" t="s">
        <v>5590</v>
      </c>
      <c r="D627" s="419" t="s">
        <v>5819</v>
      </c>
      <c r="G627" s="337"/>
      <c r="I627" s="349"/>
      <c r="J627" s="337"/>
      <c r="K627" s="337"/>
    </row>
    <row r="628" spans="1:12" s="334" customFormat="1">
      <c r="A628" s="421" t="s">
        <v>5826</v>
      </c>
      <c r="B628" s="421"/>
      <c r="C628" s="337" t="s">
        <v>5827</v>
      </c>
      <c r="D628" s="419" t="s">
        <v>5828</v>
      </c>
      <c r="G628" s="337"/>
      <c r="I628" s="349"/>
      <c r="J628" s="337"/>
      <c r="K628" s="337"/>
    </row>
    <row r="629" spans="1:12" s="334" customFormat="1">
      <c r="A629" s="421"/>
      <c r="B629" s="421"/>
      <c r="C629" s="337" t="s">
        <v>5829</v>
      </c>
      <c r="D629" s="419" t="s">
        <v>5830</v>
      </c>
      <c r="G629" s="337"/>
      <c r="I629" s="349"/>
      <c r="J629" s="337"/>
      <c r="K629" s="337"/>
    </row>
    <row r="630" spans="1:12" s="405" customFormat="1">
      <c r="A630" s="413" t="s">
        <v>5831</v>
      </c>
      <c r="B630" s="413"/>
      <c r="C630" s="412" t="s">
        <v>5315</v>
      </c>
      <c r="D630" s="343" t="s">
        <v>5832</v>
      </c>
      <c r="E630" s="422"/>
      <c r="F630" s="412"/>
    </row>
    <row r="631" spans="1:12" s="405" customFormat="1">
      <c r="A631" s="413"/>
      <c r="B631" s="413"/>
      <c r="C631" s="412" t="s">
        <v>5353</v>
      </c>
      <c r="D631" s="343" t="s">
        <v>5833</v>
      </c>
      <c r="E631" s="422"/>
      <c r="F631" s="412"/>
    </row>
    <row r="632" spans="1:12" s="334" customFormat="1">
      <c r="A632" s="413"/>
      <c r="B632" s="413"/>
      <c r="C632" s="412" t="s">
        <v>6496</v>
      </c>
      <c r="D632" s="343" t="s">
        <v>5835</v>
      </c>
      <c r="E632" s="422"/>
      <c r="F632" s="412"/>
      <c r="G632" s="405"/>
    </row>
    <row r="633" spans="1:12" s="334" customFormat="1">
      <c r="A633" s="403"/>
      <c r="B633" s="403"/>
      <c r="C633" s="423" t="s">
        <v>5836</v>
      </c>
      <c r="D633" s="403"/>
      <c r="E633" s="337"/>
      <c r="F633" s="337"/>
      <c r="I633" s="349"/>
      <c r="J633" s="337"/>
      <c r="K633" s="337"/>
      <c r="L633" s="337"/>
    </row>
    <row r="649" spans="4:27" s="334" customFormat="1">
      <c r="D649" s="342"/>
      <c r="T649" s="337"/>
      <c r="U649" s="342"/>
      <c r="X649" s="424"/>
      <c r="Y649" s="424"/>
      <c r="Z649" s="424"/>
      <c r="AA649" s="424"/>
    </row>
    <row r="650" spans="4:27" s="334" customFormat="1">
      <c r="D650" s="342"/>
      <c r="T650" s="337"/>
      <c r="U650" s="342"/>
      <c r="X650" s="424"/>
      <c r="Y650" s="424"/>
      <c r="Z650" s="424"/>
      <c r="AA650" s="424"/>
    </row>
    <row r="651" spans="4:27" s="334" customFormat="1">
      <c r="X651" s="424"/>
      <c r="Y651" s="424"/>
      <c r="Z651" s="424"/>
      <c r="AA651" s="424"/>
    </row>
    <row r="652" spans="4:27" s="334" customFormat="1">
      <c r="X652" s="424"/>
      <c r="Y652" s="424"/>
      <c r="Z652" s="424"/>
      <c r="AA652" s="424"/>
    </row>
    <row r="653" spans="4:27" s="334" customFormat="1">
      <c r="X653" s="424"/>
      <c r="Y653" s="424"/>
      <c r="Z653" s="424"/>
      <c r="AA653" s="424"/>
    </row>
    <row r="654" spans="4:27" s="334" customFormat="1">
      <c r="X654" s="424"/>
      <c r="Y654" s="424"/>
      <c r="Z654" s="424"/>
      <c r="AA654" s="424"/>
    </row>
    <row r="655" spans="4:27" s="334" customFormat="1">
      <c r="X655" s="424"/>
      <c r="Y655" s="424"/>
      <c r="Z655" s="424"/>
      <c r="AA655" s="424"/>
    </row>
    <row r="656" spans="4:27" s="334" customFormat="1">
      <c r="X656" s="424"/>
      <c r="Y656" s="424"/>
      <c r="Z656" s="424"/>
      <c r="AA656" s="424"/>
    </row>
    <row r="657" spans="24:27" s="334" customFormat="1">
      <c r="X657" s="424"/>
      <c r="Y657" s="424"/>
      <c r="Z657" s="424"/>
      <c r="AA657" s="424"/>
    </row>
    <row r="658" spans="24:27" s="334" customFormat="1">
      <c r="X658" s="424"/>
      <c r="Y658" s="424"/>
      <c r="Z658" s="424"/>
      <c r="AA658" s="424"/>
    </row>
    <row r="659" spans="24:27" s="334" customFormat="1">
      <c r="X659" s="424"/>
      <c r="Y659" s="424"/>
      <c r="Z659" s="424"/>
      <c r="AA659" s="424"/>
    </row>
    <row r="660" spans="24:27" s="334" customFormat="1">
      <c r="X660" s="424"/>
      <c r="Y660" s="424"/>
      <c r="Z660" s="424"/>
      <c r="AA660" s="424"/>
    </row>
    <row r="661" spans="24:27" s="334" customFormat="1">
      <c r="X661" s="424"/>
      <c r="Y661" s="424"/>
      <c r="Z661" s="424"/>
      <c r="AA661" s="424"/>
    </row>
    <row r="662" spans="24:27" s="334" customFormat="1">
      <c r="X662" s="424"/>
      <c r="Y662" s="424"/>
      <c r="Z662" s="424"/>
      <c r="AA662" s="424"/>
    </row>
    <row r="663" spans="24:27" s="334" customFormat="1">
      <c r="X663" s="424"/>
      <c r="Y663" s="424"/>
      <c r="Z663" s="424"/>
      <c r="AA663" s="424"/>
    </row>
    <row r="664" spans="24:27" s="334" customFormat="1">
      <c r="X664" s="424"/>
      <c r="Y664" s="424"/>
      <c r="Z664" s="424"/>
      <c r="AA664" s="424"/>
    </row>
    <row r="665" spans="24:27" s="334" customFormat="1">
      <c r="X665" s="424"/>
      <c r="Y665" s="424"/>
      <c r="Z665" s="424"/>
      <c r="AA665" s="424"/>
    </row>
    <row r="666" spans="24:27" s="334" customFormat="1">
      <c r="X666" s="424"/>
      <c r="Y666" s="424"/>
      <c r="Z666" s="424"/>
      <c r="AA666" s="424"/>
    </row>
    <row r="667" spans="24:27" s="334" customFormat="1">
      <c r="X667" s="424"/>
      <c r="Y667" s="424"/>
      <c r="Z667" s="424"/>
      <c r="AA667" s="424"/>
    </row>
    <row r="668" spans="24:27" s="334" customFormat="1">
      <c r="X668" s="424"/>
      <c r="Y668" s="424"/>
      <c r="Z668" s="424"/>
      <c r="AA668" s="424"/>
    </row>
    <row r="669" spans="24:27" s="334" customFormat="1">
      <c r="X669" s="424"/>
      <c r="Y669" s="424"/>
      <c r="Z669" s="424"/>
      <c r="AA669" s="424"/>
    </row>
    <row r="670" spans="24:27" s="334" customFormat="1">
      <c r="X670" s="424"/>
      <c r="Y670" s="424"/>
      <c r="Z670" s="424"/>
      <c r="AA670" s="424"/>
    </row>
    <row r="671" spans="24:27" s="334" customFormat="1">
      <c r="X671" s="424"/>
      <c r="Y671" s="424"/>
      <c r="Z671" s="424"/>
      <c r="AA671" s="424"/>
    </row>
    <row r="672" spans="24:27" s="334" customFormat="1">
      <c r="X672" s="424"/>
      <c r="Y672" s="424"/>
      <c r="Z672" s="424"/>
      <c r="AA672" s="424"/>
    </row>
    <row r="673" spans="24:27" s="334" customFormat="1">
      <c r="X673" s="424"/>
      <c r="Y673" s="424"/>
      <c r="Z673" s="424"/>
      <c r="AA673" s="424"/>
    </row>
    <row r="674" spans="24:27" s="334" customFormat="1">
      <c r="X674" s="424"/>
      <c r="Y674" s="424"/>
      <c r="Z674" s="424"/>
      <c r="AA674" s="424"/>
    </row>
    <row r="675" spans="24:27" s="334" customFormat="1">
      <c r="X675" s="424"/>
      <c r="Y675" s="424"/>
      <c r="Z675" s="424"/>
      <c r="AA675" s="424"/>
    </row>
    <row r="676" spans="24:27" s="334" customFormat="1">
      <c r="X676" s="424"/>
      <c r="Y676" s="424"/>
      <c r="Z676" s="424"/>
      <c r="AA676" s="424"/>
    </row>
    <row r="677" spans="24:27" s="334" customFormat="1">
      <c r="X677" s="424"/>
      <c r="Y677" s="424"/>
      <c r="Z677" s="424"/>
      <c r="AA677" s="424"/>
    </row>
    <row r="678" spans="24:27" s="334" customFormat="1">
      <c r="X678" s="424"/>
      <c r="Y678" s="424"/>
      <c r="Z678" s="424"/>
      <c r="AA678" s="424"/>
    </row>
    <row r="679" spans="24:27" s="334" customFormat="1">
      <c r="X679" s="424"/>
      <c r="Y679" s="424"/>
      <c r="Z679" s="424"/>
      <c r="AA679" s="424"/>
    </row>
    <row r="680" spans="24:27" s="334" customFormat="1">
      <c r="X680" s="424"/>
      <c r="Y680" s="424"/>
      <c r="Z680" s="424"/>
      <c r="AA680" s="424"/>
    </row>
    <row r="681" spans="24:27" s="334" customFormat="1">
      <c r="X681" s="424"/>
      <c r="Y681" s="424"/>
      <c r="Z681" s="424"/>
      <c r="AA681" s="424"/>
    </row>
    <row r="682" spans="24:27" s="334" customFormat="1">
      <c r="X682" s="424"/>
      <c r="Y682" s="424"/>
      <c r="Z682" s="424"/>
      <c r="AA682" s="424"/>
    </row>
    <row r="683" spans="24:27" s="334" customFormat="1">
      <c r="X683" s="424"/>
      <c r="Y683" s="424"/>
      <c r="Z683" s="424"/>
      <c r="AA683" s="424"/>
    </row>
    <row r="684" spans="24:27" s="334" customFormat="1">
      <c r="X684" s="424"/>
      <c r="Y684" s="424"/>
      <c r="Z684" s="424"/>
      <c r="AA684" s="424"/>
    </row>
    <row r="685" spans="24:27" s="334" customFormat="1">
      <c r="X685" s="424"/>
      <c r="Y685" s="424"/>
      <c r="Z685" s="424"/>
      <c r="AA685" s="424"/>
    </row>
    <row r="686" spans="24:27" s="334" customFormat="1">
      <c r="X686" s="424"/>
      <c r="Y686" s="424"/>
      <c r="Z686" s="424"/>
      <c r="AA686" s="424"/>
    </row>
    <row r="687" spans="24:27" s="334" customFormat="1">
      <c r="X687" s="424"/>
      <c r="Y687" s="424"/>
      <c r="Z687" s="424"/>
      <c r="AA687" s="424"/>
    </row>
    <row r="688" spans="24:27" s="334" customFormat="1">
      <c r="X688" s="424"/>
      <c r="Y688" s="424"/>
      <c r="Z688" s="424"/>
      <c r="AA688" s="424"/>
    </row>
    <row r="689" spans="24:27" s="334" customFormat="1">
      <c r="X689" s="424"/>
      <c r="Y689" s="424"/>
      <c r="Z689" s="424"/>
      <c r="AA689" s="424"/>
    </row>
    <row r="690" spans="24:27" s="334" customFormat="1">
      <c r="X690" s="424"/>
      <c r="Y690" s="424"/>
      <c r="Z690" s="424"/>
      <c r="AA690" s="424"/>
    </row>
    <row r="691" spans="24:27" s="334" customFormat="1">
      <c r="X691" s="424"/>
      <c r="Y691" s="424"/>
      <c r="Z691" s="424"/>
      <c r="AA691" s="424"/>
    </row>
    <row r="692" spans="24:27" s="334" customFormat="1">
      <c r="X692" s="424"/>
      <c r="Y692" s="424"/>
      <c r="Z692" s="424"/>
      <c r="AA692" s="424"/>
    </row>
    <row r="693" spans="24:27" s="334" customFormat="1">
      <c r="X693" s="424"/>
      <c r="Y693" s="424"/>
      <c r="Z693" s="424"/>
      <c r="AA693" s="424"/>
    </row>
    <row r="694" spans="24:27" s="334" customFormat="1">
      <c r="X694" s="424"/>
      <c r="Y694" s="424"/>
      <c r="Z694" s="424"/>
      <c r="AA694" s="424"/>
    </row>
    <row r="695" spans="24:27" s="334" customFormat="1">
      <c r="X695" s="424"/>
      <c r="Y695" s="424"/>
      <c r="Z695" s="424"/>
      <c r="AA695" s="424"/>
    </row>
    <row r="696" spans="24:27" s="334" customFormat="1">
      <c r="X696" s="424"/>
      <c r="Y696" s="424"/>
      <c r="Z696" s="424"/>
      <c r="AA696" s="424"/>
    </row>
    <row r="697" spans="24:27" s="334" customFormat="1">
      <c r="X697" s="424"/>
      <c r="Y697" s="424"/>
      <c r="Z697" s="424"/>
      <c r="AA697" s="424"/>
    </row>
    <row r="698" spans="24:27" s="334" customFormat="1">
      <c r="X698" s="424"/>
      <c r="Y698" s="424"/>
      <c r="Z698" s="424"/>
      <c r="AA698" s="424"/>
    </row>
    <row r="699" spans="24:27" s="334" customFormat="1">
      <c r="X699" s="424"/>
      <c r="Y699" s="424"/>
      <c r="Z699" s="424"/>
      <c r="AA699" s="424"/>
    </row>
    <row r="700" spans="24:27" s="334" customFormat="1">
      <c r="X700" s="424"/>
      <c r="Y700" s="424"/>
      <c r="Z700" s="424"/>
      <c r="AA700" s="424"/>
    </row>
    <row r="701" spans="24:27" s="334" customFormat="1">
      <c r="X701" s="424"/>
      <c r="Y701" s="424"/>
      <c r="Z701" s="424"/>
      <c r="AA701" s="424"/>
    </row>
    <row r="702" spans="24:27" s="334" customFormat="1">
      <c r="X702" s="424"/>
      <c r="Y702" s="424"/>
      <c r="Z702" s="424"/>
      <c r="AA702" s="424"/>
    </row>
    <row r="703" spans="24:27" s="334" customFormat="1">
      <c r="X703" s="424"/>
      <c r="Y703" s="424"/>
      <c r="Z703" s="424"/>
      <c r="AA703" s="424"/>
    </row>
    <row r="704" spans="24:27" s="334" customFormat="1">
      <c r="X704" s="424"/>
      <c r="Y704" s="424"/>
      <c r="Z704" s="424"/>
      <c r="AA704" s="424"/>
    </row>
    <row r="705" spans="24:27" s="334" customFormat="1">
      <c r="X705" s="424"/>
      <c r="Y705" s="424"/>
      <c r="Z705" s="424"/>
      <c r="AA705" s="424"/>
    </row>
    <row r="706" spans="24:27" s="334" customFormat="1">
      <c r="X706" s="424"/>
      <c r="Y706" s="424"/>
      <c r="Z706" s="424"/>
      <c r="AA706" s="424"/>
    </row>
    <row r="707" spans="24:27" s="334" customFormat="1">
      <c r="X707" s="424"/>
      <c r="Y707" s="424"/>
      <c r="Z707" s="424"/>
      <c r="AA707" s="424"/>
    </row>
    <row r="708" spans="24:27" s="334" customFormat="1">
      <c r="X708" s="424"/>
      <c r="Y708" s="424"/>
      <c r="Z708" s="424"/>
      <c r="AA708" s="424"/>
    </row>
    <row r="709" spans="24:27" s="334" customFormat="1">
      <c r="X709" s="424"/>
      <c r="Y709" s="424"/>
      <c r="Z709" s="424"/>
      <c r="AA709" s="424"/>
    </row>
    <row r="710" spans="24:27" s="334" customFormat="1">
      <c r="X710" s="424"/>
      <c r="Y710" s="424"/>
      <c r="Z710" s="424"/>
      <c r="AA710" s="424"/>
    </row>
    <row r="711" spans="24:27" s="334" customFormat="1">
      <c r="X711" s="424"/>
      <c r="Y711" s="424"/>
      <c r="Z711" s="424"/>
      <c r="AA711" s="424"/>
    </row>
    <row r="712" spans="24:27" s="334" customFormat="1">
      <c r="X712" s="424"/>
      <c r="Y712" s="424"/>
      <c r="Z712" s="424"/>
      <c r="AA712" s="424"/>
    </row>
    <row r="713" spans="24:27" s="334" customFormat="1">
      <c r="X713" s="424"/>
      <c r="Y713" s="424"/>
      <c r="Z713" s="424"/>
      <c r="AA713" s="424"/>
    </row>
    <row r="714" spans="24:27" s="334" customFormat="1">
      <c r="X714" s="424"/>
      <c r="Y714" s="424"/>
      <c r="Z714" s="424"/>
      <c r="AA714" s="424"/>
    </row>
    <row r="715" spans="24:27" s="334" customFormat="1">
      <c r="X715" s="424"/>
      <c r="Y715" s="424"/>
      <c r="Z715" s="424"/>
      <c r="AA715" s="424"/>
    </row>
    <row r="716" spans="24:27" s="334" customFormat="1">
      <c r="X716" s="424"/>
      <c r="Y716" s="424"/>
      <c r="Z716" s="424"/>
      <c r="AA716" s="424"/>
    </row>
    <row r="717" spans="24:27" s="334" customFormat="1">
      <c r="X717" s="424"/>
      <c r="Y717" s="424"/>
      <c r="Z717" s="424"/>
      <c r="AA717" s="424"/>
    </row>
    <row r="718" spans="24:27" s="334" customFormat="1">
      <c r="X718" s="424"/>
      <c r="Y718" s="424"/>
      <c r="Z718" s="424"/>
      <c r="AA718" s="424"/>
    </row>
    <row r="719" spans="24:27" s="334" customFormat="1">
      <c r="X719" s="424"/>
      <c r="Y719" s="424"/>
      <c r="Z719" s="424"/>
      <c r="AA719" s="424"/>
    </row>
    <row r="720" spans="24:27" s="334" customFormat="1">
      <c r="X720" s="424"/>
      <c r="Y720" s="424"/>
      <c r="Z720" s="424"/>
      <c r="AA720" s="424"/>
    </row>
    <row r="721" spans="24:27" s="334" customFormat="1">
      <c r="X721" s="424"/>
      <c r="Y721" s="424"/>
      <c r="Z721" s="424"/>
      <c r="AA721" s="424"/>
    </row>
    <row r="722" spans="24:27" s="334" customFormat="1">
      <c r="X722" s="424"/>
      <c r="Y722" s="424"/>
      <c r="Z722" s="424"/>
      <c r="AA722" s="424"/>
    </row>
    <row r="723" spans="24:27" s="334" customFormat="1">
      <c r="X723" s="424"/>
      <c r="Y723" s="424"/>
      <c r="Z723" s="424"/>
      <c r="AA723" s="424"/>
    </row>
    <row r="724" spans="24:27" s="334" customFormat="1">
      <c r="X724" s="424"/>
      <c r="Y724" s="424"/>
      <c r="Z724" s="424"/>
      <c r="AA724" s="424"/>
    </row>
    <row r="725" spans="24:27" s="334" customFormat="1">
      <c r="X725" s="424"/>
      <c r="Y725" s="424"/>
      <c r="Z725" s="424"/>
      <c r="AA725" s="424"/>
    </row>
    <row r="726" spans="24:27" s="334" customFormat="1">
      <c r="X726" s="424"/>
      <c r="Y726" s="424"/>
      <c r="Z726" s="424"/>
      <c r="AA726" s="424"/>
    </row>
    <row r="727" spans="24:27" s="334" customFormat="1">
      <c r="X727" s="424"/>
      <c r="Y727" s="424"/>
      <c r="Z727" s="424"/>
      <c r="AA727" s="424"/>
    </row>
    <row r="728" spans="24:27" s="334" customFormat="1">
      <c r="X728" s="424"/>
      <c r="Y728" s="424"/>
      <c r="Z728" s="424"/>
      <c r="AA728" s="424"/>
    </row>
    <row r="729" spans="24:27" s="334" customFormat="1">
      <c r="X729" s="424"/>
      <c r="Y729" s="424"/>
      <c r="Z729" s="424"/>
      <c r="AA729" s="424"/>
    </row>
    <row r="730" spans="24:27" s="334" customFormat="1">
      <c r="X730" s="424"/>
      <c r="Y730" s="424"/>
      <c r="Z730" s="424"/>
      <c r="AA730" s="424"/>
    </row>
    <row r="731" spans="24:27" s="334" customFormat="1">
      <c r="X731" s="424"/>
      <c r="Y731" s="424"/>
      <c r="Z731" s="424"/>
      <c r="AA731" s="424"/>
    </row>
    <row r="732" spans="24:27" s="334" customFormat="1">
      <c r="X732" s="424"/>
      <c r="Y732" s="424"/>
      <c r="Z732" s="424"/>
      <c r="AA732" s="424"/>
    </row>
    <row r="733" spans="24:27" s="334" customFormat="1">
      <c r="X733" s="424"/>
      <c r="Y733" s="424"/>
      <c r="Z733" s="424"/>
      <c r="AA733" s="424"/>
    </row>
    <row r="734" spans="24:27" s="334" customFormat="1">
      <c r="X734" s="424"/>
      <c r="Y734" s="424"/>
      <c r="Z734" s="424"/>
      <c r="AA734" s="424"/>
    </row>
    <row r="735" spans="24:27" s="334" customFormat="1">
      <c r="X735" s="424"/>
      <c r="Y735" s="424"/>
      <c r="Z735" s="424"/>
      <c r="AA735" s="424"/>
    </row>
    <row r="736" spans="24:27" s="334" customFormat="1">
      <c r="X736" s="424"/>
      <c r="Y736" s="424"/>
      <c r="Z736" s="424"/>
      <c r="AA736" s="424"/>
    </row>
    <row r="737" spans="24:27" s="334" customFormat="1">
      <c r="X737" s="424"/>
      <c r="Y737" s="424"/>
      <c r="Z737" s="424"/>
      <c r="AA737" s="424"/>
    </row>
    <row r="738" spans="24:27" s="334" customFormat="1">
      <c r="X738" s="424"/>
      <c r="Y738" s="424"/>
      <c r="Z738" s="424"/>
      <c r="AA738" s="424"/>
    </row>
    <row r="739" spans="24:27" s="334" customFormat="1">
      <c r="X739" s="424"/>
      <c r="Y739" s="424"/>
      <c r="Z739" s="424"/>
      <c r="AA739" s="424"/>
    </row>
    <row r="740" spans="24:27" s="334" customFormat="1">
      <c r="X740" s="424"/>
      <c r="Y740" s="424"/>
      <c r="Z740" s="424"/>
      <c r="AA740" s="424"/>
    </row>
    <row r="741" spans="24:27" s="334" customFormat="1">
      <c r="X741" s="424"/>
      <c r="Y741" s="424"/>
      <c r="Z741" s="424"/>
      <c r="AA741" s="424"/>
    </row>
    <row r="742" spans="24:27" s="334" customFormat="1">
      <c r="X742" s="424"/>
      <c r="Y742" s="424"/>
      <c r="Z742" s="424"/>
      <c r="AA742" s="424"/>
    </row>
    <row r="743" spans="24:27" s="334" customFormat="1">
      <c r="X743" s="424"/>
      <c r="Y743" s="424"/>
      <c r="Z743" s="424"/>
      <c r="AA743" s="424"/>
    </row>
    <row r="744" spans="24:27" s="334" customFormat="1">
      <c r="X744" s="424"/>
      <c r="Y744" s="424"/>
      <c r="Z744" s="424"/>
      <c r="AA744" s="424"/>
    </row>
    <row r="745" spans="24:27" s="334" customFormat="1">
      <c r="X745" s="424"/>
      <c r="Y745" s="424"/>
      <c r="Z745" s="424"/>
      <c r="AA745" s="424"/>
    </row>
    <row r="746" spans="24:27" s="334" customFormat="1">
      <c r="X746" s="424"/>
      <c r="Y746" s="424"/>
      <c r="Z746" s="424"/>
      <c r="AA746" s="424"/>
    </row>
    <row r="747" spans="24:27" s="334" customFormat="1">
      <c r="X747" s="424"/>
      <c r="Y747" s="424"/>
      <c r="Z747" s="424"/>
      <c r="AA747" s="424"/>
    </row>
    <row r="748" spans="24:27" s="334" customFormat="1">
      <c r="X748" s="424"/>
      <c r="Y748" s="424"/>
      <c r="Z748" s="424"/>
      <c r="AA748" s="424"/>
    </row>
    <row r="749" spans="24:27" s="334" customFormat="1">
      <c r="X749" s="424"/>
      <c r="Y749" s="424"/>
      <c r="Z749" s="424"/>
      <c r="AA749" s="424"/>
    </row>
    <row r="750" spans="24:27" s="334" customFormat="1">
      <c r="X750" s="424"/>
      <c r="Y750" s="424"/>
      <c r="Z750" s="424"/>
      <c r="AA750" s="424"/>
    </row>
    <row r="751" spans="24:27" s="334" customFormat="1">
      <c r="X751" s="424"/>
      <c r="Y751" s="424"/>
      <c r="Z751" s="424"/>
      <c r="AA751" s="424"/>
    </row>
    <row r="752" spans="24:27" s="334" customFormat="1">
      <c r="X752" s="424"/>
      <c r="Y752" s="424"/>
      <c r="Z752" s="424"/>
      <c r="AA752" s="424"/>
    </row>
    <row r="753" spans="24:27" s="334" customFormat="1">
      <c r="X753" s="424"/>
      <c r="Y753" s="424"/>
      <c r="Z753" s="424"/>
      <c r="AA753" s="424"/>
    </row>
    <row r="754" spans="24:27" s="334" customFormat="1">
      <c r="X754" s="424"/>
      <c r="Y754" s="424"/>
      <c r="Z754" s="424"/>
      <c r="AA754" s="424"/>
    </row>
    <row r="755" spans="24:27" s="334" customFormat="1">
      <c r="X755" s="424"/>
      <c r="Y755" s="424"/>
      <c r="Z755" s="424"/>
      <c r="AA755" s="424"/>
    </row>
    <row r="756" spans="24:27" s="334" customFormat="1">
      <c r="X756" s="424"/>
      <c r="Y756" s="424"/>
      <c r="Z756" s="424"/>
      <c r="AA756" s="424"/>
    </row>
    <row r="757" spans="24:27" s="334" customFormat="1">
      <c r="X757" s="424"/>
      <c r="Y757" s="424"/>
      <c r="Z757" s="424"/>
      <c r="AA757" s="424"/>
    </row>
    <row r="758" spans="24:27" s="334" customFormat="1">
      <c r="X758" s="424"/>
      <c r="Y758" s="424"/>
      <c r="Z758" s="424"/>
      <c r="AA758" s="424"/>
    </row>
    <row r="759" spans="24:27" s="334" customFormat="1">
      <c r="X759" s="424"/>
      <c r="Y759" s="424"/>
      <c r="Z759" s="424"/>
      <c r="AA759" s="424"/>
    </row>
    <row r="760" spans="24:27" s="334" customFormat="1">
      <c r="X760" s="424"/>
      <c r="Y760" s="424"/>
      <c r="Z760" s="424"/>
      <c r="AA760" s="424"/>
    </row>
    <row r="761" spans="24:27" s="334" customFormat="1">
      <c r="X761" s="424"/>
      <c r="Y761" s="424"/>
      <c r="Z761" s="424"/>
      <c r="AA761" s="424"/>
    </row>
    <row r="762" spans="24:27" s="334" customFormat="1">
      <c r="X762" s="424"/>
      <c r="Y762" s="424"/>
      <c r="Z762" s="424"/>
      <c r="AA762" s="424"/>
    </row>
    <row r="763" spans="24:27" s="334" customFormat="1">
      <c r="X763" s="424"/>
      <c r="Y763" s="424"/>
      <c r="Z763" s="424"/>
      <c r="AA763" s="424"/>
    </row>
    <row r="764" spans="24:27" s="334" customFormat="1">
      <c r="X764" s="424"/>
      <c r="Y764" s="424"/>
      <c r="Z764" s="424"/>
      <c r="AA764" s="424"/>
    </row>
    <row r="765" spans="24:27" s="334" customFormat="1">
      <c r="X765" s="424"/>
      <c r="Y765" s="424"/>
      <c r="Z765" s="424"/>
      <c r="AA765" s="424"/>
    </row>
    <row r="766" spans="24:27" s="334" customFormat="1">
      <c r="X766" s="424"/>
      <c r="Y766" s="424"/>
      <c r="Z766" s="424"/>
      <c r="AA766" s="424"/>
    </row>
    <row r="767" spans="24:27" s="334" customFormat="1">
      <c r="X767" s="424"/>
      <c r="Y767" s="424"/>
      <c r="Z767" s="424"/>
      <c r="AA767" s="424"/>
    </row>
    <row r="768" spans="24:27" s="334" customFormat="1">
      <c r="X768" s="424"/>
      <c r="Y768" s="424"/>
      <c r="Z768" s="424"/>
      <c r="AA768" s="424"/>
    </row>
    <row r="769" spans="24:27" s="334" customFormat="1">
      <c r="X769" s="424"/>
      <c r="Y769" s="424"/>
      <c r="Z769" s="424"/>
      <c r="AA769" s="424"/>
    </row>
    <row r="770" spans="24:27" s="334" customFormat="1">
      <c r="X770" s="424"/>
      <c r="Y770" s="424"/>
      <c r="Z770" s="424"/>
      <c r="AA770" s="424"/>
    </row>
    <row r="771" spans="24:27" s="334" customFormat="1">
      <c r="X771" s="424"/>
      <c r="Y771" s="424"/>
      <c r="Z771" s="424"/>
      <c r="AA771" s="424"/>
    </row>
    <row r="772" spans="24:27" s="334" customFormat="1">
      <c r="X772" s="424"/>
      <c r="Y772" s="424"/>
      <c r="Z772" s="424"/>
      <c r="AA772" s="424"/>
    </row>
    <row r="773" spans="24:27" s="334" customFormat="1">
      <c r="X773" s="424"/>
      <c r="Y773" s="424"/>
      <c r="Z773" s="424"/>
      <c r="AA773" s="424"/>
    </row>
    <row r="774" spans="24:27" s="334" customFormat="1">
      <c r="X774" s="424"/>
      <c r="Y774" s="424"/>
      <c r="Z774" s="424"/>
      <c r="AA774" s="424"/>
    </row>
    <row r="775" spans="24:27" s="334" customFormat="1">
      <c r="X775" s="424"/>
      <c r="Y775" s="424"/>
      <c r="Z775" s="424"/>
      <c r="AA775" s="424"/>
    </row>
    <row r="776" spans="24:27" s="334" customFormat="1">
      <c r="X776" s="424"/>
      <c r="Y776" s="424"/>
      <c r="Z776" s="424"/>
      <c r="AA776" s="424"/>
    </row>
    <row r="777" spans="24:27" s="334" customFormat="1">
      <c r="X777" s="424"/>
      <c r="Y777" s="424"/>
      <c r="Z777" s="424"/>
      <c r="AA777" s="424"/>
    </row>
    <row r="778" spans="24:27" s="334" customFormat="1">
      <c r="X778" s="424"/>
      <c r="Y778" s="424"/>
      <c r="Z778" s="424"/>
      <c r="AA778" s="424"/>
    </row>
    <row r="779" spans="24:27" s="334" customFormat="1">
      <c r="X779" s="424"/>
      <c r="Y779" s="424"/>
      <c r="Z779" s="424"/>
      <c r="AA779" s="424"/>
    </row>
    <row r="780" spans="24:27" s="334" customFormat="1">
      <c r="X780" s="424"/>
      <c r="Y780" s="424"/>
      <c r="Z780" s="424"/>
      <c r="AA780" s="424"/>
    </row>
    <row r="781" spans="24:27" s="334" customFormat="1">
      <c r="X781" s="424"/>
      <c r="Y781" s="424"/>
      <c r="Z781" s="424"/>
      <c r="AA781" s="424"/>
    </row>
    <row r="782" spans="24:27" s="334" customFormat="1">
      <c r="X782" s="424"/>
      <c r="Y782" s="424"/>
      <c r="Z782" s="424"/>
      <c r="AA782" s="424"/>
    </row>
    <row r="783" spans="24:27" s="334" customFormat="1">
      <c r="X783" s="424"/>
      <c r="Y783" s="424"/>
      <c r="Z783" s="424"/>
      <c r="AA783" s="424"/>
    </row>
    <row r="784" spans="24:27" s="334" customFormat="1">
      <c r="X784" s="424"/>
      <c r="Y784" s="424"/>
      <c r="Z784" s="424"/>
      <c r="AA784" s="424"/>
    </row>
    <row r="785" spans="24:27" s="334" customFormat="1">
      <c r="X785" s="424"/>
      <c r="Y785" s="424"/>
      <c r="Z785" s="424"/>
      <c r="AA785" s="424"/>
    </row>
    <row r="786" spans="24:27" s="334" customFormat="1">
      <c r="X786" s="424"/>
      <c r="Y786" s="424"/>
      <c r="Z786" s="424"/>
      <c r="AA786" s="424"/>
    </row>
    <row r="787" spans="24:27" s="334" customFormat="1">
      <c r="X787" s="424"/>
      <c r="Y787" s="424"/>
      <c r="Z787" s="424"/>
      <c r="AA787" s="424"/>
    </row>
    <row r="788" spans="24:27" s="334" customFormat="1">
      <c r="X788" s="424"/>
      <c r="Y788" s="424"/>
      <c r="Z788" s="424"/>
      <c r="AA788" s="424"/>
    </row>
    <row r="789" spans="24:27" s="334" customFormat="1">
      <c r="X789" s="424"/>
      <c r="Y789" s="424"/>
      <c r="Z789" s="424"/>
      <c r="AA789" s="424"/>
    </row>
    <row r="790" spans="24:27" s="334" customFormat="1">
      <c r="X790" s="424"/>
      <c r="Y790" s="424"/>
      <c r="Z790" s="424"/>
      <c r="AA790" s="424"/>
    </row>
    <row r="791" spans="24:27" s="334" customFormat="1">
      <c r="X791" s="424"/>
      <c r="Y791" s="424"/>
      <c r="Z791" s="424"/>
      <c r="AA791" s="424"/>
    </row>
    <row r="792" spans="24:27" s="334" customFormat="1">
      <c r="X792" s="424"/>
      <c r="Y792" s="424"/>
      <c r="Z792" s="424"/>
      <c r="AA792" s="424"/>
    </row>
    <row r="793" spans="24:27" s="334" customFormat="1">
      <c r="X793" s="424"/>
      <c r="Y793" s="424"/>
      <c r="Z793" s="424"/>
      <c r="AA793" s="424"/>
    </row>
    <row r="794" spans="24:27" s="334" customFormat="1">
      <c r="X794" s="424"/>
      <c r="Y794" s="424"/>
      <c r="Z794" s="424"/>
      <c r="AA794" s="424"/>
    </row>
    <row r="795" spans="24:27" s="334" customFormat="1">
      <c r="X795" s="424"/>
      <c r="Y795" s="424"/>
      <c r="Z795" s="424"/>
      <c r="AA795" s="424"/>
    </row>
    <row r="796" spans="24:27" s="334" customFormat="1">
      <c r="X796" s="424"/>
      <c r="Y796" s="424"/>
      <c r="Z796" s="424"/>
      <c r="AA796" s="424"/>
    </row>
    <row r="797" spans="24:27" s="334" customFormat="1">
      <c r="X797" s="424"/>
      <c r="Y797" s="424"/>
      <c r="Z797" s="424"/>
      <c r="AA797" s="424"/>
    </row>
    <row r="798" spans="24:27" s="334" customFormat="1">
      <c r="X798" s="424"/>
      <c r="Y798" s="424"/>
      <c r="Z798" s="424"/>
      <c r="AA798" s="424"/>
    </row>
    <row r="799" spans="24:27" s="334" customFormat="1">
      <c r="X799" s="424"/>
      <c r="Y799" s="424"/>
      <c r="Z799" s="424"/>
      <c r="AA799" s="424"/>
    </row>
    <row r="800" spans="24:27" s="334" customFormat="1">
      <c r="X800" s="424"/>
      <c r="Y800" s="424"/>
      <c r="Z800" s="424"/>
      <c r="AA800" s="424"/>
    </row>
    <row r="801" spans="4:27" s="334" customFormat="1">
      <c r="X801" s="424"/>
      <c r="Y801" s="424"/>
      <c r="Z801" s="424"/>
      <c r="AA801" s="424"/>
    </row>
    <row r="802" spans="4:27" s="334" customFormat="1">
      <c r="X802" s="424"/>
      <c r="Y802" s="424"/>
      <c r="Z802" s="424"/>
      <c r="AA802" s="424"/>
    </row>
    <row r="803" spans="4:27" s="334" customFormat="1">
      <c r="X803" s="424"/>
      <c r="Y803" s="424"/>
      <c r="Z803" s="424"/>
      <c r="AA803" s="424"/>
    </row>
    <row r="804" spans="4:27" s="334" customFormat="1">
      <c r="X804" s="424"/>
      <c r="Y804" s="424"/>
      <c r="Z804" s="424"/>
      <c r="AA804" s="424"/>
    </row>
    <row r="805" spans="4:27" s="334" customFormat="1">
      <c r="X805" s="424"/>
      <c r="Y805" s="424"/>
      <c r="Z805" s="424"/>
      <c r="AA805" s="424"/>
    </row>
    <row r="806" spans="4:27" s="334" customFormat="1">
      <c r="X806" s="424"/>
      <c r="Y806" s="424"/>
      <c r="Z806" s="424"/>
      <c r="AA806" s="424"/>
    </row>
    <row r="807" spans="4:27" s="334" customFormat="1">
      <c r="X807" s="424"/>
      <c r="Y807" s="424"/>
      <c r="Z807" s="424"/>
      <c r="AA807" s="424"/>
    </row>
    <row r="808" spans="4:27" s="334" customFormat="1">
      <c r="X808" s="424"/>
      <c r="Y808" s="424"/>
      <c r="Z808" s="424"/>
      <c r="AA808" s="424"/>
    </row>
    <row r="809" spans="4:27" s="334" customFormat="1">
      <c r="X809" s="424"/>
      <c r="Y809" s="424"/>
      <c r="Z809" s="424"/>
      <c r="AA809" s="424"/>
    </row>
    <row r="810" spans="4:27" s="334" customFormat="1">
      <c r="X810" s="347"/>
      <c r="Y810" s="347"/>
      <c r="Z810" s="347"/>
      <c r="AA810" s="347"/>
    </row>
    <row r="811" spans="4:27" s="334" customFormat="1">
      <c r="X811" s="347"/>
      <c r="Y811" s="347"/>
      <c r="Z811" s="347"/>
      <c r="AA811" s="347"/>
    </row>
    <row r="815" spans="4:27" s="334" customFormat="1">
      <c r="D815" s="342"/>
      <c r="T815" s="337"/>
      <c r="U815" s="342"/>
      <c r="X815" s="424"/>
      <c r="Y815" s="424"/>
      <c r="Z815" s="424"/>
      <c r="AA815" s="424"/>
    </row>
    <row r="816" spans="4:27" s="334" customFormat="1">
      <c r="D816" s="342"/>
      <c r="T816" s="337"/>
      <c r="U816" s="342"/>
      <c r="X816" s="424"/>
      <c r="Y816" s="424"/>
      <c r="Z816" s="424"/>
      <c r="AA816" s="424"/>
    </row>
    <row r="817" spans="24:27" s="334" customFormat="1">
      <c r="X817" s="424"/>
      <c r="Y817" s="424"/>
      <c r="Z817" s="424"/>
      <c r="AA817" s="424"/>
    </row>
    <row r="818" spans="24:27" s="334" customFormat="1">
      <c r="X818" s="424"/>
      <c r="Y818" s="424"/>
      <c r="Z818" s="424"/>
      <c r="AA818" s="424"/>
    </row>
    <row r="819" spans="24:27" s="334" customFormat="1">
      <c r="X819" s="424"/>
      <c r="Y819" s="424"/>
      <c r="Z819" s="424"/>
      <c r="AA819" s="424"/>
    </row>
    <row r="820" spans="24:27" s="334" customFormat="1">
      <c r="X820" s="424"/>
      <c r="Y820" s="424"/>
      <c r="Z820" s="424"/>
      <c r="AA820" s="424"/>
    </row>
    <row r="821" spans="24:27" s="334" customFormat="1">
      <c r="X821" s="347"/>
      <c r="Y821" s="347"/>
      <c r="Z821" s="347"/>
      <c r="AA821" s="347"/>
    </row>
    <row r="822" spans="24:27" s="334" customFormat="1">
      <c r="X822" s="347"/>
      <c r="Y822" s="347"/>
      <c r="Z822" s="347"/>
      <c r="AA822" s="347"/>
    </row>
  </sheetData>
  <phoneticPr fontId="18"/>
  <conditionalFormatting sqref="E616:X616 AA616:XFD616">
    <cfRule type="expression" dxfId="7" priority="1">
      <formula>OR("ASMA"=$D616,"MA"=$D616)</formula>
    </cfRule>
    <cfRule type="expression" dxfId="6" priority="2">
      <formula>OR("ASBIE"=$D616,"IBG"=MID($U616,1,3))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9CD-909F-4B50-9D8C-13B13F4D07AD}">
  <dimension ref="A1:P481"/>
  <sheetViews>
    <sheetView workbookViewId="0">
      <selection activeCell="D135" sqref="D135"/>
    </sheetView>
  </sheetViews>
  <sheetFormatPr baseColWidth="10" defaultColWidth="8.83203125" defaultRowHeight="18"/>
  <cols>
    <col min="4" max="4" width="32.1640625" customWidth="1"/>
  </cols>
  <sheetData>
    <row r="1" spans="1:15">
      <c r="A1" t="s">
        <v>5837</v>
      </c>
      <c r="H1" t="s">
        <v>5838</v>
      </c>
      <c r="J1" t="s">
        <v>5839</v>
      </c>
      <c r="L1" t="s">
        <v>5840</v>
      </c>
    </row>
    <row r="2" spans="1:15">
      <c r="A2" t="s">
        <v>5841</v>
      </c>
      <c r="B2" t="s">
        <v>5842</v>
      </c>
      <c r="C2" t="s">
        <v>2040</v>
      </c>
      <c r="D2" t="s">
        <v>5843</v>
      </c>
      <c r="E2" t="s">
        <v>5844</v>
      </c>
      <c r="F2" t="s">
        <v>5845</v>
      </c>
      <c r="G2" t="s">
        <v>5846</v>
      </c>
      <c r="H2" t="s">
        <v>5847</v>
      </c>
      <c r="I2" t="s">
        <v>5848</v>
      </c>
      <c r="J2" t="s">
        <v>5849</v>
      </c>
      <c r="M2" t="s">
        <v>5850</v>
      </c>
      <c r="N2" t="s">
        <v>5851</v>
      </c>
      <c r="O2" t="s">
        <v>5852</v>
      </c>
    </row>
    <row r="3" spans="1:15">
      <c r="A3">
        <v>1</v>
      </c>
      <c r="B3" t="s">
        <v>5853</v>
      </c>
      <c r="C3" t="s">
        <v>5306</v>
      </c>
      <c r="D3" t="s">
        <v>14</v>
      </c>
      <c r="E3" t="s">
        <v>15</v>
      </c>
      <c r="F3" t="s">
        <v>16</v>
      </c>
      <c r="G3" t="s">
        <v>17</v>
      </c>
      <c r="H3" t="s">
        <v>5306</v>
      </c>
      <c r="I3" t="s">
        <v>5306</v>
      </c>
      <c r="J3" t="s">
        <v>5306</v>
      </c>
      <c r="L3">
        <v>1</v>
      </c>
      <c r="M3" t="s">
        <v>5250</v>
      </c>
      <c r="O3" t="s">
        <v>11</v>
      </c>
    </row>
    <row r="4" spans="1:15">
      <c r="A4">
        <v>2</v>
      </c>
      <c r="B4" t="s">
        <v>5853</v>
      </c>
      <c r="C4" t="s">
        <v>5854</v>
      </c>
      <c r="D4" t="s">
        <v>21</v>
      </c>
      <c r="E4" t="s">
        <v>22</v>
      </c>
      <c r="F4" t="s">
        <v>23</v>
      </c>
      <c r="G4" t="s">
        <v>24</v>
      </c>
      <c r="H4" t="s">
        <v>5306</v>
      </c>
      <c r="I4" t="s">
        <v>5308</v>
      </c>
      <c r="J4" t="s">
        <v>5309</v>
      </c>
      <c r="L4">
        <v>2</v>
      </c>
      <c r="M4" t="s">
        <v>5250</v>
      </c>
      <c r="N4" t="s">
        <v>19</v>
      </c>
      <c r="O4" t="s">
        <v>18</v>
      </c>
    </row>
    <row r="5" spans="1:15">
      <c r="A5">
        <v>3</v>
      </c>
      <c r="B5" t="s">
        <v>5853</v>
      </c>
      <c r="C5" t="s">
        <v>5855</v>
      </c>
      <c r="D5" t="s">
        <v>28</v>
      </c>
      <c r="E5" t="s">
        <v>29</v>
      </c>
      <c r="F5" t="s">
        <v>30</v>
      </c>
      <c r="G5" t="s">
        <v>24</v>
      </c>
      <c r="H5" t="s">
        <v>5311</v>
      </c>
      <c r="I5" t="s">
        <v>5311</v>
      </c>
      <c r="J5" t="s">
        <v>5309</v>
      </c>
      <c r="L5">
        <v>3</v>
      </c>
      <c r="M5" t="s">
        <v>5250</v>
      </c>
      <c r="N5" t="s">
        <v>26</v>
      </c>
      <c r="O5" t="s">
        <v>25</v>
      </c>
    </row>
    <row r="6" spans="1:15">
      <c r="A6">
        <v>4</v>
      </c>
      <c r="B6" t="s">
        <v>5853</v>
      </c>
      <c r="C6" t="s">
        <v>5312</v>
      </c>
      <c r="D6" t="s">
        <v>33</v>
      </c>
      <c r="E6" t="s">
        <v>34</v>
      </c>
      <c r="F6" t="s">
        <v>30</v>
      </c>
      <c r="G6" t="s">
        <v>35</v>
      </c>
      <c r="H6" t="s">
        <v>5311</v>
      </c>
      <c r="I6" t="s">
        <v>5311</v>
      </c>
      <c r="J6" t="s">
        <v>5309</v>
      </c>
      <c r="L6">
        <v>4</v>
      </c>
      <c r="M6" t="s">
        <v>5250</v>
      </c>
      <c r="N6" t="s">
        <v>31</v>
      </c>
      <c r="O6" t="s">
        <v>25</v>
      </c>
    </row>
    <row r="7" spans="1:15">
      <c r="A7">
        <v>5</v>
      </c>
      <c r="B7" t="s">
        <v>5853</v>
      </c>
      <c r="C7" t="s">
        <v>5856</v>
      </c>
      <c r="D7" t="s">
        <v>44</v>
      </c>
      <c r="E7" t="s">
        <v>45</v>
      </c>
      <c r="F7" t="s">
        <v>23</v>
      </c>
      <c r="G7" t="s">
        <v>24</v>
      </c>
      <c r="H7" t="s">
        <v>5306</v>
      </c>
      <c r="I7" t="s">
        <v>5314</v>
      </c>
      <c r="J7" t="s">
        <v>5315</v>
      </c>
      <c r="L7">
        <v>5</v>
      </c>
      <c r="M7" t="s">
        <v>5250</v>
      </c>
      <c r="N7" t="s">
        <v>37</v>
      </c>
      <c r="O7" t="s">
        <v>36</v>
      </c>
    </row>
    <row r="8" spans="1:15">
      <c r="A8">
        <v>6</v>
      </c>
      <c r="B8" t="s">
        <v>5853</v>
      </c>
      <c r="C8" t="s">
        <v>5316</v>
      </c>
      <c r="D8" t="s">
        <v>49</v>
      </c>
      <c r="E8" t="s">
        <v>5317</v>
      </c>
      <c r="F8" t="s">
        <v>23</v>
      </c>
      <c r="G8" t="s">
        <v>24</v>
      </c>
      <c r="H8" t="s">
        <v>5311</v>
      </c>
      <c r="I8" t="s">
        <v>5311</v>
      </c>
      <c r="J8" t="s">
        <v>5315</v>
      </c>
      <c r="L8">
        <v>7</v>
      </c>
      <c r="M8" t="s">
        <v>5250</v>
      </c>
      <c r="N8" t="s">
        <v>47</v>
      </c>
      <c r="O8" t="s">
        <v>25</v>
      </c>
    </row>
    <row r="9" spans="1:15">
      <c r="A9">
        <v>7</v>
      </c>
      <c r="B9" t="s">
        <v>5853</v>
      </c>
      <c r="C9" t="s">
        <v>5318</v>
      </c>
      <c r="D9" t="s">
        <v>53</v>
      </c>
      <c r="E9" t="s">
        <v>54</v>
      </c>
      <c r="F9" t="s">
        <v>30</v>
      </c>
      <c r="G9" t="s">
        <v>24</v>
      </c>
      <c r="H9" t="s">
        <v>5311</v>
      </c>
      <c r="I9" t="s">
        <v>5311</v>
      </c>
      <c r="J9" t="s">
        <v>942</v>
      </c>
      <c r="L9">
        <v>8</v>
      </c>
      <c r="M9" t="s">
        <v>5250</v>
      </c>
      <c r="N9" t="s">
        <v>51</v>
      </c>
      <c r="O9" t="s">
        <v>25</v>
      </c>
    </row>
    <row r="10" spans="1:15">
      <c r="A10">
        <v>8</v>
      </c>
      <c r="B10" t="s">
        <v>5853</v>
      </c>
      <c r="C10" t="s">
        <v>5319</v>
      </c>
      <c r="D10" t="s">
        <v>65</v>
      </c>
      <c r="E10" t="s">
        <v>66</v>
      </c>
      <c r="F10" t="s">
        <v>23</v>
      </c>
      <c r="G10" t="s">
        <v>24</v>
      </c>
      <c r="H10" t="s">
        <v>5311</v>
      </c>
      <c r="I10" t="s">
        <v>5311</v>
      </c>
      <c r="J10" t="s">
        <v>5309</v>
      </c>
      <c r="L10">
        <v>11</v>
      </c>
      <c r="M10" t="s">
        <v>5250</v>
      </c>
      <c r="N10" t="s">
        <v>64</v>
      </c>
      <c r="O10" t="s">
        <v>25</v>
      </c>
    </row>
    <row r="11" spans="1:15">
      <c r="A11">
        <v>9</v>
      </c>
      <c r="B11" t="s">
        <v>5853</v>
      </c>
      <c r="C11" t="s">
        <v>5320</v>
      </c>
      <c r="D11" t="s">
        <v>69</v>
      </c>
      <c r="E11" t="s">
        <v>70</v>
      </c>
      <c r="F11" t="s">
        <v>23</v>
      </c>
      <c r="G11" t="s">
        <v>24</v>
      </c>
      <c r="H11" t="s">
        <v>5311</v>
      </c>
      <c r="I11" t="s">
        <v>5311</v>
      </c>
      <c r="J11" t="s">
        <v>5309</v>
      </c>
      <c r="L11">
        <v>12</v>
      </c>
      <c r="M11" t="s">
        <v>5250</v>
      </c>
      <c r="N11" t="s">
        <v>67</v>
      </c>
      <c r="O11" t="s">
        <v>25</v>
      </c>
    </row>
    <row r="12" spans="1:15">
      <c r="A12">
        <v>10</v>
      </c>
      <c r="B12" t="s">
        <v>5853</v>
      </c>
      <c r="C12" t="s">
        <v>5857</v>
      </c>
      <c r="D12" t="s">
        <v>75</v>
      </c>
      <c r="E12" t="s">
        <v>76</v>
      </c>
      <c r="F12" t="s">
        <v>30</v>
      </c>
      <c r="G12" t="s">
        <v>24</v>
      </c>
      <c r="H12" t="s">
        <v>5306</v>
      </c>
      <c r="I12" t="s">
        <v>5306</v>
      </c>
      <c r="J12" t="s">
        <v>5309</v>
      </c>
      <c r="L12">
        <v>13</v>
      </c>
      <c r="M12" t="s">
        <v>5250</v>
      </c>
      <c r="N12" t="s">
        <v>71</v>
      </c>
      <c r="O12" t="s">
        <v>36</v>
      </c>
    </row>
    <row r="13" spans="1:15">
      <c r="A13">
        <v>11</v>
      </c>
      <c r="B13" t="s">
        <v>5853</v>
      </c>
      <c r="C13" t="s">
        <v>5322</v>
      </c>
      <c r="D13" t="s">
        <v>77</v>
      </c>
      <c r="E13" t="s">
        <v>78</v>
      </c>
      <c r="F13" t="s">
        <v>30</v>
      </c>
      <c r="G13" t="s">
        <v>24</v>
      </c>
      <c r="H13" t="s">
        <v>5311</v>
      </c>
      <c r="I13" t="s">
        <v>5311</v>
      </c>
      <c r="J13" t="s">
        <v>5309</v>
      </c>
      <c r="L13">
        <v>15</v>
      </c>
      <c r="M13" t="s">
        <v>5250</v>
      </c>
      <c r="N13" t="s">
        <v>47</v>
      </c>
      <c r="O13" t="s">
        <v>25</v>
      </c>
    </row>
    <row r="14" spans="1:15">
      <c r="A14">
        <v>12</v>
      </c>
      <c r="B14" t="s">
        <v>5853</v>
      </c>
      <c r="C14" t="s">
        <v>5323</v>
      </c>
      <c r="D14" t="s">
        <v>79</v>
      </c>
      <c r="E14" t="s">
        <v>80</v>
      </c>
      <c r="F14" t="s">
        <v>30</v>
      </c>
      <c r="G14" t="s">
        <v>24</v>
      </c>
      <c r="H14" t="s">
        <v>5311</v>
      </c>
      <c r="I14" t="s">
        <v>5311</v>
      </c>
      <c r="J14" t="s">
        <v>5309</v>
      </c>
      <c r="L14">
        <v>16</v>
      </c>
      <c r="M14" t="s">
        <v>5250</v>
      </c>
      <c r="N14" t="s">
        <v>51</v>
      </c>
      <c r="O14" t="s">
        <v>25</v>
      </c>
    </row>
    <row r="15" spans="1:15">
      <c r="A15">
        <v>13</v>
      </c>
      <c r="B15" t="s">
        <v>5853</v>
      </c>
      <c r="C15" t="s">
        <v>5858</v>
      </c>
      <c r="D15" t="s">
        <v>85</v>
      </c>
      <c r="E15" t="s">
        <v>86</v>
      </c>
      <c r="F15" t="s">
        <v>30</v>
      </c>
      <c r="G15" t="s">
        <v>24</v>
      </c>
      <c r="H15" t="s">
        <v>5306</v>
      </c>
      <c r="I15" t="s">
        <v>5306</v>
      </c>
      <c r="J15" t="s">
        <v>5309</v>
      </c>
      <c r="L15">
        <v>17</v>
      </c>
      <c r="M15" t="s">
        <v>5250</v>
      </c>
      <c r="N15" t="s">
        <v>81</v>
      </c>
      <c r="O15" t="s">
        <v>36</v>
      </c>
    </row>
    <row r="16" spans="1:15">
      <c r="A16">
        <v>14</v>
      </c>
      <c r="B16" t="s">
        <v>5853</v>
      </c>
      <c r="C16" t="s">
        <v>5325</v>
      </c>
      <c r="D16" t="s">
        <v>87</v>
      </c>
      <c r="E16" t="s">
        <v>88</v>
      </c>
      <c r="F16" t="s">
        <v>30</v>
      </c>
      <c r="G16" t="s">
        <v>24</v>
      </c>
      <c r="H16" t="s">
        <v>5311</v>
      </c>
      <c r="I16" t="s">
        <v>5311</v>
      </c>
      <c r="J16" t="s">
        <v>5309</v>
      </c>
      <c r="L16">
        <v>19</v>
      </c>
      <c r="M16" t="s">
        <v>5250</v>
      </c>
      <c r="N16" t="s">
        <v>47</v>
      </c>
      <c r="O16" t="s">
        <v>25</v>
      </c>
    </row>
    <row r="17" spans="1:16">
      <c r="A17">
        <v>15</v>
      </c>
      <c r="B17" t="s">
        <v>5853</v>
      </c>
      <c r="C17" t="s">
        <v>5326</v>
      </c>
      <c r="D17" t="s">
        <v>89</v>
      </c>
      <c r="E17" t="s">
        <v>90</v>
      </c>
      <c r="F17" t="s">
        <v>30</v>
      </c>
      <c r="G17" t="s">
        <v>24</v>
      </c>
      <c r="H17" t="s">
        <v>5311</v>
      </c>
      <c r="I17" t="s">
        <v>5311</v>
      </c>
      <c r="J17" t="s">
        <v>5309</v>
      </c>
      <c r="L17">
        <v>20</v>
      </c>
      <c r="M17" t="s">
        <v>5250</v>
      </c>
      <c r="N17" t="s">
        <v>51</v>
      </c>
      <c r="O17" t="s">
        <v>25</v>
      </c>
    </row>
    <row r="18" spans="1:16">
      <c r="A18">
        <v>16</v>
      </c>
      <c r="B18" t="s">
        <v>5853</v>
      </c>
      <c r="C18" t="s">
        <v>5859</v>
      </c>
      <c r="D18" t="s">
        <v>95</v>
      </c>
      <c r="E18" t="s">
        <v>96</v>
      </c>
      <c r="F18" t="s">
        <v>23</v>
      </c>
      <c r="G18" t="s">
        <v>24</v>
      </c>
      <c r="H18" t="s">
        <v>5306</v>
      </c>
      <c r="I18" t="s">
        <v>5306</v>
      </c>
      <c r="J18" t="s">
        <v>5309</v>
      </c>
      <c r="L18">
        <v>21</v>
      </c>
      <c r="M18" t="s">
        <v>5250</v>
      </c>
      <c r="N18" t="s">
        <v>91</v>
      </c>
      <c r="O18" t="s">
        <v>36</v>
      </c>
    </row>
    <row r="19" spans="1:16">
      <c r="A19">
        <v>17</v>
      </c>
      <c r="B19" t="s">
        <v>5853</v>
      </c>
      <c r="C19" t="s">
        <v>5328</v>
      </c>
      <c r="D19" t="s">
        <v>97</v>
      </c>
      <c r="E19" t="s">
        <v>98</v>
      </c>
      <c r="F19" t="s">
        <v>23</v>
      </c>
      <c r="G19" t="s">
        <v>24</v>
      </c>
      <c r="H19" t="s">
        <v>5311</v>
      </c>
      <c r="I19" t="s">
        <v>5311</v>
      </c>
      <c r="J19" t="s">
        <v>5329</v>
      </c>
      <c r="L19">
        <v>23</v>
      </c>
      <c r="M19" t="s">
        <v>5250</v>
      </c>
      <c r="N19" t="s">
        <v>47</v>
      </c>
      <c r="O19" t="s">
        <v>25</v>
      </c>
    </row>
    <row r="20" spans="1:16">
      <c r="A20">
        <v>18</v>
      </c>
      <c r="B20" t="s">
        <v>5853</v>
      </c>
      <c r="C20" t="s">
        <v>5330</v>
      </c>
      <c r="D20" t="s">
        <v>99</v>
      </c>
      <c r="E20" t="s">
        <v>100</v>
      </c>
      <c r="F20" t="s">
        <v>30</v>
      </c>
      <c r="G20" t="s">
        <v>24</v>
      </c>
      <c r="H20" t="s">
        <v>5311</v>
      </c>
      <c r="I20" t="s">
        <v>5311</v>
      </c>
      <c r="J20" t="s">
        <v>5309</v>
      </c>
      <c r="L20">
        <v>24</v>
      </c>
      <c r="M20" t="s">
        <v>5250</v>
      </c>
      <c r="N20" t="s">
        <v>51</v>
      </c>
      <c r="O20" t="s">
        <v>25</v>
      </c>
    </row>
    <row r="21" spans="1:16">
      <c r="A21">
        <v>19</v>
      </c>
      <c r="B21" t="s">
        <v>5853</v>
      </c>
      <c r="C21" t="s">
        <v>5331</v>
      </c>
      <c r="D21" t="s">
        <v>65</v>
      </c>
      <c r="E21" t="s">
        <v>103</v>
      </c>
      <c r="F21" t="s">
        <v>23</v>
      </c>
      <c r="G21" t="s">
        <v>24</v>
      </c>
      <c r="H21" t="s">
        <v>5311</v>
      </c>
      <c r="I21" t="s">
        <v>5311</v>
      </c>
      <c r="J21" t="s">
        <v>5309</v>
      </c>
      <c r="L21">
        <v>27</v>
      </c>
      <c r="M21" t="s">
        <v>5250</v>
      </c>
      <c r="N21" t="s">
        <v>64</v>
      </c>
      <c r="O21" t="s">
        <v>25</v>
      </c>
    </row>
    <row r="22" spans="1:16">
      <c r="A22">
        <v>20</v>
      </c>
      <c r="B22" t="s">
        <v>5853</v>
      </c>
      <c r="C22" t="s">
        <v>5332</v>
      </c>
      <c r="D22" t="s">
        <v>69</v>
      </c>
      <c r="E22" t="s">
        <v>104</v>
      </c>
      <c r="F22" t="s">
        <v>23</v>
      </c>
      <c r="G22" t="s">
        <v>24</v>
      </c>
      <c r="H22" t="s">
        <v>5311</v>
      </c>
      <c r="I22" t="s">
        <v>5311</v>
      </c>
      <c r="J22" t="s">
        <v>5309</v>
      </c>
      <c r="L22">
        <v>28</v>
      </c>
      <c r="M22" t="s">
        <v>5250</v>
      </c>
      <c r="N22" t="s">
        <v>67</v>
      </c>
      <c r="O22" t="s">
        <v>25</v>
      </c>
    </row>
    <row r="23" spans="1:16">
      <c r="A23">
        <v>21</v>
      </c>
      <c r="B23" t="s">
        <v>5853</v>
      </c>
      <c r="C23" t="s">
        <v>5333</v>
      </c>
      <c r="D23" t="s">
        <v>107</v>
      </c>
      <c r="E23" t="s">
        <v>108</v>
      </c>
      <c r="F23" t="s">
        <v>23</v>
      </c>
      <c r="G23" t="s">
        <v>17</v>
      </c>
      <c r="H23" t="s">
        <v>5306</v>
      </c>
      <c r="I23" t="s">
        <v>5314</v>
      </c>
      <c r="J23" t="s">
        <v>5309</v>
      </c>
      <c r="K23">
        <v>1</v>
      </c>
      <c r="L23">
        <v>29</v>
      </c>
      <c r="M23" t="s">
        <v>10</v>
      </c>
      <c r="N23" t="s">
        <v>105</v>
      </c>
      <c r="O23" t="s">
        <v>18</v>
      </c>
    </row>
    <row r="24" spans="1:16">
      <c r="A24">
        <v>22</v>
      </c>
      <c r="B24" t="s">
        <v>5853</v>
      </c>
      <c r="C24" t="s">
        <v>5334</v>
      </c>
      <c r="D24" t="s">
        <v>110</v>
      </c>
      <c r="E24" t="s">
        <v>111</v>
      </c>
      <c r="F24" t="s">
        <v>23</v>
      </c>
      <c r="G24" t="s">
        <v>17</v>
      </c>
      <c r="H24" t="s">
        <v>5335</v>
      </c>
      <c r="I24" t="s">
        <v>5335</v>
      </c>
      <c r="J24" t="s">
        <v>5315</v>
      </c>
      <c r="K24">
        <v>1</v>
      </c>
      <c r="L24">
        <v>30</v>
      </c>
      <c r="M24" t="s">
        <v>10</v>
      </c>
      <c r="N24" t="s">
        <v>109</v>
      </c>
      <c r="O24" t="s">
        <v>25</v>
      </c>
    </row>
    <row r="25" spans="1:16">
      <c r="A25">
        <v>23</v>
      </c>
      <c r="B25" t="s">
        <v>5853</v>
      </c>
      <c r="C25" t="s">
        <v>5336</v>
      </c>
      <c r="D25" t="s">
        <v>114</v>
      </c>
      <c r="E25" t="s">
        <v>115</v>
      </c>
      <c r="F25" t="s">
        <v>30</v>
      </c>
      <c r="G25" t="s">
        <v>17</v>
      </c>
      <c r="H25" t="s">
        <v>5337</v>
      </c>
      <c r="I25" t="s">
        <v>5337</v>
      </c>
      <c r="J25" t="s">
        <v>5306</v>
      </c>
      <c r="K25">
        <v>1</v>
      </c>
      <c r="L25">
        <v>31</v>
      </c>
      <c r="M25" t="s">
        <v>10</v>
      </c>
      <c r="N25" t="s">
        <v>112</v>
      </c>
      <c r="O25" t="s">
        <v>25</v>
      </c>
    </row>
    <row r="26" spans="1:16">
      <c r="A26">
        <v>24</v>
      </c>
      <c r="B26" t="s">
        <v>5853</v>
      </c>
      <c r="C26" t="s">
        <v>5338</v>
      </c>
      <c r="D26" t="s">
        <v>118</v>
      </c>
      <c r="E26" t="s">
        <v>5339</v>
      </c>
      <c r="F26" t="s">
        <v>23</v>
      </c>
      <c r="G26" t="s">
        <v>17</v>
      </c>
      <c r="H26" t="s">
        <v>5340</v>
      </c>
      <c r="I26" t="s">
        <v>5340</v>
      </c>
      <c r="J26" t="s">
        <v>5315</v>
      </c>
      <c r="K26">
        <v>1</v>
      </c>
      <c r="L26">
        <v>32</v>
      </c>
      <c r="M26" t="s">
        <v>10</v>
      </c>
      <c r="N26" t="s">
        <v>116</v>
      </c>
      <c r="O26" t="s">
        <v>25</v>
      </c>
    </row>
    <row r="27" spans="1:16">
      <c r="A27">
        <v>25</v>
      </c>
      <c r="B27" t="s">
        <v>5853</v>
      </c>
      <c r="C27" t="s">
        <v>5341</v>
      </c>
      <c r="D27" t="s">
        <v>121</v>
      </c>
      <c r="E27" t="s">
        <v>122</v>
      </c>
      <c r="F27" t="s">
        <v>23</v>
      </c>
      <c r="G27" t="s">
        <v>17</v>
      </c>
      <c r="H27" t="s">
        <v>5335</v>
      </c>
      <c r="I27" t="s">
        <v>5335</v>
      </c>
      <c r="J27" t="s">
        <v>5315</v>
      </c>
      <c r="K27">
        <v>1</v>
      </c>
      <c r="L27">
        <v>33</v>
      </c>
      <c r="M27" t="s">
        <v>10</v>
      </c>
      <c r="N27" t="s">
        <v>120</v>
      </c>
      <c r="O27" t="s">
        <v>25</v>
      </c>
    </row>
    <row r="28" spans="1:16">
      <c r="A28">
        <v>26</v>
      </c>
      <c r="B28" t="s">
        <v>5853</v>
      </c>
      <c r="C28" t="s">
        <v>5342</v>
      </c>
      <c r="D28" t="s">
        <v>5343</v>
      </c>
      <c r="E28" t="s">
        <v>5344</v>
      </c>
      <c r="F28" t="s">
        <v>30</v>
      </c>
      <c r="G28" t="s">
        <v>174</v>
      </c>
      <c r="H28" t="s">
        <v>5340</v>
      </c>
      <c r="I28" t="s">
        <v>5340</v>
      </c>
      <c r="J28" t="s">
        <v>5308</v>
      </c>
      <c r="K28">
        <v>1</v>
      </c>
      <c r="L28">
        <v>34</v>
      </c>
      <c r="M28" t="s">
        <v>10</v>
      </c>
      <c r="N28" t="s">
        <v>5345</v>
      </c>
      <c r="O28" t="s">
        <v>25</v>
      </c>
    </row>
    <row r="29" spans="1:16">
      <c r="A29">
        <v>27</v>
      </c>
      <c r="B29" t="s">
        <v>5853</v>
      </c>
      <c r="C29" t="s">
        <v>5346</v>
      </c>
      <c r="D29" t="s">
        <v>125</v>
      </c>
      <c r="E29" t="s">
        <v>126</v>
      </c>
      <c r="F29" t="s">
        <v>30</v>
      </c>
      <c r="G29" t="s">
        <v>17</v>
      </c>
      <c r="H29" t="s">
        <v>5340</v>
      </c>
      <c r="I29" t="s">
        <v>5340</v>
      </c>
      <c r="J29" t="s">
        <v>5308</v>
      </c>
      <c r="K29">
        <v>1</v>
      </c>
      <c r="L29">
        <v>35</v>
      </c>
      <c r="M29" t="s">
        <v>10</v>
      </c>
      <c r="N29" t="s">
        <v>123</v>
      </c>
      <c r="O29" t="s">
        <v>25</v>
      </c>
      <c r="P29" t="s">
        <v>5309</v>
      </c>
    </row>
    <row r="30" spans="1:16">
      <c r="A30">
        <v>28</v>
      </c>
      <c r="B30" t="s">
        <v>5853</v>
      </c>
      <c r="C30" t="s">
        <v>5348</v>
      </c>
      <c r="D30" t="s">
        <v>129</v>
      </c>
      <c r="E30" t="s">
        <v>5349</v>
      </c>
      <c r="F30" t="s">
        <v>23</v>
      </c>
      <c r="G30" t="s">
        <v>17</v>
      </c>
      <c r="H30" t="s">
        <v>5340</v>
      </c>
      <c r="I30" t="s">
        <v>5340</v>
      </c>
      <c r="J30" t="s">
        <v>5306</v>
      </c>
      <c r="K30">
        <v>1</v>
      </c>
      <c r="L30">
        <v>36</v>
      </c>
      <c r="M30" t="s">
        <v>10</v>
      </c>
      <c r="N30" t="s">
        <v>127</v>
      </c>
      <c r="O30" t="s">
        <v>25</v>
      </c>
    </row>
    <row r="31" spans="1:16">
      <c r="A31">
        <v>29</v>
      </c>
      <c r="B31" t="s">
        <v>5853</v>
      </c>
      <c r="C31" t="s">
        <v>5350</v>
      </c>
      <c r="D31" t="s">
        <v>133</v>
      </c>
      <c r="E31" t="s">
        <v>5351</v>
      </c>
      <c r="F31" t="s">
        <v>23</v>
      </c>
      <c r="G31" t="s">
        <v>17</v>
      </c>
      <c r="H31" t="s">
        <v>5340</v>
      </c>
      <c r="I31" t="s">
        <v>5340</v>
      </c>
      <c r="J31" t="s">
        <v>5306</v>
      </c>
      <c r="K31">
        <v>1</v>
      </c>
      <c r="L31">
        <v>37</v>
      </c>
      <c r="M31" t="s">
        <v>10</v>
      </c>
      <c r="N31" t="s">
        <v>131</v>
      </c>
      <c r="O31" t="s">
        <v>25</v>
      </c>
    </row>
    <row r="32" spans="1:16">
      <c r="A32">
        <v>30</v>
      </c>
      <c r="B32" t="s">
        <v>5853</v>
      </c>
      <c r="C32" t="s">
        <v>5860</v>
      </c>
      <c r="D32" t="s">
        <v>142</v>
      </c>
      <c r="E32" t="s">
        <v>143</v>
      </c>
      <c r="F32" t="s">
        <v>139</v>
      </c>
      <c r="G32" t="s">
        <v>17</v>
      </c>
      <c r="H32" t="s">
        <v>5306</v>
      </c>
      <c r="I32" t="s">
        <v>5314</v>
      </c>
      <c r="J32" t="s">
        <v>5308</v>
      </c>
      <c r="L32">
        <v>38</v>
      </c>
      <c r="M32" t="s">
        <v>10</v>
      </c>
      <c r="N32" t="s">
        <v>135</v>
      </c>
      <c r="O32" t="s">
        <v>36</v>
      </c>
    </row>
    <row r="33" spans="1:15">
      <c r="A33">
        <v>31</v>
      </c>
      <c r="B33" t="s">
        <v>5853</v>
      </c>
      <c r="C33" t="s">
        <v>5861</v>
      </c>
      <c r="D33" t="s">
        <v>146</v>
      </c>
      <c r="E33" t="s">
        <v>147</v>
      </c>
      <c r="F33" t="s">
        <v>30</v>
      </c>
      <c r="G33" t="s">
        <v>17</v>
      </c>
      <c r="H33" t="s">
        <v>5337</v>
      </c>
      <c r="I33" t="s">
        <v>5308</v>
      </c>
      <c r="J33" t="s">
        <v>5308</v>
      </c>
      <c r="L33">
        <v>40</v>
      </c>
      <c r="M33" t="s">
        <v>10</v>
      </c>
      <c r="N33" t="s">
        <v>144</v>
      </c>
      <c r="O33" t="s">
        <v>25</v>
      </c>
    </row>
    <row r="34" spans="1:15">
      <c r="A34">
        <v>32</v>
      </c>
      <c r="B34" t="s">
        <v>5853</v>
      </c>
      <c r="C34" t="s">
        <v>5862</v>
      </c>
      <c r="D34" t="s">
        <v>150</v>
      </c>
      <c r="E34" t="s">
        <v>151</v>
      </c>
      <c r="F34" t="s">
        <v>30</v>
      </c>
      <c r="G34" t="s">
        <v>17</v>
      </c>
      <c r="H34" t="s">
        <v>5337</v>
      </c>
      <c r="I34" t="s">
        <v>5308</v>
      </c>
      <c r="J34" t="s">
        <v>5308</v>
      </c>
      <c r="L34">
        <v>41</v>
      </c>
      <c r="M34" t="s">
        <v>10</v>
      </c>
      <c r="N34" t="s">
        <v>148</v>
      </c>
      <c r="O34" t="s">
        <v>25</v>
      </c>
    </row>
    <row r="35" spans="1:15">
      <c r="A35">
        <v>33</v>
      </c>
      <c r="B35" t="s">
        <v>5853</v>
      </c>
      <c r="C35" t="s">
        <v>5863</v>
      </c>
      <c r="D35" t="s">
        <v>153</v>
      </c>
      <c r="E35" t="s">
        <v>154</v>
      </c>
      <c r="F35" t="s">
        <v>30</v>
      </c>
      <c r="G35" t="s">
        <v>17</v>
      </c>
      <c r="H35" t="s">
        <v>5311</v>
      </c>
      <c r="I35" t="s">
        <v>5308</v>
      </c>
      <c r="J35" t="s">
        <v>5308</v>
      </c>
      <c r="L35">
        <v>42</v>
      </c>
      <c r="M35" t="s">
        <v>10</v>
      </c>
      <c r="N35" t="s">
        <v>152</v>
      </c>
      <c r="O35" t="s">
        <v>25</v>
      </c>
    </row>
    <row r="36" spans="1:15">
      <c r="A36">
        <v>34</v>
      </c>
      <c r="B36" t="s">
        <v>5853</v>
      </c>
      <c r="C36" t="s">
        <v>5352</v>
      </c>
      <c r="D36" t="s">
        <v>161</v>
      </c>
      <c r="E36" t="s">
        <v>162</v>
      </c>
      <c r="F36" t="s">
        <v>139</v>
      </c>
      <c r="G36" t="s">
        <v>17</v>
      </c>
      <c r="H36" t="s">
        <v>5306</v>
      </c>
      <c r="I36" t="s">
        <v>5314</v>
      </c>
      <c r="J36" t="s">
        <v>5353</v>
      </c>
      <c r="K36">
        <v>1</v>
      </c>
      <c r="L36">
        <v>43</v>
      </c>
      <c r="M36" t="s">
        <v>10</v>
      </c>
      <c r="N36" t="s">
        <v>155</v>
      </c>
      <c r="O36" t="s">
        <v>36</v>
      </c>
    </row>
    <row r="37" spans="1:15">
      <c r="A37">
        <v>35</v>
      </c>
      <c r="B37" t="s">
        <v>5853</v>
      </c>
      <c r="C37" t="s">
        <v>5355</v>
      </c>
      <c r="D37" t="s">
        <v>165</v>
      </c>
      <c r="E37" t="s">
        <v>166</v>
      </c>
      <c r="F37" t="s">
        <v>23</v>
      </c>
      <c r="G37" t="s">
        <v>17</v>
      </c>
      <c r="H37" t="s">
        <v>5340</v>
      </c>
      <c r="I37" t="s">
        <v>5340</v>
      </c>
      <c r="J37" t="s">
        <v>5353</v>
      </c>
      <c r="K37">
        <v>1</v>
      </c>
      <c r="L37">
        <v>45</v>
      </c>
      <c r="M37" t="s">
        <v>10</v>
      </c>
      <c r="N37" t="s">
        <v>163</v>
      </c>
      <c r="O37" t="s">
        <v>25</v>
      </c>
    </row>
    <row r="38" spans="1:15">
      <c r="A38">
        <v>36</v>
      </c>
      <c r="B38" t="s">
        <v>5853</v>
      </c>
      <c r="C38" t="s">
        <v>5356</v>
      </c>
      <c r="D38" t="s">
        <v>168</v>
      </c>
      <c r="E38" t="s">
        <v>169</v>
      </c>
      <c r="F38" t="s">
        <v>30</v>
      </c>
      <c r="G38" t="s">
        <v>17</v>
      </c>
      <c r="H38" t="s">
        <v>5337</v>
      </c>
      <c r="I38" t="s">
        <v>5337</v>
      </c>
      <c r="J38" t="s">
        <v>5353</v>
      </c>
      <c r="K38">
        <v>1</v>
      </c>
      <c r="L38">
        <v>46</v>
      </c>
      <c r="M38" t="s">
        <v>10</v>
      </c>
      <c r="N38" t="s">
        <v>167</v>
      </c>
      <c r="O38" t="s">
        <v>25</v>
      </c>
    </row>
    <row r="39" spans="1:15">
      <c r="A39">
        <v>37</v>
      </c>
      <c r="B39" t="s">
        <v>5853</v>
      </c>
      <c r="C39" t="s">
        <v>5357</v>
      </c>
      <c r="D39" t="s">
        <v>172</v>
      </c>
      <c r="E39" t="s">
        <v>173</v>
      </c>
      <c r="F39" t="s">
        <v>30</v>
      </c>
      <c r="G39" t="s">
        <v>174</v>
      </c>
      <c r="H39" t="s">
        <v>5337</v>
      </c>
      <c r="I39" t="s">
        <v>5337</v>
      </c>
      <c r="J39" t="s">
        <v>942</v>
      </c>
      <c r="K39">
        <v>1</v>
      </c>
      <c r="L39">
        <v>47</v>
      </c>
      <c r="M39" t="s">
        <v>10</v>
      </c>
      <c r="N39" t="s">
        <v>170</v>
      </c>
      <c r="O39" t="s">
        <v>25</v>
      </c>
    </row>
    <row r="40" spans="1:15">
      <c r="A40">
        <v>38</v>
      </c>
      <c r="B40" t="s">
        <v>5853</v>
      </c>
      <c r="C40" t="s">
        <v>5358</v>
      </c>
      <c r="D40" t="s">
        <v>177</v>
      </c>
      <c r="E40" t="s">
        <v>178</v>
      </c>
      <c r="F40" t="s">
        <v>30</v>
      </c>
      <c r="G40" t="s">
        <v>17</v>
      </c>
      <c r="H40" t="s">
        <v>5337</v>
      </c>
      <c r="I40" t="s">
        <v>5337</v>
      </c>
      <c r="J40" t="s">
        <v>5353</v>
      </c>
      <c r="K40">
        <v>1</v>
      </c>
      <c r="L40">
        <v>48</v>
      </c>
      <c r="M40" t="s">
        <v>10</v>
      </c>
      <c r="N40" t="s">
        <v>175</v>
      </c>
      <c r="O40" t="s">
        <v>25</v>
      </c>
    </row>
    <row r="41" spans="1:15">
      <c r="A41">
        <v>39</v>
      </c>
      <c r="B41" t="s">
        <v>5853</v>
      </c>
      <c r="C41" t="s">
        <v>5359</v>
      </c>
      <c r="D41" t="s">
        <v>180</v>
      </c>
      <c r="E41" t="s">
        <v>181</v>
      </c>
      <c r="F41" t="s">
        <v>23</v>
      </c>
      <c r="G41" t="s">
        <v>17</v>
      </c>
      <c r="H41" t="s">
        <v>5340</v>
      </c>
      <c r="I41" t="s">
        <v>5340</v>
      </c>
      <c r="J41" t="s">
        <v>5306</v>
      </c>
      <c r="K41">
        <v>1</v>
      </c>
      <c r="L41">
        <v>49</v>
      </c>
      <c r="M41" t="s">
        <v>10</v>
      </c>
      <c r="N41" t="s">
        <v>179</v>
      </c>
      <c r="O41" t="s">
        <v>25</v>
      </c>
    </row>
    <row r="42" spans="1:15">
      <c r="A42">
        <v>40</v>
      </c>
      <c r="B42" t="s">
        <v>5853</v>
      </c>
      <c r="C42" t="s">
        <v>5360</v>
      </c>
      <c r="D42" t="s">
        <v>184</v>
      </c>
      <c r="E42" t="s">
        <v>5361</v>
      </c>
      <c r="F42" t="s">
        <v>30</v>
      </c>
      <c r="G42" t="s">
        <v>17</v>
      </c>
      <c r="H42" t="s">
        <v>5337</v>
      </c>
      <c r="I42" t="s">
        <v>5337</v>
      </c>
      <c r="J42" t="s">
        <v>5353</v>
      </c>
      <c r="K42">
        <v>1</v>
      </c>
      <c r="L42">
        <v>50</v>
      </c>
      <c r="M42" t="s">
        <v>10</v>
      </c>
      <c r="N42" t="s">
        <v>182</v>
      </c>
      <c r="O42" t="s">
        <v>25</v>
      </c>
    </row>
    <row r="43" spans="1:15">
      <c r="A43">
        <v>41</v>
      </c>
      <c r="B43" t="s">
        <v>5853</v>
      </c>
      <c r="C43" t="s">
        <v>5362</v>
      </c>
      <c r="D43" t="s">
        <v>187</v>
      </c>
      <c r="E43" t="s">
        <v>188</v>
      </c>
      <c r="F43" t="s">
        <v>30</v>
      </c>
      <c r="G43" t="s">
        <v>17</v>
      </c>
      <c r="H43" t="s">
        <v>5340</v>
      </c>
      <c r="I43" t="s">
        <v>5340</v>
      </c>
      <c r="J43" t="s">
        <v>5306</v>
      </c>
      <c r="K43">
        <v>1</v>
      </c>
      <c r="L43">
        <v>51</v>
      </c>
      <c r="M43" t="s">
        <v>10</v>
      </c>
      <c r="N43" t="s">
        <v>186</v>
      </c>
      <c r="O43" t="s">
        <v>25</v>
      </c>
    </row>
    <row r="44" spans="1:15">
      <c r="A44">
        <v>42</v>
      </c>
      <c r="B44" t="s">
        <v>5853</v>
      </c>
      <c r="C44" t="s">
        <v>5363</v>
      </c>
      <c r="D44" t="s">
        <v>195</v>
      </c>
      <c r="E44" t="s">
        <v>196</v>
      </c>
      <c r="F44" t="s">
        <v>139</v>
      </c>
      <c r="G44" t="s">
        <v>17</v>
      </c>
      <c r="H44" t="s">
        <v>5306</v>
      </c>
      <c r="I44" t="s">
        <v>5314</v>
      </c>
      <c r="J44" t="s">
        <v>5306</v>
      </c>
      <c r="K44">
        <v>1</v>
      </c>
      <c r="L44">
        <v>52</v>
      </c>
      <c r="M44" t="s">
        <v>10</v>
      </c>
      <c r="N44" t="s">
        <v>189</v>
      </c>
      <c r="O44" t="s">
        <v>36</v>
      </c>
    </row>
    <row r="45" spans="1:15">
      <c r="A45">
        <v>43</v>
      </c>
      <c r="B45" t="s">
        <v>5853</v>
      </c>
      <c r="C45" t="s">
        <v>5364</v>
      </c>
      <c r="D45" t="s">
        <v>198</v>
      </c>
      <c r="E45" t="s">
        <v>199</v>
      </c>
      <c r="F45" t="s">
        <v>30</v>
      </c>
      <c r="G45" t="s">
        <v>17</v>
      </c>
      <c r="H45" t="s">
        <v>5337</v>
      </c>
      <c r="I45" t="s">
        <v>5337</v>
      </c>
      <c r="J45" t="s">
        <v>5306</v>
      </c>
      <c r="K45">
        <v>1</v>
      </c>
      <c r="L45">
        <v>54</v>
      </c>
      <c r="M45" t="s">
        <v>10</v>
      </c>
      <c r="N45" t="s">
        <v>197</v>
      </c>
      <c r="O45" t="s">
        <v>25</v>
      </c>
    </row>
    <row r="46" spans="1:15">
      <c r="A46">
        <v>44</v>
      </c>
      <c r="B46" t="s">
        <v>5853</v>
      </c>
      <c r="C46" t="s">
        <v>5365</v>
      </c>
      <c r="D46" t="s">
        <v>202</v>
      </c>
      <c r="E46" t="s">
        <v>203</v>
      </c>
      <c r="F46" t="s">
        <v>30</v>
      </c>
      <c r="G46" t="s">
        <v>17</v>
      </c>
      <c r="H46" t="s">
        <v>5337</v>
      </c>
      <c r="I46" t="s">
        <v>5337</v>
      </c>
      <c r="J46" t="s">
        <v>5353</v>
      </c>
      <c r="K46">
        <v>1</v>
      </c>
      <c r="L46">
        <v>55</v>
      </c>
      <c r="M46" t="s">
        <v>10</v>
      </c>
      <c r="N46" t="s">
        <v>200</v>
      </c>
      <c r="O46" t="s">
        <v>25</v>
      </c>
    </row>
    <row r="47" spans="1:15">
      <c r="A47">
        <v>45</v>
      </c>
      <c r="B47" t="s">
        <v>5853</v>
      </c>
      <c r="C47" t="s">
        <v>5366</v>
      </c>
      <c r="D47" t="s">
        <v>206</v>
      </c>
      <c r="E47" t="s">
        <v>5367</v>
      </c>
      <c r="F47" t="s">
        <v>30</v>
      </c>
      <c r="G47" t="s">
        <v>17</v>
      </c>
      <c r="H47" t="s">
        <v>5337</v>
      </c>
      <c r="I47" t="s">
        <v>5337</v>
      </c>
      <c r="J47" t="s">
        <v>5353</v>
      </c>
      <c r="K47">
        <v>1</v>
      </c>
      <c r="L47">
        <v>56</v>
      </c>
      <c r="M47" t="s">
        <v>10</v>
      </c>
      <c r="N47" t="s">
        <v>204</v>
      </c>
      <c r="O47" t="s">
        <v>25</v>
      </c>
    </row>
    <row r="48" spans="1:15">
      <c r="A48">
        <v>46</v>
      </c>
      <c r="B48" t="s">
        <v>5853</v>
      </c>
      <c r="C48" t="s">
        <v>5368</v>
      </c>
      <c r="D48" t="s">
        <v>210</v>
      </c>
      <c r="E48" t="s">
        <v>210</v>
      </c>
      <c r="F48" t="s">
        <v>23</v>
      </c>
      <c r="G48" t="s">
        <v>17</v>
      </c>
      <c r="H48" t="s">
        <v>5337</v>
      </c>
      <c r="I48" t="s">
        <v>5337</v>
      </c>
      <c r="J48" t="s">
        <v>5353</v>
      </c>
      <c r="K48">
        <v>1</v>
      </c>
      <c r="L48">
        <v>57</v>
      </c>
      <c r="M48" t="s">
        <v>10</v>
      </c>
      <c r="N48" t="s">
        <v>208</v>
      </c>
      <c r="O48" t="s">
        <v>25</v>
      </c>
    </row>
    <row r="49" spans="1:15">
      <c r="A49">
        <v>47</v>
      </c>
      <c r="B49" t="s">
        <v>5853</v>
      </c>
      <c r="C49" t="s">
        <v>5369</v>
      </c>
      <c r="D49" t="s">
        <v>213</v>
      </c>
      <c r="E49" t="s">
        <v>213</v>
      </c>
      <c r="F49" t="s">
        <v>30</v>
      </c>
      <c r="G49" t="s">
        <v>17</v>
      </c>
      <c r="H49" t="s">
        <v>5337</v>
      </c>
      <c r="I49" t="s">
        <v>5337</v>
      </c>
      <c r="J49" t="s">
        <v>5353</v>
      </c>
      <c r="K49">
        <v>1</v>
      </c>
      <c r="L49">
        <v>58</v>
      </c>
      <c r="M49" t="s">
        <v>10</v>
      </c>
      <c r="N49" t="s">
        <v>211</v>
      </c>
      <c r="O49" t="s">
        <v>25</v>
      </c>
    </row>
    <row r="50" spans="1:15">
      <c r="A50">
        <v>48</v>
      </c>
      <c r="B50" t="s">
        <v>5853</v>
      </c>
      <c r="C50" t="s">
        <v>5370</v>
      </c>
      <c r="D50" t="s">
        <v>232</v>
      </c>
      <c r="E50" t="s">
        <v>233</v>
      </c>
      <c r="F50" t="s">
        <v>23</v>
      </c>
      <c r="G50" t="s">
        <v>17</v>
      </c>
      <c r="H50" t="s">
        <v>5306</v>
      </c>
      <c r="I50" t="s">
        <v>5306</v>
      </c>
      <c r="J50" t="s">
        <v>5315</v>
      </c>
      <c r="K50">
        <v>1</v>
      </c>
      <c r="L50">
        <v>62</v>
      </c>
      <c r="M50" t="s">
        <v>10</v>
      </c>
      <c r="N50" t="s">
        <v>226</v>
      </c>
      <c r="O50" t="s">
        <v>36</v>
      </c>
    </row>
    <row r="51" spans="1:15">
      <c r="A51">
        <v>49</v>
      </c>
      <c r="B51" t="s">
        <v>5853</v>
      </c>
      <c r="C51" t="s">
        <v>5372</v>
      </c>
      <c r="D51" t="s">
        <v>235</v>
      </c>
      <c r="E51" t="s">
        <v>236</v>
      </c>
      <c r="F51" t="s">
        <v>23</v>
      </c>
      <c r="G51" t="s">
        <v>17</v>
      </c>
      <c r="H51" t="s">
        <v>5335</v>
      </c>
      <c r="I51" t="s">
        <v>5373</v>
      </c>
      <c r="J51" t="s">
        <v>5353</v>
      </c>
      <c r="K51">
        <v>1</v>
      </c>
      <c r="L51">
        <v>64</v>
      </c>
      <c r="M51" t="s">
        <v>10</v>
      </c>
      <c r="N51" t="s">
        <v>234</v>
      </c>
      <c r="O51" t="s">
        <v>25</v>
      </c>
    </row>
    <row r="52" spans="1:15">
      <c r="A52">
        <v>50</v>
      </c>
      <c r="B52" t="s">
        <v>5853</v>
      </c>
      <c r="C52" t="s">
        <v>5375</v>
      </c>
      <c r="D52" t="s">
        <v>239</v>
      </c>
      <c r="E52" t="s">
        <v>240</v>
      </c>
      <c r="F52" t="s">
        <v>30</v>
      </c>
      <c r="G52" t="s">
        <v>17</v>
      </c>
      <c r="H52" t="s">
        <v>5337</v>
      </c>
      <c r="I52" t="s">
        <v>5337</v>
      </c>
      <c r="J52" t="s">
        <v>5353</v>
      </c>
      <c r="K52">
        <v>1</v>
      </c>
      <c r="L52">
        <v>65</v>
      </c>
      <c r="M52" t="s">
        <v>10</v>
      </c>
      <c r="N52" t="s">
        <v>237</v>
      </c>
      <c r="O52" t="s">
        <v>25</v>
      </c>
    </row>
    <row r="53" spans="1:15">
      <c r="A53">
        <v>51</v>
      </c>
      <c r="B53" t="s">
        <v>5853</v>
      </c>
      <c r="C53" t="s">
        <v>5376</v>
      </c>
      <c r="D53" t="s">
        <v>242</v>
      </c>
      <c r="E53" t="s">
        <v>243</v>
      </c>
      <c r="F53" t="s">
        <v>23</v>
      </c>
      <c r="G53" t="s">
        <v>17</v>
      </c>
      <c r="H53" t="s">
        <v>5377</v>
      </c>
      <c r="I53" t="s">
        <v>5377</v>
      </c>
      <c r="J53" t="s">
        <v>5315</v>
      </c>
      <c r="K53">
        <v>1</v>
      </c>
      <c r="L53">
        <v>66</v>
      </c>
      <c r="M53" t="s">
        <v>10</v>
      </c>
      <c r="N53" t="s">
        <v>241</v>
      </c>
      <c r="O53" t="s">
        <v>25</v>
      </c>
    </row>
    <row r="54" spans="1:15">
      <c r="A54">
        <v>52</v>
      </c>
      <c r="B54" t="s">
        <v>5853</v>
      </c>
      <c r="C54" t="s">
        <v>5378</v>
      </c>
      <c r="D54" t="s">
        <v>246</v>
      </c>
      <c r="E54" t="s">
        <v>5379</v>
      </c>
      <c r="F54" t="s">
        <v>23</v>
      </c>
      <c r="G54" t="s">
        <v>17</v>
      </c>
      <c r="H54" t="s">
        <v>5377</v>
      </c>
      <c r="I54" t="s">
        <v>5377</v>
      </c>
      <c r="J54" t="s">
        <v>5315</v>
      </c>
      <c r="K54">
        <v>1</v>
      </c>
      <c r="L54">
        <v>67</v>
      </c>
      <c r="M54" t="s">
        <v>10</v>
      </c>
      <c r="N54" t="s">
        <v>244</v>
      </c>
      <c r="O54" t="s">
        <v>25</v>
      </c>
    </row>
    <row r="55" spans="1:15">
      <c r="A55">
        <v>53</v>
      </c>
      <c r="B55" t="s">
        <v>5853</v>
      </c>
      <c r="C55" t="s">
        <v>5380</v>
      </c>
      <c r="D55" t="s">
        <v>254</v>
      </c>
      <c r="E55" t="s">
        <v>255</v>
      </c>
      <c r="F55" t="s">
        <v>30</v>
      </c>
      <c r="G55" t="s">
        <v>17</v>
      </c>
      <c r="H55" t="s">
        <v>942</v>
      </c>
      <c r="I55" t="s">
        <v>5306</v>
      </c>
      <c r="J55" t="s">
        <v>5353</v>
      </c>
      <c r="K55">
        <v>1</v>
      </c>
      <c r="L55">
        <v>68</v>
      </c>
      <c r="M55" t="s">
        <v>10</v>
      </c>
      <c r="N55" t="s">
        <v>248</v>
      </c>
      <c r="O55" t="s">
        <v>36</v>
      </c>
    </row>
    <row r="56" spans="1:15">
      <c r="A56">
        <v>54</v>
      </c>
      <c r="B56" t="s">
        <v>5853</v>
      </c>
      <c r="C56" t="s">
        <v>5381</v>
      </c>
      <c r="D56" t="s">
        <v>257</v>
      </c>
      <c r="E56" t="s">
        <v>258</v>
      </c>
      <c r="F56" t="s">
        <v>30</v>
      </c>
      <c r="G56" t="s">
        <v>17</v>
      </c>
      <c r="H56" t="s">
        <v>5337</v>
      </c>
      <c r="I56" t="s">
        <v>5337</v>
      </c>
      <c r="J56" t="s">
        <v>5308</v>
      </c>
      <c r="K56">
        <v>1</v>
      </c>
      <c r="L56">
        <v>70</v>
      </c>
      <c r="M56" t="s">
        <v>10</v>
      </c>
      <c r="N56" t="s">
        <v>256</v>
      </c>
      <c r="O56" t="s">
        <v>25</v>
      </c>
    </row>
    <row r="57" spans="1:15">
      <c r="A57">
        <v>55</v>
      </c>
      <c r="B57" t="s">
        <v>5853</v>
      </c>
      <c r="C57" t="s">
        <v>5382</v>
      </c>
      <c r="D57" t="s">
        <v>261</v>
      </c>
      <c r="E57" t="s">
        <v>262</v>
      </c>
      <c r="F57" t="s">
        <v>30</v>
      </c>
      <c r="G57" t="s">
        <v>17</v>
      </c>
      <c r="H57" t="s">
        <v>5337</v>
      </c>
      <c r="I57" t="s">
        <v>5337</v>
      </c>
      <c r="J57" t="s">
        <v>5383</v>
      </c>
      <c r="K57">
        <v>1</v>
      </c>
      <c r="L57">
        <v>71</v>
      </c>
      <c r="M57" t="s">
        <v>10</v>
      </c>
      <c r="N57" t="s">
        <v>259</v>
      </c>
      <c r="O57" t="s">
        <v>25</v>
      </c>
    </row>
    <row r="58" spans="1:15">
      <c r="A58">
        <v>56</v>
      </c>
      <c r="B58" t="s">
        <v>5853</v>
      </c>
      <c r="C58" t="s">
        <v>5385</v>
      </c>
      <c r="D58" t="s">
        <v>265</v>
      </c>
      <c r="E58" t="s">
        <v>266</v>
      </c>
      <c r="F58" t="s">
        <v>30</v>
      </c>
      <c r="G58" t="s">
        <v>17</v>
      </c>
      <c r="H58" t="s">
        <v>5337</v>
      </c>
      <c r="I58" t="s">
        <v>5337</v>
      </c>
      <c r="J58" t="s">
        <v>5383</v>
      </c>
      <c r="K58">
        <v>1</v>
      </c>
      <c r="L58">
        <v>72</v>
      </c>
      <c r="M58" t="s">
        <v>10</v>
      </c>
      <c r="N58" t="s">
        <v>263</v>
      </c>
      <c r="O58" t="s">
        <v>25</v>
      </c>
    </row>
    <row r="59" spans="1:15">
      <c r="A59">
        <v>57</v>
      </c>
      <c r="B59" t="s">
        <v>5853</v>
      </c>
      <c r="C59" t="s">
        <v>5386</v>
      </c>
      <c r="D59" t="s">
        <v>269</v>
      </c>
      <c r="E59" t="s">
        <v>270</v>
      </c>
      <c r="F59" t="s">
        <v>30</v>
      </c>
      <c r="G59" t="s">
        <v>17</v>
      </c>
      <c r="H59" t="s">
        <v>5337</v>
      </c>
      <c r="I59" t="s">
        <v>5337</v>
      </c>
      <c r="J59" t="s">
        <v>942</v>
      </c>
      <c r="K59">
        <v>1</v>
      </c>
      <c r="L59">
        <v>73</v>
      </c>
      <c r="M59" t="s">
        <v>10</v>
      </c>
      <c r="N59" t="s">
        <v>267</v>
      </c>
      <c r="O59" t="s">
        <v>25</v>
      </c>
    </row>
    <row r="60" spans="1:15">
      <c r="A60">
        <v>58</v>
      </c>
      <c r="B60" t="s">
        <v>5853</v>
      </c>
      <c r="C60" t="s">
        <v>5387</v>
      </c>
      <c r="D60" t="s">
        <v>281</v>
      </c>
      <c r="E60" t="s">
        <v>282</v>
      </c>
      <c r="F60" t="s">
        <v>30</v>
      </c>
      <c r="G60" t="s">
        <v>17</v>
      </c>
      <c r="H60" t="s">
        <v>5337</v>
      </c>
      <c r="I60" t="s">
        <v>5337</v>
      </c>
      <c r="J60" t="s">
        <v>5353</v>
      </c>
      <c r="K60">
        <v>1</v>
      </c>
      <c r="L60">
        <v>76</v>
      </c>
      <c r="M60" t="s">
        <v>10</v>
      </c>
      <c r="N60" t="s">
        <v>279</v>
      </c>
      <c r="O60" t="s">
        <v>25</v>
      </c>
    </row>
    <row r="61" spans="1:15">
      <c r="A61">
        <v>59</v>
      </c>
      <c r="B61" t="s">
        <v>5853</v>
      </c>
      <c r="C61" t="s">
        <v>5388</v>
      </c>
      <c r="D61" t="s">
        <v>289</v>
      </c>
      <c r="E61" t="s">
        <v>290</v>
      </c>
      <c r="F61" t="s">
        <v>30</v>
      </c>
      <c r="G61" t="s">
        <v>17</v>
      </c>
      <c r="H61" t="s">
        <v>5337</v>
      </c>
      <c r="I61" t="s">
        <v>5337</v>
      </c>
      <c r="J61" t="s">
        <v>5308</v>
      </c>
      <c r="K61">
        <v>1</v>
      </c>
      <c r="L61">
        <v>79</v>
      </c>
      <c r="M61" t="s">
        <v>10</v>
      </c>
      <c r="N61" t="s">
        <v>279</v>
      </c>
      <c r="O61" t="s">
        <v>25</v>
      </c>
    </row>
    <row r="62" spans="1:15">
      <c r="A62">
        <v>60</v>
      </c>
      <c r="B62" t="s">
        <v>5853</v>
      </c>
      <c r="C62" t="s">
        <v>5389</v>
      </c>
      <c r="D62" t="s">
        <v>298</v>
      </c>
      <c r="E62" t="s">
        <v>299</v>
      </c>
      <c r="F62" t="s">
        <v>30</v>
      </c>
      <c r="G62" t="s">
        <v>17</v>
      </c>
      <c r="H62" t="s">
        <v>5337</v>
      </c>
      <c r="I62" t="s">
        <v>5337</v>
      </c>
      <c r="J62" t="s">
        <v>5353</v>
      </c>
      <c r="K62">
        <v>1</v>
      </c>
      <c r="L62">
        <v>82</v>
      </c>
      <c r="M62" t="s">
        <v>10</v>
      </c>
      <c r="N62" t="s">
        <v>297</v>
      </c>
      <c r="O62" t="s">
        <v>25</v>
      </c>
    </row>
    <row r="63" spans="1:15">
      <c r="A63">
        <v>61</v>
      </c>
      <c r="B63" t="s">
        <v>5853</v>
      </c>
      <c r="C63" t="s">
        <v>5390</v>
      </c>
      <c r="D63" t="s">
        <v>306</v>
      </c>
      <c r="E63" t="s">
        <v>307</v>
      </c>
      <c r="F63" t="s">
        <v>30</v>
      </c>
      <c r="G63" t="s">
        <v>17</v>
      </c>
      <c r="H63" t="s">
        <v>942</v>
      </c>
      <c r="I63" t="s">
        <v>5314</v>
      </c>
      <c r="J63" t="s">
        <v>5315</v>
      </c>
      <c r="K63">
        <v>1</v>
      </c>
      <c r="L63">
        <v>83</v>
      </c>
      <c r="M63" t="s">
        <v>10</v>
      </c>
      <c r="N63" t="s">
        <v>300</v>
      </c>
      <c r="O63" t="s">
        <v>36</v>
      </c>
    </row>
    <row r="64" spans="1:15">
      <c r="A64">
        <v>62</v>
      </c>
      <c r="B64" t="s">
        <v>5853</v>
      </c>
      <c r="C64" t="s">
        <v>5391</v>
      </c>
      <c r="D64" t="s">
        <v>310</v>
      </c>
      <c r="E64" t="s">
        <v>311</v>
      </c>
      <c r="F64" t="s">
        <v>30</v>
      </c>
      <c r="G64" t="s">
        <v>17</v>
      </c>
      <c r="H64" t="s">
        <v>5337</v>
      </c>
      <c r="I64" t="s">
        <v>5337</v>
      </c>
      <c r="J64" t="s">
        <v>5353</v>
      </c>
      <c r="K64">
        <v>1</v>
      </c>
      <c r="L64">
        <v>85</v>
      </c>
      <c r="M64" t="s">
        <v>10</v>
      </c>
      <c r="N64" t="s">
        <v>308</v>
      </c>
      <c r="O64" t="s">
        <v>25</v>
      </c>
    </row>
    <row r="65" spans="1:15">
      <c r="A65">
        <v>63</v>
      </c>
      <c r="B65" t="s">
        <v>5853</v>
      </c>
      <c r="C65" t="s">
        <v>5392</v>
      </c>
      <c r="D65" t="s">
        <v>314</v>
      </c>
      <c r="E65" t="s">
        <v>315</v>
      </c>
      <c r="F65" t="s">
        <v>30</v>
      </c>
      <c r="G65" t="s">
        <v>24</v>
      </c>
      <c r="H65" t="s">
        <v>5337</v>
      </c>
      <c r="I65" t="s">
        <v>5337</v>
      </c>
      <c r="J65" t="s">
        <v>5353</v>
      </c>
      <c r="K65">
        <v>1</v>
      </c>
      <c r="L65">
        <v>86</v>
      </c>
      <c r="M65" t="s">
        <v>10</v>
      </c>
      <c r="N65" t="s">
        <v>312</v>
      </c>
      <c r="O65" t="s">
        <v>25</v>
      </c>
    </row>
    <row r="66" spans="1:15">
      <c r="A66">
        <v>64</v>
      </c>
      <c r="B66" t="s">
        <v>5853</v>
      </c>
      <c r="C66" t="s">
        <v>5393</v>
      </c>
      <c r="D66" t="s">
        <v>318</v>
      </c>
      <c r="E66" t="s">
        <v>319</v>
      </c>
      <c r="F66" t="s">
        <v>30</v>
      </c>
      <c r="G66" t="s">
        <v>17</v>
      </c>
      <c r="H66" t="s">
        <v>5337</v>
      </c>
      <c r="I66" t="s">
        <v>5337</v>
      </c>
      <c r="J66" t="s">
        <v>5353</v>
      </c>
      <c r="K66">
        <v>1</v>
      </c>
      <c r="L66">
        <v>87</v>
      </c>
      <c r="M66" t="s">
        <v>10</v>
      </c>
      <c r="N66" t="s">
        <v>316</v>
      </c>
      <c r="O66" t="s">
        <v>25</v>
      </c>
    </row>
    <row r="67" spans="1:15">
      <c r="A67">
        <v>65</v>
      </c>
      <c r="B67" t="s">
        <v>5853</v>
      </c>
      <c r="C67" t="s">
        <v>5394</v>
      </c>
      <c r="D67" t="s">
        <v>322</v>
      </c>
      <c r="E67" t="s">
        <v>323</v>
      </c>
      <c r="F67" t="s">
        <v>30</v>
      </c>
      <c r="G67" t="s">
        <v>17</v>
      </c>
      <c r="H67" t="s">
        <v>5337</v>
      </c>
      <c r="I67" t="s">
        <v>5337</v>
      </c>
      <c r="J67" t="s">
        <v>5353</v>
      </c>
      <c r="K67">
        <v>1</v>
      </c>
      <c r="L67">
        <v>88</v>
      </c>
      <c r="M67" t="s">
        <v>10</v>
      </c>
      <c r="N67" t="s">
        <v>320</v>
      </c>
      <c r="O67" t="s">
        <v>25</v>
      </c>
    </row>
    <row r="68" spans="1:15">
      <c r="A68">
        <v>66</v>
      </c>
      <c r="B68" t="s">
        <v>5853</v>
      </c>
      <c r="C68" t="s">
        <v>5395</v>
      </c>
      <c r="D68" t="s">
        <v>326</v>
      </c>
      <c r="E68" t="s">
        <v>327</v>
      </c>
      <c r="F68" t="s">
        <v>23</v>
      </c>
      <c r="G68" t="s">
        <v>17</v>
      </c>
      <c r="H68" t="s">
        <v>5340</v>
      </c>
      <c r="I68" t="s">
        <v>5340</v>
      </c>
      <c r="J68" t="s">
        <v>5315</v>
      </c>
      <c r="K68">
        <v>1</v>
      </c>
      <c r="L68">
        <v>89</v>
      </c>
      <c r="M68" t="s">
        <v>10</v>
      </c>
      <c r="N68" t="s">
        <v>324</v>
      </c>
      <c r="O68" t="s">
        <v>25</v>
      </c>
    </row>
    <row r="69" spans="1:15">
      <c r="A69">
        <v>67</v>
      </c>
      <c r="B69" t="s">
        <v>5853</v>
      </c>
      <c r="C69" t="s">
        <v>5396</v>
      </c>
      <c r="D69" t="s">
        <v>328</v>
      </c>
      <c r="E69" t="s">
        <v>328</v>
      </c>
      <c r="F69" t="s">
        <v>23</v>
      </c>
      <c r="G69" t="s">
        <v>17</v>
      </c>
      <c r="H69" t="s">
        <v>5308</v>
      </c>
      <c r="I69" t="s">
        <v>5308</v>
      </c>
      <c r="J69" t="s">
        <v>5308</v>
      </c>
      <c r="K69">
        <v>1</v>
      </c>
      <c r="L69">
        <v>90</v>
      </c>
      <c r="M69" t="s">
        <v>10</v>
      </c>
      <c r="N69" t="s">
        <v>5249</v>
      </c>
      <c r="O69" t="s">
        <v>36</v>
      </c>
    </row>
    <row r="70" spans="1:15">
      <c r="A70">
        <v>68</v>
      </c>
      <c r="B70" t="s">
        <v>5853</v>
      </c>
      <c r="C70" t="s">
        <v>5397</v>
      </c>
      <c r="D70" t="s">
        <v>331</v>
      </c>
      <c r="E70" t="s">
        <v>332</v>
      </c>
      <c r="F70" t="s">
        <v>23</v>
      </c>
      <c r="G70" t="s">
        <v>17</v>
      </c>
      <c r="H70" t="s">
        <v>5373</v>
      </c>
      <c r="I70" t="s">
        <v>5373</v>
      </c>
      <c r="J70" t="s">
        <v>5315</v>
      </c>
      <c r="K70">
        <v>1</v>
      </c>
      <c r="L70">
        <v>92</v>
      </c>
      <c r="M70" t="s">
        <v>10</v>
      </c>
      <c r="N70" t="s">
        <v>329</v>
      </c>
      <c r="O70" t="s">
        <v>25</v>
      </c>
    </row>
    <row r="71" spans="1:15">
      <c r="A71">
        <v>69</v>
      </c>
      <c r="B71" t="s">
        <v>5853</v>
      </c>
      <c r="C71" t="s">
        <v>5398</v>
      </c>
      <c r="D71" t="s">
        <v>333</v>
      </c>
      <c r="E71" t="s">
        <v>334</v>
      </c>
      <c r="F71" t="s">
        <v>23</v>
      </c>
      <c r="G71" t="s">
        <v>17</v>
      </c>
      <c r="H71" t="s">
        <v>5373</v>
      </c>
      <c r="I71" t="s">
        <v>5373</v>
      </c>
      <c r="J71" t="s">
        <v>5315</v>
      </c>
      <c r="K71">
        <v>1</v>
      </c>
      <c r="L71">
        <v>93</v>
      </c>
      <c r="M71" t="s">
        <v>10</v>
      </c>
      <c r="N71" t="s">
        <v>279</v>
      </c>
      <c r="O71" t="s">
        <v>25</v>
      </c>
    </row>
    <row r="72" spans="1:15">
      <c r="A72">
        <v>70</v>
      </c>
      <c r="B72" t="s">
        <v>5853</v>
      </c>
      <c r="C72" t="s">
        <v>5399</v>
      </c>
      <c r="D72" t="s">
        <v>339</v>
      </c>
      <c r="E72" t="s">
        <v>340</v>
      </c>
      <c r="F72" t="s">
        <v>23</v>
      </c>
      <c r="G72" t="s">
        <v>17</v>
      </c>
      <c r="H72" t="s">
        <v>942</v>
      </c>
      <c r="I72" t="s">
        <v>5314</v>
      </c>
      <c r="J72" t="s">
        <v>5315</v>
      </c>
      <c r="K72">
        <v>1</v>
      </c>
      <c r="L72">
        <v>94</v>
      </c>
      <c r="M72" t="s">
        <v>10</v>
      </c>
      <c r="N72" t="s">
        <v>335</v>
      </c>
      <c r="O72" t="s">
        <v>36</v>
      </c>
    </row>
    <row r="73" spans="1:15">
      <c r="A73">
        <v>71</v>
      </c>
      <c r="B73" t="s">
        <v>5853</v>
      </c>
      <c r="C73" t="s">
        <v>5400</v>
      </c>
      <c r="D73" t="s">
        <v>341</v>
      </c>
      <c r="E73" t="s">
        <v>342</v>
      </c>
      <c r="F73" t="s">
        <v>23</v>
      </c>
      <c r="G73" t="s">
        <v>17</v>
      </c>
      <c r="H73" t="s">
        <v>5373</v>
      </c>
      <c r="I73" t="s">
        <v>5373</v>
      </c>
      <c r="J73" t="s">
        <v>5353</v>
      </c>
      <c r="K73">
        <v>1</v>
      </c>
      <c r="L73">
        <v>96</v>
      </c>
      <c r="M73" t="s">
        <v>10</v>
      </c>
      <c r="N73" t="s">
        <v>234</v>
      </c>
      <c r="O73" t="s">
        <v>25</v>
      </c>
    </row>
    <row r="74" spans="1:15">
      <c r="A74">
        <v>72</v>
      </c>
      <c r="B74" t="s">
        <v>5853</v>
      </c>
      <c r="C74" t="s">
        <v>5402</v>
      </c>
      <c r="D74" t="s">
        <v>343</v>
      </c>
      <c r="E74" t="s">
        <v>344</v>
      </c>
      <c r="F74" t="s">
        <v>30</v>
      </c>
      <c r="G74" t="s">
        <v>17</v>
      </c>
      <c r="H74" t="s">
        <v>5337</v>
      </c>
      <c r="I74" t="s">
        <v>5337</v>
      </c>
      <c r="J74" t="s">
        <v>5353</v>
      </c>
      <c r="K74">
        <v>1</v>
      </c>
      <c r="L74">
        <v>97</v>
      </c>
      <c r="M74" t="s">
        <v>10</v>
      </c>
      <c r="N74" t="s">
        <v>237</v>
      </c>
      <c r="O74" t="s">
        <v>25</v>
      </c>
    </row>
    <row r="75" spans="1:15">
      <c r="A75">
        <v>73</v>
      </c>
      <c r="B75" t="s">
        <v>5853</v>
      </c>
      <c r="C75" t="s">
        <v>5403</v>
      </c>
      <c r="D75" t="s">
        <v>345</v>
      </c>
      <c r="E75" t="s">
        <v>346</v>
      </c>
      <c r="F75" t="s">
        <v>23</v>
      </c>
      <c r="G75" t="s">
        <v>24</v>
      </c>
      <c r="H75" t="s">
        <v>5377</v>
      </c>
      <c r="I75" t="s">
        <v>5377</v>
      </c>
      <c r="J75" t="s">
        <v>5315</v>
      </c>
      <c r="K75">
        <v>1</v>
      </c>
      <c r="L75">
        <v>98</v>
      </c>
      <c r="M75" t="s">
        <v>10</v>
      </c>
      <c r="N75" t="s">
        <v>241</v>
      </c>
      <c r="O75" t="s">
        <v>25</v>
      </c>
    </row>
    <row r="76" spans="1:15">
      <c r="A76">
        <v>74</v>
      </c>
      <c r="B76" t="s">
        <v>5853</v>
      </c>
      <c r="C76" t="s">
        <v>5404</v>
      </c>
      <c r="D76" t="s">
        <v>246</v>
      </c>
      <c r="E76" t="s">
        <v>5405</v>
      </c>
      <c r="F76" t="s">
        <v>30</v>
      </c>
      <c r="G76" t="s">
        <v>17</v>
      </c>
      <c r="H76" t="s">
        <v>5337</v>
      </c>
      <c r="I76" t="s">
        <v>5337</v>
      </c>
      <c r="J76" t="s">
        <v>5353</v>
      </c>
      <c r="K76">
        <v>1</v>
      </c>
      <c r="L76">
        <v>99</v>
      </c>
      <c r="M76" t="s">
        <v>10</v>
      </c>
      <c r="N76" t="s">
        <v>244</v>
      </c>
      <c r="O76" t="s">
        <v>25</v>
      </c>
    </row>
    <row r="77" spans="1:15">
      <c r="A77">
        <v>75</v>
      </c>
      <c r="B77" t="s">
        <v>5853</v>
      </c>
      <c r="C77" t="s">
        <v>5406</v>
      </c>
      <c r="D77" t="s">
        <v>350</v>
      </c>
      <c r="E77" t="s">
        <v>255</v>
      </c>
      <c r="F77" t="s">
        <v>30</v>
      </c>
      <c r="G77" t="s">
        <v>17</v>
      </c>
      <c r="H77" t="s">
        <v>942</v>
      </c>
      <c r="I77" t="s">
        <v>5314</v>
      </c>
      <c r="J77" t="s">
        <v>5353</v>
      </c>
      <c r="K77">
        <v>1</v>
      </c>
      <c r="L77">
        <v>100</v>
      </c>
      <c r="M77" t="s">
        <v>10</v>
      </c>
      <c r="N77" t="s">
        <v>248</v>
      </c>
      <c r="O77" t="s">
        <v>36</v>
      </c>
    </row>
    <row r="78" spans="1:15">
      <c r="A78">
        <v>76</v>
      </c>
      <c r="B78" t="s">
        <v>5853</v>
      </c>
      <c r="C78" t="s">
        <v>5407</v>
      </c>
      <c r="D78" t="s">
        <v>351</v>
      </c>
      <c r="E78" t="s">
        <v>352</v>
      </c>
      <c r="F78" t="s">
        <v>30</v>
      </c>
      <c r="G78" t="s">
        <v>17</v>
      </c>
      <c r="H78" t="s">
        <v>5337</v>
      </c>
      <c r="I78" t="s">
        <v>5337</v>
      </c>
      <c r="J78" t="s">
        <v>942</v>
      </c>
      <c r="K78">
        <v>1</v>
      </c>
      <c r="L78">
        <v>102</v>
      </c>
      <c r="M78" t="s">
        <v>10</v>
      </c>
      <c r="N78" t="s">
        <v>256</v>
      </c>
      <c r="O78" t="s">
        <v>25</v>
      </c>
    </row>
    <row r="79" spans="1:15">
      <c r="A79">
        <v>77</v>
      </c>
      <c r="B79" t="s">
        <v>5853</v>
      </c>
      <c r="C79" t="s">
        <v>5408</v>
      </c>
      <c r="D79" t="s">
        <v>353</v>
      </c>
      <c r="E79" t="s">
        <v>354</v>
      </c>
      <c r="F79" t="s">
        <v>30</v>
      </c>
      <c r="G79" t="s">
        <v>17</v>
      </c>
      <c r="H79" t="s">
        <v>5337</v>
      </c>
      <c r="I79" t="s">
        <v>5337</v>
      </c>
      <c r="J79" t="s">
        <v>5383</v>
      </c>
      <c r="K79">
        <v>1</v>
      </c>
      <c r="L79">
        <v>103</v>
      </c>
      <c r="M79" t="s">
        <v>10</v>
      </c>
      <c r="N79" t="s">
        <v>259</v>
      </c>
      <c r="O79" t="s">
        <v>25</v>
      </c>
    </row>
    <row r="80" spans="1:15">
      <c r="A80">
        <v>78</v>
      </c>
      <c r="B80" t="s">
        <v>5853</v>
      </c>
      <c r="C80" t="s">
        <v>5410</v>
      </c>
      <c r="D80" t="s">
        <v>355</v>
      </c>
      <c r="E80" t="s">
        <v>356</v>
      </c>
      <c r="F80" t="s">
        <v>30</v>
      </c>
      <c r="G80" t="s">
        <v>17</v>
      </c>
      <c r="H80" t="s">
        <v>5337</v>
      </c>
      <c r="I80" t="s">
        <v>5337</v>
      </c>
      <c r="J80" t="s">
        <v>5383</v>
      </c>
      <c r="K80">
        <v>1</v>
      </c>
      <c r="L80">
        <v>104</v>
      </c>
      <c r="M80" t="s">
        <v>10</v>
      </c>
      <c r="N80" t="s">
        <v>263</v>
      </c>
      <c r="O80" t="s">
        <v>25</v>
      </c>
    </row>
    <row r="81" spans="1:15">
      <c r="A81">
        <v>79</v>
      </c>
      <c r="B81" t="s">
        <v>5853</v>
      </c>
      <c r="C81" t="s">
        <v>5411</v>
      </c>
      <c r="D81" t="s">
        <v>357</v>
      </c>
      <c r="E81" t="s">
        <v>358</v>
      </c>
      <c r="F81" t="s">
        <v>30</v>
      </c>
      <c r="G81" t="s">
        <v>17</v>
      </c>
      <c r="H81" t="s">
        <v>5337</v>
      </c>
      <c r="I81" t="s">
        <v>5337</v>
      </c>
      <c r="J81" t="s">
        <v>5353</v>
      </c>
      <c r="K81">
        <v>1</v>
      </c>
      <c r="L81">
        <v>105</v>
      </c>
      <c r="M81" t="s">
        <v>10</v>
      </c>
      <c r="N81" t="s">
        <v>267</v>
      </c>
      <c r="O81" t="s">
        <v>25</v>
      </c>
    </row>
    <row r="82" spans="1:15">
      <c r="A82">
        <v>80</v>
      </c>
      <c r="B82" t="s">
        <v>5853</v>
      </c>
      <c r="C82" t="s">
        <v>5412</v>
      </c>
      <c r="D82" t="s">
        <v>359</v>
      </c>
      <c r="E82" t="s">
        <v>360</v>
      </c>
      <c r="F82" t="s">
        <v>30</v>
      </c>
      <c r="G82" t="s">
        <v>17</v>
      </c>
      <c r="H82" t="s">
        <v>5337</v>
      </c>
      <c r="I82" t="s">
        <v>5337</v>
      </c>
      <c r="J82" t="s">
        <v>5353</v>
      </c>
      <c r="K82">
        <v>1</v>
      </c>
      <c r="L82">
        <v>108</v>
      </c>
      <c r="M82" t="s">
        <v>10</v>
      </c>
      <c r="N82" t="s">
        <v>279</v>
      </c>
      <c r="O82" t="s">
        <v>25</v>
      </c>
    </row>
    <row r="83" spans="1:15">
      <c r="A83">
        <v>81</v>
      </c>
      <c r="B83" t="s">
        <v>5853</v>
      </c>
      <c r="C83" t="s">
        <v>5413</v>
      </c>
      <c r="D83" t="s">
        <v>361</v>
      </c>
      <c r="E83" t="s">
        <v>362</v>
      </c>
      <c r="F83" t="s">
        <v>30</v>
      </c>
      <c r="G83" t="s">
        <v>17</v>
      </c>
      <c r="H83" t="s">
        <v>5337</v>
      </c>
      <c r="I83" t="s">
        <v>5337</v>
      </c>
      <c r="J83" t="s">
        <v>5308</v>
      </c>
      <c r="K83">
        <v>1</v>
      </c>
      <c r="L83">
        <v>111</v>
      </c>
      <c r="M83" t="s">
        <v>10</v>
      </c>
      <c r="N83" t="s">
        <v>279</v>
      </c>
      <c r="O83" t="s">
        <v>25</v>
      </c>
    </row>
    <row r="84" spans="1:15">
      <c r="A84">
        <v>82</v>
      </c>
      <c r="B84" t="s">
        <v>5853</v>
      </c>
      <c r="C84" t="s">
        <v>5414</v>
      </c>
      <c r="D84" t="s">
        <v>364</v>
      </c>
      <c r="E84" t="s">
        <v>365</v>
      </c>
      <c r="F84" t="s">
        <v>30</v>
      </c>
      <c r="G84" t="s">
        <v>17</v>
      </c>
      <c r="H84" t="s">
        <v>5337</v>
      </c>
      <c r="I84" t="s">
        <v>5337</v>
      </c>
      <c r="J84" t="s">
        <v>5353</v>
      </c>
      <c r="K84">
        <v>1</v>
      </c>
      <c r="L84">
        <v>114</v>
      </c>
      <c r="M84" t="s">
        <v>10</v>
      </c>
      <c r="N84" t="s">
        <v>297</v>
      </c>
      <c r="O84" t="s">
        <v>25</v>
      </c>
    </row>
    <row r="85" spans="1:15">
      <c r="A85">
        <v>83</v>
      </c>
      <c r="B85" t="s">
        <v>5853</v>
      </c>
      <c r="C85" t="s">
        <v>5415</v>
      </c>
      <c r="D85" t="s">
        <v>368</v>
      </c>
      <c r="E85" t="s">
        <v>369</v>
      </c>
      <c r="F85" t="s">
        <v>30</v>
      </c>
      <c r="G85" t="s">
        <v>17</v>
      </c>
      <c r="H85" t="s">
        <v>942</v>
      </c>
      <c r="I85" t="s">
        <v>5314</v>
      </c>
      <c r="J85" t="s">
        <v>5315</v>
      </c>
      <c r="K85">
        <v>1</v>
      </c>
      <c r="L85">
        <v>115</v>
      </c>
      <c r="M85" t="s">
        <v>10</v>
      </c>
      <c r="N85" t="s">
        <v>300</v>
      </c>
      <c r="O85" t="s">
        <v>36</v>
      </c>
    </row>
    <row r="86" spans="1:15">
      <c r="A86">
        <v>84</v>
      </c>
      <c r="B86" t="s">
        <v>5853</v>
      </c>
      <c r="C86" t="s">
        <v>5416</v>
      </c>
      <c r="D86" t="s">
        <v>370</v>
      </c>
      <c r="E86" t="s">
        <v>371</v>
      </c>
      <c r="F86" t="s">
        <v>30</v>
      </c>
      <c r="G86" t="s">
        <v>17</v>
      </c>
      <c r="H86" t="s">
        <v>5337</v>
      </c>
      <c r="I86" t="s">
        <v>5337</v>
      </c>
      <c r="J86" t="s">
        <v>5353</v>
      </c>
      <c r="K86">
        <v>1</v>
      </c>
      <c r="L86">
        <v>117</v>
      </c>
      <c r="M86" t="s">
        <v>10</v>
      </c>
      <c r="N86" t="s">
        <v>308</v>
      </c>
      <c r="O86" t="s">
        <v>25</v>
      </c>
    </row>
    <row r="87" spans="1:15">
      <c r="A87">
        <v>85</v>
      </c>
      <c r="B87" t="s">
        <v>5853</v>
      </c>
      <c r="C87" t="s">
        <v>5417</v>
      </c>
      <c r="D87" t="s">
        <v>372</v>
      </c>
      <c r="E87" t="s">
        <v>373</v>
      </c>
      <c r="F87" t="s">
        <v>30</v>
      </c>
      <c r="G87" t="s">
        <v>17</v>
      </c>
      <c r="H87" t="s">
        <v>5337</v>
      </c>
      <c r="I87" t="s">
        <v>5337</v>
      </c>
      <c r="J87" t="s">
        <v>5353</v>
      </c>
      <c r="K87">
        <v>1</v>
      </c>
      <c r="L87">
        <v>118</v>
      </c>
      <c r="M87" t="s">
        <v>10</v>
      </c>
      <c r="N87" t="s">
        <v>312</v>
      </c>
      <c r="O87" t="s">
        <v>25</v>
      </c>
    </row>
    <row r="88" spans="1:15">
      <c r="A88">
        <v>86</v>
      </c>
      <c r="B88" t="s">
        <v>5853</v>
      </c>
      <c r="C88" t="s">
        <v>5418</v>
      </c>
      <c r="D88" t="s">
        <v>374</v>
      </c>
      <c r="E88" t="s">
        <v>375</v>
      </c>
      <c r="F88" t="s">
        <v>30</v>
      </c>
      <c r="G88" t="s">
        <v>17</v>
      </c>
      <c r="H88" t="s">
        <v>5337</v>
      </c>
      <c r="I88" t="s">
        <v>5337</v>
      </c>
      <c r="J88" t="s">
        <v>5353</v>
      </c>
      <c r="K88">
        <v>1</v>
      </c>
      <c r="L88">
        <v>119</v>
      </c>
      <c r="M88" t="s">
        <v>10</v>
      </c>
      <c r="N88" t="s">
        <v>316</v>
      </c>
      <c r="O88" t="s">
        <v>25</v>
      </c>
    </row>
    <row r="89" spans="1:15">
      <c r="A89">
        <v>87</v>
      </c>
      <c r="B89" t="s">
        <v>5853</v>
      </c>
      <c r="C89" t="s">
        <v>5419</v>
      </c>
      <c r="D89" t="s">
        <v>376</v>
      </c>
      <c r="E89" t="s">
        <v>377</v>
      </c>
      <c r="F89" t="s">
        <v>30</v>
      </c>
      <c r="G89" t="s">
        <v>17</v>
      </c>
      <c r="H89" t="s">
        <v>5337</v>
      </c>
      <c r="I89" t="s">
        <v>5337</v>
      </c>
      <c r="J89" t="s">
        <v>5353</v>
      </c>
      <c r="K89">
        <v>1</v>
      </c>
      <c r="L89">
        <v>120</v>
      </c>
      <c r="M89" t="s">
        <v>10</v>
      </c>
      <c r="N89" t="s">
        <v>320</v>
      </c>
      <c r="O89" t="s">
        <v>25</v>
      </c>
    </row>
    <row r="90" spans="1:15">
      <c r="A90">
        <v>88</v>
      </c>
      <c r="B90" t="s">
        <v>5853</v>
      </c>
      <c r="C90" t="s">
        <v>5420</v>
      </c>
      <c r="D90" t="s">
        <v>378</v>
      </c>
      <c r="E90" t="s">
        <v>379</v>
      </c>
      <c r="F90" t="s">
        <v>23</v>
      </c>
      <c r="G90" t="s">
        <v>17</v>
      </c>
      <c r="H90" t="s">
        <v>5340</v>
      </c>
      <c r="I90" t="s">
        <v>5340</v>
      </c>
      <c r="J90" t="s">
        <v>5315</v>
      </c>
      <c r="K90">
        <v>1</v>
      </c>
      <c r="L90">
        <v>121</v>
      </c>
      <c r="M90" t="s">
        <v>10</v>
      </c>
      <c r="N90" t="s">
        <v>324</v>
      </c>
      <c r="O90" t="s">
        <v>25</v>
      </c>
    </row>
    <row r="91" spans="1:15">
      <c r="A91">
        <v>89</v>
      </c>
      <c r="B91" t="s">
        <v>5853</v>
      </c>
      <c r="C91" t="s">
        <v>5421</v>
      </c>
      <c r="D91" t="s">
        <v>328</v>
      </c>
      <c r="E91" t="s">
        <v>328</v>
      </c>
      <c r="F91" t="s">
        <v>23</v>
      </c>
      <c r="G91">
        <v>0</v>
      </c>
      <c r="H91" t="s">
        <v>5308</v>
      </c>
      <c r="I91" t="s">
        <v>5308</v>
      </c>
      <c r="J91" t="s">
        <v>5308</v>
      </c>
      <c r="K91">
        <v>1</v>
      </c>
      <c r="L91">
        <v>122</v>
      </c>
      <c r="M91" t="s">
        <v>10</v>
      </c>
      <c r="N91" t="s">
        <v>380</v>
      </c>
      <c r="O91" t="s">
        <v>36</v>
      </c>
    </row>
    <row r="92" spans="1:15">
      <c r="A92">
        <v>90</v>
      </c>
      <c r="B92" t="s">
        <v>5853</v>
      </c>
      <c r="C92" t="s">
        <v>5422</v>
      </c>
      <c r="D92" t="s">
        <v>331</v>
      </c>
      <c r="E92" t="s">
        <v>332</v>
      </c>
      <c r="F92" t="s">
        <v>23</v>
      </c>
      <c r="G92" t="s">
        <v>17</v>
      </c>
      <c r="H92" t="s">
        <v>5373</v>
      </c>
      <c r="I92" t="s">
        <v>5373</v>
      </c>
      <c r="J92" t="s">
        <v>5315</v>
      </c>
      <c r="K92">
        <v>1</v>
      </c>
      <c r="L92">
        <v>124</v>
      </c>
      <c r="M92" t="s">
        <v>10</v>
      </c>
      <c r="N92" t="s">
        <v>329</v>
      </c>
      <c r="O92" t="s">
        <v>25</v>
      </c>
    </row>
    <row r="93" spans="1:15">
      <c r="A93">
        <v>91</v>
      </c>
      <c r="B93" t="s">
        <v>5853</v>
      </c>
      <c r="C93" t="s">
        <v>5423</v>
      </c>
      <c r="D93" t="s">
        <v>333</v>
      </c>
      <c r="E93" t="s">
        <v>334</v>
      </c>
      <c r="F93" t="s">
        <v>23</v>
      </c>
      <c r="G93" t="s">
        <v>17</v>
      </c>
      <c r="H93" t="s">
        <v>5373</v>
      </c>
      <c r="I93" t="s">
        <v>5373</v>
      </c>
      <c r="J93" t="s">
        <v>5315</v>
      </c>
      <c r="K93">
        <v>1</v>
      </c>
      <c r="L93">
        <v>125</v>
      </c>
      <c r="M93" t="s">
        <v>10</v>
      </c>
      <c r="N93" t="s">
        <v>279</v>
      </c>
      <c r="O93" t="s">
        <v>25</v>
      </c>
    </row>
    <row r="94" spans="1:15">
      <c r="A94">
        <v>92</v>
      </c>
      <c r="B94" t="s">
        <v>5853</v>
      </c>
      <c r="C94" t="s">
        <v>5424</v>
      </c>
      <c r="D94" t="s">
        <v>388</v>
      </c>
      <c r="E94" t="s">
        <v>389</v>
      </c>
      <c r="F94" t="s">
        <v>30</v>
      </c>
      <c r="G94" t="s">
        <v>17</v>
      </c>
      <c r="H94" t="s">
        <v>942</v>
      </c>
      <c r="I94" t="s">
        <v>942</v>
      </c>
      <c r="J94" t="s">
        <v>942</v>
      </c>
      <c r="K94">
        <v>1</v>
      </c>
      <c r="L94">
        <v>126</v>
      </c>
      <c r="M94" t="s">
        <v>10</v>
      </c>
      <c r="N94" t="s">
        <v>382</v>
      </c>
      <c r="O94" t="s">
        <v>36</v>
      </c>
    </row>
    <row r="95" spans="1:15">
      <c r="A95">
        <v>93</v>
      </c>
      <c r="B95" t="s">
        <v>5853</v>
      </c>
      <c r="C95" t="s">
        <v>5425</v>
      </c>
      <c r="D95" t="s">
        <v>391</v>
      </c>
      <c r="E95" t="s">
        <v>392</v>
      </c>
      <c r="F95" t="s">
        <v>30</v>
      </c>
      <c r="G95" t="s">
        <v>17</v>
      </c>
      <c r="H95" t="s">
        <v>5337</v>
      </c>
      <c r="I95" t="s">
        <v>5337</v>
      </c>
      <c r="J95" t="s">
        <v>5353</v>
      </c>
      <c r="K95">
        <v>1</v>
      </c>
      <c r="L95">
        <v>128</v>
      </c>
      <c r="M95" t="s">
        <v>10</v>
      </c>
      <c r="N95" t="s">
        <v>390</v>
      </c>
      <c r="O95" t="s">
        <v>25</v>
      </c>
    </row>
    <row r="96" spans="1:15">
      <c r="A96">
        <v>94</v>
      </c>
      <c r="B96" t="s">
        <v>5853</v>
      </c>
      <c r="C96" t="s">
        <v>5426</v>
      </c>
      <c r="D96" t="s">
        <v>394</v>
      </c>
      <c r="E96" t="s">
        <v>395</v>
      </c>
      <c r="F96" t="s">
        <v>30</v>
      </c>
      <c r="G96" t="s">
        <v>17</v>
      </c>
      <c r="H96" t="s">
        <v>5337</v>
      </c>
      <c r="I96" t="s">
        <v>5337</v>
      </c>
      <c r="J96" t="s">
        <v>942</v>
      </c>
      <c r="K96">
        <v>1</v>
      </c>
      <c r="L96">
        <v>129</v>
      </c>
      <c r="M96" t="s">
        <v>10</v>
      </c>
      <c r="N96" t="s">
        <v>393</v>
      </c>
      <c r="O96" t="s">
        <v>25</v>
      </c>
    </row>
    <row r="97" spans="1:15">
      <c r="A97">
        <v>95</v>
      </c>
      <c r="B97" t="s">
        <v>5853</v>
      </c>
      <c r="C97" t="s">
        <v>5427</v>
      </c>
      <c r="D97" t="s">
        <v>402</v>
      </c>
      <c r="E97" t="s">
        <v>403</v>
      </c>
      <c r="F97" t="s">
        <v>23</v>
      </c>
      <c r="G97" t="s">
        <v>17</v>
      </c>
      <c r="H97" t="s">
        <v>942</v>
      </c>
      <c r="I97" t="s">
        <v>5314</v>
      </c>
      <c r="J97" t="s">
        <v>942</v>
      </c>
      <c r="K97">
        <v>1</v>
      </c>
      <c r="L97">
        <v>130</v>
      </c>
      <c r="M97" t="s">
        <v>10</v>
      </c>
      <c r="N97" t="s">
        <v>396</v>
      </c>
      <c r="O97" t="s">
        <v>36</v>
      </c>
    </row>
    <row r="98" spans="1:15">
      <c r="A98">
        <v>96</v>
      </c>
      <c r="B98" t="s">
        <v>5853</v>
      </c>
      <c r="C98" t="s">
        <v>5428</v>
      </c>
      <c r="D98" t="s">
        <v>406</v>
      </c>
      <c r="E98" t="s">
        <v>407</v>
      </c>
      <c r="F98" t="s">
        <v>23</v>
      </c>
      <c r="G98" t="s">
        <v>17</v>
      </c>
      <c r="H98" t="s">
        <v>5340</v>
      </c>
      <c r="I98" t="s">
        <v>5340</v>
      </c>
      <c r="J98" t="s">
        <v>5353</v>
      </c>
      <c r="K98">
        <v>1</v>
      </c>
      <c r="L98">
        <v>132</v>
      </c>
      <c r="M98" t="s">
        <v>10</v>
      </c>
      <c r="N98" t="s">
        <v>404</v>
      </c>
      <c r="O98" t="s">
        <v>25</v>
      </c>
    </row>
    <row r="99" spans="1:15">
      <c r="A99">
        <v>97</v>
      </c>
      <c r="B99" t="s">
        <v>5853</v>
      </c>
      <c r="C99" t="s">
        <v>5429</v>
      </c>
      <c r="D99" t="s">
        <v>410</v>
      </c>
      <c r="E99" t="s">
        <v>411</v>
      </c>
      <c r="F99" t="s">
        <v>23</v>
      </c>
      <c r="G99" t="s">
        <v>17</v>
      </c>
      <c r="H99" t="s">
        <v>5340</v>
      </c>
      <c r="I99" t="s">
        <v>5340</v>
      </c>
      <c r="J99" t="s">
        <v>5315</v>
      </c>
      <c r="K99">
        <v>1</v>
      </c>
      <c r="L99">
        <v>133</v>
      </c>
      <c r="M99" t="s">
        <v>10</v>
      </c>
      <c r="N99" t="s">
        <v>408</v>
      </c>
      <c r="O99" t="s">
        <v>25</v>
      </c>
    </row>
    <row r="100" spans="1:15">
      <c r="A100">
        <v>98</v>
      </c>
      <c r="B100" t="s">
        <v>5853</v>
      </c>
      <c r="C100" t="s">
        <v>5430</v>
      </c>
      <c r="D100" t="s">
        <v>414</v>
      </c>
      <c r="E100" t="s">
        <v>415</v>
      </c>
      <c r="F100" t="s">
        <v>30</v>
      </c>
      <c r="G100" t="s">
        <v>17</v>
      </c>
      <c r="H100" t="s">
        <v>5337</v>
      </c>
      <c r="I100" t="s">
        <v>5337</v>
      </c>
      <c r="J100" t="s">
        <v>942</v>
      </c>
      <c r="K100">
        <v>1</v>
      </c>
      <c r="L100">
        <v>134</v>
      </c>
      <c r="M100" t="s">
        <v>10</v>
      </c>
      <c r="N100" t="s">
        <v>412</v>
      </c>
      <c r="O100" t="s">
        <v>25</v>
      </c>
    </row>
    <row r="101" spans="1:15">
      <c r="A101">
        <v>99</v>
      </c>
      <c r="B101" t="s">
        <v>5853</v>
      </c>
      <c r="C101" t="s">
        <v>5431</v>
      </c>
      <c r="D101" t="s">
        <v>420</v>
      </c>
      <c r="E101" t="s">
        <v>421</v>
      </c>
      <c r="F101" t="s">
        <v>30</v>
      </c>
      <c r="G101" t="s">
        <v>17</v>
      </c>
      <c r="H101" t="s">
        <v>942</v>
      </c>
      <c r="I101" t="s">
        <v>5314</v>
      </c>
      <c r="J101" t="s">
        <v>5353</v>
      </c>
      <c r="K101">
        <v>1</v>
      </c>
      <c r="L101">
        <v>135</v>
      </c>
      <c r="M101" t="s">
        <v>10</v>
      </c>
      <c r="N101" t="s">
        <v>416</v>
      </c>
      <c r="O101" t="s">
        <v>36</v>
      </c>
    </row>
    <row r="102" spans="1:15">
      <c r="A102">
        <v>100</v>
      </c>
      <c r="B102" t="s">
        <v>5853</v>
      </c>
      <c r="C102" t="s">
        <v>5432</v>
      </c>
      <c r="D102" t="s">
        <v>422</v>
      </c>
      <c r="E102" t="s">
        <v>423</v>
      </c>
      <c r="F102" t="s">
        <v>30</v>
      </c>
      <c r="G102" t="s">
        <v>17</v>
      </c>
      <c r="H102" t="s">
        <v>5337</v>
      </c>
      <c r="I102" t="s">
        <v>5337</v>
      </c>
      <c r="J102" t="s">
        <v>5433</v>
      </c>
      <c r="K102">
        <v>1</v>
      </c>
      <c r="L102">
        <v>137</v>
      </c>
      <c r="M102" t="s">
        <v>10</v>
      </c>
      <c r="N102" t="s">
        <v>234</v>
      </c>
      <c r="O102" t="s">
        <v>25</v>
      </c>
    </row>
    <row r="103" spans="1:15">
      <c r="A103">
        <v>101</v>
      </c>
      <c r="B103" t="s">
        <v>5853</v>
      </c>
      <c r="C103" t="s">
        <v>5434</v>
      </c>
      <c r="D103" t="s">
        <v>424</v>
      </c>
      <c r="E103" t="s">
        <v>425</v>
      </c>
      <c r="F103" t="s">
        <v>30</v>
      </c>
      <c r="G103" t="s">
        <v>17</v>
      </c>
      <c r="H103" t="s">
        <v>5337</v>
      </c>
      <c r="I103" t="s">
        <v>5337</v>
      </c>
      <c r="J103" t="s">
        <v>942</v>
      </c>
      <c r="K103">
        <v>1</v>
      </c>
      <c r="L103">
        <v>138</v>
      </c>
      <c r="M103" t="s">
        <v>10</v>
      </c>
      <c r="N103" t="s">
        <v>237</v>
      </c>
      <c r="O103" t="s">
        <v>25</v>
      </c>
    </row>
    <row r="104" spans="1:15">
      <c r="A104">
        <v>102</v>
      </c>
      <c r="B104" t="s">
        <v>5853</v>
      </c>
      <c r="C104" t="s">
        <v>5435</v>
      </c>
      <c r="D104" t="s">
        <v>426</v>
      </c>
      <c r="E104" t="s">
        <v>427</v>
      </c>
      <c r="F104" t="s">
        <v>30</v>
      </c>
      <c r="G104" t="s">
        <v>17</v>
      </c>
      <c r="H104" t="s">
        <v>5337</v>
      </c>
      <c r="I104" t="s">
        <v>5337</v>
      </c>
      <c r="J104" t="s">
        <v>5353</v>
      </c>
      <c r="K104">
        <v>1</v>
      </c>
      <c r="L104">
        <v>139</v>
      </c>
      <c r="M104" t="s">
        <v>10</v>
      </c>
      <c r="N104" t="s">
        <v>241</v>
      </c>
      <c r="O104" t="s">
        <v>25</v>
      </c>
    </row>
    <row r="105" spans="1:15">
      <c r="A105">
        <v>103</v>
      </c>
      <c r="B105" t="s">
        <v>5853</v>
      </c>
      <c r="C105" t="s">
        <v>5436</v>
      </c>
      <c r="D105" t="s">
        <v>428</v>
      </c>
      <c r="E105" t="s">
        <v>429</v>
      </c>
      <c r="F105" t="s">
        <v>30</v>
      </c>
      <c r="G105" t="s">
        <v>17</v>
      </c>
      <c r="H105" t="s">
        <v>5337</v>
      </c>
      <c r="I105" t="s">
        <v>5337</v>
      </c>
      <c r="J105" t="s">
        <v>5308</v>
      </c>
      <c r="K105">
        <v>1</v>
      </c>
      <c r="L105">
        <v>140</v>
      </c>
      <c r="M105" t="s">
        <v>10</v>
      </c>
      <c r="N105" t="s">
        <v>244</v>
      </c>
      <c r="O105" t="s">
        <v>25</v>
      </c>
    </row>
    <row r="106" spans="1:15">
      <c r="A106">
        <v>104</v>
      </c>
      <c r="B106" t="s">
        <v>5853</v>
      </c>
      <c r="C106" t="s">
        <v>5437</v>
      </c>
      <c r="D106" t="s">
        <v>432</v>
      </c>
      <c r="E106" t="s">
        <v>255</v>
      </c>
      <c r="F106" t="s">
        <v>30</v>
      </c>
      <c r="G106" t="s">
        <v>17</v>
      </c>
      <c r="H106" t="s">
        <v>942</v>
      </c>
      <c r="I106" t="s">
        <v>5314</v>
      </c>
      <c r="J106" t="s">
        <v>942</v>
      </c>
      <c r="K106">
        <v>1</v>
      </c>
      <c r="L106">
        <v>141</v>
      </c>
      <c r="M106" t="s">
        <v>10</v>
      </c>
      <c r="N106" t="s">
        <v>248</v>
      </c>
      <c r="O106" t="s">
        <v>36</v>
      </c>
    </row>
    <row r="107" spans="1:15">
      <c r="A107">
        <v>105</v>
      </c>
      <c r="B107" t="s">
        <v>5853</v>
      </c>
      <c r="C107" t="s">
        <v>5438</v>
      </c>
      <c r="D107" t="s">
        <v>433</v>
      </c>
      <c r="E107" t="s">
        <v>434</v>
      </c>
      <c r="F107" t="s">
        <v>30</v>
      </c>
      <c r="G107" t="s">
        <v>17</v>
      </c>
      <c r="H107" t="s">
        <v>5337</v>
      </c>
      <c r="I107" t="s">
        <v>5337</v>
      </c>
      <c r="J107" t="s">
        <v>942</v>
      </c>
      <c r="K107">
        <v>1</v>
      </c>
      <c r="L107">
        <v>143</v>
      </c>
      <c r="M107" t="s">
        <v>10</v>
      </c>
      <c r="N107" t="s">
        <v>256</v>
      </c>
      <c r="O107" t="s">
        <v>25</v>
      </c>
    </row>
    <row r="108" spans="1:15">
      <c r="A108">
        <v>106</v>
      </c>
      <c r="B108" t="s">
        <v>5853</v>
      </c>
      <c r="C108" t="s">
        <v>5439</v>
      </c>
      <c r="D108" t="s">
        <v>435</v>
      </c>
      <c r="E108" t="s">
        <v>436</v>
      </c>
      <c r="F108" t="s">
        <v>30</v>
      </c>
      <c r="G108" t="s">
        <v>17</v>
      </c>
      <c r="H108" t="s">
        <v>5337</v>
      </c>
      <c r="I108" t="s">
        <v>5337</v>
      </c>
      <c r="J108" t="s">
        <v>942</v>
      </c>
      <c r="K108">
        <v>1</v>
      </c>
      <c r="L108">
        <v>144</v>
      </c>
      <c r="M108" t="s">
        <v>10</v>
      </c>
      <c r="N108" t="s">
        <v>259</v>
      </c>
      <c r="O108" t="s">
        <v>25</v>
      </c>
    </row>
    <row r="109" spans="1:15">
      <c r="A109">
        <v>107</v>
      </c>
      <c r="B109" t="s">
        <v>5853</v>
      </c>
      <c r="C109" t="s">
        <v>5440</v>
      </c>
      <c r="D109" t="s">
        <v>437</v>
      </c>
      <c r="E109" t="s">
        <v>438</v>
      </c>
      <c r="F109" t="s">
        <v>30</v>
      </c>
      <c r="G109" t="s">
        <v>17</v>
      </c>
      <c r="H109" t="s">
        <v>5337</v>
      </c>
      <c r="I109" t="s">
        <v>5337</v>
      </c>
      <c r="J109" t="s">
        <v>942</v>
      </c>
      <c r="K109">
        <v>1</v>
      </c>
      <c r="L109">
        <v>145</v>
      </c>
      <c r="M109" t="s">
        <v>10</v>
      </c>
      <c r="N109" t="s">
        <v>263</v>
      </c>
      <c r="O109" t="s">
        <v>25</v>
      </c>
    </row>
    <row r="110" spans="1:15">
      <c r="A110">
        <v>108</v>
      </c>
      <c r="B110" t="s">
        <v>5853</v>
      </c>
      <c r="C110" t="s">
        <v>5441</v>
      </c>
      <c r="D110" t="s">
        <v>439</v>
      </c>
      <c r="E110" t="s">
        <v>440</v>
      </c>
      <c r="F110" t="s">
        <v>30</v>
      </c>
      <c r="G110" t="s">
        <v>17</v>
      </c>
      <c r="H110" t="s">
        <v>5337</v>
      </c>
      <c r="I110" t="s">
        <v>5337</v>
      </c>
      <c r="J110" t="s">
        <v>942</v>
      </c>
      <c r="K110">
        <v>1</v>
      </c>
      <c r="L110">
        <v>146</v>
      </c>
      <c r="M110" t="s">
        <v>10</v>
      </c>
      <c r="N110" t="s">
        <v>267</v>
      </c>
      <c r="O110" t="s">
        <v>25</v>
      </c>
    </row>
    <row r="111" spans="1:15">
      <c r="A111">
        <v>109</v>
      </c>
      <c r="B111" t="s">
        <v>5853</v>
      </c>
      <c r="C111" t="s">
        <v>5442</v>
      </c>
      <c r="D111" t="s">
        <v>441</v>
      </c>
      <c r="E111" t="s">
        <v>442</v>
      </c>
      <c r="F111" t="s">
        <v>30</v>
      </c>
      <c r="G111" t="s">
        <v>17</v>
      </c>
      <c r="H111" t="s">
        <v>5337</v>
      </c>
      <c r="I111" t="s">
        <v>5337</v>
      </c>
      <c r="J111" t="s">
        <v>942</v>
      </c>
      <c r="K111">
        <v>1</v>
      </c>
      <c r="L111">
        <v>149</v>
      </c>
      <c r="M111" t="s">
        <v>10</v>
      </c>
      <c r="N111" t="s">
        <v>279</v>
      </c>
      <c r="O111" t="s">
        <v>25</v>
      </c>
    </row>
    <row r="112" spans="1:15">
      <c r="A112">
        <v>110</v>
      </c>
      <c r="B112" t="s">
        <v>5853</v>
      </c>
      <c r="C112" t="s">
        <v>5443</v>
      </c>
      <c r="D112" t="s">
        <v>443</v>
      </c>
      <c r="E112" t="s">
        <v>444</v>
      </c>
      <c r="F112" t="s">
        <v>30</v>
      </c>
      <c r="G112" t="s">
        <v>17</v>
      </c>
      <c r="H112" t="s">
        <v>5337</v>
      </c>
      <c r="I112" t="s">
        <v>5337</v>
      </c>
      <c r="J112" t="s">
        <v>5308</v>
      </c>
      <c r="K112">
        <v>1</v>
      </c>
      <c r="L112">
        <v>152</v>
      </c>
      <c r="M112" t="s">
        <v>10</v>
      </c>
      <c r="N112" t="s">
        <v>279</v>
      </c>
      <c r="O112" t="s">
        <v>25</v>
      </c>
    </row>
    <row r="113" spans="1:15">
      <c r="A113">
        <v>111</v>
      </c>
      <c r="B113" t="s">
        <v>5853</v>
      </c>
      <c r="C113" t="s">
        <v>5444</v>
      </c>
      <c r="D113" t="s">
        <v>445</v>
      </c>
      <c r="E113" t="s">
        <v>446</v>
      </c>
      <c r="F113" t="s">
        <v>30</v>
      </c>
      <c r="G113" t="s">
        <v>17</v>
      </c>
      <c r="H113" t="s">
        <v>5337</v>
      </c>
      <c r="I113" t="s">
        <v>5337</v>
      </c>
      <c r="J113" t="s">
        <v>942</v>
      </c>
      <c r="K113">
        <v>1</v>
      </c>
      <c r="L113">
        <v>155</v>
      </c>
      <c r="M113" t="s">
        <v>10</v>
      </c>
      <c r="N113" t="s">
        <v>297</v>
      </c>
      <c r="O113" t="s">
        <v>25</v>
      </c>
    </row>
    <row r="114" spans="1:15">
      <c r="A114">
        <v>112</v>
      </c>
      <c r="B114" t="s">
        <v>5853</v>
      </c>
      <c r="C114" t="s">
        <v>5445</v>
      </c>
      <c r="D114" t="s">
        <v>449</v>
      </c>
      <c r="E114" t="s">
        <v>450</v>
      </c>
      <c r="F114" t="s">
        <v>30</v>
      </c>
      <c r="G114" t="s">
        <v>17</v>
      </c>
      <c r="H114" t="s">
        <v>5308</v>
      </c>
      <c r="I114" t="s">
        <v>5306</v>
      </c>
      <c r="J114" t="s">
        <v>942</v>
      </c>
      <c r="K114">
        <v>1</v>
      </c>
      <c r="L114">
        <v>156</v>
      </c>
      <c r="M114" t="s">
        <v>10</v>
      </c>
      <c r="N114" t="s">
        <v>300</v>
      </c>
      <c r="O114" t="s">
        <v>36</v>
      </c>
    </row>
    <row r="115" spans="1:15">
      <c r="A115">
        <v>113</v>
      </c>
      <c r="B115" t="s">
        <v>5853</v>
      </c>
      <c r="C115" t="s">
        <v>5447</v>
      </c>
      <c r="D115" t="s">
        <v>451</v>
      </c>
      <c r="E115" t="s">
        <v>452</v>
      </c>
      <c r="F115" t="s">
        <v>30</v>
      </c>
      <c r="G115" t="s">
        <v>17</v>
      </c>
      <c r="H115" t="s">
        <v>5337</v>
      </c>
      <c r="I115" t="s">
        <v>5337</v>
      </c>
      <c r="J115" t="s">
        <v>942</v>
      </c>
      <c r="K115">
        <v>1</v>
      </c>
      <c r="L115">
        <v>158</v>
      </c>
      <c r="M115" t="s">
        <v>10</v>
      </c>
      <c r="N115" t="s">
        <v>308</v>
      </c>
      <c r="O115" t="s">
        <v>25</v>
      </c>
    </row>
    <row r="116" spans="1:15">
      <c r="A116">
        <v>114</v>
      </c>
      <c r="B116" t="s">
        <v>5853</v>
      </c>
      <c r="C116" t="s">
        <v>5448</v>
      </c>
      <c r="D116" t="s">
        <v>453</v>
      </c>
      <c r="E116" t="s">
        <v>454</v>
      </c>
      <c r="F116" t="s">
        <v>30</v>
      </c>
      <c r="G116" t="s">
        <v>17</v>
      </c>
      <c r="H116" t="s">
        <v>5337</v>
      </c>
      <c r="I116" t="s">
        <v>5337</v>
      </c>
      <c r="J116" t="s">
        <v>942</v>
      </c>
      <c r="K116">
        <v>1</v>
      </c>
      <c r="L116">
        <v>159</v>
      </c>
      <c r="M116" t="s">
        <v>10</v>
      </c>
      <c r="N116" t="s">
        <v>312</v>
      </c>
      <c r="O116" t="s">
        <v>25</v>
      </c>
    </row>
    <row r="117" spans="1:15">
      <c r="A117">
        <v>115</v>
      </c>
      <c r="B117" t="s">
        <v>5853</v>
      </c>
      <c r="C117" t="s">
        <v>5449</v>
      </c>
      <c r="D117" t="s">
        <v>455</v>
      </c>
      <c r="E117" t="s">
        <v>456</v>
      </c>
      <c r="F117" t="s">
        <v>30</v>
      </c>
      <c r="G117" t="s">
        <v>17</v>
      </c>
      <c r="H117" t="s">
        <v>5337</v>
      </c>
      <c r="I117" t="s">
        <v>5337</v>
      </c>
      <c r="J117" t="s">
        <v>942</v>
      </c>
      <c r="K117">
        <v>1</v>
      </c>
      <c r="L117">
        <v>160</v>
      </c>
      <c r="M117" t="s">
        <v>10</v>
      </c>
      <c r="N117" t="s">
        <v>316</v>
      </c>
      <c r="O117" t="s">
        <v>25</v>
      </c>
    </row>
    <row r="118" spans="1:15">
      <c r="A118">
        <v>116</v>
      </c>
      <c r="B118" t="s">
        <v>5853</v>
      </c>
      <c r="C118" t="s">
        <v>5450</v>
      </c>
      <c r="D118" t="s">
        <v>457</v>
      </c>
      <c r="E118" t="s">
        <v>458</v>
      </c>
      <c r="F118" t="s">
        <v>30</v>
      </c>
      <c r="G118" t="s">
        <v>17</v>
      </c>
      <c r="H118" t="s">
        <v>5337</v>
      </c>
      <c r="I118" t="s">
        <v>5337</v>
      </c>
      <c r="J118" t="s">
        <v>942</v>
      </c>
      <c r="K118">
        <v>1</v>
      </c>
      <c r="L118">
        <v>161</v>
      </c>
      <c r="M118" t="s">
        <v>10</v>
      </c>
      <c r="N118" t="s">
        <v>320</v>
      </c>
      <c r="O118" t="s">
        <v>25</v>
      </c>
    </row>
    <row r="119" spans="1:15">
      <c r="A119">
        <v>117</v>
      </c>
      <c r="B119" t="s">
        <v>5853</v>
      </c>
      <c r="C119" t="s">
        <v>5451</v>
      </c>
      <c r="D119" t="s">
        <v>459</v>
      </c>
      <c r="E119" t="s">
        <v>460</v>
      </c>
      <c r="F119" t="s">
        <v>23</v>
      </c>
      <c r="G119" t="s">
        <v>17</v>
      </c>
      <c r="H119" t="s">
        <v>5337</v>
      </c>
      <c r="I119" t="s">
        <v>5337</v>
      </c>
      <c r="J119" t="s">
        <v>942</v>
      </c>
      <c r="K119">
        <v>1</v>
      </c>
      <c r="L119">
        <v>162</v>
      </c>
      <c r="M119" t="s">
        <v>10</v>
      </c>
      <c r="N119" t="s">
        <v>324</v>
      </c>
      <c r="O119" t="s">
        <v>25</v>
      </c>
    </row>
    <row r="120" spans="1:15">
      <c r="A120">
        <v>118</v>
      </c>
      <c r="B120" t="s">
        <v>5853</v>
      </c>
      <c r="C120" t="s">
        <v>5452</v>
      </c>
      <c r="D120" t="s">
        <v>328</v>
      </c>
      <c r="E120" t="s">
        <v>328</v>
      </c>
      <c r="F120" t="s">
        <v>23</v>
      </c>
      <c r="G120" t="s">
        <v>17</v>
      </c>
      <c r="H120" t="s">
        <v>942</v>
      </c>
      <c r="I120" t="s">
        <v>942</v>
      </c>
      <c r="J120" t="s">
        <v>942</v>
      </c>
      <c r="K120">
        <v>1</v>
      </c>
      <c r="L120">
        <v>163</v>
      </c>
      <c r="M120" t="s">
        <v>10</v>
      </c>
      <c r="N120" t="s">
        <v>5249</v>
      </c>
      <c r="O120" t="s">
        <v>36</v>
      </c>
    </row>
    <row r="121" spans="1:15">
      <c r="A121">
        <v>119</v>
      </c>
      <c r="B121" t="s">
        <v>5853</v>
      </c>
      <c r="C121" t="s">
        <v>5453</v>
      </c>
      <c r="D121" t="s">
        <v>331</v>
      </c>
      <c r="E121" t="s">
        <v>332</v>
      </c>
      <c r="F121" t="s">
        <v>23</v>
      </c>
      <c r="G121" t="s">
        <v>17</v>
      </c>
      <c r="H121" t="s">
        <v>5337</v>
      </c>
      <c r="I121" t="s">
        <v>5337</v>
      </c>
      <c r="J121" t="s">
        <v>942</v>
      </c>
      <c r="K121">
        <v>1</v>
      </c>
      <c r="L121">
        <v>165</v>
      </c>
      <c r="M121" t="s">
        <v>10</v>
      </c>
      <c r="N121" t="s">
        <v>329</v>
      </c>
      <c r="O121" t="s">
        <v>25</v>
      </c>
    </row>
    <row r="122" spans="1:15">
      <c r="A122">
        <v>120</v>
      </c>
      <c r="B122" t="s">
        <v>5853</v>
      </c>
      <c r="C122" t="s">
        <v>5454</v>
      </c>
      <c r="D122" t="s">
        <v>333</v>
      </c>
      <c r="E122" t="s">
        <v>334</v>
      </c>
      <c r="F122" t="s">
        <v>23</v>
      </c>
      <c r="G122" t="s">
        <v>17</v>
      </c>
      <c r="H122" t="s">
        <v>5337</v>
      </c>
      <c r="I122" t="s">
        <v>5337</v>
      </c>
      <c r="J122" t="s">
        <v>942</v>
      </c>
      <c r="K122">
        <v>1</v>
      </c>
      <c r="L122">
        <v>166</v>
      </c>
      <c r="M122" t="s">
        <v>10</v>
      </c>
      <c r="N122" t="s">
        <v>279</v>
      </c>
      <c r="O122" t="s">
        <v>25</v>
      </c>
    </row>
    <row r="123" spans="1:15">
      <c r="A123">
        <v>121</v>
      </c>
      <c r="B123" t="s">
        <v>5853</v>
      </c>
      <c r="C123" t="s">
        <v>5864</v>
      </c>
      <c r="D123" t="s">
        <v>465</v>
      </c>
      <c r="E123" t="s">
        <v>466</v>
      </c>
      <c r="F123" t="s">
        <v>30</v>
      </c>
      <c r="G123" t="s">
        <v>17</v>
      </c>
      <c r="H123" t="s">
        <v>942</v>
      </c>
      <c r="I123" t="s">
        <v>5309</v>
      </c>
      <c r="J123" t="s">
        <v>942</v>
      </c>
      <c r="L123">
        <v>167</v>
      </c>
      <c r="M123" t="s">
        <v>10</v>
      </c>
      <c r="N123" t="s">
        <v>461</v>
      </c>
      <c r="O123" t="s">
        <v>36</v>
      </c>
    </row>
    <row r="124" spans="1:15">
      <c r="A124">
        <v>122</v>
      </c>
      <c r="B124" t="s">
        <v>5853</v>
      </c>
      <c r="C124" t="s">
        <v>5865</v>
      </c>
      <c r="D124" t="s">
        <v>467</v>
      </c>
      <c r="E124" t="s">
        <v>468</v>
      </c>
      <c r="F124" t="s">
        <v>30</v>
      </c>
      <c r="G124" t="s">
        <v>17</v>
      </c>
      <c r="H124" t="s">
        <v>5337</v>
      </c>
      <c r="I124" t="s">
        <v>5309</v>
      </c>
      <c r="J124" t="s">
        <v>942</v>
      </c>
      <c r="L124">
        <v>169</v>
      </c>
      <c r="M124" t="s">
        <v>10</v>
      </c>
      <c r="N124" t="s">
        <v>234</v>
      </c>
      <c r="O124" t="s">
        <v>25</v>
      </c>
    </row>
    <row r="125" spans="1:15">
      <c r="A125">
        <v>123</v>
      </c>
      <c r="B125" t="s">
        <v>5853</v>
      </c>
      <c r="C125" t="s">
        <v>5866</v>
      </c>
      <c r="D125" t="s">
        <v>469</v>
      </c>
      <c r="E125" t="s">
        <v>470</v>
      </c>
      <c r="F125" t="s">
        <v>30</v>
      </c>
      <c r="G125" t="s">
        <v>17</v>
      </c>
      <c r="H125" t="s">
        <v>5337</v>
      </c>
      <c r="I125" t="s">
        <v>5309</v>
      </c>
      <c r="J125" t="s">
        <v>942</v>
      </c>
      <c r="L125">
        <v>170</v>
      </c>
      <c r="M125" t="s">
        <v>10</v>
      </c>
      <c r="N125" t="s">
        <v>237</v>
      </c>
      <c r="O125" t="s">
        <v>25</v>
      </c>
    </row>
    <row r="126" spans="1:15">
      <c r="A126">
        <v>124</v>
      </c>
      <c r="B126" t="s">
        <v>5853</v>
      </c>
      <c r="C126" t="s">
        <v>5867</v>
      </c>
      <c r="D126" t="s">
        <v>471</v>
      </c>
      <c r="E126" t="s">
        <v>472</v>
      </c>
      <c r="F126" t="s">
        <v>30</v>
      </c>
      <c r="G126" t="s">
        <v>17</v>
      </c>
      <c r="H126" t="s">
        <v>5337</v>
      </c>
      <c r="I126" t="s">
        <v>5309</v>
      </c>
      <c r="J126" t="s">
        <v>942</v>
      </c>
      <c r="L126">
        <v>171</v>
      </c>
      <c r="M126" t="s">
        <v>10</v>
      </c>
      <c r="N126" t="s">
        <v>241</v>
      </c>
      <c r="O126" t="s">
        <v>25</v>
      </c>
    </row>
    <row r="127" spans="1:15">
      <c r="A127">
        <v>125</v>
      </c>
      <c r="B127" t="s">
        <v>5853</v>
      </c>
      <c r="C127" t="s">
        <v>5868</v>
      </c>
      <c r="D127" t="s">
        <v>475</v>
      </c>
      <c r="E127" t="s">
        <v>255</v>
      </c>
      <c r="F127" t="s">
        <v>30</v>
      </c>
      <c r="G127" t="s">
        <v>17</v>
      </c>
      <c r="H127" t="s">
        <v>942</v>
      </c>
      <c r="I127" t="s">
        <v>5309</v>
      </c>
      <c r="J127" t="s">
        <v>942</v>
      </c>
      <c r="L127">
        <v>172</v>
      </c>
      <c r="M127" t="s">
        <v>10</v>
      </c>
      <c r="N127" t="s">
        <v>248</v>
      </c>
      <c r="O127" t="s">
        <v>36</v>
      </c>
    </row>
    <row r="128" spans="1:15">
      <c r="A128">
        <v>126</v>
      </c>
      <c r="B128" t="s">
        <v>5853</v>
      </c>
      <c r="C128" t="s">
        <v>5869</v>
      </c>
      <c r="D128" t="s">
        <v>476</v>
      </c>
      <c r="E128" t="s">
        <v>477</v>
      </c>
      <c r="F128" t="s">
        <v>30</v>
      </c>
      <c r="G128" t="s">
        <v>478</v>
      </c>
      <c r="H128" t="s">
        <v>5337</v>
      </c>
      <c r="I128" t="s">
        <v>5309</v>
      </c>
      <c r="J128" t="s">
        <v>942</v>
      </c>
      <c r="L128">
        <v>174</v>
      </c>
      <c r="M128" t="s">
        <v>10</v>
      </c>
      <c r="N128" t="s">
        <v>256</v>
      </c>
      <c r="O128" t="s">
        <v>25</v>
      </c>
    </row>
    <row r="129" spans="1:15">
      <c r="A129">
        <v>127</v>
      </c>
      <c r="B129" t="s">
        <v>5853</v>
      </c>
      <c r="C129" t="s">
        <v>5870</v>
      </c>
      <c r="D129" t="s">
        <v>479</v>
      </c>
      <c r="E129" t="s">
        <v>480</v>
      </c>
      <c r="F129" t="s">
        <v>30</v>
      </c>
      <c r="G129" t="s">
        <v>478</v>
      </c>
      <c r="H129" t="s">
        <v>5337</v>
      </c>
      <c r="I129" t="s">
        <v>5309</v>
      </c>
      <c r="J129" t="s">
        <v>942</v>
      </c>
      <c r="L129">
        <v>175</v>
      </c>
      <c r="M129" t="s">
        <v>10</v>
      </c>
      <c r="N129" t="s">
        <v>259</v>
      </c>
      <c r="O129" t="s">
        <v>25</v>
      </c>
    </row>
    <row r="130" spans="1:15">
      <c r="A130">
        <v>128</v>
      </c>
      <c r="B130" t="s">
        <v>5853</v>
      </c>
      <c r="C130" t="s">
        <v>5871</v>
      </c>
      <c r="D130" t="s">
        <v>481</v>
      </c>
      <c r="E130" t="s">
        <v>482</v>
      </c>
      <c r="F130" t="s">
        <v>30</v>
      </c>
      <c r="G130" t="s">
        <v>478</v>
      </c>
      <c r="H130" t="s">
        <v>5337</v>
      </c>
      <c r="I130" t="s">
        <v>5309</v>
      </c>
      <c r="J130" t="s">
        <v>942</v>
      </c>
      <c r="L130">
        <v>176</v>
      </c>
      <c r="M130" t="s">
        <v>10</v>
      </c>
      <c r="N130" t="s">
        <v>263</v>
      </c>
      <c r="O130" t="s">
        <v>25</v>
      </c>
    </row>
    <row r="131" spans="1:15">
      <c r="A131">
        <v>129</v>
      </c>
      <c r="B131" t="s">
        <v>5853</v>
      </c>
      <c r="C131" t="s">
        <v>5872</v>
      </c>
      <c r="D131" t="s">
        <v>483</v>
      </c>
      <c r="E131" t="s">
        <v>484</v>
      </c>
      <c r="F131" t="s">
        <v>30</v>
      </c>
      <c r="G131" t="s">
        <v>17</v>
      </c>
      <c r="H131" t="s">
        <v>5337</v>
      </c>
      <c r="I131" t="s">
        <v>5309</v>
      </c>
      <c r="J131" t="s">
        <v>942</v>
      </c>
      <c r="L131">
        <v>177</v>
      </c>
      <c r="M131" t="s">
        <v>10</v>
      </c>
      <c r="N131" t="s">
        <v>267</v>
      </c>
      <c r="O131" t="s">
        <v>25</v>
      </c>
    </row>
    <row r="132" spans="1:15">
      <c r="A132">
        <v>130</v>
      </c>
      <c r="B132" t="s">
        <v>5853</v>
      </c>
      <c r="C132" t="s">
        <v>5873</v>
      </c>
      <c r="D132" t="s">
        <v>485</v>
      </c>
      <c r="E132" t="s">
        <v>486</v>
      </c>
      <c r="F132" t="s">
        <v>30</v>
      </c>
      <c r="G132" t="s">
        <v>478</v>
      </c>
      <c r="H132" t="s">
        <v>5337</v>
      </c>
      <c r="I132" t="s">
        <v>5309</v>
      </c>
      <c r="J132" t="s">
        <v>942</v>
      </c>
      <c r="L132">
        <v>180</v>
      </c>
      <c r="M132" t="s">
        <v>10</v>
      </c>
      <c r="N132" t="s">
        <v>279</v>
      </c>
      <c r="O132" t="s">
        <v>25</v>
      </c>
    </row>
    <row r="133" spans="1:15">
      <c r="A133">
        <v>131</v>
      </c>
      <c r="B133" t="s">
        <v>5853</v>
      </c>
      <c r="C133" t="s">
        <v>5874</v>
      </c>
      <c r="D133" t="s">
        <v>487</v>
      </c>
      <c r="E133" t="s">
        <v>488</v>
      </c>
      <c r="F133" t="s">
        <v>30</v>
      </c>
      <c r="G133" t="s">
        <v>24</v>
      </c>
      <c r="H133" t="s">
        <v>5337</v>
      </c>
      <c r="I133" t="s">
        <v>5309</v>
      </c>
      <c r="J133" t="s">
        <v>5308</v>
      </c>
      <c r="L133">
        <v>183</v>
      </c>
      <c r="M133" t="s">
        <v>10</v>
      </c>
      <c r="N133" t="s">
        <v>279</v>
      </c>
      <c r="O133" t="s">
        <v>25</v>
      </c>
    </row>
    <row r="134" spans="1:15">
      <c r="A134">
        <v>132</v>
      </c>
      <c r="B134" t="s">
        <v>5853</v>
      </c>
      <c r="C134" t="s">
        <v>5875</v>
      </c>
      <c r="D134" t="s">
        <v>489</v>
      </c>
      <c r="E134" t="s">
        <v>490</v>
      </c>
      <c r="F134" t="s">
        <v>30</v>
      </c>
      <c r="G134" t="s">
        <v>17</v>
      </c>
      <c r="H134" t="s">
        <v>5337</v>
      </c>
      <c r="I134" t="s">
        <v>5309</v>
      </c>
      <c r="J134" t="s">
        <v>942</v>
      </c>
      <c r="L134">
        <v>186</v>
      </c>
      <c r="M134" t="s">
        <v>10</v>
      </c>
      <c r="N134" t="s">
        <v>297</v>
      </c>
      <c r="O134" t="s">
        <v>25</v>
      </c>
    </row>
    <row r="135" spans="1:15">
      <c r="A135">
        <v>133</v>
      </c>
      <c r="B135" t="s">
        <v>5853</v>
      </c>
      <c r="C135" t="s">
        <v>5876</v>
      </c>
      <c r="D135" t="s">
        <v>493</v>
      </c>
      <c r="E135" t="s">
        <v>494</v>
      </c>
      <c r="F135" t="s">
        <v>30</v>
      </c>
      <c r="G135" t="s">
        <v>17</v>
      </c>
      <c r="H135" t="s">
        <v>942</v>
      </c>
      <c r="I135" t="s">
        <v>5309</v>
      </c>
      <c r="J135" t="s">
        <v>942</v>
      </c>
      <c r="L135">
        <v>187</v>
      </c>
      <c r="M135" t="s">
        <v>10</v>
      </c>
      <c r="N135" t="s">
        <v>300</v>
      </c>
      <c r="O135" t="s">
        <v>36</v>
      </c>
    </row>
    <row r="136" spans="1:15">
      <c r="A136">
        <v>134</v>
      </c>
      <c r="B136" t="s">
        <v>5853</v>
      </c>
      <c r="C136" t="s">
        <v>5877</v>
      </c>
      <c r="D136" t="s">
        <v>495</v>
      </c>
      <c r="E136" t="s">
        <v>496</v>
      </c>
      <c r="F136" t="s">
        <v>30</v>
      </c>
      <c r="G136" t="s">
        <v>17</v>
      </c>
      <c r="H136" t="s">
        <v>5337</v>
      </c>
      <c r="I136" t="s">
        <v>5309</v>
      </c>
      <c r="J136" t="s">
        <v>942</v>
      </c>
      <c r="L136">
        <v>189</v>
      </c>
      <c r="M136" t="s">
        <v>10</v>
      </c>
      <c r="N136" t="s">
        <v>308</v>
      </c>
      <c r="O136" t="s">
        <v>25</v>
      </c>
    </row>
    <row r="137" spans="1:15">
      <c r="A137">
        <v>135</v>
      </c>
      <c r="B137" t="s">
        <v>5853</v>
      </c>
      <c r="C137" t="s">
        <v>5878</v>
      </c>
      <c r="D137" t="s">
        <v>497</v>
      </c>
      <c r="E137" t="s">
        <v>498</v>
      </c>
      <c r="F137" t="s">
        <v>30</v>
      </c>
      <c r="G137" t="s">
        <v>17</v>
      </c>
      <c r="H137" t="s">
        <v>5337</v>
      </c>
      <c r="I137" t="s">
        <v>5309</v>
      </c>
      <c r="J137" t="s">
        <v>942</v>
      </c>
      <c r="L137">
        <v>190</v>
      </c>
      <c r="M137" t="s">
        <v>10</v>
      </c>
      <c r="N137" t="s">
        <v>312</v>
      </c>
      <c r="O137" t="s">
        <v>25</v>
      </c>
    </row>
    <row r="138" spans="1:15">
      <c r="A138">
        <v>136</v>
      </c>
      <c r="B138" t="s">
        <v>5853</v>
      </c>
      <c r="C138" t="s">
        <v>5879</v>
      </c>
      <c r="D138" t="s">
        <v>499</v>
      </c>
      <c r="E138" t="s">
        <v>500</v>
      </c>
      <c r="F138" t="s">
        <v>30</v>
      </c>
      <c r="G138" t="s">
        <v>17</v>
      </c>
      <c r="H138" t="s">
        <v>5337</v>
      </c>
      <c r="I138" t="s">
        <v>5309</v>
      </c>
      <c r="J138" t="s">
        <v>942</v>
      </c>
      <c r="L138">
        <v>191</v>
      </c>
      <c r="M138" t="s">
        <v>10</v>
      </c>
      <c r="N138" t="s">
        <v>316</v>
      </c>
      <c r="O138" t="s">
        <v>25</v>
      </c>
    </row>
    <row r="139" spans="1:15">
      <c r="A139">
        <v>137</v>
      </c>
      <c r="B139" t="s">
        <v>5853</v>
      </c>
      <c r="C139" t="s">
        <v>5880</v>
      </c>
      <c r="D139" t="s">
        <v>501</v>
      </c>
      <c r="E139" t="s">
        <v>502</v>
      </c>
      <c r="F139" t="s">
        <v>30</v>
      </c>
      <c r="G139" t="s">
        <v>17</v>
      </c>
      <c r="H139" t="s">
        <v>5337</v>
      </c>
      <c r="I139" t="s">
        <v>5309</v>
      </c>
      <c r="J139" t="s">
        <v>942</v>
      </c>
      <c r="L139">
        <v>192</v>
      </c>
      <c r="M139" t="s">
        <v>10</v>
      </c>
      <c r="N139" t="s">
        <v>320</v>
      </c>
      <c r="O139" t="s">
        <v>25</v>
      </c>
    </row>
    <row r="140" spans="1:15">
      <c r="A140">
        <v>138</v>
      </c>
      <c r="B140" t="s">
        <v>5853</v>
      </c>
      <c r="C140" t="s">
        <v>5881</v>
      </c>
      <c r="D140" t="s">
        <v>503</v>
      </c>
      <c r="E140" t="s">
        <v>504</v>
      </c>
      <c r="F140" t="s">
        <v>23</v>
      </c>
      <c r="G140" t="s">
        <v>17</v>
      </c>
      <c r="H140" t="s">
        <v>5337</v>
      </c>
      <c r="I140" t="s">
        <v>5309</v>
      </c>
      <c r="J140" t="s">
        <v>942</v>
      </c>
      <c r="L140">
        <v>193</v>
      </c>
      <c r="M140" t="s">
        <v>10</v>
      </c>
      <c r="N140" t="s">
        <v>324</v>
      </c>
      <c r="O140" t="s">
        <v>25</v>
      </c>
    </row>
    <row r="141" spans="1:15">
      <c r="A141">
        <v>139</v>
      </c>
      <c r="B141" t="s">
        <v>5853</v>
      </c>
      <c r="C141" t="s">
        <v>5882</v>
      </c>
      <c r="D141" t="s">
        <v>328</v>
      </c>
      <c r="E141" t="s">
        <v>328</v>
      </c>
      <c r="F141" t="s">
        <v>23</v>
      </c>
      <c r="G141">
        <v>0</v>
      </c>
      <c r="H141">
        <v>0</v>
      </c>
      <c r="J141" t="s">
        <v>942</v>
      </c>
      <c r="L141">
        <v>194</v>
      </c>
      <c r="M141" t="s">
        <v>10</v>
      </c>
      <c r="N141" t="s">
        <v>380</v>
      </c>
      <c r="O141" t="s">
        <v>36</v>
      </c>
    </row>
    <row r="142" spans="1:15">
      <c r="A142">
        <v>140</v>
      </c>
      <c r="B142" t="s">
        <v>5853</v>
      </c>
      <c r="C142" t="s">
        <v>5883</v>
      </c>
      <c r="D142" t="s">
        <v>331</v>
      </c>
      <c r="E142" t="s">
        <v>332</v>
      </c>
      <c r="F142" t="s">
        <v>23</v>
      </c>
      <c r="G142" t="s">
        <v>17</v>
      </c>
      <c r="H142" t="s">
        <v>5337</v>
      </c>
      <c r="J142" t="s">
        <v>942</v>
      </c>
      <c r="L142">
        <v>196</v>
      </c>
      <c r="M142" t="s">
        <v>10</v>
      </c>
      <c r="N142" t="s">
        <v>329</v>
      </c>
      <c r="O142" t="s">
        <v>25</v>
      </c>
    </row>
    <row r="143" spans="1:15">
      <c r="A143">
        <v>141</v>
      </c>
      <c r="B143" t="s">
        <v>5853</v>
      </c>
      <c r="C143" t="s">
        <v>5884</v>
      </c>
      <c r="D143" t="s">
        <v>333</v>
      </c>
      <c r="E143" t="s">
        <v>334</v>
      </c>
      <c r="F143" t="s">
        <v>23</v>
      </c>
      <c r="G143" t="s">
        <v>17</v>
      </c>
      <c r="H143" t="s">
        <v>5337</v>
      </c>
      <c r="J143" t="s">
        <v>942</v>
      </c>
      <c r="L143">
        <v>197</v>
      </c>
      <c r="M143" t="s">
        <v>10</v>
      </c>
      <c r="N143" t="s">
        <v>279</v>
      </c>
      <c r="O143" t="s">
        <v>25</v>
      </c>
    </row>
    <row r="144" spans="1:15">
      <c r="A144">
        <v>142</v>
      </c>
      <c r="B144" t="s">
        <v>5853</v>
      </c>
      <c r="C144" t="s">
        <v>5885</v>
      </c>
      <c r="D144" t="s">
        <v>509</v>
      </c>
      <c r="E144" t="s">
        <v>510</v>
      </c>
      <c r="F144" t="s">
        <v>30</v>
      </c>
      <c r="G144" t="s">
        <v>17</v>
      </c>
      <c r="H144" t="s">
        <v>942</v>
      </c>
      <c r="I144" t="s">
        <v>5309</v>
      </c>
      <c r="J144" t="s">
        <v>942</v>
      </c>
      <c r="L144">
        <v>198</v>
      </c>
      <c r="M144" t="s">
        <v>10</v>
      </c>
      <c r="N144" t="s">
        <v>505</v>
      </c>
      <c r="O144" t="s">
        <v>36</v>
      </c>
    </row>
    <row r="145" spans="1:15">
      <c r="A145">
        <v>143</v>
      </c>
      <c r="B145" t="s">
        <v>5853</v>
      </c>
      <c r="C145" t="s">
        <v>5886</v>
      </c>
      <c r="D145" t="s">
        <v>511</v>
      </c>
      <c r="E145" t="s">
        <v>512</v>
      </c>
      <c r="F145" t="s">
        <v>30</v>
      </c>
      <c r="G145" t="s">
        <v>17</v>
      </c>
      <c r="H145" t="s">
        <v>5337</v>
      </c>
      <c r="I145" t="s">
        <v>5309</v>
      </c>
      <c r="J145" t="s">
        <v>942</v>
      </c>
      <c r="L145">
        <v>200</v>
      </c>
      <c r="M145" t="s">
        <v>10</v>
      </c>
      <c r="N145" t="s">
        <v>234</v>
      </c>
      <c r="O145" t="s">
        <v>25</v>
      </c>
    </row>
    <row r="146" spans="1:15">
      <c r="A146">
        <v>144</v>
      </c>
      <c r="B146" t="s">
        <v>5853</v>
      </c>
      <c r="C146" t="s">
        <v>5887</v>
      </c>
      <c r="D146" t="s">
        <v>513</v>
      </c>
      <c r="E146" t="s">
        <v>514</v>
      </c>
      <c r="F146" t="s">
        <v>30</v>
      </c>
      <c r="G146" t="s">
        <v>17</v>
      </c>
      <c r="H146" t="s">
        <v>5337</v>
      </c>
      <c r="I146" t="s">
        <v>5309</v>
      </c>
      <c r="J146" t="s">
        <v>942</v>
      </c>
      <c r="L146">
        <v>201</v>
      </c>
      <c r="M146" t="s">
        <v>10</v>
      </c>
      <c r="N146" t="s">
        <v>237</v>
      </c>
      <c r="O146" t="s">
        <v>25</v>
      </c>
    </row>
    <row r="147" spans="1:15">
      <c r="A147">
        <v>145</v>
      </c>
      <c r="B147" t="s">
        <v>5853</v>
      </c>
      <c r="C147" t="s">
        <v>5888</v>
      </c>
      <c r="D147" t="s">
        <v>515</v>
      </c>
      <c r="E147" t="s">
        <v>516</v>
      </c>
      <c r="F147" t="s">
        <v>30</v>
      </c>
      <c r="G147" t="s">
        <v>17</v>
      </c>
      <c r="H147" t="s">
        <v>5337</v>
      </c>
      <c r="I147" t="s">
        <v>5309</v>
      </c>
      <c r="J147" t="s">
        <v>5306</v>
      </c>
      <c r="L147">
        <v>202</v>
      </c>
      <c r="M147" t="s">
        <v>10</v>
      </c>
      <c r="N147" t="s">
        <v>241</v>
      </c>
      <c r="O147" t="s">
        <v>25</v>
      </c>
    </row>
    <row r="148" spans="1:15">
      <c r="A148">
        <v>146</v>
      </c>
      <c r="B148" t="s">
        <v>5853</v>
      </c>
      <c r="C148" t="s">
        <v>5889</v>
      </c>
      <c r="D148" t="s">
        <v>519</v>
      </c>
      <c r="E148" t="s">
        <v>255</v>
      </c>
      <c r="F148" t="s">
        <v>30</v>
      </c>
      <c r="G148" t="s">
        <v>17</v>
      </c>
      <c r="H148" t="s">
        <v>942</v>
      </c>
      <c r="I148" t="s">
        <v>5309</v>
      </c>
      <c r="J148" t="s">
        <v>942</v>
      </c>
      <c r="L148">
        <v>203</v>
      </c>
      <c r="M148" t="s">
        <v>10</v>
      </c>
      <c r="N148" t="s">
        <v>248</v>
      </c>
      <c r="O148" t="s">
        <v>36</v>
      </c>
    </row>
    <row r="149" spans="1:15">
      <c r="A149">
        <v>147</v>
      </c>
      <c r="B149" t="s">
        <v>5853</v>
      </c>
      <c r="C149" t="s">
        <v>5890</v>
      </c>
      <c r="D149" t="s">
        <v>520</v>
      </c>
      <c r="E149" t="s">
        <v>521</v>
      </c>
      <c r="F149" t="s">
        <v>30</v>
      </c>
      <c r="G149" t="s">
        <v>17</v>
      </c>
      <c r="H149" t="s">
        <v>5337</v>
      </c>
      <c r="I149" t="s">
        <v>5309</v>
      </c>
      <c r="J149" t="s">
        <v>942</v>
      </c>
      <c r="L149">
        <v>205</v>
      </c>
      <c r="M149" t="s">
        <v>10</v>
      </c>
      <c r="N149" t="s">
        <v>256</v>
      </c>
      <c r="O149" t="s">
        <v>25</v>
      </c>
    </row>
    <row r="150" spans="1:15">
      <c r="A150">
        <v>148</v>
      </c>
      <c r="B150" t="s">
        <v>5853</v>
      </c>
      <c r="C150" t="s">
        <v>5891</v>
      </c>
      <c r="D150" t="s">
        <v>522</v>
      </c>
      <c r="E150" t="s">
        <v>523</v>
      </c>
      <c r="F150" t="s">
        <v>30</v>
      </c>
      <c r="G150" t="s">
        <v>17</v>
      </c>
      <c r="H150" t="s">
        <v>5337</v>
      </c>
      <c r="I150" t="s">
        <v>5309</v>
      </c>
      <c r="J150" t="s">
        <v>942</v>
      </c>
      <c r="L150">
        <v>206</v>
      </c>
      <c r="M150" t="s">
        <v>10</v>
      </c>
      <c r="N150" t="s">
        <v>259</v>
      </c>
      <c r="O150" t="s">
        <v>25</v>
      </c>
    </row>
    <row r="151" spans="1:15">
      <c r="A151">
        <v>149</v>
      </c>
      <c r="B151" t="s">
        <v>5853</v>
      </c>
      <c r="C151" t="s">
        <v>5892</v>
      </c>
      <c r="D151" t="s">
        <v>524</v>
      </c>
      <c r="E151" t="s">
        <v>525</v>
      </c>
      <c r="F151" t="s">
        <v>30</v>
      </c>
      <c r="G151" t="s">
        <v>17</v>
      </c>
      <c r="H151" t="s">
        <v>5337</v>
      </c>
      <c r="I151" t="s">
        <v>5309</v>
      </c>
      <c r="J151" t="s">
        <v>942</v>
      </c>
      <c r="L151">
        <v>207</v>
      </c>
      <c r="M151" t="s">
        <v>10</v>
      </c>
      <c r="N151" t="s">
        <v>263</v>
      </c>
      <c r="O151" t="s">
        <v>25</v>
      </c>
    </row>
    <row r="152" spans="1:15">
      <c r="A152">
        <v>150</v>
      </c>
      <c r="B152" t="s">
        <v>5853</v>
      </c>
      <c r="C152" t="s">
        <v>5893</v>
      </c>
      <c r="D152" t="s">
        <v>526</v>
      </c>
      <c r="E152" t="s">
        <v>527</v>
      </c>
      <c r="F152" t="s">
        <v>30</v>
      </c>
      <c r="G152" t="s">
        <v>17</v>
      </c>
      <c r="H152" t="s">
        <v>5337</v>
      </c>
      <c r="I152" t="s">
        <v>5309</v>
      </c>
      <c r="J152" t="s">
        <v>942</v>
      </c>
      <c r="L152">
        <v>208</v>
      </c>
      <c r="M152" t="s">
        <v>10</v>
      </c>
      <c r="N152" t="s">
        <v>267</v>
      </c>
      <c r="O152" t="s">
        <v>25</v>
      </c>
    </row>
    <row r="153" spans="1:15">
      <c r="A153">
        <v>151</v>
      </c>
      <c r="B153" t="s">
        <v>5853</v>
      </c>
      <c r="C153" t="s">
        <v>5894</v>
      </c>
      <c r="D153" t="s">
        <v>528</v>
      </c>
      <c r="E153" t="s">
        <v>529</v>
      </c>
      <c r="F153" t="s">
        <v>30</v>
      </c>
      <c r="G153" t="s">
        <v>17</v>
      </c>
      <c r="H153" t="s">
        <v>5337</v>
      </c>
      <c r="I153" t="s">
        <v>5309</v>
      </c>
      <c r="J153" t="s">
        <v>942</v>
      </c>
      <c r="L153">
        <v>211</v>
      </c>
      <c r="M153" t="s">
        <v>10</v>
      </c>
      <c r="N153" t="s">
        <v>279</v>
      </c>
      <c r="O153" t="s">
        <v>25</v>
      </c>
    </row>
    <row r="154" spans="1:15">
      <c r="A154">
        <v>152</v>
      </c>
      <c r="B154" t="s">
        <v>5853</v>
      </c>
      <c r="C154" t="s">
        <v>5895</v>
      </c>
      <c r="D154" t="s">
        <v>530</v>
      </c>
      <c r="E154" t="s">
        <v>531</v>
      </c>
      <c r="F154" t="s">
        <v>30</v>
      </c>
      <c r="G154" t="s">
        <v>17</v>
      </c>
      <c r="H154" t="s">
        <v>5337</v>
      </c>
      <c r="I154" t="s">
        <v>5309</v>
      </c>
      <c r="J154" t="s">
        <v>5308</v>
      </c>
      <c r="L154">
        <v>214</v>
      </c>
      <c r="M154" t="s">
        <v>10</v>
      </c>
      <c r="N154" t="s">
        <v>279</v>
      </c>
      <c r="O154" t="s">
        <v>25</v>
      </c>
    </row>
    <row r="155" spans="1:15">
      <c r="A155">
        <v>153</v>
      </c>
      <c r="B155" t="s">
        <v>5853</v>
      </c>
      <c r="C155" t="s">
        <v>5896</v>
      </c>
      <c r="D155" t="s">
        <v>532</v>
      </c>
      <c r="E155" t="s">
        <v>533</v>
      </c>
      <c r="F155" t="s">
        <v>30</v>
      </c>
      <c r="G155" t="s">
        <v>17</v>
      </c>
      <c r="H155" t="s">
        <v>5337</v>
      </c>
      <c r="I155" t="s">
        <v>5309</v>
      </c>
      <c r="J155" t="s">
        <v>942</v>
      </c>
      <c r="L155">
        <v>217</v>
      </c>
      <c r="M155" t="s">
        <v>10</v>
      </c>
      <c r="N155" t="s">
        <v>297</v>
      </c>
      <c r="O155" t="s">
        <v>25</v>
      </c>
    </row>
    <row r="156" spans="1:15">
      <c r="A156">
        <v>154</v>
      </c>
      <c r="B156" t="s">
        <v>5853</v>
      </c>
      <c r="C156" t="s">
        <v>5897</v>
      </c>
      <c r="D156" t="s">
        <v>536</v>
      </c>
      <c r="E156" t="s">
        <v>537</v>
      </c>
      <c r="F156" t="s">
        <v>30</v>
      </c>
      <c r="G156" t="s">
        <v>17</v>
      </c>
      <c r="H156" t="s">
        <v>5308</v>
      </c>
      <c r="I156" t="s">
        <v>5309</v>
      </c>
      <c r="J156" t="s">
        <v>942</v>
      </c>
      <c r="L156">
        <v>218</v>
      </c>
      <c r="M156" t="s">
        <v>10</v>
      </c>
      <c r="N156" t="s">
        <v>300</v>
      </c>
      <c r="O156" t="s">
        <v>36</v>
      </c>
    </row>
    <row r="157" spans="1:15">
      <c r="A157">
        <v>155</v>
      </c>
      <c r="B157" t="s">
        <v>5853</v>
      </c>
      <c r="C157" t="s">
        <v>5898</v>
      </c>
      <c r="D157" t="s">
        <v>538</v>
      </c>
      <c r="E157" t="s">
        <v>539</v>
      </c>
      <c r="F157" t="s">
        <v>30</v>
      </c>
      <c r="G157" t="s">
        <v>17</v>
      </c>
      <c r="H157" t="s">
        <v>5337</v>
      </c>
      <c r="I157" t="s">
        <v>5309</v>
      </c>
      <c r="J157" t="s">
        <v>942</v>
      </c>
      <c r="L157">
        <v>220</v>
      </c>
      <c r="M157" t="s">
        <v>10</v>
      </c>
      <c r="N157" t="s">
        <v>308</v>
      </c>
      <c r="O157" t="s">
        <v>25</v>
      </c>
    </row>
    <row r="158" spans="1:15">
      <c r="A158">
        <v>156</v>
      </c>
      <c r="B158" t="s">
        <v>5853</v>
      </c>
      <c r="C158" t="s">
        <v>5899</v>
      </c>
      <c r="D158" t="s">
        <v>540</v>
      </c>
      <c r="E158" t="s">
        <v>541</v>
      </c>
      <c r="F158" t="s">
        <v>30</v>
      </c>
      <c r="G158" t="s">
        <v>17</v>
      </c>
      <c r="H158" t="s">
        <v>5337</v>
      </c>
      <c r="I158" t="s">
        <v>5309</v>
      </c>
      <c r="J158" t="s">
        <v>942</v>
      </c>
      <c r="L158">
        <v>221</v>
      </c>
      <c r="M158" t="s">
        <v>10</v>
      </c>
      <c r="N158" t="s">
        <v>312</v>
      </c>
      <c r="O158" t="s">
        <v>25</v>
      </c>
    </row>
    <row r="159" spans="1:15">
      <c r="A159">
        <v>157</v>
      </c>
      <c r="B159" t="s">
        <v>5853</v>
      </c>
      <c r="C159" t="s">
        <v>5900</v>
      </c>
      <c r="D159" t="s">
        <v>542</v>
      </c>
      <c r="E159" t="s">
        <v>543</v>
      </c>
      <c r="F159" t="s">
        <v>30</v>
      </c>
      <c r="G159" t="s">
        <v>17</v>
      </c>
      <c r="H159" t="s">
        <v>5337</v>
      </c>
      <c r="I159" t="s">
        <v>5309</v>
      </c>
      <c r="J159" t="s">
        <v>942</v>
      </c>
      <c r="L159">
        <v>222</v>
      </c>
      <c r="M159" t="s">
        <v>10</v>
      </c>
      <c r="N159" t="s">
        <v>316</v>
      </c>
      <c r="O159" t="s">
        <v>25</v>
      </c>
    </row>
    <row r="160" spans="1:15">
      <c r="A160">
        <v>158</v>
      </c>
      <c r="B160" t="s">
        <v>5853</v>
      </c>
      <c r="C160" t="s">
        <v>5901</v>
      </c>
      <c r="D160" t="s">
        <v>544</v>
      </c>
      <c r="E160" t="s">
        <v>545</v>
      </c>
      <c r="F160" t="s">
        <v>30</v>
      </c>
      <c r="G160" t="s">
        <v>17</v>
      </c>
      <c r="H160" t="s">
        <v>5337</v>
      </c>
      <c r="I160" t="s">
        <v>5309</v>
      </c>
      <c r="J160" t="s">
        <v>942</v>
      </c>
      <c r="L160">
        <v>223</v>
      </c>
      <c r="M160" t="s">
        <v>10</v>
      </c>
      <c r="N160" t="s">
        <v>320</v>
      </c>
      <c r="O160" t="s">
        <v>25</v>
      </c>
    </row>
    <row r="161" spans="1:15">
      <c r="A161">
        <v>159</v>
      </c>
      <c r="B161" t="s">
        <v>5853</v>
      </c>
      <c r="C161" t="s">
        <v>5902</v>
      </c>
      <c r="D161" t="s">
        <v>546</v>
      </c>
      <c r="E161" t="s">
        <v>547</v>
      </c>
      <c r="F161" t="s">
        <v>23</v>
      </c>
      <c r="G161" t="s">
        <v>17</v>
      </c>
      <c r="H161" t="s">
        <v>5337</v>
      </c>
      <c r="I161" t="s">
        <v>5309</v>
      </c>
      <c r="J161" t="s">
        <v>942</v>
      </c>
      <c r="L161">
        <v>224</v>
      </c>
      <c r="M161" t="s">
        <v>10</v>
      </c>
      <c r="N161" t="s">
        <v>324</v>
      </c>
      <c r="O161" t="s">
        <v>25</v>
      </c>
    </row>
    <row r="162" spans="1:15">
      <c r="A162">
        <v>160</v>
      </c>
      <c r="B162" t="s">
        <v>5853</v>
      </c>
      <c r="C162" t="s">
        <v>5903</v>
      </c>
      <c r="D162" t="s">
        <v>552</v>
      </c>
      <c r="E162" t="s">
        <v>553</v>
      </c>
      <c r="F162" t="s">
        <v>30</v>
      </c>
      <c r="G162" t="s">
        <v>17</v>
      </c>
      <c r="H162" t="s">
        <v>942</v>
      </c>
      <c r="I162" t="s">
        <v>5309</v>
      </c>
      <c r="J162" t="s">
        <v>942</v>
      </c>
      <c r="L162">
        <v>225</v>
      </c>
      <c r="M162" t="s">
        <v>10</v>
      </c>
      <c r="N162" t="s">
        <v>548</v>
      </c>
      <c r="O162" t="s">
        <v>36</v>
      </c>
    </row>
    <row r="163" spans="1:15">
      <c r="A163">
        <v>161</v>
      </c>
      <c r="B163" t="s">
        <v>5853</v>
      </c>
      <c r="C163" t="s">
        <v>5904</v>
      </c>
      <c r="D163" t="s">
        <v>554</v>
      </c>
      <c r="E163" t="s">
        <v>555</v>
      </c>
      <c r="F163" t="s">
        <v>30</v>
      </c>
      <c r="G163" t="s">
        <v>17</v>
      </c>
      <c r="H163" t="s">
        <v>5337</v>
      </c>
      <c r="I163" t="s">
        <v>5309</v>
      </c>
      <c r="J163" t="s">
        <v>942</v>
      </c>
      <c r="L163">
        <v>227</v>
      </c>
      <c r="M163" t="s">
        <v>10</v>
      </c>
      <c r="N163" t="s">
        <v>234</v>
      </c>
      <c r="O163" t="s">
        <v>25</v>
      </c>
    </row>
    <row r="164" spans="1:15">
      <c r="A164">
        <v>162</v>
      </c>
      <c r="B164" t="s">
        <v>5853</v>
      </c>
      <c r="C164" t="s">
        <v>5905</v>
      </c>
      <c r="D164" t="s">
        <v>556</v>
      </c>
      <c r="E164" t="s">
        <v>557</v>
      </c>
      <c r="F164" t="s">
        <v>30</v>
      </c>
      <c r="G164" t="s">
        <v>17</v>
      </c>
      <c r="H164" t="s">
        <v>5337</v>
      </c>
      <c r="I164" t="s">
        <v>5309</v>
      </c>
      <c r="J164" t="s">
        <v>942</v>
      </c>
      <c r="L164">
        <v>228</v>
      </c>
      <c r="M164" t="s">
        <v>10</v>
      </c>
      <c r="N164" t="s">
        <v>237</v>
      </c>
      <c r="O164" t="s">
        <v>25</v>
      </c>
    </row>
    <row r="165" spans="1:15">
      <c r="A165">
        <v>163</v>
      </c>
      <c r="B165" t="s">
        <v>5853</v>
      </c>
      <c r="C165" t="s">
        <v>5906</v>
      </c>
      <c r="D165" t="s">
        <v>558</v>
      </c>
      <c r="E165" t="s">
        <v>559</v>
      </c>
      <c r="F165" t="s">
        <v>30</v>
      </c>
      <c r="G165" t="s">
        <v>17</v>
      </c>
      <c r="H165" t="s">
        <v>5337</v>
      </c>
      <c r="I165" t="s">
        <v>5309</v>
      </c>
      <c r="J165" t="s">
        <v>942</v>
      </c>
      <c r="L165">
        <v>229</v>
      </c>
      <c r="M165" t="s">
        <v>10</v>
      </c>
      <c r="N165" t="s">
        <v>241</v>
      </c>
      <c r="O165" t="s">
        <v>25</v>
      </c>
    </row>
    <row r="166" spans="1:15">
      <c r="A166">
        <v>164</v>
      </c>
      <c r="B166" t="s">
        <v>5853</v>
      </c>
      <c r="C166" t="s">
        <v>5907</v>
      </c>
      <c r="D166" t="s">
        <v>562</v>
      </c>
      <c r="E166" t="s">
        <v>255</v>
      </c>
      <c r="F166" t="s">
        <v>30</v>
      </c>
      <c r="G166" t="s">
        <v>17</v>
      </c>
      <c r="H166" t="s">
        <v>942</v>
      </c>
      <c r="I166" t="s">
        <v>5309</v>
      </c>
      <c r="J166" t="s">
        <v>942</v>
      </c>
      <c r="L166">
        <v>230</v>
      </c>
      <c r="M166" t="s">
        <v>10</v>
      </c>
      <c r="N166" t="s">
        <v>248</v>
      </c>
      <c r="O166" t="s">
        <v>36</v>
      </c>
    </row>
    <row r="167" spans="1:15">
      <c r="A167">
        <v>165</v>
      </c>
      <c r="B167" t="s">
        <v>5853</v>
      </c>
      <c r="C167" t="s">
        <v>5908</v>
      </c>
      <c r="D167" t="s">
        <v>563</v>
      </c>
      <c r="E167" t="s">
        <v>564</v>
      </c>
      <c r="F167" t="s">
        <v>30</v>
      </c>
      <c r="G167" t="s">
        <v>17</v>
      </c>
      <c r="H167" t="s">
        <v>5337</v>
      </c>
      <c r="I167" t="s">
        <v>5309</v>
      </c>
      <c r="J167" t="s">
        <v>942</v>
      </c>
      <c r="L167">
        <v>232</v>
      </c>
      <c r="M167" t="s">
        <v>10</v>
      </c>
      <c r="N167" t="s">
        <v>256</v>
      </c>
      <c r="O167" t="s">
        <v>25</v>
      </c>
    </row>
    <row r="168" spans="1:15">
      <c r="A168">
        <v>166</v>
      </c>
      <c r="B168" t="s">
        <v>5853</v>
      </c>
      <c r="C168" t="s">
        <v>5909</v>
      </c>
      <c r="D168" t="s">
        <v>565</v>
      </c>
      <c r="E168" t="s">
        <v>566</v>
      </c>
      <c r="F168" t="s">
        <v>30</v>
      </c>
      <c r="G168" t="s">
        <v>17</v>
      </c>
      <c r="H168" t="s">
        <v>5337</v>
      </c>
      <c r="I168" t="s">
        <v>5309</v>
      </c>
      <c r="J168" t="s">
        <v>942</v>
      </c>
      <c r="L168">
        <v>233</v>
      </c>
      <c r="M168" t="s">
        <v>10</v>
      </c>
      <c r="N168" t="s">
        <v>259</v>
      </c>
      <c r="O168" t="s">
        <v>25</v>
      </c>
    </row>
    <row r="169" spans="1:15">
      <c r="A169">
        <v>167</v>
      </c>
      <c r="B169" t="s">
        <v>5853</v>
      </c>
      <c r="C169" t="s">
        <v>5910</v>
      </c>
      <c r="D169" t="s">
        <v>567</v>
      </c>
      <c r="E169" t="s">
        <v>568</v>
      </c>
      <c r="F169" t="s">
        <v>30</v>
      </c>
      <c r="G169" t="s">
        <v>17</v>
      </c>
      <c r="H169" t="s">
        <v>5337</v>
      </c>
      <c r="I169" t="s">
        <v>5309</v>
      </c>
      <c r="J169" t="s">
        <v>942</v>
      </c>
      <c r="L169">
        <v>234</v>
      </c>
      <c r="M169" t="s">
        <v>10</v>
      </c>
      <c r="N169" t="s">
        <v>263</v>
      </c>
      <c r="O169" t="s">
        <v>25</v>
      </c>
    </row>
    <row r="170" spans="1:15">
      <c r="A170">
        <v>168</v>
      </c>
      <c r="B170" t="s">
        <v>5853</v>
      </c>
      <c r="C170" t="s">
        <v>5911</v>
      </c>
      <c r="D170" t="s">
        <v>569</v>
      </c>
      <c r="E170" t="s">
        <v>570</v>
      </c>
      <c r="F170" t="s">
        <v>30</v>
      </c>
      <c r="G170" t="s">
        <v>17</v>
      </c>
      <c r="H170" t="s">
        <v>5337</v>
      </c>
      <c r="I170" t="s">
        <v>5309</v>
      </c>
      <c r="J170" t="s">
        <v>942</v>
      </c>
      <c r="L170">
        <v>235</v>
      </c>
      <c r="M170" t="s">
        <v>10</v>
      </c>
      <c r="N170" t="s">
        <v>267</v>
      </c>
      <c r="O170" t="s">
        <v>25</v>
      </c>
    </row>
    <row r="171" spans="1:15">
      <c r="A171">
        <v>169</v>
      </c>
      <c r="B171" t="s">
        <v>5853</v>
      </c>
      <c r="C171" t="s">
        <v>5912</v>
      </c>
      <c r="D171" t="s">
        <v>571</v>
      </c>
      <c r="E171" t="s">
        <v>572</v>
      </c>
      <c r="F171" t="s">
        <v>30</v>
      </c>
      <c r="G171" t="s">
        <v>17</v>
      </c>
      <c r="H171" t="s">
        <v>5337</v>
      </c>
      <c r="I171" t="s">
        <v>5309</v>
      </c>
      <c r="J171" t="s">
        <v>942</v>
      </c>
      <c r="L171">
        <v>238</v>
      </c>
      <c r="M171" t="s">
        <v>10</v>
      </c>
      <c r="N171" t="s">
        <v>279</v>
      </c>
      <c r="O171" t="s">
        <v>25</v>
      </c>
    </row>
    <row r="172" spans="1:15">
      <c r="A172">
        <v>170</v>
      </c>
      <c r="B172" t="s">
        <v>5853</v>
      </c>
      <c r="C172" t="s">
        <v>5913</v>
      </c>
      <c r="D172" t="s">
        <v>573</v>
      </c>
      <c r="E172" t="s">
        <v>574</v>
      </c>
      <c r="F172" t="s">
        <v>30</v>
      </c>
      <c r="G172" t="s">
        <v>24</v>
      </c>
      <c r="H172" t="s">
        <v>5337</v>
      </c>
      <c r="I172" t="s">
        <v>5309</v>
      </c>
      <c r="J172" t="s">
        <v>942</v>
      </c>
      <c r="L172">
        <v>241</v>
      </c>
      <c r="M172" t="s">
        <v>10</v>
      </c>
      <c r="N172" t="s">
        <v>279</v>
      </c>
      <c r="O172" t="s">
        <v>25</v>
      </c>
    </row>
    <row r="173" spans="1:15">
      <c r="A173">
        <v>171</v>
      </c>
      <c r="B173" t="s">
        <v>5853</v>
      </c>
      <c r="C173" t="s">
        <v>5914</v>
      </c>
      <c r="D173" t="s">
        <v>575</v>
      </c>
      <c r="E173" t="s">
        <v>576</v>
      </c>
      <c r="F173" t="s">
        <v>30</v>
      </c>
      <c r="G173" t="s">
        <v>17</v>
      </c>
      <c r="H173" t="s">
        <v>5337</v>
      </c>
      <c r="I173" t="s">
        <v>5309</v>
      </c>
      <c r="J173" t="s">
        <v>942</v>
      </c>
      <c r="L173">
        <v>244</v>
      </c>
      <c r="M173" t="s">
        <v>10</v>
      </c>
      <c r="N173" t="s">
        <v>297</v>
      </c>
      <c r="O173" t="s">
        <v>25</v>
      </c>
    </row>
    <row r="174" spans="1:15">
      <c r="A174">
        <v>172</v>
      </c>
      <c r="B174" t="s">
        <v>5853</v>
      </c>
      <c r="C174" t="s">
        <v>5915</v>
      </c>
      <c r="D174" t="s">
        <v>579</v>
      </c>
      <c r="E174" t="s">
        <v>580</v>
      </c>
      <c r="F174" t="s">
        <v>30</v>
      </c>
      <c r="G174" t="s">
        <v>17</v>
      </c>
      <c r="H174" t="s">
        <v>942</v>
      </c>
      <c r="I174" t="s">
        <v>5309</v>
      </c>
      <c r="J174" t="s">
        <v>942</v>
      </c>
      <c r="L174">
        <v>245</v>
      </c>
      <c r="M174" t="s">
        <v>10</v>
      </c>
      <c r="N174" t="s">
        <v>300</v>
      </c>
      <c r="O174" t="s">
        <v>36</v>
      </c>
    </row>
    <row r="175" spans="1:15">
      <c r="A175">
        <v>173</v>
      </c>
      <c r="B175" t="s">
        <v>5853</v>
      </c>
      <c r="C175" t="s">
        <v>5916</v>
      </c>
      <c r="D175" t="s">
        <v>581</v>
      </c>
      <c r="E175" t="s">
        <v>582</v>
      </c>
      <c r="F175" t="s">
        <v>30</v>
      </c>
      <c r="G175" t="s">
        <v>17</v>
      </c>
      <c r="H175" t="s">
        <v>5337</v>
      </c>
      <c r="I175" t="s">
        <v>5309</v>
      </c>
      <c r="J175" t="s">
        <v>942</v>
      </c>
      <c r="L175">
        <v>247</v>
      </c>
      <c r="M175" t="s">
        <v>10</v>
      </c>
      <c r="N175" t="s">
        <v>308</v>
      </c>
      <c r="O175" t="s">
        <v>25</v>
      </c>
    </row>
    <row r="176" spans="1:15">
      <c r="A176">
        <v>174</v>
      </c>
      <c r="B176" t="s">
        <v>5853</v>
      </c>
      <c r="C176" t="s">
        <v>5917</v>
      </c>
      <c r="D176" t="s">
        <v>583</v>
      </c>
      <c r="E176" t="s">
        <v>584</v>
      </c>
      <c r="F176" t="s">
        <v>30</v>
      </c>
      <c r="G176" t="s">
        <v>17</v>
      </c>
      <c r="H176" t="s">
        <v>5337</v>
      </c>
      <c r="I176" t="s">
        <v>5309</v>
      </c>
      <c r="J176" t="s">
        <v>942</v>
      </c>
      <c r="L176">
        <v>248</v>
      </c>
      <c r="M176" t="s">
        <v>10</v>
      </c>
      <c r="N176" t="s">
        <v>312</v>
      </c>
      <c r="O176" t="s">
        <v>25</v>
      </c>
    </row>
    <row r="177" spans="1:15">
      <c r="A177">
        <v>175</v>
      </c>
      <c r="B177" t="s">
        <v>5853</v>
      </c>
      <c r="C177" t="s">
        <v>5918</v>
      </c>
      <c r="D177" t="s">
        <v>585</v>
      </c>
      <c r="E177" t="s">
        <v>586</v>
      </c>
      <c r="F177" t="s">
        <v>30</v>
      </c>
      <c r="G177" t="s">
        <v>17</v>
      </c>
      <c r="H177" t="s">
        <v>5337</v>
      </c>
      <c r="I177" t="s">
        <v>5309</v>
      </c>
      <c r="J177" t="s">
        <v>942</v>
      </c>
      <c r="L177">
        <v>249</v>
      </c>
      <c r="M177" t="s">
        <v>10</v>
      </c>
      <c r="N177" t="s">
        <v>316</v>
      </c>
      <c r="O177" t="s">
        <v>25</v>
      </c>
    </row>
    <row r="178" spans="1:15">
      <c r="A178">
        <v>176</v>
      </c>
      <c r="B178" t="s">
        <v>5853</v>
      </c>
      <c r="C178" t="s">
        <v>5919</v>
      </c>
      <c r="D178" t="s">
        <v>587</v>
      </c>
      <c r="E178" t="s">
        <v>588</v>
      </c>
      <c r="F178" t="s">
        <v>30</v>
      </c>
      <c r="G178" t="s">
        <v>17</v>
      </c>
      <c r="H178" t="s">
        <v>5337</v>
      </c>
      <c r="I178" t="s">
        <v>5309</v>
      </c>
      <c r="J178" t="s">
        <v>942</v>
      </c>
      <c r="L178">
        <v>250</v>
      </c>
      <c r="M178" t="s">
        <v>10</v>
      </c>
      <c r="N178" t="s">
        <v>320</v>
      </c>
      <c r="O178" t="s">
        <v>25</v>
      </c>
    </row>
    <row r="179" spans="1:15">
      <c r="A179">
        <v>177</v>
      </c>
      <c r="B179" t="s">
        <v>5853</v>
      </c>
      <c r="C179" t="s">
        <v>5920</v>
      </c>
      <c r="D179" t="s">
        <v>589</v>
      </c>
      <c r="E179" t="s">
        <v>590</v>
      </c>
      <c r="F179" t="s">
        <v>23</v>
      </c>
      <c r="G179" t="s">
        <v>17</v>
      </c>
      <c r="H179" t="s">
        <v>5337</v>
      </c>
      <c r="I179" t="s">
        <v>5309</v>
      </c>
      <c r="J179" t="s">
        <v>942</v>
      </c>
      <c r="L179">
        <v>251</v>
      </c>
      <c r="M179" t="s">
        <v>10</v>
      </c>
      <c r="N179" t="s">
        <v>324</v>
      </c>
      <c r="O179" t="s">
        <v>25</v>
      </c>
    </row>
    <row r="180" spans="1:15">
      <c r="A180">
        <v>178</v>
      </c>
      <c r="B180" t="s">
        <v>5853</v>
      </c>
      <c r="C180" t="s">
        <v>5455</v>
      </c>
      <c r="D180" t="s">
        <v>598</v>
      </c>
      <c r="E180" t="s">
        <v>599</v>
      </c>
      <c r="F180" t="s">
        <v>30</v>
      </c>
      <c r="G180" t="s">
        <v>595</v>
      </c>
      <c r="H180" t="s">
        <v>942</v>
      </c>
      <c r="I180" t="s">
        <v>5309</v>
      </c>
      <c r="J180" t="s">
        <v>942</v>
      </c>
      <c r="K180">
        <v>1</v>
      </c>
      <c r="L180">
        <v>252</v>
      </c>
      <c r="M180" t="s">
        <v>10</v>
      </c>
      <c r="N180" t="s">
        <v>591</v>
      </c>
      <c r="O180" t="s">
        <v>36</v>
      </c>
    </row>
    <row r="181" spans="1:15">
      <c r="A181">
        <v>179</v>
      </c>
      <c r="B181" t="s">
        <v>5853</v>
      </c>
      <c r="C181" t="s">
        <v>5456</v>
      </c>
      <c r="D181" t="s">
        <v>602</v>
      </c>
      <c r="E181" t="s">
        <v>5457</v>
      </c>
      <c r="F181" t="s">
        <v>30</v>
      </c>
      <c r="G181" t="s">
        <v>595</v>
      </c>
      <c r="H181" t="s">
        <v>5337</v>
      </c>
      <c r="I181" t="s">
        <v>5337</v>
      </c>
      <c r="J181" t="s">
        <v>942</v>
      </c>
      <c r="K181">
        <v>1</v>
      </c>
      <c r="L181">
        <v>254</v>
      </c>
      <c r="M181" t="s">
        <v>10</v>
      </c>
      <c r="N181" t="s">
        <v>600</v>
      </c>
      <c r="O181" t="s">
        <v>25</v>
      </c>
    </row>
    <row r="182" spans="1:15">
      <c r="A182">
        <v>180</v>
      </c>
      <c r="B182" t="s">
        <v>5853</v>
      </c>
      <c r="C182" t="s">
        <v>5459</v>
      </c>
      <c r="D182" t="s">
        <v>606</v>
      </c>
      <c r="E182" t="s">
        <v>5460</v>
      </c>
      <c r="F182" t="s">
        <v>30</v>
      </c>
      <c r="G182" t="s">
        <v>595</v>
      </c>
      <c r="H182" t="s">
        <v>5337</v>
      </c>
      <c r="I182" t="s">
        <v>5337</v>
      </c>
      <c r="J182" t="s">
        <v>942</v>
      </c>
      <c r="K182">
        <v>1</v>
      </c>
      <c r="L182">
        <v>255</v>
      </c>
      <c r="M182" t="s">
        <v>10</v>
      </c>
      <c r="N182" t="s">
        <v>604</v>
      </c>
      <c r="O182" t="s">
        <v>25</v>
      </c>
    </row>
    <row r="183" spans="1:15">
      <c r="A183">
        <v>181</v>
      </c>
      <c r="B183" t="s">
        <v>5853</v>
      </c>
      <c r="C183" t="s">
        <v>5461</v>
      </c>
      <c r="D183" t="s">
        <v>610</v>
      </c>
      <c r="E183" t="s">
        <v>611</v>
      </c>
      <c r="F183" t="s">
        <v>30</v>
      </c>
      <c r="G183" t="s">
        <v>595</v>
      </c>
      <c r="H183" t="s">
        <v>5337</v>
      </c>
      <c r="I183" t="s">
        <v>5337</v>
      </c>
      <c r="J183" t="s">
        <v>942</v>
      </c>
      <c r="K183">
        <v>1</v>
      </c>
      <c r="L183">
        <v>256</v>
      </c>
      <c r="M183" t="s">
        <v>10</v>
      </c>
      <c r="N183" t="s">
        <v>608</v>
      </c>
      <c r="O183" t="s">
        <v>25</v>
      </c>
    </row>
    <row r="184" spans="1:15">
      <c r="A184">
        <v>182</v>
      </c>
      <c r="B184" t="s">
        <v>5853</v>
      </c>
      <c r="C184" t="s">
        <v>5462</v>
      </c>
      <c r="D184" t="s">
        <v>614</v>
      </c>
      <c r="E184" t="s">
        <v>615</v>
      </c>
      <c r="F184" t="s">
        <v>30</v>
      </c>
      <c r="G184" t="s">
        <v>24</v>
      </c>
      <c r="H184" t="s">
        <v>5337</v>
      </c>
      <c r="I184" t="s">
        <v>5337</v>
      </c>
      <c r="J184" t="s">
        <v>942</v>
      </c>
      <c r="K184">
        <v>1</v>
      </c>
      <c r="L184">
        <v>257</v>
      </c>
      <c r="M184" t="s">
        <v>10</v>
      </c>
      <c r="N184" t="s">
        <v>612</v>
      </c>
      <c r="O184" t="s">
        <v>25</v>
      </c>
    </row>
    <row r="185" spans="1:15">
      <c r="A185">
        <v>183</v>
      </c>
      <c r="B185" t="s">
        <v>5853</v>
      </c>
      <c r="C185" t="s">
        <v>5921</v>
      </c>
      <c r="D185" t="s">
        <v>620</v>
      </c>
      <c r="E185" t="s">
        <v>621</v>
      </c>
      <c r="F185" t="s">
        <v>30</v>
      </c>
      <c r="G185" t="s">
        <v>17</v>
      </c>
      <c r="H185" t="s">
        <v>942</v>
      </c>
      <c r="I185" t="s">
        <v>5309</v>
      </c>
      <c r="J185" t="s">
        <v>942</v>
      </c>
      <c r="L185">
        <v>258</v>
      </c>
      <c r="M185" t="s">
        <v>10</v>
      </c>
      <c r="N185" t="s">
        <v>616</v>
      </c>
      <c r="O185" t="s">
        <v>36</v>
      </c>
    </row>
    <row r="186" spans="1:15">
      <c r="A186">
        <v>184</v>
      </c>
      <c r="B186" t="s">
        <v>5853</v>
      </c>
      <c r="C186" t="s">
        <v>5922</v>
      </c>
      <c r="D186" t="s">
        <v>602</v>
      </c>
      <c r="E186" t="s">
        <v>622</v>
      </c>
      <c r="F186" t="s">
        <v>30</v>
      </c>
      <c r="G186" t="s">
        <v>17</v>
      </c>
      <c r="H186" t="s">
        <v>5337</v>
      </c>
      <c r="I186" t="s">
        <v>5309</v>
      </c>
      <c r="J186" t="s">
        <v>942</v>
      </c>
      <c r="L186">
        <v>260</v>
      </c>
      <c r="M186" t="s">
        <v>10</v>
      </c>
      <c r="N186" t="s">
        <v>600</v>
      </c>
      <c r="O186" t="s">
        <v>25</v>
      </c>
    </row>
    <row r="187" spans="1:15">
      <c r="A187">
        <v>185</v>
      </c>
      <c r="B187" t="s">
        <v>5853</v>
      </c>
      <c r="C187" t="s">
        <v>5923</v>
      </c>
      <c r="D187" t="s">
        <v>606</v>
      </c>
      <c r="E187" t="s">
        <v>623</v>
      </c>
      <c r="F187" t="s">
        <v>30</v>
      </c>
      <c r="G187" t="s">
        <v>17</v>
      </c>
      <c r="H187" t="s">
        <v>5337</v>
      </c>
      <c r="I187" t="s">
        <v>5309</v>
      </c>
      <c r="J187" t="s">
        <v>942</v>
      </c>
      <c r="L187">
        <v>261</v>
      </c>
      <c r="M187" t="s">
        <v>10</v>
      </c>
      <c r="N187" t="s">
        <v>604</v>
      </c>
      <c r="O187" t="s">
        <v>25</v>
      </c>
    </row>
    <row r="188" spans="1:15">
      <c r="A188">
        <v>186</v>
      </c>
      <c r="B188" t="s">
        <v>5853</v>
      </c>
      <c r="C188" t="s">
        <v>5924</v>
      </c>
      <c r="D188" t="s">
        <v>610</v>
      </c>
      <c r="E188" t="s">
        <v>611</v>
      </c>
      <c r="F188" t="s">
        <v>30</v>
      </c>
      <c r="G188" t="s">
        <v>17</v>
      </c>
      <c r="H188" t="s">
        <v>5337</v>
      </c>
      <c r="I188" t="s">
        <v>5309</v>
      </c>
      <c r="J188" t="s">
        <v>942</v>
      </c>
      <c r="L188">
        <v>262</v>
      </c>
      <c r="M188" t="s">
        <v>10</v>
      </c>
      <c r="N188" t="s">
        <v>608</v>
      </c>
      <c r="O188" t="s">
        <v>25</v>
      </c>
    </row>
    <row r="189" spans="1:15">
      <c r="A189">
        <v>187</v>
      </c>
      <c r="B189" t="s">
        <v>5853</v>
      </c>
      <c r="C189" t="s">
        <v>5925</v>
      </c>
      <c r="D189" t="s">
        <v>614</v>
      </c>
      <c r="E189" t="s">
        <v>615</v>
      </c>
      <c r="F189" t="s">
        <v>30</v>
      </c>
      <c r="G189" t="s">
        <v>17</v>
      </c>
      <c r="H189" t="s">
        <v>5337</v>
      </c>
      <c r="I189" t="s">
        <v>5309</v>
      </c>
      <c r="J189" t="s">
        <v>942</v>
      </c>
      <c r="L189">
        <v>263</v>
      </c>
      <c r="M189" t="s">
        <v>10</v>
      </c>
      <c r="N189" t="s">
        <v>612</v>
      </c>
      <c r="O189" t="s">
        <v>25</v>
      </c>
    </row>
    <row r="190" spans="1:15">
      <c r="A190">
        <v>188</v>
      </c>
      <c r="B190" t="s">
        <v>5853</v>
      </c>
      <c r="C190" t="s">
        <v>5463</v>
      </c>
      <c r="D190" t="s">
        <v>630</v>
      </c>
      <c r="E190" t="s">
        <v>631</v>
      </c>
      <c r="F190" t="s">
        <v>139</v>
      </c>
      <c r="G190" t="s">
        <v>24</v>
      </c>
      <c r="H190" t="s">
        <v>942</v>
      </c>
      <c r="I190" t="s">
        <v>5309</v>
      </c>
      <c r="J190" t="s">
        <v>5353</v>
      </c>
      <c r="K190">
        <v>1</v>
      </c>
      <c r="L190">
        <v>264</v>
      </c>
      <c r="M190" t="s">
        <v>10</v>
      </c>
      <c r="N190" t="s">
        <v>624</v>
      </c>
      <c r="O190" t="s">
        <v>36</v>
      </c>
    </row>
    <row r="191" spans="1:15">
      <c r="A191">
        <v>189</v>
      </c>
      <c r="B191" t="s">
        <v>5853</v>
      </c>
      <c r="C191" t="s">
        <v>5464</v>
      </c>
      <c r="D191" t="s">
        <v>633</v>
      </c>
      <c r="E191" t="s">
        <v>634</v>
      </c>
      <c r="F191" t="s">
        <v>30</v>
      </c>
      <c r="G191" t="s">
        <v>17</v>
      </c>
      <c r="H191" t="s">
        <v>5337</v>
      </c>
      <c r="I191" t="s">
        <v>5337</v>
      </c>
      <c r="J191" t="s">
        <v>5353</v>
      </c>
      <c r="K191">
        <v>1</v>
      </c>
      <c r="L191">
        <v>266</v>
      </c>
      <c r="M191" t="s">
        <v>10</v>
      </c>
      <c r="N191" t="s">
        <v>632</v>
      </c>
      <c r="O191" t="s">
        <v>25</v>
      </c>
    </row>
    <row r="192" spans="1:15">
      <c r="A192">
        <v>190</v>
      </c>
      <c r="B192" t="s">
        <v>5853</v>
      </c>
      <c r="C192" t="s">
        <v>5465</v>
      </c>
      <c r="D192" t="s">
        <v>636</v>
      </c>
      <c r="E192" t="s">
        <v>637</v>
      </c>
      <c r="F192" t="s">
        <v>30</v>
      </c>
      <c r="G192" t="s">
        <v>17</v>
      </c>
      <c r="H192" t="s">
        <v>5337</v>
      </c>
      <c r="I192" t="s">
        <v>5337</v>
      </c>
      <c r="J192" t="s">
        <v>5353</v>
      </c>
      <c r="K192">
        <v>1</v>
      </c>
      <c r="L192">
        <v>267</v>
      </c>
      <c r="M192" t="s">
        <v>10</v>
      </c>
      <c r="N192" t="s">
        <v>635</v>
      </c>
      <c r="O192" t="s">
        <v>25</v>
      </c>
    </row>
    <row r="193" spans="1:15">
      <c r="A193">
        <v>191</v>
      </c>
      <c r="B193" t="s">
        <v>5853</v>
      </c>
      <c r="C193" t="s">
        <v>5466</v>
      </c>
      <c r="D193" t="s">
        <v>640</v>
      </c>
      <c r="E193" t="s">
        <v>641</v>
      </c>
      <c r="F193" t="s">
        <v>30</v>
      </c>
      <c r="G193" t="s">
        <v>17</v>
      </c>
      <c r="H193" t="s">
        <v>5337</v>
      </c>
      <c r="I193" t="s">
        <v>5337</v>
      </c>
      <c r="J193" t="s">
        <v>942</v>
      </c>
      <c r="K193">
        <v>1</v>
      </c>
      <c r="L193">
        <v>268</v>
      </c>
      <c r="M193" t="s">
        <v>10</v>
      </c>
      <c r="N193" t="s">
        <v>638</v>
      </c>
      <c r="O193" t="s">
        <v>25</v>
      </c>
    </row>
    <row r="194" spans="1:15">
      <c r="A194">
        <v>192</v>
      </c>
      <c r="B194" t="s">
        <v>5853</v>
      </c>
      <c r="C194" t="s">
        <v>5467</v>
      </c>
      <c r="D194" t="s">
        <v>644</v>
      </c>
      <c r="E194" t="s">
        <v>645</v>
      </c>
      <c r="F194" t="s">
        <v>30</v>
      </c>
      <c r="G194" t="s">
        <v>24</v>
      </c>
      <c r="H194" t="s">
        <v>942</v>
      </c>
      <c r="I194" t="s">
        <v>5308</v>
      </c>
      <c r="J194">
        <v>0</v>
      </c>
      <c r="K194">
        <v>1</v>
      </c>
      <c r="L194">
        <v>269</v>
      </c>
      <c r="M194" t="s">
        <v>10</v>
      </c>
      <c r="N194" t="s">
        <v>642</v>
      </c>
      <c r="O194" t="s">
        <v>36</v>
      </c>
    </row>
    <row r="195" spans="1:15">
      <c r="A195">
        <v>193</v>
      </c>
      <c r="B195" t="s">
        <v>5853</v>
      </c>
      <c r="C195" t="s">
        <v>5468</v>
      </c>
      <c r="D195" t="s">
        <v>652</v>
      </c>
      <c r="E195" t="s">
        <v>5469</v>
      </c>
      <c r="F195" t="s">
        <v>30</v>
      </c>
      <c r="G195" t="s">
        <v>24</v>
      </c>
      <c r="H195" t="s">
        <v>5337</v>
      </c>
      <c r="I195" t="s">
        <v>5337</v>
      </c>
      <c r="J195" t="s">
        <v>5353</v>
      </c>
      <c r="K195">
        <v>1</v>
      </c>
      <c r="L195">
        <v>271</v>
      </c>
      <c r="M195" t="s">
        <v>10</v>
      </c>
      <c r="N195" t="s">
        <v>650</v>
      </c>
      <c r="O195" t="s">
        <v>25</v>
      </c>
    </row>
    <row r="196" spans="1:15">
      <c r="A196">
        <v>194</v>
      </c>
      <c r="B196" t="s">
        <v>5853</v>
      </c>
      <c r="C196" t="s">
        <v>5470</v>
      </c>
      <c r="D196" t="s">
        <v>656</v>
      </c>
      <c r="E196" t="s">
        <v>657</v>
      </c>
      <c r="F196" t="s">
        <v>30</v>
      </c>
      <c r="G196" t="s">
        <v>24</v>
      </c>
      <c r="H196" t="s">
        <v>5337</v>
      </c>
      <c r="I196" t="s">
        <v>5337</v>
      </c>
      <c r="J196" t="s">
        <v>5471</v>
      </c>
      <c r="K196">
        <v>1</v>
      </c>
      <c r="L196">
        <v>272</v>
      </c>
      <c r="M196" t="s">
        <v>10</v>
      </c>
      <c r="N196" t="s">
        <v>654</v>
      </c>
      <c r="O196" t="s">
        <v>25</v>
      </c>
    </row>
    <row r="197" spans="1:15">
      <c r="A197">
        <v>195</v>
      </c>
      <c r="B197" t="s">
        <v>5853</v>
      </c>
      <c r="C197" t="s">
        <v>5472</v>
      </c>
      <c r="D197" t="s">
        <v>659</v>
      </c>
      <c r="E197" t="s">
        <v>660</v>
      </c>
      <c r="F197" t="s">
        <v>30</v>
      </c>
      <c r="G197" t="s">
        <v>17</v>
      </c>
      <c r="H197" t="s">
        <v>5337</v>
      </c>
      <c r="I197" t="s">
        <v>5337</v>
      </c>
      <c r="J197" t="s">
        <v>5471</v>
      </c>
      <c r="K197">
        <v>1</v>
      </c>
      <c r="L197">
        <v>273</v>
      </c>
      <c r="M197" t="s">
        <v>10</v>
      </c>
      <c r="N197" t="s">
        <v>658</v>
      </c>
      <c r="O197" t="s">
        <v>25</v>
      </c>
    </row>
    <row r="198" spans="1:15">
      <c r="A198">
        <v>196</v>
      </c>
      <c r="B198" t="s">
        <v>5853</v>
      </c>
      <c r="C198" t="s">
        <v>5473</v>
      </c>
      <c r="D198" t="s">
        <v>667</v>
      </c>
      <c r="E198" t="s">
        <v>668</v>
      </c>
      <c r="F198" t="s">
        <v>30</v>
      </c>
      <c r="G198" t="s">
        <v>24</v>
      </c>
      <c r="H198">
        <v>0</v>
      </c>
      <c r="I198" t="s">
        <v>5306</v>
      </c>
      <c r="J198" t="s">
        <v>942</v>
      </c>
      <c r="K198">
        <v>1</v>
      </c>
      <c r="L198">
        <v>274</v>
      </c>
      <c r="M198" t="s">
        <v>10</v>
      </c>
      <c r="N198" t="s">
        <v>661</v>
      </c>
      <c r="O198" t="s">
        <v>36</v>
      </c>
    </row>
    <row r="199" spans="1:15">
      <c r="A199">
        <v>197</v>
      </c>
      <c r="B199" t="s">
        <v>5853</v>
      </c>
      <c r="C199" t="s">
        <v>5474</v>
      </c>
      <c r="D199" t="s">
        <v>670</v>
      </c>
      <c r="E199" t="s">
        <v>671</v>
      </c>
      <c r="F199" t="s">
        <v>30</v>
      </c>
      <c r="G199" t="s">
        <v>24</v>
      </c>
      <c r="H199" t="s">
        <v>5337</v>
      </c>
      <c r="I199" t="s">
        <v>5337</v>
      </c>
      <c r="J199" t="s">
        <v>942</v>
      </c>
      <c r="K199">
        <v>1</v>
      </c>
      <c r="L199">
        <v>276</v>
      </c>
      <c r="M199" t="s">
        <v>10</v>
      </c>
      <c r="N199" t="s">
        <v>669</v>
      </c>
      <c r="O199" t="s">
        <v>25</v>
      </c>
    </row>
    <row r="200" spans="1:15">
      <c r="A200">
        <v>198</v>
      </c>
      <c r="B200" t="s">
        <v>5853</v>
      </c>
      <c r="C200" t="s">
        <v>5475</v>
      </c>
      <c r="D200" t="s">
        <v>674</v>
      </c>
      <c r="E200" t="s">
        <v>675</v>
      </c>
      <c r="F200" t="s">
        <v>30</v>
      </c>
      <c r="G200" t="s">
        <v>24</v>
      </c>
      <c r="H200" t="s">
        <v>5337</v>
      </c>
      <c r="I200" t="s">
        <v>5337</v>
      </c>
      <c r="J200" t="s">
        <v>5471</v>
      </c>
      <c r="K200">
        <v>1</v>
      </c>
      <c r="L200">
        <v>277</v>
      </c>
      <c r="M200" t="s">
        <v>10</v>
      </c>
      <c r="N200" t="s">
        <v>672</v>
      </c>
      <c r="O200" t="s">
        <v>25</v>
      </c>
    </row>
    <row r="201" spans="1:15">
      <c r="A201">
        <v>199</v>
      </c>
      <c r="B201" t="s">
        <v>5853</v>
      </c>
      <c r="C201" t="s">
        <v>5476</v>
      </c>
      <c r="D201" t="s">
        <v>682</v>
      </c>
      <c r="E201" t="s">
        <v>683</v>
      </c>
      <c r="F201" t="s">
        <v>30</v>
      </c>
      <c r="G201" t="s">
        <v>24</v>
      </c>
      <c r="H201" t="s">
        <v>942</v>
      </c>
      <c r="I201" t="s">
        <v>5308</v>
      </c>
      <c r="J201" t="s">
        <v>942</v>
      </c>
      <c r="K201">
        <v>1</v>
      </c>
      <c r="L201">
        <v>278</v>
      </c>
      <c r="M201" t="s">
        <v>10</v>
      </c>
      <c r="N201" t="s">
        <v>676</v>
      </c>
      <c r="O201" t="s">
        <v>36</v>
      </c>
    </row>
    <row r="202" spans="1:15">
      <c r="A202">
        <v>200</v>
      </c>
      <c r="B202" t="s">
        <v>5853</v>
      </c>
      <c r="C202" t="s">
        <v>5477</v>
      </c>
      <c r="D202" t="s">
        <v>685</v>
      </c>
      <c r="E202" t="s">
        <v>686</v>
      </c>
      <c r="F202" t="s">
        <v>30</v>
      </c>
      <c r="G202" t="s">
        <v>24</v>
      </c>
      <c r="H202" t="s">
        <v>5337</v>
      </c>
      <c r="I202" t="s">
        <v>5337</v>
      </c>
      <c r="J202" t="s">
        <v>5471</v>
      </c>
      <c r="K202">
        <v>1</v>
      </c>
      <c r="L202">
        <v>280</v>
      </c>
      <c r="M202" t="s">
        <v>10</v>
      </c>
      <c r="N202" t="s">
        <v>684</v>
      </c>
      <c r="O202" t="s">
        <v>25</v>
      </c>
    </row>
    <row r="203" spans="1:15">
      <c r="A203">
        <v>201</v>
      </c>
      <c r="B203" t="s">
        <v>5853</v>
      </c>
      <c r="C203" t="s">
        <v>5478</v>
      </c>
      <c r="D203" t="s">
        <v>688</v>
      </c>
      <c r="E203" t="s">
        <v>689</v>
      </c>
      <c r="F203" t="s">
        <v>30</v>
      </c>
      <c r="G203" t="s">
        <v>24</v>
      </c>
      <c r="H203" t="s">
        <v>5337</v>
      </c>
      <c r="I203" t="s">
        <v>5337</v>
      </c>
      <c r="J203" t="s">
        <v>942</v>
      </c>
      <c r="K203">
        <v>1</v>
      </c>
      <c r="L203">
        <v>281</v>
      </c>
      <c r="M203" t="s">
        <v>10</v>
      </c>
      <c r="N203" t="s">
        <v>687</v>
      </c>
      <c r="O203" t="s">
        <v>25</v>
      </c>
    </row>
    <row r="204" spans="1:15">
      <c r="A204">
        <v>202</v>
      </c>
      <c r="B204" t="s">
        <v>5853</v>
      </c>
      <c r="C204" t="s">
        <v>5479</v>
      </c>
      <c r="D204" t="s">
        <v>696</v>
      </c>
      <c r="E204" t="s">
        <v>697</v>
      </c>
      <c r="F204" t="s">
        <v>30</v>
      </c>
      <c r="G204" t="s">
        <v>17</v>
      </c>
      <c r="H204" t="s">
        <v>942</v>
      </c>
      <c r="I204" t="s">
        <v>5308</v>
      </c>
      <c r="J204" t="s">
        <v>5433</v>
      </c>
      <c r="K204">
        <v>1</v>
      </c>
      <c r="L204">
        <v>282</v>
      </c>
      <c r="M204" t="s">
        <v>10</v>
      </c>
      <c r="N204" t="s">
        <v>690</v>
      </c>
      <c r="O204" t="s">
        <v>36</v>
      </c>
    </row>
    <row r="205" spans="1:15">
      <c r="A205">
        <v>203</v>
      </c>
      <c r="B205" t="s">
        <v>5853</v>
      </c>
      <c r="C205" t="s">
        <v>5480</v>
      </c>
      <c r="D205" t="s">
        <v>699</v>
      </c>
      <c r="E205" t="s">
        <v>700</v>
      </c>
      <c r="F205" t="s">
        <v>23</v>
      </c>
      <c r="G205" t="s">
        <v>17</v>
      </c>
      <c r="H205" t="s">
        <v>5337</v>
      </c>
      <c r="I205" t="s">
        <v>5337</v>
      </c>
      <c r="J205" t="s">
        <v>5353</v>
      </c>
      <c r="K205">
        <v>1</v>
      </c>
      <c r="L205">
        <v>284</v>
      </c>
      <c r="M205" t="s">
        <v>10</v>
      </c>
      <c r="N205" t="s">
        <v>698</v>
      </c>
      <c r="O205" t="s">
        <v>25</v>
      </c>
    </row>
    <row r="206" spans="1:15">
      <c r="A206">
        <v>204</v>
      </c>
      <c r="B206" t="s">
        <v>5853</v>
      </c>
      <c r="C206" t="s">
        <v>5481</v>
      </c>
      <c r="D206" t="s">
        <v>702</v>
      </c>
      <c r="E206" t="s">
        <v>703</v>
      </c>
      <c r="F206" t="s">
        <v>30</v>
      </c>
      <c r="G206" t="s">
        <v>17</v>
      </c>
      <c r="H206" t="s">
        <v>5337</v>
      </c>
      <c r="I206" t="s">
        <v>5337</v>
      </c>
      <c r="J206" t="s">
        <v>942</v>
      </c>
      <c r="K206">
        <v>1</v>
      </c>
      <c r="L206">
        <v>285</v>
      </c>
      <c r="M206" t="s">
        <v>10</v>
      </c>
      <c r="N206" t="s">
        <v>701</v>
      </c>
      <c r="O206" t="s">
        <v>25</v>
      </c>
    </row>
    <row r="207" spans="1:15">
      <c r="A207">
        <v>205</v>
      </c>
      <c r="B207" t="s">
        <v>5853</v>
      </c>
      <c r="C207" t="s">
        <v>5482</v>
      </c>
      <c r="D207" t="s">
        <v>706</v>
      </c>
      <c r="E207" t="s">
        <v>707</v>
      </c>
      <c r="F207" t="s">
        <v>23</v>
      </c>
      <c r="G207" t="s">
        <v>17</v>
      </c>
      <c r="H207" t="s">
        <v>5337</v>
      </c>
      <c r="I207" t="s">
        <v>5337</v>
      </c>
      <c r="J207" t="s">
        <v>5353</v>
      </c>
      <c r="K207">
        <v>1</v>
      </c>
      <c r="L207">
        <v>286</v>
      </c>
      <c r="M207" t="s">
        <v>10</v>
      </c>
      <c r="N207" t="s">
        <v>704</v>
      </c>
      <c r="O207" t="s">
        <v>25</v>
      </c>
    </row>
    <row r="208" spans="1:15">
      <c r="A208">
        <v>206</v>
      </c>
      <c r="B208" t="s">
        <v>5853</v>
      </c>
      <c r="C208" t="s">
        <v>5483</v>
      </c>
      <c r="D208" t="s">
        <v>710</v>
      </c>
      <c r="E208" t="s">
        <v>711</v>
      </c>
      <c r="F208" t="s">
        <v>30</v>
      </c>
      <c r="G208" t="s">
        <v>17</v>
      </c>
      <c r="H208" t="s">
        <v>5337</v>
      </c>
      <c r="I208" t="s">
        <v>5337</v>
      </c>
      <c r="J208" t="s">
        <v>942</v>
      </c>
      <c r="K208">
        <v>1</v>
      </c>
      <c r="L208">
        <v>287</v>
      </c>
      <c r="M208" t="s">
        <v>10</v>
      </c>
      <c r="N208" t="s">
        <v>708</v>
      </c>
      <c r="O208" t="s">
        <v>25</v>
      </c>
    </row>
    <row r="209" spans="1:15">
      <c r="A209">
        <v>207</v>
      </c>
      <c r="B209" t="s">
        <v>5853</v>
      </c>
      <c r="C209" t="s">
        <v>5926</v>
      </c>
      <c r="D209" t="s">
        <v>5927</v>
      </c>
      <c r="E209" t="s">
        <v>5928</v>
      </c>
      <c r="F209" t="s">
        <v>139</v>
      </c>
      <c r="G209" t="s">
        <v>17</v>
      </c>
      <c r="H209" t="s">
        <v>942</v>
      </c>
      <c r="I209" t="s">
        <v>5308</v>
      </c>
      <c r="J209" t="s">
        <v>5308</v>
      </c>
      <c r="L209">
        <v>288</v>
      </c>
      <c r="M209" t="s">
        <v>10</v>
      </c>
      <c r="N209" t="s">
        <v>780</v>
      </c>
      <c r="O209" t="s">
        <v>36</v>
      </c>
    </row>
    <row r="210" spans="1:15">
      <c r="A210">
        <v>208</v>
      </c>
      <c r="B210" t="s">
        <v>5853</v>
      </c>
      <c r="C210" t="s">
        <v>5929</v>
      </c>
      <c r="D210" t="s">
        <v>788</v>
      </c>
      <c r="E210" t="s">
        <v>5930</v>
      </c>
      <c r="F210" t="s">
        <v>30</v>
      </c>
      <c r="G210" t="s">
        <v>17</v>
      </c>
      <c r="H210" t="s">
        <v>5337</v>
      </c>
      <c r="I210" t="s">
        <v>5308</v>
      </c>
      <c r="J210" t="s">
        <v>5308</v>
      </c>
      <c r="L210">
        <v>290</v>
      </c>
      <c r="M210" t="s">
        <v>10</v>
      </c>
      <c r="N210" t="s">
        <v>786</v>
      </c>
      <c r="O210" t="s">
        <v>25</v>
      </c>
    </row>
    <row r="211" spans="1:15">
      <c r="A211">
        <v>209</v>
      </c>
      <c r="B211" t="s">
        <v>5853</v>
      </c>
      <c r="C211" t="s">
        <v>5931</v>
      </c>
      <c r="D211" t="s">
        <v>794</v>
      </c>
      <c r="E211" t="s">
        <v>5932</v>
      </c>
      <c r="F211" t="s">
        <v>30</v>
      </c>
      <c r="G211" t="s">
        <v>17</v>
      </c>
      <c r="H211" t="s">
        <v>5337</v>
      </c>
      <c r="I211" t="s">
        <v>5308</v>
      </c>
      <c r="J211" t="s">
        <v>5308</v>
      </c>
      <c r="L211">
        <v>291</v>
      </c>
      <c r="M211" t="s">
        <v>10</v>
      </c>
      <c r="N211" t="s">
        <v>793</v>
      </c>
      <c r="O211" t="s">
        <v>25</v>
      </c>
    </row>
    <row r="212" spans="1:15">
      <c r="A212">
        <v>210</v>
      </c>
      <c r="B212" t="s">
        <v>5853</v>
      </c>
      <c r="C212" t="s">
        <v>5933</v>
      </c>
      <c r="D212" t="s">
        <v>796</v>
      </c>
      <c r="E212" t="s">
        <v>797</v>
      </c>
      <c r="F212" t="s">
        <v>30</v>
      </c>
      <c r="G212" t="s">
        <v>17</v>
      </c>
      <c r="H212" t="s">
        <v>5337</v>
      </c>
      <c r="I212" t="s">
        <v>5308</v>
      </c>
      <c r="J212" t="s">
        <v>5308</v>
      </c>
      <c r="L212">
        <v>292</v>
      </c>
      <c r="M212" t="s">
        <v>10</v>
      </c>
      <c r="N212" t="s">
        <v>754</v>
      </c>
      <c r="O212" t="s">
        <v>25</v>
      </c>
    </row>
    <row r="213" spans="1:15">
      <c r="A213">
        <v>211</v>
      </c>
      <c r="B213" t="s">
        <v>5853</v>
      </c>
      <c r="C213" t="s">
        <v>5934</v>
      </c>
      <c r="D213" t="s">
        <v>804</v>
      </c>
      <c r="E213" t="s">
        <v>805</v>
      </c>
      <c r="F213" t="s">
        <v>30</v>
      </c>
      <c r="G213" t="s">
        <v>17</v>
      </c>
      <c r="H213" t="s">
        <v>5337</v>
      </c>
      <c r="I213" t="s">
        <v>5308</v>
      </c>
      <c r="J213" t="s">
        <v>5308</v>
      </c>
      <c r="L213">
        <v>293</v>
      </c>
      <c r="M213" t="s">
        <v>10</v>
      </c>
      <c r="N213" t="s">
        <v>802</v>
      </c>
      <c r="O213" t="s">
        <v>25</v>
      </c>
    </row>
    <row r="214" spans="1:15">
      <c r="A214">
        <v>212</v>
      </c>
      <c r="B214" t="s">
        <v>5853</v>
      </c>
      <c r="C214" t="s">
        <v>5935</v>
      </c>
      <c r="D214" t="s">
        <v>808</v>
      </c>
      <c r="E214" t="s">
        <v>3160</v>
      </c>
      <c r="F214" t="s">
        <v>30</v>
      </c>
      <c r="G214" t="s">
        <v>17</v>
      </c>
      <c r="H214" t="s">
        <v>5337</v>
      </c>
      <c r="I214" t="s">
        <v>5308</v>
      </c>
      <c r="J214" t="s">
        <v>5308</v>
      </c>
      <c r="L214">
        <v>294</v>
      </c>
      <c r="M214" t="s">
        <v>10</v>
      </c>
      <c r="N214" t="s">
        <v>806</v>
      </c>
      <c r="O214" t="s">
        <v>25</v>
      </c>
    </row>
    <row r="215" spans="1:15">
      <c r="A215">
        <v>213</v>
      </c>
      <c r="B215" t="s">
        <v>5853</v>
      </c>
      <c r="C215" t="s">
        <v>5936</v>
      </c>
      <c r="D215" t="s">
        <v>812</v>
      </c>
      <c r="E215" t="s">
        <v>5937</v>
      </c>
      <c r="F215" t="s">
        <v>30</v>
      </c>
      <c r="G215" t="s">
        <v>17</v>
      </c>
      <c r="H215" t="s">
        <v>5337</v>
      </c>
      <c r="I215" t="s">
        <v>5308</v>
      </c>
      <c r="J215" t="s">
        <v>5308</v>
      </c>
      <c r="L215">
        <v>295</v>
      </c>
      <c r="M215" t="s">
        <v>10</v>
      </c>
      <c r="N215" t="s">
        <v>810</v>
      </c>
      <c r="O215" t="s">
        <v>25</v>
      </c>
    </row>
    <row r="216" spans="1:15">
      <c r="A216">
        <v>214</v>
      </c>
      <c r="B216" t="s">
        <v>5853</v>
      </c>
      <c r="C216" t="s">
        <v>5938</v>
      </c>
      <c r="D216" t="s">
        <v>816</v>
      </c>
      <c r="E216" t="s">
        <v>5939</v>
      </c>
      <c r="F216" t="s">
        <v>30</v>
      </c>
      <c r="G216" t="s">
        <v>17</v>
      </c>
      <c r="H216" t="s">
        <v>5337</v>
      </c>
      <c r="I216" t="s">
        <v>5308</v>
      </c>
      <c r="J216" t="s">
        <v>5308</v>
      </c>
      <c r="L216">
        <v>296</v>
      </c>
      <c r="M216" t="s">
        <v>10</v>
      </c>
      <c r="N216" t="s">
        <v>814</v>
      </c>
      <c r="O216" t="s">
        <v>25</v>
      </c>
    </row>
    <row r="217" spans="1:15">
      <c r="A217">
        <v>215</v>
      </c>
      <c r="B217" t="s">
        <v>5853</v>
      </c>
      <c r="C217" t="s">
        <v>5940</v>
      </c>
      <c r="D217" t="s">
        <v>820</v>
      </c>
      <c r="E217" t="s">
        <v>5599</v>
      </c>
      <c r="F217" t="s">
        <v>30</v>
      </c>
      <c r="G217" t="s">
        <v>17</v>
      </c>
      <c r="H217" t="s">
        <v>5337</v>
      </c>
      <c r="I217" t="s">
        <v>5308</v>
      </c>
      <c r="J217" t="s">
        <v>5308</v>
      </c>
      <c r="L217">
        <v>297</v>
      </c>
      <c r="M217" t="s">
        <v>10</v>
      </c>
      <c r="N217" t="s">
        <v>818</v>
      </c>
      <c r="O217" t="s">
        <v>25</v>
      </c>
    </row>
    <row r="218" spans="1:15">
      <c r="A218">
        <v>216</v>
      </c>
      <c r="B218" t="s">
        <v>5853</v>
      </c>
      <c r="C218" t="s">
        <v>5941</v>
      </c>
      <c r="D218" t="s">
        <v>828</v>
      </c>
      <c r="E218" t="s">
        <v>829</v>
      </c>
      <c r="F218" t="s">
        <v>30</v>
      </c>
      <c r="G218" t="s">
        <v>17</v>
      </c>
      <c r="H218" t="s">
        <v>942</v>
      </c>
      <c r="I218" t="s">
        <v>5308</v>
      </c>
      <c r="J218" t="s">
        <v>5308</v>
      </c>
      <c r="L218">
        <v>298</v>
      </c>
      <c r="M218" t="s">
        <v>10</v>
      </c>
      <c r="N218" t="s">
        <v>822</v>
      </c>
      <c r="O218" t="s">
        <v>36</v>
      </c>
    </row>
    <row r="219" spans="1:15">
      <c r="A219">
        <v>217</v>
      </c>
      <c r="B219" t="s">
        <v>5853</v>
      </c>
      <c r="C219" t="s">
        <v>5942</v>
      </c>
      <c r="D219" t="s">
        <v>832</v>
      </c>
      <c r="E219" t="s">
        <v>833</v>
      </c>
      <c r="F219" t="s">
        <v>23</v>
      </c>
      <c r="G219" t="s">
        <v>17</v>
      </c>
      <c r="H219" t="s">
        <v>5337</v>
      </c>
      <c r="I219" t="s">
        <v>5308</v>
      </c>
      <c r="J219" t="s">
        <v>5308</v>
      </c>
      <c r="L219">
        <v>300</v>
      </c>
      <c r="M219" t="s">
        <v>10</v>
      </c>
      <c r="N219" t="s">
        <v>830</v>
      </c>
      <c r="O219" t="s">
        <v>25</v>
      </c>
    </row>
    <row r="220" spans="1:15">
      <c r="A220">
        <v>218</v>
      </c>
      <c r="B220" t="s">
        <v>5853</v>
      </c>
      <c r="C220" t="s">
        <v>5943</v>
      </c>
      <c r="D220" t="s">
        <v>836</v>
      </c>
      <c r="E220" t="s">
        <v>837</v>
      </c>
      <c r="F220" t="s">
        <v>23</v>
      </c>
      <c r="G220" t="s">
        <v>17</v>
      </c>
      <c r="H220" t="s">
        <v>5337</v>
      </c>
      <c r="I220" t="s">
        <v>5308</v>
      </c>
      <c r="J220" t="s">
        <v>5308</v>
      </c>
      <c r="L220">
        <v>301</v>
      </c>
      <c r="M220" t="s">
        <v>10</v>
      </c>
      <c r="N220" t="s">
        <v>834</v>
      </c>
      <c r="O220" t="s">
        <v>25</v>
      </c>
    </row>
    <row r="221" spans="1:15">
      <c r="A221">
        <v>219</v>
      </c>
      <c r="B221" t="s">
        <v>5853</v>
      </c>
      <c r="C221" t="s">
        <v>5484</v>
      </c>
      <c r="D221" t="s">
        <v>844</v>
      </c>
      <c r="E221" t="s">
        <v>845</v>
      </c>
      <c r="F221" t="s">
        <v>30</v>
      </c>
      <c r="G221" t="s">
        <v>17</v>
      </c>
      <c r="H221" t="s">
        <v>942</v>
      </c>
      <c r="I221" t="s">
        <v>5308</v>
      </c>
      <c r="J221" t="s">
        <v>5433</v>
      </c>
      <c r="K221">
        <v>1</v>
      </c>
      <c r="L221">
        <v>302</v>
      </c>
      <c r="M221" t="s">
        <v>10</v>
      </c>
      <c r="N221" t="s">
        <v>838</v>
      </c>
      <c r="O221" t="s">
        <v>36</v>
      </c>
    </row>
    <row r="222" spans="1:15">
      <c r="A222">
        <v>220</v>
      </c>
      <c r="B222" t="s">
        <v>5853</v>
      </c>
      <c r="C222" t="s">
        <v>5485</v>
      </c>
      <c r="D222" t="s">
        <v>847</v>
      </c>
      <c r="E222" t="s">
        <v>848</v>
      </c>
      <c r="F222" t="s">
        <v>30</v>
      </c>
      <c r="G222" t="s">
        <v>17</v>
      </c>
      <c r="H222" t="s">
        <v>5337</v>
      </c>
      <c r="I222" t="s">
        <v>5337</v>
      </c>
      <c r="J222" t="s">
        <v>5353</v>
      </c>
      <c r="K222">
        <v>1</v>
      </c>
      <c r="L222">
        <v>304</v>
      </c>
      <c r="M222" t="s">
        <v>10</v>
      </c>
      <c r="N222" t="s">
        <v>846</v>
      </c>
      <c r="O222" t="s">
        <v>25</v>
      </c>
    </row>
    <row r="223" spans="1:15">
      <c r="A223">
        <v>221</v>
      </c>
      <c r="B223" t="s">
        <v>5853</v>
      </c>
      <c r="C223" t="s">
        <v>5486</v>
      </c>
      <c r="D223" t="s">
        <v>851</v>
      </c>
      <c r="E223" t="s">
        <v>852</v>
      </c>
      <c r="F223" t="s">
        <v>30</v>
      </c>
      <c r="G223" t="s">
        <v>17</v>
      </c>
      <c r="H223" t="s">
        <v>5337</v>
      </c>
      <c r="I223" t="s">
        <v>5337</v>
      </c>
      <c r="J223" t="s">
        <v>5353</v>
      </c>
      <c r="K223">
        <v>1</v>
      </c>
      <c r="L223">
        <v>305</v>
      </c>
      <c r="M223" t="s">
        <v>10</v>
      </c>
      <c r="N223" t="s">
        <v>849</v>
      </c>
      <c r="O223" t="s">
        <v>25</v>
      </c>
    </row>
    <row r="224" spans="1:15">
      <c r="A224">
        <v>222</v>
      </c>
      <c r="B224" t="s">
        <v>5853</v>
      </c>
      <c r="C224" t="s">
        <v>5487</v>
      </c>
      <c r="D224" t="s">
        <v>854</v>
      </c>
      <c r="E224" t="s">
        <v>855</v>
      </c>
      <c r="F224" t="s">
        <v>30</v>
      </c>
      <c r="G224" t="s">
        <v>17</v>
      </c>
      <c r="H224" t="s">
        <v>5337</v>
      </c>
      <c r="I224" t="s">
        <v>5337</v>
      </c>
      <c r="J224" t="s">
        <v>942</v>
      </c>
      <c r="K224">
        <v>1</v>
      </c>
      <c r="L224">
        <v>306</v>
      </c>
      <c r="M224" t="s">
        <v>10</v>
      </c>
      <c r="N224" t="s">
        <v>853</v>
      </c>
      <c r="O224" t="s">
        <v>25</v>
      </c>
    </row>
    <row r="225" spans="1:15">
      <c r="A225">
        <v>223</v>
      </c>
      <c r="B225" t="s">
        <v>5853</v>
      </c>
      <c r="C225" t="s">
        <v>5488</v>
      </c>
      <c r="D225" t="s">
        <v>862</v>
      </c>
      <c r="E225" t="s">
        <v>863</v>
      </c>
      <c r="F225" t="s">
        <v>30</v>
      </c>
      <c r="G225" t="s">
        <v>17</v>
      </c>
      <c r="H225" t="s">
        <v>942</v>
      </c>
      <c r="I225" t="s">
        <v>5308</v>
      </c>
      <c r="J225" t="s">
        <v>5489</v>
      </c>
      <c r="K225">
        <v>1</v>
      </c>
      <c r="L225">
        <v>307</v>
      </c>
      <c r="M225" t="s">
        <v>10</v>
      </c>
      <c r="N225" t="s">
        <v>856</v>
      </c>
      <c r="O225" t="s">
        <v>36</v>
      </c>
    </row>
    <row r="226" spans="1:15">
      <c r="A226">
        <v>224</v>
      </c>
      <c r="B226" t="s">
        <v>5853</v>
      </c>
      <c r="C226" t="s">
        <v>5490</v>
      </c>
      <c r="D226" t="s">
        <v>874</v>
      </c>
      <c r="E226" t="s">
        <v>5491</v>
      </c>
      <c r="F226" t="s">
        <v>30</v>
      </c>
      <c r="G226" t="s">
        <v>17</v>
      </c>
      <c r="H226" t="s">
        <v>5337</v>
      </c>
      <c r="I226" t="s">
        <v>5337</v>
      </c>
      <c r="J226" t="s">
        <v>5308</v>
      </c>
      <c r="K226">
        <v>1</v>
      </c>
      <c r="L226">
        <v>309</v>
      </c>
      <c r="M226" t="s">
        <v>10</v>
      </c>
      <c r="N226" t="s">
        <v>872</v>
      </c>
      <c r="O226" t="s">
        <v>25</v>
      </c>
    </row>
    <row r="227" spans="1:15">
      <c r="A227">
        <v>225</v>
      </c>
      <c r="B227" t="s">
        <v>5853</v>
      </c>
      <c r="C227" t="s">
        <v>5492</v>
      </c>
      <c r="D227" t="s">
        <v>878</v>
      </c>
      <c r="E227" t="s">
        <v>879</v>
      </c>
      <c r="F227" t="s">
        <v>30</v>
      </c>
      <c r="G227" t="s">
        <v>17</v>
      </c>
      <c r="H227" t="s">
        <v>5337</v>
      </c>
      <c r="I227" t="s">
        <v>5337</v>
      </c>
      <c r="J227" t="s">
        <v>5308</v>
      </c>
      <c r="K227">
        <v>1</v>
      </c>
      <c r="L227">
        <v>310</v>
      </c>
      <c r="M227" t="s">
        <v>10</v>
      </c>
      <c r="N227" t="s">
        <v>876</v>
      </c>
      <c r="O227" t="s">
        <v>25</v>
      </c>
    </row>
    <row r="228" spans="1:15">
      <c r="A228">
        <v>226</v>
      </c>
      <c r="B228" t="s">
        <v>5853</v>
      </c>
      <c r="C228" t="s">
        <v>5493</v>
      </c>
      <c r="D228" t="s">
        <v>881</v>
      </c>
      <c r="E228" t="s">
        <v>5494</v>
      </c>
      <c r="F228" t="s">
        <v>30</v>
      </c>
      <c r="G228" t="s">
        <v>17</v>
      </c>
      <c r="H228" t="s">
        <v>5337</v>
      </c>
      <c r="I228" t="s">
        <v>5337</v>
      </c>
      <c r="J228" t="s">
        <v>5308</v>
      </c>
      <c r="K228">
        <v>1</v>
      </c>
      <c r="L228">
        <v>311</v>
      </c>
      <c r="M228" t="s">
        <v>10</v>
      </c>
      <c r="N228" t="s">
        <v>880</v>
      </c>
      <c r="O228" t="s">
        <v>25</v>
      </c>
    </row>
    <row r="229" spans="1:15">
      <c r="A229">
        <v>227</v>
      </c>
      <c r="B229" t="s">
        <v>5853</v>
      </c>
      <c r="C229" t="s">
        <v>5495</v>
      </c>
      <c r="D229" t="s">
        <v>885</v>
      </c>
      <c r="E229" t="s">
        <v>5496</v>
      </c>
      <c r="F229" t="s">
        <v>30</v>
      </c>
      <c r="G229" t="s">
        <v>17</v>
      </c>
      <c r="H229" t="s">
        <v>5340</v>
      </c>
      <c r="I229" t="s">
        <v>5340</v>
      </c>
      <c r="J229" t="s">
        <v>5497</v>
      </c>
      <c r="K229">
        <v>1</v>
      </c>
      <c r="L229">
        <v>312</v>
      </c>
      <c r="M229" t="s">
        <v>10</v>
      </c>
      <c r="N229" t="s">
        <v>883</v>
      </c>
      <c r="O229" t="s">
        <v>25</v>
      </c>
    </row>
    <row r="230" spans="1:15">
      <c r="A230">
        <v>228</v>
      </c>
      <c r="B230" t="s">
        <v>5853</v>
      </c>
      <c r="C230" t="s">
        <v>5498</v>
      </c>
      <c r="D230" t="s">
        <v>889</v>
      </c>
      <c r="E230" t="s">
        <v>5499</v>
      </c>
      <c r="F230" t="s">
        <v>30</v>
      </c>
      <c r="G230" t="s">
        <v>17</v>
      </c>
      <c r="H230" t="s">
        <v>5340</v>
      </c>
      <c r="I230" t="s">
        <v>5340</v>
      </c>
      <c r="J230" t="s">
        <v>5489</v>
      </c>
      <c r="K230">
        <v>1</v>
      </c>
      <c r="L230">
        <v>313</v>
      </c>
      <c r="M230" t="s">
        <v>10</v>
      </c>
      <c r="N230" t="s">
        <v>887</v>
      </c>
      <c r="O230" t="s">
        <v>25</v>
      </c>
    </row>
    <row r="231" spans="1:15">
      <c r="A231">
        <v>229</v>
      </c>
      <c r="B231" t="s">
        <v>5853</v>
      </c>
      <c r="C231" t="s">
        <v>5500</v>
      </c>
      <c r="D231" t="s">
        <v>893</v>
      </c>
      <c r="E231" t="s">
        <v>894</v>
      </c>
      <c r="F231" t="s">
        <v>30</v>
      </c>
      <c r="G231" t="s">
        <v>17</v>
      </c>
      <c r="H231" t="s">
        <v>5337</v>
      </c>
      <c r="I231" t="s">
        <v>5337</v>
      </c>
      <c r="J231" t="s">
        <v>5308</v>
      </c>
      <c r="K231">
        <v>1</v>
      </c>
      <c r="L231">
        <v>314</v>
      </c>
      <c r="M231" t="s">
        <v>10</v>
      </c>
      <c r="N231" t="s">
        <v>891</v>
      </c>
      <c r="O231" t="s">
        <v>25</v>
      </c>
    </row>
    <row r="232" spans="1:15">
      <c r="A232">
        <v>230</v>
      </c>
      <c r="B232" t="s">
        <v>5853</v>
      </c>
      <c r="C232" t="s">
        <v>5501</v>
      </c>
      <c r="D232" t="s">
        <v>897</v>
      </c>
      <c r="E232" t="s">
        <v>898</v>
      </c>
      <c r="F232" t="s">
        <v>30</v>
      </c>
      <c r="G232" t="s">
        <v>17</v>
      </c>
      <c r="H232" t="s">
        <v>5337</v>
      </c>
      <c r="I232" t="s">
        <v>5337</v>
      </c>
      <c r="J232" t="s">
        <v>942</v>
      </c>
      <c r="K232">
        <v>1</v>
      </c>
      <c r="L232">
        <v>315</v>
      </c>
      <c r="M232" t="s">
        <v>10</v>
      </c>
      <c r="N232" t="s">
        <v>895</v>
      </c>
      <c r="O232" t="s">
        <v>25</v>
      </c>
    </row>
    <row r="233" spans="1:15">
      <c r="A233">
        <v>231</v>
      </c>
      <c r="B233" t="s">
        <v>5853</v>
      </c>
      <c r="C233" t="s">
        <v>5944</v>
      </c>
      <c r="D233" t="s">
        <v>905</v>
      </c>
      <c r="E233" t="s">
        <v>906</v>
      </c>
      <c r="F233" t="s">
        <v>139</v>
      </c>
      <c r="G233" t="s">
        <v>17</v>
      </c>
      <c r="H233" t="s">
        <v>942</v>
      </c>
      <c r="I233" t="s">
        <v>5308</v>
      </c>
      <c r="J233" t="s">
        <v>5308</v>
      </c>
      <c r="L233">
        <v>316</v>
      </c>
      <c r="M233" t="s">
        <v>10</v>
      </c>
      <c r="N233" t="s">
        <v>899</v>
      </c>
      <c r="O233" t="s">
        <v>36</v>
      </c>
    </row>
    <row r="234" spans="1:15">
      <c r="A234">
        <v>232</v>
      </c>
      <c r="B234" t="s">
        <v>5853</v>
      </c>
      <c r="C234" t="s">
        <v>5945</v>
      </c>
      <c r="D234" t="s">
        <v>908</v>
      </c>
      <c r="E234" t="s">
        <v>909</v>
      </c>
      <c r="F234" t="s">
        <v>30</v>
      </c>
      <c r="G234" t="s">
        <v>17</v>
      </c>
      <c r="H234" t="s">
        <v>5337</v>
      </c>
      <c r="I234" t="s">
        <v>5308</v>
      </c>
      <c r="J234" t="s">
        <v>5308</v>
      </c>
      <c r="L234">
        <v>318</v>
      </c>
      <c r="M234" t="s">
        <v>10</v>
      </c>
      <c r="N234" t="s">
        <v>907</v>
      </c>
      <c r="O234" t="s">
        <v>25</v>
      </c>
    </row>
    <row r="235" spans="1:15">
      <c r="A235">
        <v>233</v>
      </c>
      <c r="B235" t="s">
        <v>5853</v>
      </c>
      <c r="C235" t="s">
        <v>5946</v>
      </c>
      <c r="D235" t="s">
        <v>911</v>
      </c>
      <c r="E235" t="s">
        <v>912</v>
      </c>
      <c r="F235" t="s">
        <v>30</v>
      </c>
      <c r="G235" t="s">
        <v>17</v>
      </c>
      <c r="H235" t="s">
        <v>5337</v>
      </c>
      <c r="I235" t="s">
        <v>5308</v>
      </c>
      <c r="J235" t="s">
        <v>5308</v>
      </c>
      <c r="L235">
        <v>319</v>
      </c>
      <c r="M235" t="s">
        <v>10</v>
      </c>
      <c r="N235" t="s">
        <v>910</v>
      </c>
      <c r="O235" t="s">
        <v>25</v>
      </c>
    </row>
    <row r="236" spans="1:15">
      <c r="A236">
        <v>234</v>
      </c>
      <c r="B236" t="s">
        <v>5853</v>
      </c>
      <c r="C236" t="s">
        <v>5947</v>
      </c>
      <c r="D236" t="s">
        <v>914</v>
      </c>
      <c r="E236" t="s">
        <v>5948</v>
      </c>
      <c r="F236" t="s">
        <v>23</v>
      </c>
      <c r="G236" t="s">
        <v>17</v>
      </c>
      <c r="H236" t="s">
        <v>5337</v>
      </c>
      <c r="I236" t="s">
        <v>5308</v>
      </c>
      <c r="J236" t="s">
        <v>5308</v>
      </c>
      <c r="L236">
        <v>320</v>
      </c>
      <c r="M236" t="s">
        <v>10</v>
      </c>
      <c r="N236" t="s">
        <v>913</v>
      </c>
      <c r="O236" t="s">
        <v>25</v>
      </c>
    </row>
    <row r="237" spans="1:15">
      <c r="A237">
        <v>235</v>
      </c>
      <c r="B237" t="s">
        <v>5853</v>
      </c>
      <c r="C237" t="s">
        <v>5949</v>
      </c>
      <c r="D237" t="s">
        <v>918</v>
      </c>
      <c r="E237" t="s">
        <v>5950</v>
      </c>
      <c r="F237" t="s">
        <v>23</v>
      </c>
      <c r="G237" t="s">
        <v>17</v>
      </c>
      <c r="H237" t="s">
        <v>5337</v>
      </c>
      <c r="I237" t="s">
        <v>5308</v>
      </c>
      <c r="J237" t="s">
        <v>5308</v>
      </c>
      <c r="L237">
        <v>321</v>
      </c>
      <c r="M237" t="s">
        <v>10</v>
      </c>
      <c r="N237" t="s">
        <v>916</v>
      </c>
      <c r="O237" t="s">
        <v>25</v>
      </c>
    </row>
    <row r="238" spans="1:15">
      <c r="A238">
        <v>236</v>
      </c>
      <c r="B238" t="s">
        <v>5853</v>
      </c>
      <c r="C238" t="s">
        <v>5951</v>
      </c>
      <c r="D238" t="s">
        <v>5952</v>
      </c>
      <c r="E238" t="s">
        <v>5953</v>
      </c>
      <c r="F238" t="s">
        <v>139</v>
      </c>
      <c r="G238" t="s">
        <v>17</v>
      </c>
      <c r="H238" t="s">
        <v>942</v>
      </c>
      <c r="I238" t="s">
        <v>5308</v>
      </c>
      <c r="J238" t="s">
        <v>5308</v>
      </c>
      <c r="L238">
        <v>322</v>
      </c>
      <c r="M238" t="s">
        <v>10</v>
      </c>
      <c r="N238" t="s">
        <v>920</v>
      </c>
      <c r="O238" t="s">
        <v>36</v>
      </c>
    </row>
    <row r="239" spans="1:15">
      <c r="A239">
        <v>237</v>
      </c>
      <c r="B239" t="s">
        <v>5853</v>
      </c>
      <c r="C239" t="s">
        <v>5954</v>
      </c>
      <c r="D239" t="s">
        <v>5955</v>
      </c>
      <c r="E239" t="s">
        <v>5956</v>
      </c>
      <c r="F239" t="s">
        <v>23</v>
      </c>
      <c r="G239" t="s">
        <v>17</v>
      </c>
      <c r="H239" t="s">
        <v>5340</v>
      </c>
      <c r="I239" t="s">
        <v>5306</v>
      </c>
      <c r="J239" t="s">
        <v>942</v>
      </c>
      <c r="L239">
        <v>324</v>
      </c>
      <c r="M239" t="s">
        <v>10</v>
      </c>
      <c r="N239" t="s">
        <v>163</v>
      </c>
      <c r="O239" t="s">
        <v>25</v>
      </c>
    </row>
    <row r="240" spans="1:15">
      <c r="A240">
        <v>238</v>
      </c>
      <c r="B240" t="s">
        <v>5853</v>
      </c>
      <c r="C240" t="s">
        <v>5957</v>
      </c>
      <c r="D240" t="s">
        <v>5958</v>
      </c>
      <c r="E240" t="s">
        <v>5959</v>
      </c>
      <c r="F240" t="s">
        <v>30</v>
      </c>
      <c r="G240" t="s">
        <v>17</v>
      </c>
      <c r="H240" t="s">
        <v>5337</v>
      </c>
      <c r="I240" t="s">
        <v>5306</v>
      </c>
      <c r="J240" t="s">
        <v>942</v>
      </c>
      <c r="L240">
        <v>325</v>
      </c>
      <c r="M240" t="s">
        <v>10</v>
      </c>
      <c r="N240" t="s">
        <v>167</v>
      </c>
      <c r="O240" t="s">
        <v>25</v>
      </c>
    </row>
    <row r="241" spans="1:15">
      <c r="A241">
        <v>239</v>
      </c>
      <c r="B241" t="s">
        <v>5853</v>
      </c>
      <c r="C241" t="s">
        <v>5960</v>
      </c>
      <c r="D241" t="s">
        <v>5961</v>
      </c>
      <c r="E241" t="s">
        <v>5962</v>
      </c>
      <c r="F241" t="s">
        <v>30</v>
      </c>
      <c r="G241" t="s">
        <v>17</v>
      </c>
      <c r="H241" t="s">
        <v>5337</v>
      </c>
      <c r="I241" t="s">
        <v>942</v>
      </c>
      <c r="J241">
        <v>0</v>
      </c>
      <c r="L241">
        <v>326</v>
      </c>
      <c r="M241" t="s">
        <v>10</v>
      </c>
      <c r="N241" t="s">
        <v>1273</v>
      </c>
      <c r="O241" t="s">
        <v>25</v>
      </c>
    </row>
    <row r="242" spans="1:15">
      <c r="A242">
        <v>240</v>
      </c>
      <c r="B242" t="s">
        <v>5853</v>
      </c>
      <c r="C242" t="s">
        <v>5963</v>
      </c>
      <c r="D242" t="s">
        <v>5964</v>
      </c>
      <c r="E242" t="s">
        <v>5965</v>
      </c>
      <c r="F242" t="s">
        <v>30</v>
      </c>
      <c r="G242" t="s">
        <v>17</v>
      </c>
      <c r="H242" t="s">
        <v>5340</v>
      </c>
      <c r="I242" t="s">
        <v>5306</v>
      </c>
      <c r="J242" t="s">
        <v>5308</v>
      </c>
      <c r="L242">
        <v>327</v>
      </c>
      <c r="M242" t="s">
        <v>10</v>
      </c>
      <c r="N242" t="s">
        <v>170</v>
      </c>
      <c r="O242" t="s">
        <v>25</v>
      </c>
    </row>
    <row r="243" spans="1:15">
      <c r="A243">
        <v>241</v>
      </c>
      <c r="B243" t="s">
        <v>5853</v>
      </c>
      <c r="C243" t="s">
        <v>5966</v>
      </c>
      <c r="D243" t="s">
        <v>5967</v>
      </c>
      <c r="E243" t="s">
        <v>5968</v>
      </c>
      <c r="F243" t="s">
        <v>23</v>
      </c>
      <c r="G243" t="s">
        <v>17</v>
      </c>
      <c r="H243" t="s">
        <v>5337</v>
      </c>
      <c r="I243" t="s">
        <v>5306</v>
      </c>
      <c r="J243" t="s">
        <v>942</v>
      </c>
      <c r="L243">
        <v>328</v>
      </c>
      <c r="M243" t="s">
        <v>10</v>
      </c>
      <c r="N243" t="s">
        <v>179</v>
      </c>
      <c r="O243" t="s">
        <v>25</v>
      </c>
    </row>
    <row r="244" spans="1:15">
      <c r="A244">
        <v>242</v>
      </c>
      <c r="B244" t="s">
        <v>5853</v>
      </c>
      <c r="C244" t="s">
        <v>5969</v>
      </c>
      <c r="D244" t="s">
        <v>5970</v>
      </c>
      <c r="E244" t="s">
        <v>935</v>
      </c>
      <c r="F244" t="s">
        <v>30</v>
      </c>
      <c r="G244" t="s">
        <v>17</v>
      </c>
      <c r="H244" t="s">
        <v>5337</v>
      </c>
      <c r="I244" t="s">
        <v>5306</v>
      </c>
      <c r="J244" t="s">
        <v>5306</v>
      </c>
      <c r="L244">
        <v>329</v>
      </c>
      <c r="M244" t="s">
        <v>10</v>
      </c>
      <c r="N244" t="s">
        <v>186</v>
      </c>
      <c r="O244" t="s">
        <v>25</v>
      </c>
    </row>
    <row r="245" spans="1:15">
      <c r="A245">
        <v>243</v>
      </c>
      <c r="B245" t="s">
        <v>5853</v>
      </c>
      <c r="C245" t="s">
        <v>5971</v>
      </c>
      <c r="D245" t="s">
        <v>940</v>
      </c>
      <c r="E245" t="s">
        <v>941</v>
      </c>
      <c r="F245" t="s">
        <v>139</v>
      </c>
      <c r="G245" t="s">
        <v>17</v>
      </c>
      <c r="H245" t="s">
        <v>942</v>
      </c>
      <c r="I245" t="s">
        <v>942</v>
      </c>
      <c r="J245" t="s">
        <v>942</v>
      </c>
      <c r="L245">
        <v>330</v>
      </c>
      <c r="M245" t="s">
        <v>10</v>
      </c>
      <c r="N245" t="s">
        <v>936</v>
      </c>
      <c r="O245" t="s">
        <v>36</v>
      </c>
    </row>
    <row r="246" spans="1:15">
      <c r="A246">
        <v>244</v>
      </c>
      <c r="B246" t="s">
        <v>5853</v>
      </c>
      <c r="C246" t="s">
        <v>5972</v>
      </c>
      <c r="D246" t="s">
        <v>943</v>
      </c>
      <c r="E246" t="s">
        <v>5973</v>
      </c>
      <c r="F246" t="s">
        <v>23</v>
      </c>
      <c r="G246" t="s">
        <v>17</v>
      </c>
      <c r="H246" t="s">
        <v>5337</v>
      </c>
      <c r="I246" t="s">
        <v>5306</v>
      </c>
      <c r="J246" t="s">
        <v>942</v>
      </c>
      <c r="L246">
        <v>332</v>
      </c>
      <c r="M246" t="s">
        <v>10</v>
      </c>
      <c r="N246" t="s">
        <v>786</v>
      </c>
      <c r="O246" t="s">
        <v>25</v>
      </c>
    </row>
    <row r="247" spans="1:15">
      <c r="A247">
        <v>245</v>
      </c>
      <c r="B247" t="s">
        <v>5853</v>
      </c>
      <c r="C247" t="s">
        <v>5974</v>
      </c>
      <c r="D247" t="s">
        <v>945</v>
      </c>
      <c r="E247" t="s">
        <v>946</v>
      </c>
      <c r="F247" t="s">
        <v>23</v>
      </c>
      <c r="G247" t="s">
        <v>17</v>
      </c>
      <c r="H247" t="s">
        <v>5337</v>
      </c>
      <c r="I247" t="s">
        <v>5306</v>
      </c>
      <c r="J247" t="s">
        <v>942</v>
      </c>
      <c r="L247">
        <v>333</v>
      </c>
      <c r="M247" t="s">
        <v>10</v>
      </c>
      <c r="N247" t="s">
        <v>750</v>
      </c>
      <c r="O247" t="s">
        <v>25</v>
      </c>
    </row>
    <row r="248" spans="1:15">
      <c r="A248">
        <v>246</v>
      </c>
      <c r="B248" t="s">
        <v>5853</v>
      </c>
      <c r="C248" t="s">
        <v>5975</v>
      </c>
      <c r="D248" t="s">
        <v>947</v>
      </c>
      <c r="E248" t="s">
        <v>948</v>
      </c>
      <c r="F248" t="s">
        <v>23</v>
      </c>
      <c r="G248" t="s">
        <v>17</v>
      </c>
      <c r="H248" t="s">
        <v>5337</v>
      </c>
      <c r="I248" t="s">
        <v>5306</v>
      </c>
      <c r="J248" t="s">
        <v>942</v>
      </c>
      <c r="L248">
        <v>334</v>
      </c>
      <c r="M248" t="s">
        <v>10</v>
      </c>
      <c r="N248" t="s">
        <v>754</v>
      </c>
      <c r="O248" t="s">
        <v>25</v>
      </c>
    </row>
    <row r="249" spans="1:15">
      <c r="A249">
        <v>247</v>
      </c>
      <c r="B249" t="s">
        <v>5853</v>
      </c>
      <c r="C249" t="s">
        <v>5502</v>
      </c>
      <c r="D249" t="s">
        <v>953</v>
      </c>
      <c r="E249" t="s">
        <v>954</v>
      </c>
      <c r="F249" t="s">
        <v>30</v>
      </c>
      <c r="G249" t="s">
        <v>17</v>
      </c>
      <c r="H249" t="s">
        <v>942</v>
      </c>
      <c r="I249" t="s">
        <v>942</v>
      </c>
      <c r="J249" t="s">
        <v>942</v>
      </c>
      <c r="K249">
        <v>1</v>
      </c>
      <c r="L249">
        <v>335</v>
      </c>
      <c r="M249" t="s">
        <v>10</v>
      </c>
      <c r="N249" t="s">
        <v>949</v>
      </c>
      <c r="O249" t="s">
        <v>36</v>
      </c>
    </row>
    <row r="250" spans="1:15">
      <c r="A250">
        <v>248</v>
      </c>
      <c r="B250" t="s">
        <v>5853</v>
      </c>
      <c r="C250" t="s">
        <v>5503</v>
      </c>
      <c r="D250" t="s">
        <v>955</v>
      </c>
      <c r="E250" t="s">
        <v>5504</v>
      </c>
      <c r="F250" t="s">
        <v>30</v>
      </c>
      <c r="G250" t="s">
        <v>17</v>
      </c>
      <c r="H250" t="s">
        <v>5337</v>
      </c>
      <c r="I250" t="s">
        <v>5337</v>
      </c>
      <c r="J250" t="s">
        <v>5308</v>
      </c>
      <c r="K250">
        <v>1</v>
      </c>
      <c r="L250">
        <v>337</v>
      </c>
      <c r="M250" t="s">
        <v>10</v>
      </c>
      <c r="N250" t="s">
        <v>864</v>
      </c>
      <c r="O250" t="s">
        <v>25</v>
      </c>
    </row>
    <row r="251" spans="1:15">
      <c r="A251">
        <v>249</v>
      </c>
      <c r="B251" t="s">
        <v>5853</v>
      </c>
      <c r="C251" t="s">
        <v>5505</v>
      </c>
      <c r="D251" t="s">
        <v>957</v>
      </c>
      <c r="E251" t="s">
        <v>5506</v>
      </c>
      <c r="F251" t="s">
        <v>30</v>
      </c>
      <c r="G251" t="s">
        <v>17</v>
      </c>
      <c r="H251" t="s">
        <v>5337</v>
      </c>
      <c r="I251" t="s">
        <v>5337</v>
      </c>
      <c r="J251" t="s">
        <v>5308</v>
      </c>
      <c r="K251">
        <v>1</v>
      </c>
      <c r="L251">
        <v>338</v>
      </c>
      <c r="M251" t="s">
        <v>10</v>
      </c>
      <c r="N251" t="s">
        <v>868</v>
      </c>
      <c r="O251" t="s">
        <v>25</v>
      </c>
    </row>
    <row r="252" spans="1:15">
      <c r="A252">
        <v>250</v>
      </c>
      <c r="B252" t="s">
        <v>5853</v>
      </c>
      <c r="C252" t="s">
        <v>5507</v>
      </c>
      <c r="D252" t="s">
        <v>959</v>
      </c>
      <c r="E252" t="s">
        <v>960</v>
      </c>
      <c r="F252" t="s">
        <v>23</v>
      </c>
      <c r="G252" t="s">
        <v>17</v>
      </c>
      <c r="H252" t="s">
        <v>5337</v>
      </c>
      <c r="I252" t="s">
        <v>5337</v>
      </c>
      <c r="J252" t="s">
        <v>5308</v>
      </c>
      <c r="K252">
        <v>1</v>
      </c>
      <c r="L252">
        <v>339</v>
      </c>
      <c r="M252" t="s">
        <v>10</v>
      </c>
      <c r="N252" t="s">
        <v>880</v>
      </c>
      <c r="O252" t="s">
        <v>25</v>
      </c>
    </row>
    <row r="253" spans="1:15">
      <c r="A253">
        <v>251</v>
      </c>
      <c r="B253" t="s">
        <v>5853</v>
      </c>
      <c r="C253" t="s">
        <v>5508</v>
      </c>
      <c r="D253" t="s">
        <v>961</v>
      </c>
      <c r="E253" t="s">
        <v>962</v>
      </c>
      <c r="F253" t="s">
        <v>23</v>
      </c>
      <c r="G253" t="s">
        <v>17</v>
      </c>
      <c r="H253" t="s">
        <v>5337</v>
      </c>
      <c r="I253" t="s">
        <v>5337</v>
      </c>
      <c r="J253" t="s">
        <v>5308</v>
      </c>
      <c r="K253">
        <v>1</v>
      </c>
      <c r="L253">
        <v>340</v>
      </c>
      <c r="M253" t="s">
        <v>10</v>
      </c>
      <c r="N253" t="s">
        <v>883</v>
      </c>
      <c r="O253" t="s">
        <v>25</v>
      </c>
    </row>
    <row r="254" spans="1:15">
      <c r="A254">
        <v>252</v>
      </c>
      <c r="B254" t="s">
        <v>5853</v>
      </c>
      <c r="C254" t="s">
        <v>5509</v>
      </c>
      <c r="D254" t="s">
        <v>963</v>
      </c>
      <c r="E254" t="s">
        <v>5510</v>
      </c>
      <c r="F254" t="s">
        <v>30</v>
      </c>
      <c r="G254" t="s">
        <v>17</v>
      </c>
      <c r="H254" t="s">
        <v>5337</v>
      </c>
      <c r="I254" t="s">
        <v>5337</v>
      </c>
      <c r="J254" t="s">
        <v>5308</v>
      </c>
      <c r="K254">
        <v>1</v>
      </c>
      <c r="L254">
        <v>341</v>
      </c>
      <c r="M254" t="s">
        <v>10</v>
      </c>
      <c r="N254" t="s">
        <v>887</v>
      </c>
      <c r="O254" t="s">
        <v>25</v>
      </c>
    </row>
    <row r="255" spans="1:15">
      <c r="A255">
        <v>253</v>
      </c>
      <c r="B255" t="s">
        <v>5853</v>
      </c>
      <c r="C255" t="s">
        <v>5511</v>
      </c>
      <c r="D255" t="s">
        <v>968</v>
      </c>
      <c r="E255" t="s">
        <v>969</v>
      </c>
      <c r="F255" t="s">
        <v>139</v>
      </c>
      <c r="G255" t="s">
        <v>17</v>
      </c>
      <c r="H255" t="s">
        <v>5306</v>
      </c>
      <c r="I255" t="s">
        <v>942</v>
      </c>
      <c r="J255" t="s">
        <v>942</v>
      </c>
      <c r="K255">
        <v>1</v>
      </c>
      <c r="L255">
        <v>342</v>
      </c>
      <c r="M255" t="s">
        <v>10</v>
      </c>
      <c r="N255" t="s">
        <v>965</v>
      </c>
      <c r="O255" t="s">
        <v>36</v>
      </c>
    </row>
    <row r="256" spans="1:15">
      <c r="A256">
        <v>254</v>
      </c>
      <c r="B256" t="s">
        <v>5853</v>
      </c>
      <c r="C256" t="s">
        <v>5512</v>
      </c>
      <c r="D256" t="s">
        <v>970</v>
      </c>
      <c r="E256" t="s">
        <v>971</v>
      </c>
      <c r="F256" t="s">
        <v>23</v>
      </c>
      <c r="G256" t="s">
        <v>17</v>
      </c>
      <c r="H256" t="s">
        <v>5337</v>
      </c>
      <c r="I256" t="s">
        <v>5337</v>
      </c>
      <c r="J256" t="s">
        <v>942</v>
      </c>
      <c r="K256">
        <v>1</v>
      </c>
      <c r="L256">
        <v>344</v>
      </c>
      <c r="M256" t="s">
        <v>10</v>
      </c>
      <c r="N256" t="s">
        <v>163</v>
      </c>
      <c r="O256" t="s">
        <v>25</v>
      </c>
    </row>
    <row r="257" spans="1:15">
      <c r="A257">
        <v>255</v>
      </c>
      <c r="B257" t="s">
        <v>5853</v>
      </c>
      <c r="C257" t="s">
        <v>5513</v>
      </c>
      <c r="D257" t="s">
        <v>972</v>
      </c>
      <c r="E257" t="s">
        <v>973</v>
      </c>
      <c r="F257" t="s">
        <v>30</v>
      </c>
      <c r="G257" t="s">
        <v>17</v>
      </c>
      <c r="H257" t="s">
        <v>5337</v>
      </c>
      <c r="I257" t="s">
        <v>5337</v>
      </c>
      <c r="J257" t="s">
        <v>942</v>
      </c>
      <c r="K257">
        <v>1</v>
      </c>
      <c r="L257">
        <v>345</v>
      </c>
      <c r="M257" t="s">
        <v>10</v>
      </c>
      <c r="N257" t="s">
        <v>167</v>
      </c>
      <c r="O257" t="s">
        <v>25</v>
      </c>
    </row>
    <row r="258" spans="1:15">
      <c r="A258">
        <v>256</v>
      </c>
      <c r="B258" t="s">
        <v>5853</v>
      </c>
      <c r="C258" t="s">
        <v>5514</v>
      </c>
      <c r="D258" t="s">
        <v>974</v>
      </c>
      <c r="E258" t="s">
        <v>975</v>
      </c>
      <c r="F258" t="s">
        <v>30</v>
      </c>
      <c r="G258" t="s">
        <v>17</v>
      </c>
      <c r="H258" t="s">
        <v>5337</v>
      </c>
      <c r="I258" t="s">
        <v>5337</v>
      </c>
      <c r="J258" t="s">
        <v>942</v>
      </c>
      <c r="K258">
        <v>1</v>
      </c>
      <c r="L258">
        <v>346</v>
      </c>
      <c r="M258" t="s">
        <v>10</v>
      </c>
      <c r="N258" t="s">
        <v>170</v>
      </c>
      <c r="O258" t="s">
        <v>25</v>
      </c>
    </row>
    <row r="259" spans="1:15">
      <c r="A259">
        <v>257</v>
      </c>
      <c r="B259" t="s">
        <v>5853</v>
      </c>
      <c r="C259" t="s">
        <v>5515</v>
      </c>
      <c r="D259" t="s">
        <v>976</v>
      </c>
      <c r="E259" t="s">
        <v>977</v>
      </c>
      <c r="F259" t="s">
        <v>30</v>
      </c>
      <c r="G259" t="s">
        <v>17</v>
      </c>
      <c r="H259" t="s">
        <v>5337</v>
      </c>
      <c r="I259" t="s">
        <v>5337</v>
      </c>
      <c r="J259" t="s">
        <v>942</v>
      </c>
      <c r="K259">
        <v>1</v>
      </c>
      <c r="L259">
        <v>347</v>
      </c>
      <c r="M259" t="s">
        <v>10</v>
      </c>
      <c r="N259" t="s">
        <v>175</v>
      </c>
      <c r="O259" t="s">
        <v>25</v>
      </c>
    </row>
    <row r="260" spans="1:15">
      <c r="A260">
        <v>258</v>
      </c>
      <c r="B260" t="s">
        <v>5853</v>
      </c>
      <c r="C260" t="s">
        <v>5516</v>
      </c>
      <c r="D260" t="s">
        <v>5976</v>
      </c>
      <c r="E260" t="s">
        <v>5977</v>
      </c>
      <c r="F260" t="s">
        <v>23</v>
      </c>
      <c r="G260" t="s">
        <v>17</v>
      </c>
      <c r="H260" t="s">
        <v>5337</v>
      </c>
      <c r="I260" t="s">
        <v>5337</v>
      </c>
      <c r="J260" t="s">
        <v>5337</v>
      </c>
      <c r="K260">
        <v>1</v>
      </c>
      <c r="L260">
        <v>348</v>
      </c>
      <c r="M260" t="s">
        <v>10</v>
      </c>
      <c r="N260" t="s">
        <v>5663</v>
      </c>
      <c r="O260" t="s">
        <v>25</v>
      </c>
    </row>
    <row r="261" spans="1:15">
      <c r="A261">
        <v>259</v>
      </c>
      <c r="B261" t="s">
        <v>5853</v>
      </c>
      <c r="C261" t="s">
        <v>5517</v>
      </c>
      <c r="D261" t="s">
        <v>978</v>
      </c>
      <c r="E261" t="s">
        <v>979</v>
      </c>
      <c r="F261" t="s">
        <v>23</v>
      </c>
      <c r="G261" t="s">
        <v>17</v>
      </c>
      <c r="H261" t="s">
        <v>5337</v>
      </c>
      <c r="I261" t="s">
        <v>5337</v>
      </c>
      <c r="J261" t="s">
        <v>942</v>
      </c>
      <c r="K261">
        <v>1</v>
      </c>
      <c r="L261">
        <v>349</v>
      </c>
      <c r="M261" t="s">
        <v>10</v>
      </c>
      <c r="N261" t="s">
        <v>179</v>
      </c>
      <c r="O261" t="s">
        <v>25</v>
      </c>
    </row>
    <row r="262" spans="1:15">
      <c r="A262">
        <v>260</v>
      </c>
      <c r="B262" t="s">
        <v>5853</v>
      </c>
      <c r="C262" t="s">
        <v>5519</v>
      </c>
      <c r="D262" t="s">
        <v>980</v>
      </c>
      <c r="E262" t="s">
        <v>5518</v>
      </c>
      <c r="F262" t="s">
        <v>30</v>
      </c>
      <c r="G262" t="s">
        <v>17</v>
      </c>
      <c r="H262" t="s">
        <v>5337</v>
      </c>
      <c r="I262" t="s">
        <v>5337</v>
      </c>
      <c r="J262" t="s">
        <v>942</v>
      </c>
      <c r="K262">
        <v>1</v>
      </c>
      <c r="L262">
        <v>350</v>
      </c>
      <c r="M262" t="s">
        <v>10</v>
      </c>
      <c r="N262" t="s">
        <v>182</v>
      </c>
      <c r="O262" t="s">
        <v>25</v>
      </c>
    </row>
    <row r="263" spans="1:15">
      <c r="A263">
        <v>261</v>
      </c>
      <c r="B263" t="s">
        <v>5853</v>
      </c>
      <c r="C263" t="s">
        <v>5522</v>
      </c>
      <c r="D263" t="s">
        <v>982</v>
      </c>
      <c r="E263" t="s">
        <v>983</v>
      </c>
      <c r="F263" t="s">
        <v>30</v>
      </c>
      <c r="G263" t="s">
        <v>17</v>
      </c>
      <c r="H263" t="s">
        <v>5337</v>
      </c>
      <c r="I263" t="s">
        <v>5337</v>
      </c>
      <c r="J263" t="s">
        <v>942</v>
      </c>
      <c r="K263">
        <v>1</v>
      </c>
      <c r="L263">
        <v>351</v>
      </c>
      <c r="M263" t="s">
        <v>10</v>
      </c>
      <c r="N263" t="s">
        <v>186</v>
      </c>
      <c r="O263" t="s">
        <v>25</v>
      </c>
    </row>
    <row r="264" spans="1:15">
      <c r="A264">
        <v>262</v>
      </c>
      <c r="B264" t="s">
        <v>5251</v>
      </c>
      <c r="C264" t="s">
        <v>5521</v>
      </c>
      <c r="D264" t="s">
        <v>991</v>
      </c>
      <c r="E264" t="s">
        <v>992</v>
      </c>
      <c r="F264" t="s">
        <v>988</v>
      </c>
      <c r="G264" t="s">
        <v>17</v>
      </c>
      <c r="H264" t="s">
        <v>942</v>
      </c>
      <c r="I264" t="s">
        <v>942</v>
      </c>
      <c r="J264" t="s">
        <v>942</v>
      </c>
      <c r="K264">
        <v>1</v>
      </c>
      <c r="L264">
        <v>352</v>
      </c>
      <c r="M264" t="s">
        <v>10</v>
      </c>
      <c r="N264" t="s">
        <v>984</v>
      </c>
      <c r="O264" t="s">
        <v>36</v>
      </c>
    </row>
    <row r="265" spans="1:15">
      <c r="A265">
        <v>263</v>
      </c>
      <c r="B265" t="s">
        <v>5251</v>
      </c>
      <c r="C265" t="s">
        <v>5524</v>
      </c>
      <c r="D265" t="s">
        <v>1003</v>
      </c>
      <c r="E265" t="s">
        <v>5523</v>
      </c>
      <c r="F265" t="s">
        <v>23</v>
      </c>
      <c r="G265" t="s">
        <v>17</v>
      </c>
      <c r="H265" t="s">
        <v>5978</v>
      </c>
      <c r="I265" t="s">
        <v>5311</v>
      </c>
      <c r="J265" t="s">
        <v>942</v>
      </c>
      <c r="K265">
        <v>1</v>
      </c>
      <c r="L265">
        <v>356</v>
      </c>
      <c r="M265" t="s">
        <v>10</v>
      </c>
      <c r="N265" t="s">
        <v>1001</v>
      </c>
      <c r="O265" t="s">
        <v>25</v>
      </c>
    </row>
    <row r="266" spans="1:15">
      <c r="A266">
        <v>264</v>
      </c>
      <c r="B266" t="s">
        <v>5251</v>
      </c>
      <c r="C266" t="s">
        <v>5527</v>
      </c>
      <c r="D266" t="s">
        <v>1006</v>
      </c>
      <c r="E266" t="s">
        <v>5525</v>
      </c>
      <c r="F266" t="s">
        <v>23</v>
      </c>
      <c r="G266" t="s">
        <v>17</v>
      </c>
      <c r="H266" t="s">
        <v>5373</v>
      </c>
      <c r="I266" t="s">
        <v>5337</v>
      </c>
      <c r="J266" t="s">
        <v>942</v>
      </c>
      <c r="K266">
        <v>1</v>
      </c>
      <c r="L266">
        <v>357</v>
      </c>
      <c r="M266" t="s">
        <v>10</v>
      </c>
      <c r="N266" t="s">
        <v>1005</v>
      </c>
      <c r="O266" t="s">
        <v>25</v>
      </c>
    </row>
    <row r="267" spans="1:15">
      <c r="A267">
        <v>265</v>
      </c>
      <c r="B267" t="s">
        <v>5251</v>
      </c>
      <c r="C267" t="s">
        <v>5526</v>
      </c>
      <c r="D267" t="s">
        <v>1011</v>
      </c>
      <c r="E267" t="s">
        <v>1012</v>
      </c>
      <c r="F267" t="s">
        <v>139</v>
      </c>
      <c r="G267" t="s">
        <v>17</v>
      </c>
      <c r="H267" t="s">
        <v>942</v>
      </c>
      <c r="I267" t="s">
        <v>942</v>
      </c>
      <c r="J267" t="s">
        <v>5353</v>
      </c>
      <c r="K267">
        <v>1</v>
      </c>
      <c r="L267">
        <v>358</v>
      </c>
      <c r="M267" t="s">
        <v>10</v>
      </c>
      <c r="N267" t="s">
        <v>1008</v>
      </c>
      <c r="O267" t="s">
        <v>36</v>
      </c>
    </row>
    <row r="268" spans="1:15">
      <c r="A268">
        <v>266</v>
      </c>
      <c r="B268" t="s">
        <v>5251</v>
      </c>
      <c r="C268" t="s">
        <v>5528</v>
      </c>
      <c r="D268" t="s">
        <v>1013</v>
      </c>
      <c r="E268" t="s">
        <v>1014</v>
      </c>
      <c r="F268" t="s">
        <v>30</v>
      </c>
      <c r="G268" t="s">
        <v>17</v>
      </c>
      <c r="H268" t="s">
        <v>5337</v>
      </c>
      <c r="I268" t="s">
        <v>5337</v>
      </c>
      <c r="J268" t="s">
        <v>942</v>
      </c>
      <c r="K268">
        <v>1</v>
      </c>
      <c r="L268">
        <v>360</v>
      </c>
      <c r="M268" t="s">
        <v>10</v>
      </c>
      <c r="N268" t="s">
        <v>144</v>
      </c>
      <c r="O268" t="s">
        <v>25</v>
      </c>
    </row>
    <row r="269" spans="1:15">
      <c r="A269">
        <v>267</v>
      </c>
      <c r="B269" t="s">
        <v>5251</v>
      </c>
      <c r="C269" t="s">
        <v>5529</v>
      </c>
      <c r="D269" t="s">
        <v>1015</v>
      </c>
      <c r="E269" t="s">
        <v>1016</v>
      </c>
      <c r="F269" t="s">
        <v>30</v>
      </c>
      <c r="G269" t="s">
        <v>17</v>
      </c>
      <c r="H269" t="s">
        <v>5337</v>
      </c>
      <c r="I269" t="s">
        <v>5337</v>
      </c>
      <c r="J269" t="s">
        <v>5353</v>
      </c>
      <c r="K269">
        <v>1</v>
      </c>
      <c r="L269">
        <v>361</v>
      </c>
      <c r="M269" t="s">
        <v>10</v>
      </c>
      <c r="N269" t="s">
        <v>148</v>
      </c>
      <c r="O269" t="s">
        <v>25</v>
      </c>
    </row>
    <row r="270" spans="1:15">
      <c r="A270">
        <v>268</v>
      </c>
      <c r="B270" t="s">
        <v>5251</v>
      </c>
      <c r="C270" t="s">
        <v>5531</v>
      </c>
      <c r="D270" t="s">
        <v>1017</v>
      </c>
      <c r="E270" t="s">
        <v>1018</v>
      </c>
      <c r="F270" t="s">
        <v>30</v>
      </c>
      <c r="G270" t="s">
        <v>17</v>
      </c>
      <c r="H270" t="s">
        <v>5337</v>
      </c>
      <c r="I270" t="s">
        <v>5337</v>
      </c>
      <c r="J270" t="s">
        <v>5353</v>
      </c>
      <c r="K270">
        <v>1</v>
      </c>
      <c r="L270">
        <v>362</v>
      </c>
      <c r="M270" t="s">
        <v>10</v>
      </c>
      <c r="N270" t="s">
        <v>152</v>
      </c>
      <c r="O270" t="s">
        <v>25</v>
      </c>
    </row>
    <row r="271" spans="1:15">
      <c r="A271">
        <v>269</v>
      </c>
      <c r="B271" t="s">
        <v>5251</v>
      </c>
      <c r="C271" t="s">
        <v>5979</v>
      </c>
      <c r="D271" t="s">
        <v>1022</v>
      </c>
      <c r="E271" t="s">
        <v>1023</v>
      </c>
      <c r="F271" t="s">
        <v>30</v>
      </c>
      <c r="G271">
        <v>0</v>
      </c>
      <c r="H271" t="s">
        <v>942</v>
      </c>
      <c r="I271" t="s">
        <v>942</v>
      </c>
      <c r="J271" t="s">
        <v>942</v>
      </c>
      <c r="L271">
        <v>363</v>
      </c>
      <c r="M271" t="s">
        <v>10</v>
      </c>
      <c r="N271" t="s">
        <v>1019</v>
      </c>
      <c r="O271" t="s">
        <v>36</v>
      </c>
    </row>
    <row r="272" spans="1:15">
      <c r="A272">
        <v>270</v>
      </c>
      <c r="B272" t="s">
        <v>5251</v>
      </c>
      <c r="C272" t="s">
        <v>5980</v>
      </c>
      <c r="D272" t="s">
        <v>1024</v>
      </c>
      <c r="E272" t="s">
        <v>1025</v>
      </c>
      <c r="F272" t="s">
        <v>23</v>
      </c>
      <c r="G272" t="s">
        <v>17</v>
      </c>
      <c r="H272" t="s">
        <v>5335</v>
      </c>
      <c r="I272" t="s">
        <v>942</v>
      </c>
      <c r="J272" t="s">
        <v>942</v>
      </c>
      <c r="L272">
        <v>365</v>
      </c>
      <c r="M272" t="s">
        <v>10</v>
      </c>
      <c r="N272" t="s">
        <v>163</v>
      </c>
      <c r="O272" t="s">
        <v>25</v>
      </c>
    </row>
    <row r="273" spans="1:15">
      <c r="A273">
        <v>271</v>
      </c>
      <c r="B273" t="s">
        <v>5251</v>
      </c>
      <c r="C273" t="s">
        <v>5981</v>
      </c>
      <c r="D273" t="s">
        <v>1026</v>
      </c>
      <c r="E273" t="s">
        <v>1027</v>
      </c>
      <c r="F273" t="s">
        <v>30</v>
      </c>
      <c r="G273" t="s">
        <v>17</v>
      </c>
      <c r="H273" t="s">
        <v>5337</v>
      </c>
      <c r="I273" t="s">
        <v>942</v>
      </c>
      <c r="J273" t="s">
        <v>942</v>
      </c>
      <c r="L273">
        <v>366</v>
      </c>
      <c r="M273" t="s">
        <v>10</v>
      </c>
      <c r="N273" t="s">
        <v>167</v>
      </c>
      <c r="O273" t="s">
        <v>25</v>
      </c>
    </row>
    <row r="274" spans="1:15">
      <c r="A274">
        <v>272</v>
      </c>
      <c r="B274" t="s">
        <v>5251</v>
      </c>
      <c r="C274" t="s">
        <v>5982</v>
      </c>
      <c r="D274" t="s">
        <v>1028</v>
      </c>
      <c r="E274" t="s">
        <v>1029</v>
      </c>
      <c r="F274" t="s">
        <v>30</v>
      </c>
      <c r="G274" t="s">
        <v>17</v>
      </c>
      <c r="H274" t="s">
        <v>5337</v>
      </c>
      <c r="I274" t="s">
        <v>942</v>
      </c>
      <c r="J274" t="s">
        <v>5308</v>
      </c>
      <c r="L274">
        <v>367</v>
      </c>
      <c r="M274" t="s">
        <v>10</v>
      </c>
      <c r="N274" t="s">
        <v>170</v>
      </c>
      <c r="O274" t="s">
        <v>25</v>
      </c>
    </row>
    <row r="275" spans="1:15">
      <c r="A275">
        <v>273</v>
      </c>
      <c r="B275" t="s">
        <v>5251</v>
      </c>
      <c r="C275" t="s">
        <v>5983</v>
      </c>
      <c r="D275" t="s">
        <v>1030</v>
      </c>
      <c r="E275" t="s">
        <v>1031</v>
      </c>
      <c r="F275" t="s">
        <v>23</v>
      </c>
      <c r="G275" t="s">
        <v>17</v>
      </c>
      <c r="H275" t="s">
        <v>5340</v>
      </c>
      <c r="I275" t="s">
        <v>942</v>
      </c>
      <c r="J275" t="s">
        <v>942</v>
      </c>
      <c r="L275">
        <v>368</v>
      </c>
      <c r="M275" t="s">
        <v>10</v>
      </c>
      <c r="N275" t="s">
        <v>179</v>
      </c>
      <c r="O275" t="s">
        <v>25</v>
      </c>
    </row>
    <row r="276" spans="1:15">
      <c r="A276">
        <v>274</v>
      </c>
      <c r="B276" t="s">
        <v>5251</v>
      </c>
      <c r="C276" t="s">
        <v>5984</v>
      </c>
      <c r="D276" t="s">
        <v>1032</v>
      </c>
      <c r="E276" t="s">
        <v>1033</v>
      </c>
      <c r="F276" t="s">
        <v>23</v>
      </c>
      <c r="G276" t="s">
        <v>17</v>
      </c>
      <c r="H276" t="s">
        <v>5340</v>
      </c>
      <c r="I276" t="s">
        <v>942</v>
      </c>
      <c r="J276" t="s">
        <v>942</v>
      </c>
      <c r="L276">
        <v>369</v>
      </c>
      <c r="M276" t="s">
        <v>10</v>
      </c>
      <c r="N276" t="s">
        <v>186</v>
      </c>
      <c r="O276" t="s">
        <v>25</v>
      </c>
    </row>
    <row r="277" spans="1:15">
      <c r="A277">
        <v>275</v>
      </c>
      <c r="B277" t="s">
        <v>5251</v>
      </c>
      <c r="C277" t="s">
        <v>5530</v>
      </c>
      <c r="D277" t="s">
        <v>1046</v>
      </c>
      <c r="E277" t="s">
        <v>1047</v>
      </c>
      <c r="F277" t="s">
        <v>30</v>
      </c>
      <c r="G277" t="s">
        <v>17</v>
      </c>
      <c r="H277" t="s">
        <v>942</v>
      </c>
      <c r="I277" t="s">
        <v>5308</v>
      </c>
      <c r="J277" t="s">
        <v>942</v>
      </c>
      <c r="K277">
        <v>1</v>
      </c>
      <c r="L277">
        <v>372</v>
      </c>
      <c r="M277" t="s">
        <v>10</v>
      </c>
      <c r="N277" t="s">
        <v>1042</v>
      </c>
      <c r="O277" t="s">
        <v>36</v>
      </c>
    </row>
    <row r="278" spans="1:15">
      <c r="A278">
        <v>276</v>
      </c>
      <c r="B278" t="s">
        <v>5251</v>
      </c>
      <c r="C278" t="s">
        <v>5533</v>
      </c>
      <c r="D278" t="s">
        <v>1048</v>
      </c>
      <c r="E278" t="s">
        <v>1049</v>
      </c>
      <c r="F278" t="s">
        <v>30</v>
      </c>
      <c r="G278" t="s">
        <v>17</v>
      </c>
      <c r="H278" t="s">
        <v>5337</v>
      </c>
      <c r="I278" t="s">
        <v>5337</v>
      </c>
      <c r="J278" t="s">
        <v>5353</v>
      </c>
      <c r="K278">
        <v>1</v>
      </c>
      <c r="L278">
        <v>374</v>
      </c>
      <c r="M278" t="s">
        <v>10</v>
      </c>
      <c r="N278" t="s">
        <v>163</v>
      </c>
      <c r="O278" t="s">
        <v>25</v>
      </c>
    </row>
    <row r="279" spans="1:15">
      <c r="A279">
        <v>277</v>
      </c>
      <c r="B279" t="s">
        <v>5251</v>
      </c>
      <c r="C279" t="s">
        <v>5535</v>
      </c>
      <c r="D279" t="s">
        <v>1050</v>
      </c>
      <c r="E279" t="s">
        <v>1051</v>
      </c>
      <c r="F279" t="s">
        <v>30</v>
      </c>
      <c r="G279" t="s">
        <v>17</v>
      </c>
      <c r="H279" t="s">
        <v>5337</v>
      </c>
      <c r="I279" t="s">
        <v>5337</v>
      </c>
      <c r="J279" t="s">
        <v>942</v>
      </c>
      <c r="K279">
        <v>1</v>
      </c>
      <c r="L279">
        <v>375</v>
      </c>
      <c r="M279" t="s">
        <v>10</v>
      </c>
      <c r="N279" t="s">
        <v>170</v>
      </c>
      <c r="O279" t="s">
        <v>25</v>
      </c>
    </row>
    <row r="280" spans="1:15">
      <c r="A280">
        <v>278</v>
      </c>
      <c r="B280" t="s">
        <v>5251</v>
      </c>
      <c r="C280" t="s">
        <v>5534</v>
      </c>
      <c r="D280" t="s">
        <v>1056</v>
      </c>
      <c r="E280" t="s">
        <v>1057</v>
      </c>
      <c r="F280" t="s">
        <v>30</v>
      </c>
      <c r="G280" t="s">
        <v>17</v>
      </c>
      <c r="H280" t="s">
        <v>942</v>
      </c>
      <c r="I280" t="s">
        <v>5308</v>
      </c>
      <c r="J280" t="s">
        <v>942</v>
      </c>
      <c r="K280">
        <v>1</v>
      </c>
      <c r="L280">
        <v>376</v>
      </c>
      <c r="M280" t="s">
        <v>10</v>
      </c>
      <c r="N280" t="s">
        <v>1052</v>
      </c>
      <c r="O280" t="s">
        <v>36</v>
      </c>
    </row>
    <row r="281" spans="1:15">
      <c r="A281">
        <v>279</v>
      </c>
      <c r="B281" t="s">
        <v>5251</v>
      </c>
      <c r="C281" t="s">
        <v>5536</v>
      </c>
      <c r="D281" t="s">
        <v>1058</v>
      </c>
      <c r="E281" t="s">
        <v>1059</v>
      </c>
      <c r="F281" t="s">
        <v>30</v>
      </c>
      <c r="G281" t="s">
        <v>17</v>
      </c>
      <c r="H281" t="s">
        <v>5337</v>
      </c>
      <c r="I281" t="s">
        <v>5337</v>
      </c>
      <c r="J281" t="s">
        <v>5353</v>
      </c>
      <c r="K281">
        <v>1</v>
      </c>
      <c r="L281">
        <v>378</v>
      </c>
      <c r="M281" t="s">
        <v>10</v>
      </c>
      <c r="N281" t="s">
        <v>163</v>
      </c>
      <c r="O281" t="s">
        <v>25</v>
      </c>
    </row>
    <row r="282" spans="1:15">
      <c r="A282">
        <v>280</v>
      </c>
      <c r="B282" t="s">
        <v>5251</v>
      </c>
      <c r="C282" t="s">
        <v>5538</v>
      </c>
      <c r="D282" t="s">
        <v>1060</v>
      </c>
      <c r="E282" t="s">
        <v>1061</v>
      </c>
      <c r="F282" t="s">
        <v>30</v>
      </c>
      <c r="G282" t="s">
        <v>17</v>
      </c>
      <c r="H282" t="s">
        <v>5337</v>
      </c>
      <c r="I282" t="s">
        <v>5337</v>
      </c>
      <c r="J282" t="s">
        <v>942</v>
      </c>
      <c r="K282">
        <v>1</v>
      </c>
      <c r="L282">
        <v>379</v>
      </c>
      <c r="M282" t="s">
        <v>10</v>
      </c>
      <c r="N282" t="s">
        <v>170</v>
      </c>
      <c r="O282" t="s">
        <v>25</v>
      </c>
    </row>
    <row r="283" spans="1:15">
      <c r="A283">
        <v>281</v>
      </c>
      <c r="B283" t="s">
        <v>5251</v>
      </c>
      <c r="C283" t="s">
        <v>5537</v>
      </c>
      <c r="D283" t="s">
        <v>1066</v>
      </c>
      <c r="E283" t="s">
        <v>1067</v>
      </c>
      <c r="F283" t="s">
        <v>30</v>
      </c>
      <c r="G283" t="s">
        <v>17</v>
      </c>
      <c r="H283" t="s">
        <v>942</v>
      </c>
      <c r="I283" t="s">
        <v>5308</v>
      </c>
      <c r="J283" t="s">
        <v>942</v>
      </c>
      <c r="K283">
        <v>1</v>
      </c>
      <c r="L283">
        <v>380</v>
      </c>
      <c r="M283" t="s">
        <v>10</v>
      </c>
      <c r="N283" t="s">
        <v>1062</v>
      </c>
      <c r="O283" t="s">
        <v>36</v>
      </c>
    </row>
    <row r="284" spans="1:15">
      <c r="A284">
        <v>282</v>
      </c>
      <c r="B284" t="s">
        <v>5251</v>
      </c>
      <c r="C284" t="s">
        <v>5539</v>
      </c>
      <c r="D284" t="s">
        <v>1068</v>
      </c>
      <c r="E284" t="s">
        <v>1069</v>
      </c>
      <c r="F284" t="s">
        <v>30</v>
      </c>
      <c r="G284" t="s">
        <v>17</v>
      </c>
      <c r="H284" t="s">
        <v>5337</v>
      </c>
      <c r="I284" t="s">
        <v>5337</v>
      </c>
      <c r="J284" t="s">
        <v>5353</v>
      </c>
      <c r="K284">
        <v>1</v>
      </c>
      <c r="L284">
        <v>382</v>
      </c>
      <c r="M284" t="s">
        <v>10</v>
      </c>
      <c r="N284" t="s">
        <v>163</v>
      </c>
      <c r="O284" t="s">
        <v>25</v>
      </c>
    </row>
    <row r="285" spans="1:15">
      <c r="A285">
        <v>283</v>
      </c>
      <c r="B285" t="s">
        <v>5251</v>
      </c>
      <c r="C285" t="s">
        <v>5541</v>
      </c>
      <c r="D285" t="s">
        <v>1070</v>
      </c>
      <c r="E285" t="s">
        <v>1071</v>
      </c>
      <c r="F285" t="s">
        <v>30</v>
      </c>
      <c r="G285" t="s">
        <v>17</v>
      </c>
      <c r="H285" t="s">
        <v>5337</v>
      </c>
      <c r="I285" t="s">
        <v>5337</v>
      </c>
      <c r="J285" t="s">
        <v>5306</v>
      </c>
      <c r="K285">
        <v>1</v>
      </c>
      <c r="L285">
        <v>383</v>
      </c>
      <c r="M285" t="s">
        <v>10</v>
      </c>
      <c r="N285" t="s">
        <v>170</v>
      </c>
      <c r="O285" t="s">
        <v>25</v>
      </c>
    </row>
    <row r="286" spans="1:15">
      <c r="A286">
        <v>284</v>
      </c>
      <c r="B286" t="s">
        <v>5251</v>
      </c>
      <c r="C286" t="s">
        <v>5540</v>
      </c>
      <c r="D286" t="s">
        <v>1084</v>
      </c>
      <c r="E286" t="s">
        <v>1085</v>
      </c>
      <c r="F286" t="s">
        <v>30</v>
      </c>
      <c r="G286" t="s">
        <v>17</v>
      </c>
      <c r="H286" t="s">
        <v>942</v>
      </c>
      <c r="I286" t="s">
        <v>5308</v>
      </c>
      <c r="J286" t="s">
        <v>5353</v>
      </c>
      <c r="K286">
        <v>1</v>
      </c>
      <c r="L286">
        <v>386</v>
      </c>
      <c r="M286" t="s">
        <v>10</v>
      </c>
      <c r="N286" t="s">
        <v>1080</v>
      </c>
      <c r="O286" t="s">
        <v>36</v>
      </c>
    </row>
    <row r="287" spans="1:15">
      <c r="A287">
        <v>285</v>
      </c>
      <c r="B287" t="s">
        <v>5251</v>
      </c>
      <c r="C287" t="s">
        <v>5542</v>
      </c>
      <c r="D287" t="s">
        <v>1086</v>
      </c>
      <c r="E287" t="s">
        <v>1087</v>
      </c>
      <c r="F287" t="s">
        <v>30</v>
      </c>
      <c r="G287" t="s">
        <v>17</v>
      </c>
      <c r="H287" t="s">
        <v>5337</v>
      </c>
      <c r="I287" t="s">
        <v>5337</v>
      </c>
      <c r="J287" t="s">
        <v>5308</v>
      </c>
      <c r="K287">
        <v>1</v>
      </c>
      <c r="L287">
        <v>388</v>
      </c>
      <c r="M287" t="s">
        <v>10</v>
      </c>
      <c r="N287" t="s">
        <v>234</v>
      </c>
      <c r="O287" t="s">
        <v>25</v>
      </c>
    </row>
    <row r="288" spans="1:15">
      <c r="A288">
        <v>286</v>
      </c>
      <c r="B288" t="s">
        <v>5251</v>
      </c>
      <c r="C288" t="s">
        <v>5543</v>
      </c>
      <c r="D288" t="s">
        <v>1088</v>
      </c>
      <c r="E288" t="s">
        <v>1089</v>
      </c>
      <c r="F288" t="s">
        <v>30</v>
      </c>
      <c r="G288" t="s">
        <v>17</v>
      </c>
      <c r="H288" t="s">
        <v>5337</v>
      </c>
      <c r="I288" t="s">
        <v>5337</v>
      </c>
      <c r="J288" t="s">
        <v>942</v>
      </c>
      <c r="K288">
        <v>1</v>
      </c>
      <c r="L288">
        <v>389</v>
      </c>
      <c r="M288" t="s">
        <v>10</v>
      </c>
      <c r="N288" t="s">
        <v>237</v>
      </c>
      <c r="O288" t="s">
        <v>25</v>
      </c>
    </row>
    <row r="289" spans="1:15">
      <c r="A289">
        <v>287</v>
      </c>
      <c r="B289" t="s">
        <v>5251</v>
      </c>
      <c r="C289" t="s">
        <v>5545</v>
      </c>
      <c r="D289" t="s">
        <v>1090</v>
      </c>
      <c r="E289" t="s">
        <v>1091</v>
      </c>
      <c r="F289" t="s">
        <v>30</v>
      </c>
      <c r="G289" t="s">
        <v>17</v>
      </c>
      <c r="H289" t="s">
        <v>5337</v>
      </c>
      <c r="I289" t="s">
        <v>5337</v>
      </c>
      <c r="J289" t="s">
        <v>5353</v>
      </c>
      <c r="K289">
        <v>1</v>
      </c>
      <c r="L289">
        <v>390</v>
      </c>
      <c r="M289" t="s">
        <v>10</v>
      </c>
      <c r="N289" t="s">
        <v>241</v>
      </c>
      <c r="O289" t="s">
        <v>25</v>
      </c>
    </row>
    <row r="290" spans="1:15">
      <c r="A290">
        <v>288</v>
      </c>
      <c r="B290" t="s">
        <v>5251</v>
      </c>
      <c r="C290" t="s">
        <v>5544</v>
      </c>
      <c r="D290" t="s">
        <v>1094</v>
      </c>
      <c r="E290" t="s">
        <v>1093</v>
      </c>
      <c r="F290" t="s">
        <v>30</v>
      </c>
      <c r="G290" t="s">
        <v>17</v>
      </c>
      <c r="H290" t="s">
        <v>942</v>
      </c>
      <c r="I290" t="s">
        <v>5308</v>
      </c>
      <c r="J290" t="s">
        <v>5353</v>
      </c>
      <c r="K290">
        <v>1</v>
      </c>
      <c r="L290">
        <v>391</v>
      </c>
      <c r="M290" t="s">
        <v>10</v>
      </c>
      <c r="N290" t="s">
        <v>300</v>
      </c>
      <c r="O290" t="s">
        <v>36</v>
      </c>
    </row>
    <row r="291" spans="1:15">
      <c r="A291">
        <v>289</v>
      </c>
      <c r="B291" t="s">
        <v>5251</v>
      </c>
      <c r="C291" t="s">
        <v>5546</v>
      </c>
      <c r="D291" t="s">
        <v>1096</v>
      </c>
      <c r="E291" t="s">
        <v>1097</v>
      </c>
      <c r="F291" t="s">
        <v>30</v>
      </c>
      <c r="G291" t="s">
        <v>17</v>
      </c>
      <c r="H291" t="s">
        <v>5337</v>
      </c>
      <c r="I291" t="s">
        <v>5337</v>
      </c>
      <c r="J291" t="s">
        <v>5353</v>
      </c>
      <c r="K291">
        <v>1</v>
      </c>
      <c r="L291">
        <v>393</v>
      </c>
      <c r="M291" t="s">
        <v>10</v>
      </c>
      <c r="N291" t="s">
        <v>308</v>
      </c>
      <c r="O291" t="s">
        <v>25</v>
      </c>
    </row>
    <row r="292" spans="1:15">
      <c r="A292">
        <v>290</v>
      </c>
      <c r="B292" t="s">
        <v>5251</v>
      </c>
      <c r="C292" t="s">
        <v>5547</v>
      </c>
      <c r="D292" t="s">
        <v>1098</v>
      </c>
      <c r="E292" t="s">
        <v>1099</v>
      </c>
      <c r="F292" t="s">
        <v>30</v>
      </c>
      <c r="G292" t="s">
        <v>17</v>
      </c>
      <c r="H292" t="s">
        <v>5337</v>
      </c>
      <c r="I292" t="s">
        <v>5337</v>
      </c>
      <c r="J292" t="s">
        <v>5353</v>
      </c>
      <c r="K292">
        <v>1</v>
      </c>
      <c r="L292">
        <v>394</v>
      </c>
      <c r="M292" t="s">
        <v>10</v>
      </c>
      <c r="N292" t="s">
        <v>312</v>
      </c>
      <c r="O292" t="s">
        <v>25</v>
      </c>
    </row>
    <row r="293" spans="1:15">
      <c r="A293">
        <v>291</v>
      </c>
      <c r="B293" t="s">
        <v>5251</v>
      </c>
      <c r="C293" t="s">
        <v>5548</v>
      </c>
      <c r="D293" t="s">
        <v>1100</v>
      </c>
      <c r="E293" t="s">
        <v>1101</v>
      </c>
      <c r="F293" t="s">
        <v>30</v>
      </c>
      <c r="G293" t="s">
        <v>17</v>
      </c>
      <c r="H293" t="s">
        <v>5337</v>
      </c>
      <c r="I293" t="s">
        <v>5337</v>
      </c>
      <c r="J293" t="s">
        <v>5353</v>
      </c>
      <c r="K293">
        <v>1</v>
      </c>
      <c r="L293">
        <v>395</v>
      </c>
      <c r="M293" t="s">
        <v>10</v>
      </c>
      <c r="N293" t="s">
        <v>316</v>
      </c>
      <c r="O293" t="s">
        <v>25</v>
      </c>
    </row>
    <row r="294" spans="1:15">
      <c r="A294">
        <v>292</v>
      </c>
      <c r="B294" t="s">
        <v>5251</v>
      </c>
      <c r="C294" t="s">
        <v>5549</v>
      </c>
      <c r="D294" t="s">
        <v>1102</v>
      </c>
      <c r="E294" t="s">
        <v>1103</v>
      </c>
      <c r="F294" t="s">
        <v>30</v>
      </c>
      <c r="G294" t="s">
        <v>17</v>
      </c>
      <c r="H294" t="s">
        <v>5337</v>
      </c>
      <c r="I294" t="s">
        <v>5337</v>
      </c>
      <c r="J294" t="s">
        <v>5353</v>
      </c>
      <c r="K294">
        <v>1</v>
      </c>
      <c r="L294">
        <v>396</v>
      </c>
      <c r="M294" t="s">
        <v>10</v>
      </c>
      <c r="N294" t="s">
        <v>320</v>
      </c>
      <c r="O294" t="s">
        <v>25</v>
      </c>
    </row>
    <row r="295" spans="1:15">
      <c r="A295">
        <v>293</v>
      </c>
      <c r="B295" t="s">
        <v>5251</v>
      </c>
      <c r="C295" t="s">
        <v>5551</v>
      </c>
      <c r="D295" t="s">
        <v>1104</v>
      </c>
      <c r="E295" t="s">
        <v>1105</v>
      </c>
      <c r="F295" t="s">
        <v>23</v>
      </c>
      <c r="G295" t="s">
        <v>17</v>
      </c>
      <c r="H295" t="s">
        <v>5337</v>
      </c>
      <c r="I295" t="s">
        <v>5337</v>
      </c>
      <c r="J295" t="s">
        <v>5353</v>
      </c>
      <c r="K295">
        <v>1</v>
      </c>
      <c r="L295">
        <v>397</v>
      </c>
      <c r="M295" t="s">
        <v>10</v>
      </c>
      <c r="N295" t="s">
        <v>324</v>
      </c>
      <c r="O295" t="s">
        <v>25</v>
      </c>
    </row>
    <row r="296" spans="1:15">
      <c r="A296">
        <v>294</v>
      </c>
      <c r="B296" t="s">
        <v>5251</v>
      </c>
      <c r="C296" t="s">
        <v>5550</v>
      </c>
      <c r="D296" t="s">
        <v>1108</v>
      </c>
      <c r="E296" t="s">
        <v>1109</v>
      </c>
      <c r="F296" t="s">
        <v>30</v>
      </c>
      <c r="G296" t="s">
        <v>17</v>
      </c>
      <c r="H296" t="s">
        <v>942</v>
      </c>
      <c r="I296" t="s">
        <v>5308</v>
      </c>
      <c r="J296" t="s">
        <v>942</v>
      </c>
      <c r="K296">
        <v>1</v>
      </c>
      <c r="L296">
        <v>398</v>
      </c>
      <c r="M296" t="s">
        <v>10</v>
      </c>
      <c r="N296" t="s">
        <v>1106</v>
      </c>
      <c r="O296" t="s">
        <v>36</v>
      </c>
    </row>
    <row r="297" spans="1:15">
      <c r="A297">
        <v>295</v>
      </c>
      <c r="B297" t="s">
        <v>5251</v>
      </c>
      <c r="C297" t="s">
        <v>5553</v>
      </c>
      <c r="D297" t="s">
        <v>1116</v>
      </c>
      <c r="E297" t="s">
        <v>1117</v>
      </c>
      <c r="F297" t="s">
        <v>30</v>
      </c>
      <c r="G297" t="s">
        <v>17</v>
      </c>
      <c r="H297" t="s">
        <v>5337</v>
      </c>
      <c r="I297" t="s">
        <v>5337</v>
      </c>
      <c r="J297" t="s">
        <v>5353</v>
      </c>
      <c r="K297">
        <v>1</v>
      </c>
      <c r="L297">
        <v>400</v>
      </c>
      <c r="M297" t="s">
        <v>10</v>
      </c>
      <c r="N297" t="s">
        <v>1114</v>
      </c>
      <c r="O297" t="s">
        <v>25</v>
      </c>
    </row>
    <row r="298" spans="1:15">
      <c r="A298">
        <v>296</v>
      </c>
      <c r="B298" t="s">
        <v>5251</v>
      </c>
      <c r="C298" t="s">
        <v>5552</v>
      </c>
      <c r="D298" t="s">
        <v>1122</v>
      </c>
      <c r="E298" t="s">
        <v>1123</v>
      </c>
      <c r="F298" t="s">
        <v>139</v>
      </c>
      <c r="G298" t="s">
        <v>17</v>
      </c>
      <c r="H298" t="s">
        <v>942</v>
      </c>
      <c r="I298" t="s">
        <v>5308</v>
      </c>
      <c r="J298" t="s">
        <v>942</v>
      </c>
      <c r="K298">
        <v>1</v>
      </c>
      <c r="L298">
        <v>401</v>
      </c>
      <c r="M298" t="s">
        <v>10</v>
      </c>
      <c r="N298" t="s">
        <v>1118</v>
      </c>
      <c r="O298" t="s">
        <v>36</v>
      </c>
    </row>
    <row r="299" spans="1:15">
      <c r="A299">
        <v>297</v>
      </c>
      <c r="B299" t="s">
        <v>5251</v>
      </c>
      <c r="C299" t="s">
        <v>5554</v>
      </c>
      <c r="D299" t="s">
        <v>1124</v>
      </c>
      <c r="E299" t="s">
        <v>1125</v>
      </c>
      <c r="F299" t="s">
        <v>23</v>
      </c>
      <c r="G299" t="s">
        <v>17</v>
      </c>
      <c r="H299" t="s">
        <v>5337</v>
      </c>
      <c r="I299" t="s">
        <v>5337</v>
      </c>
      <c r="J299" t="s">
        <v>5353</v>
      </c>
      <c r="K299">
        <v>1</v>
      </c>
      <c r="L299">
        <v>403</v>
      </c>
      <c r="M299" t="s">
        <v>10</v>
      </c>
      <c r="N299" t="s">
        <v>163</v>
      </c>
      <c r="O299" t="s">
        <v>25</v>
      </c>
    </row>
    <row r="300" spans="1:15">
      <c r="A300">
        <v>298</v>
      </c>
      <c r="B300" t="s">
        <v>5251</v>
      </c>
      <c r="C300" t="s">
        <v>5555</v>
      </c>
      <c r="D300" t="s">
        <v>1126</v>
      </c>
      <c r="E300" t="s">
        <v>1127</v>
      </c>
      <c r="F300" t="s">
        <v>30</v>
      </c>
      <c r="G300" t="s">
        <v>17</v>
      </c>
      <c r="H300" t="s">
        <v>5337</v>
      </c>
      <c r="I300" t="s">
        <v>5337</v>
      </c>
      <c r="J300" t="s">
        <v>942</v>
      </c>
      <c r="K300">
        <v>1</v>
      </c>
      <c r="L300">
        <v>404</v>
      </c>
      <c r="M300" t="s">
        <v>10</v>
      </c>
      <c r="N300" t="s">
        <v>170</v>
      </c>
      <c r="O300" t="s">
        <v>25</v>
      </c>
    </row>
    <row r="301" spans="1:15">
      <c r="A301">
        <v>299</v>
      </c>
      <c r="B301" t="s">
        <v>5251</v>
      </c>
      <c r="C301" t="s">
        <v>5557</v>
      </c>
      <c r="D301" t="s">
        <v>1128</v>
      </c>
      <c r="E301" t="s">
        <v>5556</v>
      </c>
      <c r="F301" t="s">
        <v>23</v>
      </c>
      <c r="G301" t="s">
        <v>17</v>
      </c>
      <c r="H301" t="s">
        <v>5337</v>
      </c>
      <c r="I301" t="s">
        <v>5337</v>
      </c>
      <c r="J301" t="s">
        <v>942</v>
      </c>
      <c r="K301">
        <v>1</v>
      </c>
      <c r="L301">
        <v>405</v>
      </c>
      <c r="M301" t="s">
        <v>10</v>
      </c>
      <c r="N301" t="s">
        <v>179</v>
      </c>
      <c r="O301" t="s">
        <v>25</v>
      </c>
    </row>
    <row r="302" spans="1:15">
      <c r="A302">
        <v>300</v>
      </c>
      <c r="B302" t="s">
        <v>5251</v>
      </c>
      <c r="C302" t="s">
        <v>5559</v>
      </c>
      <c r="D302" t="s">
        <v>1131</v>
      </c>
      <c r="E302" t="s">
        <v>5558</v>
      </c>
      <c r="F302" t="s">
        <v>23</v>
      </c>
      <c r="G302" t="s">
        <v>17</v>
      </c>
      <c r="H302" t="s">
        <v>5337</v>
      </c>
      <c r="I302" t="s">
        <v>5337</v>
      </c>
      <c r="J302" t="s">
        <v>942</v>
      </c>
      <c r="K302">
        <v>1</v>
      </c>
      <c r="L302">
        <v>406</v>
      </c>
      <c r="M302" t="s">
        <v>10</v>
      </c>
      <c r="N302" t="s">
        <v>1130</v>
      </c>
      <c r="O302" t="s">
        <v>25</v>
      </c>
    </row>
    <row r="303" spans="1:15">
      <c r="A303">
        <v>301</v>
      </c>
      <c r="B303" t="s">
        <v>5251</v>
      </c>
      <c r="C303" t="s">
        <v>5562</v>
      </c>
      <c r="D303" t="s">
        <v>1133</v>
      </c>
      <c r="E303" t="s">
        <v>5560</v>
      </c>
      <c r="F303" t="s">
        <v>23</v>
      </c>
      <c r="G303" t="s">
        <v>17</v>
      </c>
      <c r="H303" t="s">
        <v>5337</v>
      </c>
      <c r="I303" t="s">
        <v>5337</v>
      </c>
      <c r="J303" t="s">
        <v>942</v>
      </c>
      <c r="K303">
        <v>1</v>
      </c>
      <c r="L303">
        <v>407</v>
      </c>
      <c r="M303" t="s">
        <v>10</v>
      </c>
      <c r="N303" t="s">
        <v>186</v>
      </c>
      <c r="O303" t="s">
        <v>25</v>
      </c>
    </row>
    <row r="304" spans="1:15">
      <c r="A304">
        <v>302</v>
      </c>
      <c r="B304" t="s">
        <v>5251</v>
      </c>
      <c r="C304" t="s">
        <v>5985</v>
      </c>
      <c r="D304" t="s">
        <v>1141</v>
      </c>
      <c r="E304" t="s">
        <v>1142</v>
      </c>
      <c r="F304" t="s">
        <v>30</v>
      </c>
      <c r="G304" t="s">
        <v>17</v>
      </c>
      <c r="H304" t="s">
        <v>942</v>
      </c>
      <c r="I304" t="s">
        <v>5308</v>
      </c>
      <c r="J304" t="s">
        <v>942</v>
      </c>
      <c r="L304">
        <v>408</v>
      </c>
      <c r="M304" t="s">
        <v>10</v>
      </c>
      <c r="N304" t="s">
        <v>1135</v>
      </c>
      <c r="O304" t="s">
        <v>36</v>
      </c>
    </row>
    <row r="305" spans="1:15">
      <c r="A305">
        <v>303</v>
      </c>
      <c r="B305" t="s">
        <v>5251</v>
      </c>
      <c r="C305" t="s">
        <v>5986</v>
      </c>
      <c r="D305" t="s">
        <v>1144</v>
      </c>
      <c r="E305" t="s">
        <v>5987</v>
      </c>
      <c r="F305" t="s">
        <v>23</v>
      </c>
      <c r="G305" t="s">
        <v>17</v>
      </c>
      <c r="H305" t="s">
        <v>5337</v>
      </c>
      <c r="I305" t="s">
        <v>5308</v>
      </c>
      <c r="J305" t="s">
        <v>942</v>
      </c>
      <c r="L305">
        <v>410</v>
      </c>
      <c r="M305" t="s">
        <v>10</v>
      </c>
      <c r="N305" t="s">
        <v>1143</v>
      </c>
      <c r="O305" t="s">
        <v>25</v>
      </c>
    </row>
    <row r="306" spans="1:15">
      <c r="A306">
        <v>304</v>
      </c>
      <c r="B306" t="s">
        <v>5251</v>
      </c>
      <c r="C306" t="s">
        <v>5561</v>
      </c>
      <c r="D306" t="s">
        <v>1149</v>
      </c>
      <c r="E306" t="s">
        <v>1150</v>
      </c>
      <c r="F306" t="s">
        <v>139</v>
      </c>
      <c r="G306" t="s">
        <v>17</v>
      </c>
      <c r="H306" t="s">
        <v>942</v>
      </c>
      <c r="I306" t="s">
        <v>5308</v>
      </c>
      <c r="J306" t="s">
        <v>942</v>
      </c>
      <c r="K306">
        <v>1</v>
      </c>
      <c r="L306">
        <v>411</v>
      </c>
      <c r="M306" t="s">
        <v>10</v>
      </c>
      <c r="N306" t="s">
        <v>1146</v>
      </c>
      <c r="O306" t="s">
        <v>36</v>
      </c>
    </row>
    <row r="307" spans="1:15">
      <c r="A307">
        <v>305</v>
      </c>
      <c r="B307" t="s">
        <v>5251</v>
      </c>
      <c r="C307" t="s">
        <v>5564</v>
      </c>
      <c r="D307" t="s">
        <v>1151</v>
      </c>
      <c r="E307" t="s">
        <v>5563</v>
      </c>
      <c r="F307" t="s">
        <v>23</v>
      </c>
      <c r="G307" t="s">
        <v>17</v>
      </c>
      <c r="H307" t="s">
        <v>5337</v>
      </c>
      <c r="I307" t="s">
        <v>5337</v>
      </c>
      <c r="J307" t="s">
        <v>5308</v>
      </c>
      <c r="K307">
        <v>1</v>
      </c>
      <c r="L307">
        <v>413</v>
      </c>
      <c r="M307" t="s">
        <v>10</v>
      </c>
      <c r="N307" t="s">
        <v>718</v>
      </c>
      <c r="O307" t="s">
        <v>25</v>
      </c>
    </row>
    <row r="308" spans="1:15">
      <c r="A308">
        <v>306</v>
      </c>
      <c r="B308" t="s">
        <v>5251</v>
      </c>
      <c r="C308" t="s">
        <v>5565</v>
      </c>
      <c r="D308" t="s">
        <v>1153</v>
      </c>
      <c r="E308" t="s">
        <v>1154</v>
      </c>
      <c r="F308" t="s">
        <v>30</v>
      </c>
      <c r="G308" t="s">
        <v>17</v>
      </c>
      <c r="H308" t="s">
        <v>5337</v>
      </c>
      <c r="I308" t="s">
        <v>5337</v>
      </c>
      <c r="J308" t="s">
        <v>5353</v>
      </c>
      <c r="K308">
        <v>1</v>
      </c>
      <c r="L308">
        <v>414</v>
      </c>
      <c r="M308" t="s">
        <v>10</v>
      </c>
      <c r="N308" t="s">
        <v>722</v>
      </c>
      <c r="O308" t="s">
        <v>25</v>
      </c>
    </row>
    <row r="309" spans="1:15">
      <c r="A309">
        <v>307</v>
      </c>
      <c r="B309" t="s">
        <v>5251</v>
      </c>
      <c r="C309" t="s">
        <v>5566</v>
      </c>
      <c r="D309" t="s">
        <v>1155</v>
      </c>
      <c r="E309" t="s">
        <v>1156</v>
      </c>
      <c r="F309" t="s">
        <v>30</v>
      </c>
      <c r="G309" t="s">
        <v>17</v>
      </c>
      <c r="H309" t="s">
        <v>5337</v>
      </c>
      <c r="I309" t="s">
        <v>5337</v>
      </c>
      <c r="J309" t="s">
        <v>5353</v>
      </c>
      <c r="K309">
        <v>1</v>
      </c>
      <c r="L309">
        <v>415</v>
      </c>
      <c r="M309" t="s">
        <v>10</v>
      </c>
      <c r="N309" t="s">
        <v>726</v>
      </c>
      <c r="O309" t="s">
        <v>25</v>
      </c>
    </row>
    <row r="310" spans="1:15">
      <c r="A310">
        <v>308</v>
      </c>
      <c r="B310" t="s">
        <v>5251</v>
      </c>
      <c r="C310" t="s">
        <v>5567</v>
      </c>
      <c r="D310" t="s">
        <v>1157</v>
      </c>
      <c r="E310" t="s">
        <v>1158</v>
      </c>
      <c r="F310" t="s">
        <v>30</v>
      </c>
      <c r="G310" t="s">
        <v>17</v>
      </c>
      <c r="H310" t="s">
        <v>5337</v>
      </c>
      <c r="I310" t="s">
        <v>5337</v>
      </c>
      <c r="J310" t="s">
        <v>5353</v>
      </c>
      <c r="K310">
        <v>1</v>
      </c>
      <c r="L310">
        <v>416</v>
      </c>
      <c r="M310" t="s">
        <v>10</v>
      </c>
      <c r="N310" t="s">
        <v>730</v>
      </c>
      <c r="O310" t="s">
        <v>25</v>
      </c>
    </row>
    <row r="311" spans="1:15">
      <c r="A311">
        <v>309</v>
      </c>
      <c r="B311" t="s">
        <v>5251</v>
      </c>
      <c r="C311" t="s">
        <v>5568</v>
      </c>
      <c r="D311" t="s">
        <v>1159</v>
      </c>
      <c r="E311" t="s">
        <v>1160</v>
      </c>
      <c r="F311" t="s">
        <v>30</v>
      </c>
      <c r="G311" t="s">
        <v>17</v>
      </c>
      <c r="H311" t="s">
        <v>5337</v>
      </c>
      <c r="I311" t="s">
        <v>5337</v>
      </c>
      <c r="J311" t="s">
        <v>5353</v>
      </c>
      <c r="K311">
        <v>1</v>
      </c>
      <c r="L311">
        <v>417</v>
      </c>
      <c r="M311" t="s">
        <v>10</v>
      </c>
      <c r="N311" t="s">
        <v>734</v>
      </c>
      <c r="O311" t="s">
        <v>25</v>
      </c>
    </row>
    <row r="312" spans="1:15">
      <c r="A312">
        <v>310</v>
      </c>
      <c r="B312" t="s">
        <v>5251</v>
      </c>
      <c r="C312" t="s">
        <v>5570</v>
      </c>
      <c r="D312" t="s">
        <v>1161</v>
      </c>
      <c r="E312" t="s">
        <v>1162</v>
      </c>
      <c r="F312" t="s">
        <v>30</v>
      </c>
      <c r="G312" t="s">
        <v>17</v>
      </c>
      <c r="H312" t="s">
        <v>5337</v>
      </c>
      <c r="I312" t="s">
        <v>5337</v>
      </c>
      <c r="J312" t="s">
        <v>5353</v>
      </c>
      <c r="K312">
        <v>1</v>
      </c>
      <c r="L312">
        <v>418</v>
      </c>
      <c r="M312" t="s">
        <v>10</v>
      </c>
      <c r="N312" t="s">
        <v>738</v>
      </c>
      <c r="O312" t="s">
        <v>25</v>
      </c>
    </row>
    <row r="313" spans="1:15">
      <c r="A313">
        <v>311</v>
      </c>
      <c r="B313" t="s">
        <v>5251</v>
      </c>
      <c r="C313" t="s">
        <v>5569</v>
      </c>
      <c r="D313" t="s">
        <v>1165</v>
      </c>
      <c r="E313" t="s">
        <v>1166</v>
      </c>
      <c r="F313" t="s">
        <v>139</v>
      </c>
      <c r="G313" t="s">
        <v>17</v>
      </c>
      <c r="H313" t="s">
        <v>942</v>
      </c>
      <c r="I313" t="s">
        <v>942</v>
      </c>
      <c r="J313" t="s">
        <v>942</v>
      </c>
      <c r="K313">
        <v>1</v>
      </c>
      <c r="L313">
        <v>419</v>
      </c>
      <c r="M313" t="s">
        <v>10</v>
      </c>
      <c r="N313" t="s">
        <v>742</v>
      </c>
      <c r="O313" t="s">
        <v>36</v>
      </c>
    </row>
    <row r="314" spans="1:15">
      <c r="A314">
        <v>312</v>
      </c>
      <c r="B314" t="s">
        <v>5251</v>
      </c>
      <c r="C314" t="s">
        <v>5571</v>
      </c>
      <c r="D314" t="s">
        <v>1169</v>
      </c>
      <c r="E314" t="s">
        <v>1170</v>
      </c>
      <c r="F314" t="s">
        <v>23</v>
      </c>
      <c r="G314" t="s">
        <v>17</v>
      </c>
      <c r="H314" t="s">
        <v>5337</v>
      </c>
      <c r="I314" t="s">
        <v>5337</v>
      </c>
      <c r="J314" t="s">
        <v>942</v>
      </c>
      <c r="K314">
        <v>1</v>
      </c>
      <c r="L314">
        <v>421</v>
      </c>
      <c r="M314" t="s">
        <v>10</v>
      </c>
      <c r="N314" t="s">
        <v>750</v>
      </c>
      <c r="O314" t="s">
        <v>25</v>
      </c>
    </row>
    <row r="315" spans="1:15">
      <c r="A315">
        <v>313</v>
      </c>
      <c r="B315" t="s">
        <v>5251</v>
      </c>
      <c r="C315" t="s">
        <v>5573</v>
      </c>
      <c r="D315" t="s">
        <v>1173</v>
      </c>
      <c r="E315" t="s">
        <v>1174</v>
      </c>
      <c r="F315" t="s">
        <v>23</v>
      </c>
      <c r="G315" t="s">
        <v>17</v>
      </c>
      <c r="H315" t="s">
        <v>5337</v>
      </c>
      <c r="I315" t="s">
        <v>5337</v>
      </c>
      <c r="J315" t="s">
        <v>5353</v>
      </c>
      <c r="K315">
        <v>1</v>
      </c>
      <c r="L315">
        <v>422</v>
      </c>
      <c r="M315" t="s">
        <v>10</v>
      </c>
      <c r="N315" t="s">
        <v>754</v>
      </c>
      <c r="O315" t="s">
        <v>25</v>
      </c>
    </row>
    <row r="316" spans="1:15">
      <c r="A316">
        <v>314</v>
      </c>
      <c r="B316" t="s">
        <v>5251</v>
      </c>
      <c r="C316" t="s">
        <v>5572</v>
      </c>
      <c r="D316" t="s">
        <v>1177</v>
      </c>
      <c r="E316" t="s">
        <v>1178</v>
      </c>
      <c r="F316" t="s">
        <v>139</v>
      </c>
      <c r="G316" t="s">
        <v>17</v>
      </c>
      <c r="H316" t="s">
        <v>942</v>
      </c>
      <c r="I316" t="s">
        <v>942</v>
      </c>
      <c r="J316" t="s">
        <v>942</v>
      </c>
      <c r="K316">
        <v>1</v>
      </c>
      <c r="L316">
        <v>423</v>
      </c>
      <c r="M316" t="s">
        <v>10</v>
      </c>
      <c r="N316" t="s">
        <v>1146</v>
      </c>
      <c r="O316" t="s">
        <v>36</v>
      </c>
    </row>
    <row r="317" spans="1:15">
      <c r="A317">
        <v>315</v>
      </c>
      <c r="B317" t="s">
        <v>5251</v>
      </c>
      <c r="C317" t="s">
        <v>5575</v>
      </c>
      <c r="D317" t="s">
        <v>1179</v>
      </c>
      <c r="E317" t="s">
        <v>5574</v>
      </c>
      <c r="F317" t="s">
        <v>23</v>
      </c>
      <c r="G317" t="s">
        <v>17</v>
      </c>
      <c r="H317" t="s">
        <v>5337</v>
      </c>
      <c r="I317" t="s">
        <v>5337</v>
      </c>
      <c r="J317" t="s">
        <v>5308</v>
      </c>
      <c r="K317">
        <v>1</v>
      </c>
      <c r="L317">
        <v>425</v>
      </c>
      <c r="M317" t="s">
        <v>10</v>
      </c>
      <c r="N317" t="s">
        <v>718</v>
      </c>
      <c r="O317" t="s">
        <v>25</v>
      </c>
    </row>
    <row r="318" spans="1:15">
      <c r="A318">
        <v>316</v>
      </c>
      <c r="B318" t="s">
        <v>5251</v>
      </c>
      <c r="C318" t="s">
        <v>5576</v>
      </c>
      <c r="D318" t="s">
        <v>1181</v>
      </c>
      <c r="E318" t="s">
        <v>1182</v>
      </c>
      <c r="F318" t="s">
        <v>30</v>
      </c>
      <c r="G318" t="s">
        <v>17</v>
      </c>
      <c r="H318" t="s">
        <v>5337</v>
      </c>
      <c r="I318" t="s">
        <v>5337</v>
      </c>
      <c r="J318" t="s">
        <v>5353</v>
      </c>
      <c r="K318">
        <v>1</v>
      </c>
      <c r="L318">
        <v>426</v>
      </c>
      <c r="M318" t="s">
        <v>10</v>
      </c>
      <c r="N318" t="s">
        <v>722</v>
      </c>
      <c r="O318" t="s">
        <v>25</v>
      </c>
    </row>
    <row r="319" spans="1:15">
      <c r="A319">
        <v>317</v>
      </c>
      <c r="B319" t="s">
        <v>5251</v>
      </c>
      <c r="C319" t="s">
        <v>5577</v>
      </c>
      <c r="D319" t="s">
        <v>1183</v>
      </c>
      <c r="E319" t="s">
        <v>1184</v>
      </c>
      <c r="F319" t="s">
        <v>30</v>
      </c>
      <c r="G319" t="s">
        <v>17</v>
      </c>
      <c r="H319" t="s">
        <v>5337</v>
      </c>
      <c r="I319" t="s">
        <v>5337</v>
      </c>
      <c r="J319" t="s">
        <v>5353</v>
      </c>
      <c r="K319">
        <v>1</v>
      </c>
      <c r="L319">
        <v>427</v>
      </c>
      <c r="M319" t="s">
        <v>10</v>
      </c>
      <c r="N319" t="s">
        <v>726</v>
      </c>
      <c r="O319" t="s">
        <v>25</v>
      </c>
    </row>
    <row r="320" spans="1:15">
      <c r="A320">
        <v>318</v>
      </c>
      <c r="B320" t="s">
        <v>5251</v>
      </c>
      <c r="C320" t="s">
        <v>5578</v>
      </c>
      <c r="D320" t="s">
        <v>1185</v>
      </c>
      <c r="E320" t="s">
        <v>1186</v>
      </c>
      <c r="F320" t="s">
        <v>30</v>
      </c>
      <c r="G320" t="s">
        <v>17</v>
      </c>
      <c r="H320" t="s">
        <v>5337</v>
      </c>
      <c r="I320" t="s">
        <v>5337</v>
      </c>
      <c r="J320" t="s">
        <v>5353</v>
      </c>
      <c r="K320">
        <v>1</v>
      </c>
      <c r="L320">
        <v>428</v>
      </c>
      <c r="M320" t="s">
        <v>10</v>
      </c>
      <c r="N320" t="s">
        <v>730</v>
      </c>
      <c r="O320" t="s">
        <v>25</v>
      </c>
    </row>
    <row r="321" spans="1:15">
      <c r="A321">
        <v>319</v>
      </c>
      <c r="B321" t="s">
        <v>5251</v>
      </c>
      <c r="C321" t="s">
        <v>5579</v>
      </c>
      <c r="D321" t="s">
        <v>1187</v>
      </c>
      <c r="E321" t="s">
        <v>1188</v>
      </c>
      <c r="F321" t="s">
        <v>30</v>
      </c>
      <c r="G321" t="s">
        <v>17</v>
      </c>
      <c r="H321" t="s">
        <v>5337</v>
      </c>
      <c r="I321" t="s">
        <v>5337</v>
      </c>
      <c r="J321" t="s">
        <v>5353</v>
      </c>
      <c r="K321">
        <v>1</v>
      </c>
      <c r="L321">
        <v>429</v>
      </c>
      <c r="M321" t="s">
        <v>10</v>
      </c>
      <c r="N321" t="s">
        <v>734</v>
      </c>
      <c r="O321" t="s">
        <v>25</v>
      </c>
    </row>
    <row r="322" spans="1:15">
      <c r="A322">
        <v>320</v>
      </c>
      <c r="B322" t="s">
        <v>5251</v>
      </c>
      <c r="C322" t="s">
        <v>5581</v>
      </c>
      <c r="D322" t="s">
        <v>1189</v>
      </c>
      <c r="E322" t="s">
        <v>1190</v>
      </c>
      <c r="F322" t="s">
        <v>30</v>
      </c>
      <c r="G322" t="s">
        <v>17</v>
      </c>
      <c r="H322" t="s">
        <v>5337</v>
      </c>
      <c r="I322" t="s">
        <v>5337</v>
      </c>
      <c r="J322" t="s">
        <v>5353</v>
      </c>
      <c r="K322">
        <v>1</v>
      </c>
      <c r="L322">
        <v>430</v>
      </c>
      <c r="M322" t="s">
        <v>10</v>
      </c>
      <c r="N322" t="s">
        <v>738</v>
      </c>
      <c r="O322" t="s">
        <v>25</v>
      </c>
    </row>
    <row r="323" spans="1:15">
      <c r="A323">
        <v>321</v>
      </c>
      <c r="B323" t="s">
        <v>5251</v>
      </c>
      <c r="C323" t="s">
        <v>5580</v>
      </c>
      <c r="D323" t="s">
        <v>1191</v>
      </c>
      <c r="E323" t="s">
        <v>1192</v>
      </c>
      <c r="F323" t="s">
        <v>139</v>
      </c>
      <c r="G323" t="s">
        <v>17</v>
      </c>
      <c r="H323" t="s">
        <v>942</v>
      </c>
      <c r="I323" t="s">
        <v>942</v>
      </c>
      <c r="J323" t="s">
        <v>942</v>
      </c>
      <c r="K323">
        <v>1</v>
      </c>
      <c r="L323">
        <v>431</v>
      </c>
      <c r="M323" t="s">
        <v>10</v>
      </c>
      <c r="N323" t="s">
        <v>742</v>
      </c>
      <c r="O323" t="s">
        <v>36</v>
      </c>
    </row>
    <row r="324" spans="1:15">
      <c r="A324">
        <v>322</v>
      </c>
      <c r="B324" t="s">
        <v>5251</v>
      </c>
      <c r="C324" t="s">
        <v>5582</v>
      </c>
      <c r="D324" t="s">
        <v>1195</v>
      </c>
      <c r="E324" t="s">
        <v>1196</v>
      </c>
      <c r="F324" t="s">
        <v>23</v>
      </c>
      <c r="G324" t="s">
        <v>17</v>
      </c>
      <c r="H324" t="s">
        <v>5337</v>
      </c>
      <c r="I324" t="s">
        <v>5337</v>
      </c>
      <c r="J324" t="s">
        <v>942</v>
      </c>
      <c r="K324">
        <v>1</v>
      </c>
      <c r="L324">
        <v>433</v>
      </c>
      <c r="M324" t="s">
        <v>10</v>
      </c>
      <c r="N324" t="s">
        <v>750</v>
      </c>
      <c r="O324" t="s">
        <v>25</v>
      </c>
    </row>
    <row r="325" spans="1:15">
      <c r="A325">
        <v>323</v>
      </c>
      <c r="B325" t="s">
        <v>5251</v>
      </c>
      <c r="C325" t="s">
        <v>5584</v>
      </c>
      <c r="D325" t="s">
        <v>1199</v>
      </c>
      <c r="E325" t="s">
        <v>1200</v>
      </c>
      <c r="F325" t="s">
        <v>23</v>
      </c>
      <c r="G325" t="s">
        <v>17</v>
      </c>
      <c r="H325" t="s">
        <v>5337</v>
      </c>
      <c r="I325" t="s">
        <v>5337</v>
      </c>
      <c r="J325" t="s">
        <v>5353</v>
      </c>
      <c r="K325">
        <v>1</v>
      </c>
      <c r="L325">
        <v>434</v>
      </c>
      <c r="M325" t="s">
        <v>10</v>
      </c>
      <c r="N325" t="s">
        <v>754</v>
      </c>
      <c r="O325" t="s">
        <v>25</v>
      </c>
    </row>
    <row r="326" spans="1:15">
      <c r="A326">
        <v>324</v>
      </c>
      <c r="B326" t="s">
        <v>5251</v>
      </c>
      <c r="C326" t="s">
        <v>5583</v>
      </c>
      <c r="D326" t="s">
        <v>1204</v>
      </c>
      <c r="E326" t="s">
        <v>1205</v>
      </c>
      <c r="F326" t="s">
        <v>30</v>
      </c>
      <c r="G326" t="s">
        <v>17</v>
      </c>
      <c r="H326" t="s">
        <v>942</v>
      </c>
      <c r="I326" t="s">
        <v>5308</v>
      </c>
      <c r="J326" t="s">
        <v>942</v>
      </c>
      <c r="K326">
        <v>1</v>
      </c>
      <c r="L326">
        <v>435</v>
      </c>
      <c r="M326" t="s">
        <v>10</v>
      </c>
      <c r="N326" t="s">
        <v>1201</v>
      </c>
      <c r="O326" t="s">
        <v>36</v>
      </c>
    </row>
    <row r="327" spans="1:15">
      <c r="A327">
        <v>325</v>
      </c>
      <c r="B327" t="s">
        <v>5251</v>
      </c>
      <c r="C327" t="s">
        <v>5587</v>
      </c>
      <c r="D327" t="s">
        <v>1206</v>
      </c>
      <c r="E327" t="s">
        <v>5585</v>
      </c>
      <c r="F327" t="s">
        <v>23</v>
      </c>
      <c r="G327" t="s">
        <v>17</v>
      </c>
      <c r="H327" t="s">
        <v>5377</v>
      </c>
      <c r="I327" t="s">
        <v>5377</v>
      </c>
      <c r="J327" t="s">
        <v>5315</v>
      </c>
      <c r="K327">
        <v>1</v>
      </c>
      <c r="L327">
        <v>437</v>
      </c>
      <c r="M327" t="s">
        <v>10</v>
      </c>
      <c r="N327" t="s">
        <v>786</v>
      </c>
      <c r="O327" t="s">
        <v>25</v>
      </c>
    </row>
    <row r="328" spans="1:15">
      <c r="A328">
        <v>326</v>
      </c>
      <c r="B328" t="s">
        <v>5251</v>
      </c>
      <c r="C328" t="s">
        <v>5588</v>
      </c>
      <c r="D328" t="s">
        <v>1208</v>
      </c>
      <c r="E328" t="s">
        <v>792</v>
      </c>
      <c r="F328" t="s">
        <v>30</v>
      </c>
      <c r="G328" t="s">
        <v>17</v>
      </c>
      <c r="H328" t="s">
        <v>5337</v>
      </c>
      <c r="I328" t="s">
        <v>5337</v>
      </c>
      <c r="J328" t="s">
        <v>942</v>
      </c>
      <c r="K328">
        <v>1</v>
      </c>
      <c r="L328">
        <v>438</v>
      </c>
      <c r="M328" t="s">
        <v>10</v>
      </c>
      <c r="N328" t="s">
        <v>790</v>
      </c>
      <c r="O328" t="s">
        <v>25</v>
      </c>
    </row>
    <row r="329" spans="1:15">
      <c r="A329">
        <v>327</v>
      </c>
      <c r="B329" t="s">
        <v>5251</v>
      </c>
      <c r="C329" t="s">
        <v>5591</v>
      </c>
      <c r="D329" t="s">
        <v>1209</v>
      </c>
      <c r="E329" t="s">
        <v>5589</v>
      </c>
      <c r="F329" t="s">
        <v>23</v>
      </c>
      <c r="G329" t="s">
        <v>17</v>
      </c>
      <c r="H329" t="s">
        <v>5590</v>
      </c>
      <c r="I329" t="s">
        <v>5590</v>
      </c>
      <c r="J329" t="s">
        <v>5315</v>
      </c>
      <c r="K329">
        <v>1</v>
      </c>
      <c r="L329">
        <v>439</v>
      </c>
      <c r="M329" t="s">
        <v>10</v>
      </c>
      <c r="N329" t="s">
        <v>793</v>
      </c>
      <c r="O329" t="s">
        <v>25</v>
      </c>
    </row>
    <row r="330" spans="1:15">
      <c r="A330">
        <v>328</v>
      </c>
      <c r="B330" t="s">
        <v>5251</v>
      </c>
      <c r="C330" t="s">
        <v>5592</v>
      </c>
      <c r="D330" t="s">
        <v>1211</v>
      </c>
      <c r="E330" t="s">
        <v>5988</v>
      </c>
      <c r="F330" t="s">
        <v>23</v>
      </c>
      <c r="G330" t="s">
        <v>17</v>
      </c>
      <c r="H330" t="s">
        <v>5377</v>
      </c>
      <c r="I330" t="s">
        <v>5377</v>
      </c>
      <c r="J330" t="s">
        <v>5315</v>
      </c>
      <c r="K330">
        <v>1</v>
      </c>
      <c r="L330">
        <v>440</v>
      </c>
      <c r="M330" t="s">
        <v>10</v>
      </c>
      <c r="N330" t="s">
        <v>754</v>
      </c>
      <c r="O330" t="s">
        <v>25</v>
      </c>
    </row>
    <row r="331" spans="1:15">
      <c r="A331">
        <v>329</v>
      </c>
      <c r="B331" t="s">
        <v>5251</v>
      </c>
      <c r="C331" t="s">
        <v>5593</v>
      </c>
      <c r="D331" t="s">
        <v>800</v>
      </c>
      <c r="E331" t="s">
        <v>5989</v>
      </c>
      <c r="F331" t="s">
        <v>30</v>
      </c>
      <c r="G331" t="s">
        <v>17</v>
      </c>
      <c r="H331" t="s">
        <v>5373</v>
      </c>
      <c r="I331" t="s">
        <v>5340</v>
      </c>
      <c r="J331" t="s">
        <v>5353</v>
      </c>
      <c r="K331">
        <v>1</v>
      </c>
      <c r="L331">
        <v>441</v>
      </c>
      <c r="M331" t="s">
        <v>10</v>
      </c>
      <c r="N331" t="s">
        <v>798</v>
      </c>
      <c r="O331" t="s">
        <v>25</v>
      </c>
    </row>
    <row r="332" spans="1:15">
      <c r="A332">
        <v>330</v>
      </c>
      <c r="B332" t="s">
        <v>5251</v>
      </c>
      <c r="C332" t="s">
        <v>5594</v>
      </c>
      <c r="D332" t="s">
        <v>1213</v>
      </c>
      <c r="E332" t="s">
        <v>1214</v>
      </c>
      <c r="F332" t="s">
        <v>30</v>
      </c>
      <c r="G332" t="s">
        <v>17</v>
      </c>
      <c r="H332" t="s">
        <v>5337</v>
      </c>
      <c r="I332" t="s">
        <v>5337</v>
      </c>
      <c r="J332" t="s">
        <v>942</v>
      </c>
      <c r="K332">
        <v>1</v>
      </c>
      <c r="L332">
        <v>442</v>
      </c>
      <c r="M332" t="s">
        <v>10</v>
      </c>
      <c r="N332" t="s">
        <v>802</v>
      </c>
      <c r="O332" t="s">
        <v>25</v>
      </c>
    </row>
    <row r="333" spans="1:15">
      <c r="A333">
        <v>331</v>
      </c>
      <c r="B333" t="s">
        <v>5251</v>
      </c>
      <c r="C333" t="s">
        <v>5595</v>
      </c>
      <c r="D333" t="s">
        <v>1215</v>
      </c>
      <c r="E333" t="s">
        <v>1216</v>
      </c>
      <c r="F333" t="s">
        <v>23</v>
      </c>
      <c r="G333" t="s">
        <v>17</v>
      </c>
      <c r="H333" t="s">
        <v>5377</v>
      </c>
      <c r="I333" t="s">
        <v>5377</v>
      </c>
      <c r="J333" t="s">
        <v>5353</v>
      </c>
      <c r="K333">
        <v>1</v>
      </c>
      <c r="L333">
        <v>443</v>
      </c>
      <c r="M333" t="s">
        <v>10</v>
      </c>
      <c r="N333" t="s">
        <v>806</v>
      </c>
      <c r="O333" t="s">
        <v>25</v>
      </c>
    </row>
    <row r="334" spans="1:15">
      <c r="A334">
        <v>332</v>
      </c>
      <c r="B334" t="s">
        <v>5251</v>
      </c>
      <c r="C334" t="s">
        <v>5596</v>
      </c>
      <c r="D334" t="s">
        <v>1217</v>
      </c>
      <c r="E334" t="s">
        <v>1218</v>
      </c>
      <c r="F334" t="s">
        <v>23</v>
      </c>
      <c r="G334" t="s">
        <v>17</v>
      </c>
      <c r="H334" t="s">
        <v>5590</v>
      </c>
      <c r="I334" t="s">
        <v>5590</v>
      </c>
      <c r="J334" t="s">
        <v>942</v>
      </c>
      <c r="K334">
        <v>1</v>
      </c>
      <c r="L334">
        <v>444</v>
      </c>
      <c r="M334" t="s">
        <v>10</v>
      </c>
      <c r="N334" t="s">
        <v>810</v>
      </c>
      <c r="O334" t="s">
        <v>25</v>
      </c>
    </row>
    <row r="335" spans="1:15">
      <c r="A335">
        <v>333</v>
      </c>
      <c r="B335" t="s">
        <v>5251</v>
      </c>
      <c r="C335" t="s">
        <v>5598</v>
      </c>
      <c r="D335" t="s">
        <v>1219</v>
      </c>
      <c r="E335" t="s">
        <v>5597</v>
      </c>
      <c r="F335" t="s">
        <v>23</v>
      </c>
      <c r="G335" t="s">
        <v>17</v>
      </c>
      <c r="H335" t="s">
        <v>5373</v>
      </c>
      <c r="I335" t="s">
        <v>5340</v>
      </c>
      <c r="J335" t="s">
        <v>942</v>
      </c>
      <c r="K335">
        <v>1</v>
      </c>
      <c r="L335">
        <v>445</v>
      </c>
      <c r="M335" t="s">
        <v>10</v>
      </c>
      <c r="N335" t="s">
        <v>814</v>
      </c>
      <c r="O335" t="s">
        <v>25</v>
      </c>
    </row>
    <row r="336" spans="1:15">
      <c r="A336">
        <v>334</v>
      </c>
      <c r="B336" t="s">
        <v>5251</v>
      </c>
      <c r="C336" t="s">
        <v>5602</v>
      </c>
      <c r="D336" t="s">
        <v>1221</v>
      </c>
      <c r="E336" t="s">
        <v>5599</v>
      </c>
      <c r="F336" t="s">
        <v>30</v>
      </c>
      <c r="G336" t="s">
        <v>17</v>
      </c>
      <c r="H336" t="s">
        <v>5337</v>
      </c>
      <c r="I336" t="s">
        <v>5337</v>
      </c>
      <c r="J336" t="s">
        <v>942</v>
      </c>
      <c r="K336">
        <v>1</v>
      </c>
      <c r="L336">
        <v>446</v>
      </c>
      <c r="M336" t="s">
        <v>10</v>
      </c>
      <c r="N336" t="s">
        <v>818</v>
      </c>
      <c r="O336" t="s">
        <v>25</v>
      </c>
    </row>
    <row r="337" spans="1:15">
      <c r="A337">
        <v>335</v>
      </c>
      <c r="B337" t="s">
        <v>5251</v>
      </c>
      <c r="C337" t="s">
        <v>5600</v>
      </c>
      <c r="D337" t="s">
        <v>5990</v>
      </c>
      <c r="E337" t="s">
        <v>5991</v>
      </c>
      <c r="F337" t="s">
        <v>30</v>
      </c>
      <c r="G337" t="s">
        <v>17</v>
      </c>
      <c r="H337" t="s">
        <v>942</v>
      </c>
      <c r="I337" t="s">
        <v>5308</v>
      </c>
      <c r="J337" t="s">
        <v>942</v>
      </c>
      <c r="K337">
        <v>1</v>
      </c>
      <c r="L337">
        <v>447</v>
      </c>
      <c r="M337" t="s">
        <v>10</v>
      </c>
      <c r="N337" t="s">
        <v>5601</v>
      </c>
      <c r="O337" t="s">
        <v>36</v>
      </c>
    </row>
    <row r="338" spans="1:15">
      <c r="A338">
        <v>336</v>
      </c>
      <c r="B338" t="s">
        <v>5251</v>
      </c>
      <c r="C338" t="s">
        <v>5604</v>
      </c>
      <c r="D338" t="s">
        <v>1206</v>
      </c>
      <c r="E338" t="s">
        <v>5585</v>
      </c>
      <c r="F338" t="s">
        <v>23</v>
      </c>
      <c r="G338" t="s">
        <v>17</v>
      </c>
      <c r="H338" t="s">
        <v>5377</v>
      </c>
      <c r="I338" t="s">
        <v>5377</v>
      </c>
      <c r="J338" t="s">
        <v>5315</v>
      </c>
      <c r="K338">
        <v>1</v>
      </c>
      <c r="L338">
        <v>449</v>
      </c>
      <c r="M338" t="s">
        <v>10</v>
      </c>
      <c r="N338" t="s">
        <v>786</v>
      </c>
      <c r="O338" t="s">
        <v>25</v>
      </c>
    </row>
    <row r="339" spans="1:15">
      <c r="A339">
        <v>337</v>
      </c>
      <c r="B339" t="s">
        <v>5251</v>
      </c>
      <c r="C339" t="s">
        <v>5605</v>
      </c>
      <c r="D339" t="s">
        <v>1208</v>
      </c>
      <c r="E339" t="s">
        <v>792</v>
      </c>
      <c r="F339" t="s">
        <v>30</v>
      </c>
      <c r="G339" t="s">
        <v>17</v>
      </c>
      <c r="H339" t="s">
        <v>5337</v>
      </c>
      <c r="I339" t="s">
        <v>5337</v>
      </c>
      <c r="J339" t="s">
        <v>942</v>
      </c>
      <c r="K339">
        <v>1</v>
      </c>
      <c r="L339">
        <v>450</v>
      </c>
      <c r="M339" t="s">
        <v>10</v>
      </c>
      <c r="N339" t="s">
        <v>790</v>
      </c>
      <c r="O339" t="s">
        <v>25</v>
      </c>
    </row>
    <row r="340" spans="1:15">
      <c r="A340">
        <v>338</v>
      </c>
      <c r="B340" t="s">
        <v>5251</v>
      </c>
      <c r="C340" t="s">
        <v>5606</v>
      </c>
      <c r="D340" t="s">
        <v>1209</v>
      </c>
      <c r="E340" t="s">
        <v>5589</v>
      </c>
      <c r="F340" t="s">
        <v>23</v>
      </c>
      <c r="G340" t="s">
        <v>17</v>
      </c>
      <c r="H340" t="s">
        <v>5590</v>
      </c>
      <c r="I340" t="s">
        <v>5590</v>
      </c>
      <c r="J340" t="s">
        <v>5315</v>
      </c>
      <c r="K340">
        <v>1</v>
      </c>
      <c r="L340">
        <v>451</v>
      </c>
      <c r="M340" t="s">
        <v>10</v>
      </c>
      <c r="N340" t="s">
        <v>793</v>
      </c>
      <c r="O340" t="s">
        <v>25</v>
      </c>
    </row>
    <row r="341" spans="1:15">
      <c r="A341">
        <v>339</v>
      </c>
      <c r="B341" t="s">
        <v>5251</v>
      </c>
      <c r="C341" t="s">
        <v>5607</v>
      </c>
      <c r="D341" t="s">
        <v>1211</v>
      </c>
      <c r="E341" t="s">
        <v>5992</v>
      </c>
      <c r="F341" t="s">
        <v>23</v>
      </c>
      <c r="G341" t="s">
        <v>17</v>
      </c>
      <c r="H341" t="s">
        <v>5377</v>
      </c>
      <c r="I341" t="s">
        <v>5377</v>
      </c>
      <c r="J341" t="s">
        <v>5315</v>
      </c>
      <c r="K341">
        <v>1</v>
      </c>
      <c r="L341">
        <v>452</v>
      </c>
      <c r="M341" t="s">
        <v>10</v>
      </c>
      <c r="N341" t="s">
        <v>754</v>
      </c>
      <c r="O341" t="s">
        <v>25</v>
      </c>
    </row>
    <row r="342" spans="1:15">
      <c r="A342">
        <v>340</v>
      </c>
      <c r="B342" t="s">
        <v>5251</v>
      </c>
      <c r="C342" t="s">
        <v>5608</v>
      </c>
      <c r="D342" t="s">
        <v>800</v>
      </c>
      <c r="E342" t="s">
        <v>5993</v>
      </c>
      <c r="F342" t="s">
        <v>30</v>
      </c>
      <c r="G342" t="s">
        <v>17</v>
      </c>
      <c r="H342" t="s">
        <v>5373</v>
      </c>
      <c r="I342" t="s">
        <v>5373</v>
      </c>
      <c r="J342" t="s">
        <v>5353</v>
      </c>
      <c r="K342">
        <v>1</v>
      </c>
      <c r="L342">
        <v>453</v>
      </c>
      <c r="M342" t="s">
        <v>10</v>
      </c>
      <c r="N342" t="s">
        <v>798</v>
      </c>
      <c r="O342" t="s">
        <v>25</v>
      </c>
    </row>
    <row r="343" spans="1:15">
      <c r="A343">
        <v>341</v>
      </c>
      <c r="B343" t="s">
        <v>5251</v>
      </c>
      <c r="C343" t="s">
        <v>5609</v>
      </c>
      <c r="D343" t="s">
        <v>1213</v>
      </c>
      <c r="E343" t="s">
        <v>1214</v>
      </c>
      <c r="F343" t="s">
        <v>30</v>
      </c>
      <c r="G343" t="s">
        <v>17</v>
      </c>
      <c r="H343" t="s">
        <v>5337</v>
      </c>
      <c r="I343" t="s">
        <v>5337</v>
      </c>
      <c r="J343" t="s">
        <v>942</v>
      </c>
      <c r="K343">
        <v>1</v>
      </c>
      <c r="L343">
        <v>454</v>
      </c>
      <c r="M343" t="s">
        <v>10</v>
      </c>
      <c r="N343" t="s">
        <v>802</v>
      </c>
      <c r="O343" t="s">
        <v>25</v>
      </c>
    </row>
    <row r="344" spans="1:15">
      <c r="A344">
        <v>342</v>
      </c>
      <c r="B344" t="s">
        <v>5251</v>
      </c>
      <c r="C344" t="s">
        <v>5610</v>
      </c>
      <c r="D344" t="s">
        <v>1215</v>
      </c>
      <c r="E344" t="s">
        <v>1216</v>
      </c>
      <c r="F344" t="s">
        <v>23</v>
      </c>
      <c r="G344" t="s">
        <v>17</v>
      </c>
      <c r="H344" t="s">
        <v>5377</v>
      </c>
      <c r="I344" t="s">
        <v>5377</v>
      </c>
      <c r="J344" t="s">
        <v>5353</v>
      </c>
      <c r="K344">
        <v>1</v>
      </c>
      <c r="L344">
        <v>455</v>
      </c>
      <c r="M344" t="s">
        <v>10</v>
      </c>
      <c r="N344" t="s">
        <v>806</v>
      </c>
      <c r="O344" t="s">
        <v>25</v>
      </c>
    </row>
    <row r="345" spans="1:15">
      <c r="A345">
        <v>343</v>
      </c>
      <c r="B345" t="s">
        <v>5251</v>
      </c>
      <c r="C345" t="s">
        <v>5611</v>
      </c>
      <c r="D345" t="s">
        <v>1217</v>
      </c>
      <c r="E345" t="s">
        <v>1218</v>
      </c>
      <c r="F345" t="s">
        <v>23</v>
      </c>
      <c r="G345" t="s">
        <v>17</v>
      </c>
      <c r="H345" t="s">
        <v>5590</v>
      </c>
      <c r="I345" t="s">
        <v>5590</v>
      </c>
      <c r="J345" t="s">
        <v>942</v>
      </c>
      <c r="K345">
        <v>1</v>
      </c>
      <c r="L345">
        <v>456</v>
      </c>
      <c r="M345" t="s">
        <v>10</v>
      </c>
      <c r="N345" t="s">
        <v>810</v>
      </c>
      <c r="O345" t="s">
        <v>25</v>
      </c>
    </row>
    <row r="346" spans="1:15">
      <c r="A346">
        <v>344</v>
      </c>
      <c r="B346" t="s">
        <v>5251</v>
      </c>
      <c r="C346" t="s">
        <v>5612</v>
      </c>
      <c r="D346" t="s">
        <v>1219</v>
      </c>
      <c r="E346" t="s">
        <v>5597</v>
      </c>
      <c r="F346" t="s">
        <v>23</v>
      </c>
      <c r="G346" t="s">
        <v>17</v>
      </c>
      <c r="H346" t="s">
        <v>5373</v>
      </c>
      <c r="I346" t="s">
        <v>5373</v>
      </c>
      <c r="J346" t="s">
        <v>942</v>
      </c>
      <c r="K346">
        <v>1</v>
      </c>
      <c r="L346">
        <v>457</v>
      </c>
      <c r="M346" t="s">
        <v>10</v>
      </c>
      <c r="N346" t="s">
        <v>814</v>
      </c>
      <c r="O346" t="s">
        <v>25</v>
      </c>
    </row>
    <row r="347" spans="1:15">
      <c r="A347">
        <v>345</v>
      </c>
      <c r="B347" t="s">
        <v>5251</v>
      </c>
      <c r="C347" t="s">
        <v>5614</v>
      </c>
      <c r="D347" t="s">
        <v>1221</v>
      </c>
      <c r="E347" t="s">
        <v>5599</v>
      </c>
      <c r="F347" t="s">
        <v>30</v>
      </c>
      <c r="G347" t="s">
        <v>17</v>
      </c>
      <c r="H347" t="s">
        <v>5337</v>
      </c>
      <c r="I347" t="s">
        <v>5337</v>
      </c>
      <c r="J347" t="s">
        <v>942</v>
      </c>
      <c r="K347">
        <v>1</v>
      </c>
      <c r="L347">
        <v>458</v>
      </c>
      <c r="M347" t="s">
        <v>10</v>
      </c>
      <c r="N347" t="s">
        <v>818</v>
      </c>
      <c r="O347" t="s">
        <v>25</v>
      </c>
    </row>
    <row r="348" spans="1:15">
      <c r="A348">
        <v>346</v>
      </c>
      <c r="B348" t="s">
        <v>5251</v>
      </c>
      <c r="C348" t="s">
        <v>5613</v>
      </c>
      <c r="D348" t="s">
        <v>1225</v>
      </c>
      <c r="E348" t="s">
        <v>1226</v>
      </c>
      <c r="F348" t="s">
        <v>30</v>
      </c>
      <c r="G348" t="s">
        <v>17</v>
      </c>
      <c r="H348" t="s">
        <v>942</v>
      </c>
      <c r="I348" t="s">
        <v>5308</v>
      </c>
      <c r="J348" t="s">
        <v>942</v>
      </c>
      <c r="K348">
        <v>1</v>
      </c>
      <c r="L348">
        <v>459</v>
      </c>
      <c r="M348" t="s">
        <v>10</v>
      </c>
      <c r="N348" t="s">
        <v>1222</v>
      </c>
      <c r="O348" t="s">
        <v>36</v>
      </c>
    </row>
    <row r="349" spans="1:15">
      <c r="A349">
        <v>347</v>
      </c>
      <c r="B349" t="s">
        <v>5251</v>
      </c>
      <c r="C349" t="s">
        <v>5615</v>
      </c>
      <c r="D349" t="s">
        <v>1227</v>
      </c>
      <c r="E349" t="s">
        <v>1228</v>
      </c>
      <c r="F349" t="s">
        <v>23</v>
      </c>
      <c r="G349" t="s">
        <v>17</v>
      </c>
      <c r="H349" t="s">
        <v>5373</v>
      </c>
      <c r="I349" t="s">
        <v>5373</v>
      </c>
      <c r="J349" t="s">
        <v>5489</v>
      </c>
      <c r="K349">
        <v>1</v>
      </c>
      <c r="L349">
        <v>461</v>
      </c>
      <c r="M349" t="s">
        <v>10</v>
      </c>
      <c r="N349" t="s">
        <v>830</v>
      </c>
      <c r="O349" t="s">
        <v>25</v>
      </c>
    </row>
    <row r="350" spans="1:15">
      <c r="A350">
        <v>348</v>
      </c>
      <c r="B350" t="s">
        <v>5251</v>
      </c>
      <c r="C350" t="s">
        <v>5617</v>
      </c>
      <c r="D350" t="s">
        <v>1229</v>
      </c>
      <c r="E350" t="s">
        <v>1230</v>
      </c>
      <c r="F350" t="s">
        <v>23</v>
      </c>
      <c r="G350" t="s">
        <v>17</v>
      </c>
      <c r="H350" t="s">
        <v>5340</v>
      </c>
      <c r="I350" t="s">
        <v>5340</v>
      </c>
      <c r="J350" t="s">
        <v>5315</v>
      </c>
      <c r="K350">
        <v>1</v>
      </c>
      <c r="L350">
        <v>462</v>
      </c>
      <c r="M350" t="s">
        <v>10</v>
      </c>
      <c r="N350" t="s">
        <v>834</v>
      </c>
      <c r="O350" t="s">
        <v>25</v>
      </c>
    </row>
    <row r="351" spans="1:15">
      <c r="A351">
        <v>349</v>
      </c>
      <c r="B351" t="s">
        <v>5251</v>
      </c>
      <c r="C351" t="s">
        <v>5616</v>
      </c>
      <c r="D351" t="s">
        <v>1237</v>
      </c>
      <c r="E351" t="s">
        <v>1238</v>
      </c>
      <c r="F351" t="s">
        <v>30</v>
      </c>
      <c r="G351" t="s">
        <v>17</v>
      </c>
      <c r="H351" t="s">
        <v>942</v>
      </c>
      <c r="I351" t="s">
        <v>5308</v>
      </c>
      <c r="J351" t="s">
        <v>942</v>
      </c>
      <c r="K351">
        <v>1</v>
      </c>
      <c r="L351">
        <v>463</v>
      </c>
      <c r="M351" t="s">
        <v>10</v>
      </c>
      <c r="N351" t="s">
        <v>1231</v>
      </c>
      <c r="O351" t="s">
        <v>36</v>
      </c>
    </row>
    <row r="352" spans="1:15">
      <c r="A352">
        <v>350</v>
      </c>
      <c r="B352" t="s">
        <v>5251</v>
      </c>
      <c r="C352" t="s">
        <v>5621</v>
      </c>
      <c r="D352" t="s">
        <v>5618</v>
      </c>
      <c r="E352" t="s">
        <v>5619</v>
      </c>
      <c r="F352" t="s">
        <v>30</v>
      </c>
      <c r="G352" t="s">
        <v>17</v>
      </c>
      <c r="H352" t="s">
        <v>5337</v>
      </c>
      <c r="I352" t="s">
        <v>5337</v>
      </c>
      <c r="J352" t="s">
        <v>5353</v>
      </c>
      <c r="K352">
        <v>1</v>
      </c>
      <c r="L352">
        <v>465</v>
      </c>
      <c r="M352" t="s">
        <v>10</v>
      </c>
      <c r="N352" t="s">
        <v>5620</v>
      </c>
      <c r="O352" t="s">
        <v>25</v>
      </c>
    </row>
    <row r="353" spans="1:15">
      <c r="A353">
        <v>351</v>
      </c>
      <c r="B353" t="s">
        <v>5251</v>
      </c>
      <c r="C353" t="s">
        <v>5625</v>
      </c>
      <c r="D353" t="s">
        <v>5622</v>
      </c>
      <c r="E353" t="s">
        <v>5623</v>
      </c>
      <c r="F353" t="s">
        <v>30</v>
      </c>
      <c r="G353" t="s">
        <v>17</v>
      </c>
      <c r="H353" t="s">
        <v>5337</v>
      </c>
      <c r="I353" t="s">
        <v>5337</v>
      </c>
      <c r="J353" t="s">
        <v>5353</v>
      </c>
      <c r="K353">
        <v>1</v>
      </c>
      <c r="L353">
        <v>466</v>
      </c>
      <c r="M353" t="s">
        <v>10</v>
      </c>
      <c r="N353" t="s">
        <v>5624</v>
      </c>
      <c r="O353" t="s">
        <v>25</v>
      </c>
    </row>
    <row r="354" spans="1:15">
      <c r="A354">
        <v>352</v>
      </c>
      <c r="B354" t="s">
        <v>5251</v>
      </c>
      <c r="C354" t="s">
        <v>5627</v>
      </c>
      <c r="D354" t="s">
        <v>1240</v>
      </c>
      <c r="E354" t="s">
        <v>5626</v>
      </c>
      <c r="F354" t="s">
        <v>23</v>
      </c>
      <c r="G354" t="s">
        <v>17</v>
      </c>
      <c r="H354" t="s">
        <v>5373</v>
      </c>
      <c r="I354" t="s">
        <v>5373</v>
      </c>
      <c r="J354" t="s">
        <v>5315</v>
      </c>
      <c r="K354">
        <v>1</v>
      </c>
      <c r="L354">
        <v>467</v>
      </c>
      <c r="M354" t="s">
        <v>10</v>
      </c>
      <c r="N354" t="s">
        <v>1239</v>
      </c>
      <c r="O354" t="s">
        <v>25</v>
      </c>
    </row>
    <row r="355" spans="1:15">
      <c r="A355">
        <v>353</v>
      </c>
      <c r="B355" t="s">
        <v>5251</v>
      </c>
      <c r="C355" t="s">
        <v>5631</v>
      </c>
      <c r="D355" t="s">
        <v>5628</v>
      </c>
      <c r="E355" t="s">
        <v>5629</v>
      </c>
      <c r="F355" t="s">
        <v>23</v>
      </c>
      <c r="G355" t="s">
        <v>17</v>
      </c>
      <c r="H355" t="s">
        <v>5373</v>
      </c>
      <c r="I355" t="s">
        <v>5373</v>
      </c>
      <c r="J355" t="s">
        <v>5315</v>
      </c>
      <c r="K355">
        <v>1</v>
      </c>
      <c r="L355">
        <v>468</v>
      </c>
      <c r="M355" t="s">
        <v>10</v>
      </c>
      <c r="N355" t="s">
        <v>5630</v>
      </c>
      <c r="O355" t="s">
        <v>25</v>
      </c>
    </row>
    <row r="356" spans="1:15">
      <c r="A356">
        <v>354</v>
      </c>
      <c r="B356" t="s">
        <v>5251</v>
      </c>
      <c r="C356" t="s">
        <v>5633</v>
      </c>
      <c r="D356" t="s">
        <v>1243</v>
      </c>
      <c r="E356" t="s">
        <v>5632</v>
      </c>
      <c r="F356" t="s">
        <v>23</v>
      </c>
      <c r="G356" t="s">
        <v>17</v>
      </c>
      <c r="H356" t="s">
        <v>5373</v>
      </c>
      <c r="I356" t="s">
        <v>5373</v>
      </c>
      <c r="J356" t="s">
        <v>5315</v>
      </c>
      <c r="K356">
        <v>1</v>
      </c>
      <c r="L356">
        <v>469</v>
      </c>
      <c r="M356" t="s">
        <v>10</v>
      </c>
      <c r="N356" t="s">
        <v>1242</v>
      </c>
      <c r="O356" t="s">
        <v>25</v>
      </c>
    </row>
    <row r="357" spans="1:15">
      <c r="A357">
        <v>355</v>
      </c>
      <c r="B357" t="s">
        <v>5251</v>
      </c>
      <c r="C357" t="s">
        <v>5635</v>
      </c>
      <c r="D357" t="s">
        <v>1247</v>
      </c>
      <c r="E357" t="s">
        <v>5634</v>
      </c>
      <c r="F357" t="s">
        <v>30</v>
      </c>
      <c r="G357" t="s">
        <v>17</v>
      </c>
      <c r="H357" t="s">
        <v>5337</v>
      </c>
      <c r="I357" t="s">
        <v>5337</v>
      </c>
      <c r="J357" t="s">
        <v>5308</v>
      </c>
      <c r="K357">
        <v>1</v>
      </c>
      <c r="L357">
        <v>470</v>
      </c>
      <c r="M357" t="s">
        <v>10</v>
      </c>
      <c r="N357" t="s">
        <v>1245</v>
      </c>
      <c r="O357" t="s">
        <v>25</v>
      </c>
    </row>
    <row r="358" spans="1:15">
      <c r="A358">
        <v>356</v>
      </c>
      <c r="B358" t="s">
        <v>5251</v>
      </c>
      <c r="C358" t="s">
        <v>5640</v>
      </c>
      <c r="D358" t="s">
        <v>1250</v>
      </c>
      <c r="E358" t="s">
        <v>5636</v>
      </c>
      <c r="F358" t="s">
        <v>23</v>
      </c>
      <c r="G358" t="s">
        <v>17</v>
      </c>
      <c r="H358" t="s">
        <v>5373</v>
      </c>
      <c r="I358" t="s">
        <v>5373</v>
      </c>
      <c r="J358" t="s">
        <v>5315</v>
      </c>
      <c r="K358">
        <v>1</v>
      </c>
      <c r="L358">
        <v>471</v>
      </c>
      <c r="M358" t="s">
        <v>10</v>
      </c>
      <c r="N358" t="s">
        <v>1249</v>
      </c>
      <c r="O358" t="s">
        <v>25</v>
      </c>
    </row>
    <row r="359" spans="1:15">
      <c r="A359">
        <v>357</v>
      </c>
      <c r="B359" t="s">
        <v>5251</v>
      </c>
      <c r="C359" t="s">
        <v>5994</v>
      </c>
      <c r="D359" t="s">
        <v>1255</v>
      </c>
      <c r="E359" t="s">
        <v>1256</v>
      </c>
      <c r="F359" t="s">
        <v>139</v>
      </c>
      <c r="G359" t="s">
        <v>17</v>
      </c>
      <c r="H359" t="s">
        <v>942</v>
      </c>
      <c r="I359" t="s">
        <v>5308</v>
      </c>
      <c r="J359" t="s">
        <v>942</v>
      </c>
      <c r="L359">
        <v>472</v>
      </c>
      <c r="M359" t="s">
        <v>10</v>
      </c>
      <c r="N359" t="s">
        <v>1252</v>
      </c>
      <c r="O359" t="s">
        <v>36</v>
      </c>
    </row>
    <row r="360" spans="1:15">
      <c r="A360">
        <v>358</v>
      </c>
      <c r="B360" t="s">
        <v>5251</v>
      </c>
      <c r="C360" t="s">
        <v>5995</v>
      </c>
      <c r="D360" t="s">
        <v>1257</v>
      </c>
      <c r="E360" t="s">
        <v>1258</v>
      </c>
      <c r="F360" t="s">
        <v>30</v>
      </c>
      <c r="G360" t="s">
        <v>17</v>
      </c>
      <c r="H360" t="s">
        <v>5337</v>
      </c>
      <c r="I360" t="s">
        <v>5308</v>
      </c>
      <c r="J360" t="s">
        <v>942</v>
      </c>
      <c r="L360">
        <v>474</v>
      </c>
      <c r="M360" t="s">
        <v>10</v>
      </c>
      <c r="N360" t="s">
        <v>907</v>
      </c>
      <c r="O360" t="s">
        <v>25</v>
      </c>
    </row>
    <row r="361" spans="1:15">
      <c r="A361">
        <v>359</v>
      </c>
      <c r="B361" t="s">
        <v>5251</v>
      </c>
      <c r="C361" t="s">
        <v>5996</v>
      </c>
      <c r="D361" t="s">
        <v>1259</v>
      </c>
      <c r="E361" t="s">
        <v>1260</v>
      </c>
      <c r="F361" t="s">
        <v>30</v>
      </c>
      <c r="G361" t="s">
        <v>17</v>
      </c>
      <c r="H361" t="s">
        <v>5337</v>
      </c>
      <c r="I361" t="s">
        <v>5308</v>
      </c>
      <c r="J361" t="s">
        <v>942</v>
      </c>
      <c r="L361">
        <v>475</v>
      </c>
      <c r="M361" t="s">
        <v>10</v>
      </c>
      <c r="N361" t="s">
        <v>910</v>
      </c>
      <c r="O361" t="s">
        <v>25</v>
      </c>
    </row>
    <row r="362" spans="1:15">
      <c r="A362">
        <v>360</v>
      </c>
      <c r="B362" t="s">
        <v>5251</v>
      </c>
      <c r="C362" t="s">
        <v>5997</v>
      </c>
      <c r="D362" t="s">
        <v>1261</v>
      </c>
      <c r="E362" t="s">
        <v>5998</v>
      </c>
      <c r="F362" t="s">
        <v>23</v>
      </c>
      <c r="G362" t="s">
        <v>17</v>
      </c>
      <c r="H362" t="s">
        <v>5337</v>
      </c>
      <c r="I362" t="s">
        <v>5308</v>
      </c>
      <c r="J362" t="s">
        <v>942</v>
      </c>
      <c r="L362">
        <v>476</v>
      </c>
      <c r="M362" t="s">
        <v>10</v>
      </c>
      <c r="N362" t="s">
        <v>913</v>
      </c>
      <c r="O362" t="s">
        <v>25</v>
      </c>
    </row>
    <row r="363" spans="1:15">
      <c r="A363">
        <v>361</v>
      </c>
      <c r="B363" t="s">
        <v>5251</v>
      </c>
      <c r="C363" t="s">
        <v>5999</v>
      </c>
      <c r="D363" t="s">
        <v>1263</v>
      </c>
      <c r="E363" t="s">
        <v>6000</v>
      </c>
      <c r="F363" t="s">
        <v>23</v>
      </c>
      <c r="G363" t="s">
        <v>17</v>
      </c>
      <c r="H363" t="s">
        <v>5337</v>
      </c>
      <c r="I363" t="s">
        <v>5308</v>
      </c>
      <c r="J363" t="s">
        <v>942</v>
      </c>
      <c r="L363">
        <v>477</v>
      </c>
      <c r="M363" t="s">
        <v>10</v>
      </c>
      <c r="N363" t="s">
        <v>916</v>
      </c>
      <c r="O363" t="s">
        <v>25</v>
      </c>
    </row>
    <row r="364" spans="1:15">
      <c r="A364">
        <v>362</v>
      </c>
      <c r="B364" t="s">
        <v>5251</v>
      </c>
      <c r="C364" t="s">
        <v>6001</v>
      </c>
      <c r="D364" t="s">
        <v>1285</v>
      </c>
      <c r="E364" t="s">
        <v>1286</v>
      </c>
      <c r="F364" t="s">
        <v>139</v>
      </c>
      <c r="G364" t="s">
        <v>17</v>
      </c>
      <c r="H364" t="s">
        <v>942</v>
      </c>
      <c r="I364" t="s">
        <v>5308</v>
      </c>
      <c r="J364" t="s">
        <v>942</v>
      </c>
      <c r="L364">
        <v>478</v>
      </c>
      <c r="M364" t="s">
        <v>10</v>
      </c>
      <c r="N364" t="s">
        <v>936</v>
      </c>
      <c r="O364" t="s">
        <v>36</v>
      </c>
    </row>
    <row r="365" spans="1:15">
      <c r="A365">
        <v>363</v>
      </c>
      <c r="B365" t="s">
        <v>5251</v>
      </c>
      <c r="C365" t="s">
        <v>6002</v>
      </c>
      <c r="D365" t="s">
        <v>1287</v>
      </c>
      <c r="E365" t="s">
        <v>6003</v>
      </c>
      <c r="F365" t="s">
        <v>23</v>
      </c>
      <c r="G365" t="s">
        <v>17</v>
      </c>
      <c r="H365" t="s">
        <v>5337</v>
      </c>
      <c r="I365" t="s">
        <v>5308</v>
      </c>
      <c r="J365" t="s">
        <v>942</v>
      </c>
      <c r="L365">
        <v>480</v>
      </c>
      <c r="M365" t="s">
        <v>10</v>
      </c>
      <c r="N365" t="s">
        <v>786</v>
      </c>
      <c r="O365" t="s">
        <v>25</v>
      </c>
    </row>
    <row r="366" spans="1:15">
      <c r="A366">
        <v>364</v>
      </c>
      <c r="B366" t="s">
        <v>5251</v>
      </c>
      <c r="C366" t="s">
        <v>6004</v>
      </c>
      <c r="D366" t="s">
        <v>1289</v>
      </c>
      <c r="E366" t="s">
        <v>1290</v>
      </c>
      <c r="F366" t="s">
        <v>23</v>
      </c>
      <c r="G366" t="s">
        <v>17</v>
      </c>
      <c r="H366" t="s">
        <v>5337</v>
      </c>
      <c r="I366" t="s">
        <v>5308</v>
      </c>
      <c r="J366" t="s">
        <v>942</v>
      </c>
      <c r="L366">
        <v>481</v>
      </c>
      <c r="M366" t="s">
        <v>10</v>
      </c>
      <c r="N366" t="s">
        <v>750</v>
      </c>
      <c r="O366" t="s">
        <v>25</v>
      </c>
    </row>
    <row r="367" spans="1:15">
      <c r="A367">
        <v>365</v>
      </c>
      <c r="B367" t="s">
        <v>5251</v>
      </c>
      <c r="C367" t="s">
        <v>6005</v>
      </c>
      <c r="D367" t="s">
        <v>1291</v>
      </c>
      <c r="E367" t="s">
        <v>1292</v>
      </c>
      <c r="F367" t="s">
        <v>23</v>
      </c>
      <c r="G367" t="s">
        <v>17</v>
      </c>
      <c r="H367" t="s">
        <v>5337</v>
      </c>
      <c r="I367" t="s">
        <v>5308</v>
      </c>
      <c r="J367" t="s">
        <v>942</v>
      </c>
      <c r="L367">
        <v>482</v>
      </c>
      <c r="M367" t="s">
        <v>10</v>
      </c>
      <c r="N367" t="s">
        <v>754</v>
      </c>
      <c r="O367" t="s">
        <v>25</v>
      </c>
    </row>
    <row r="368" spans="1:15">
      <c r="A368">
        <v>366</v>
      </c>
      <c r="B368" t="s">
        <v>5251</v>
      </c>
      <c r="C368" t="s">
        <v>5637</v>
      </c>
      <c r="D368" t="s">
        <v>5638</v>
      </c>
      <c r="E368" t="s">
        <v>5639</v>
      </c>
      <c r="F368" t="s">
        <v>139</v>
      </c>
      <c r="G368" t="s">
        <v>17</v>
      </c>
      <c r="H368" t="s">
        <v>942</v>
      </c>
      <c r="I368" t="s">
        <v>5308</v>
      </c>
      <c r="J368" t="s">
        <v>942</v>
      </c>
      <c r="K368">
        <v>1</v>
      </c>
      <c r="L368">
        <v>483</v>
      </c>
      <c r="M368" t="s">
        <v>10</v>
      </c>
      <c r="N368" t="s">
        <v>1293</v>
      </c>
      <c r="O368" t="s">
        <v>36</v>
      </c>
    </row>
    <row r="369" spans="1:15">
      <c r="A369">
        <v>367</v>
      </c>
      <c r="B369" t="s">
        <v>5251</v>
      </c>
      <c r="C369" t="s">
        <v>5641</v>
      </c>
      <c r="D369" t="s">
        <v>1299</v>
      </c>
      <c r="E369" t="s">
        <v>1300</v>
      </c>
      <c r="F369" t="s">
        <v>23</v>
      </c>
      <c r="G369" t="s">
        <v>17</v>
      </c>
      <c r="H369" t="s">
        <v>5340</v>
      </c>
      <c r="I369" t="s">
        <v>5340</v>
      </c>
      <c r="J369" t="s">
        <v>5353</v>
      </c>
      <c r="K369">
        <v>1</v>
      </c>
      <c r="L369">
        <v>485</v>
      </c>
      <c r="M369" t="s">
        <v>10</v>
      </c>
      <c r="N369" t="s">
        <v>163</v>
      </c>
      <c r="O369" t="s">
        <v>25</v>
      </c>
    </row>
    <row r="370" spans="1:15">
      <c r="A370">
        <v>368</v>
      </c>
      <c r="B370" t="s">
        <v>5251</v>
      </c>
      <c r="C370" t="s">
        <v>5642</v>
      </c>
      <c r="D370" t="s">
        <v>1301</v>
      </c>
      <c r="E370" t="s">
        <v>1302</v>
      </c>
      <c r="F370" t="s">
        <v>30</v>
      </c>
      <c r="G370" t="s">
        <v>17</v>
      </c>
      <c r="H370" t="s">
        <v>5337</v>
      </c>
      <c r="I370" t="s">
        <v>5337</v>
      </c>
      <c r="J370" t="s">
        <v>942</v>
      </c>
      <c r="K370">
        <v>1</v>
      </c>
      <c r="L370">
        <v>486</v>
      </c>
      <c r="M370" t="s">
        <v>10</v>
      </c>
      <c r="N370" t="s">
        <v>167</v>
      </c>
      <c r="O370" t="s">
        <v>25</v>
      </c>
    </row>
    <row r="371" spans="1:15">
      <c r="A371">
        <v>369</v>
      </c>
      <c r="C371" t="s">
        <v>5645</v>
      </c>
      <c r="D371" t="s">
        <v>5643</v>
      </c>
      <c r="E371" t="s">
        <v>5644</v>
      </c>
      <c r="F371" t="s">
        <v>30</v>
      </c>
      <c r="G371" t="s">
        <v>17</v>
      </c>
      <c r="H371" t="s">
        <v>5337</v>
      </c>
      <c r="I371" t="s">
        <v>5337</v>
      </c>
      <c r="J371" t="s">
        <v>5433</v>
      </c>
      <c r="K371">
        <v>1</v>
      </c>
      <c r="L371">
        <v>487</v>
      </c>
      <c r="M371" t="s">
        <v>10</v>
      </c>
      <c r="N371" t="s">
        <v>1273</v>
      </c>
      <c r="O371" t="s">
        <v>25</v>
      </c>
    </row>
    <row r="372" spans="1:15">
      <c r="A372">
        <v>370</v>
      </c>
      <c r="B372" t="s">
        <v>5251</v>
      </c>
      <c r="C372" t="s">
        <v>5646</v>
      </c>
      <c r="D372" t="s">
        <v>1303</v>
      </c>
      <c r="E372" t="s">
        <v>1304</v>
      </c>
      <c r="F372" t="s">
        <v>30</v>
      </c>
      <c r="G372" t="s">
        <v>17</v>
      </c>
      <c r="H372" t="s">
        <v>5337</v>
      </c>
      <c r="I372" t="s">
        <v>5337</v>
      </c>
      <c r="J372" t="s">
        <v>5308</v>
      </c>
      <c r="K372">
        <v>1</v>
      </c>
      <c r="L372">
        <v>488</v>
      </c>
      <c r="M372" t="s">
        <v>10</v>
      </c>
      <c r="N372" t="s">
        <v>170</v>
      </c>
      <c r="O372" t="s">
        <v>25</v>
      </c>
    </row>
    <row r="373" spans="1:15">
      <c r="A373">
        <v>371</v>
      </c>
      <c r="B373" t="s">
        <v>5251</v>
      </c>
      <c r="C373" t="s">
        <v>5647</v>
      </c>
      <c r="D373" t="s">
        <v>1305</v>
      </c>
      <c r="E373" t="s">
        <v>1306</v>
      </c>
      <c r="F373" t="s">
        <v>30</v>
      </c>
      <c r="G373" t="s">
        <v>17</v>
      </c>
      <c r="H373" t="s">
        <v>5337</v>
      </c>
      <c r="I373" t="s">
        <v>5337</v>
      </c>
      <c r="J373" t="s">
        <v>942</v>
      </c>
      <c r="K373">
        <v>1</v>
      </c>
      <c r="L373">
        <v>489</v>
      </c>
      <c r="M373" t="s">
        <v>10</v>
      </c>
      <c r="N373" t="s">
        <v>179</v>
      </c>
      <c r="O373" t="s">
        <v>25</v>
      </c>
    </row>
    <row r="374" spans="1:15">
      <c r="A374">
        <v>372</v>
      </c>
      <c r="B374" t="s">
        <v>5251</v>
      </c>
      <c r="C374" t="s">
        <v>5651</v>
      </c>
      <c r="D374" t="s">
        <v>1307</v>
      </c>
      <c r="E374" t="s">
        <v>1308</v>
      </c>
      <c r="F374" t="s">
        <v>23</v>
      </c>
      <c r="G374" t="s">
        <v>17</v>
      </c>
      <c r="H374" t="s">
        <v>5337</v>
      </c>
      <c r="I374" t="s">
        <v>5337</v>
      </c>
      <c r="J374" t="s">
        <v>942</v>
      </c>
      <c r="K374">
        <v>1</v>
      </c>
      <c r="L374">
        <v>490</v>
      </c>
      <c r="M374" t="s">
        <v>10</v>
      </c>
      <c r="N374" t="s">
        <v>186</v>
      </c>
      <c r="O374" t="s">
        <v>25</v>
      </c>
    </row>
    <row r="375" spans="1:15">
      <c r="A375">
        <v>373</v>
      </c>
      <c r="B375" t="s">
        <v>5251</v>
      </c>
      <c r="C375" t="s">
        <v>5648</v>
      </c>
      <c r="D375" t="s">
        <v>5649</v>
      </c>
      <c r="E375" t="s">
        <v>5650</v>
      </c>
      <c r="F375" t="s">
        <v>139</v>
      </c>
      <c r="G375" t="s">
        <v>17</v>
      </c>
      <c r="H375" t="s">
        <v>942</v>
      </c>
      <c r="I375" t="s">
        <v>5308</v>
      </c>
      <c r="J375" t="s">
        <v>5353</v>
      </c>
      <c r="K375">
        <v>1</v>
      </c>
      <c r="L375">
        <v>491</v>
      </c>
      <c r="M375" t="s">
        <v>10</v>
      </c>
      <c r="N375" t="s">
        <v>1293</v>
      </c>
      <c r="O375" t="s">
        <v>36</v>
      </c>
    </row>
    <row r="376" spans="1:15">
      <c r="A376">
        <v>374</v>
      </c>
      <c r="B376" t="s">
        <v>5251</v>
      </c>
      <c r="C376" t="s">
        <v>5654</v>
      </c>
      <c r="D376" t="s">
        <v>5652</v>
      </c>
      <c r="E376" t="s">
        <v>5653</v>
      </c>
      <c r="F376" t="s">
        <v>30</v>
      </c>
      <c r="G376" t="s">
        <v>17</v>
      </c>
      <c r="H376" t="s">
        <v>5337</v>
      </c>
      <c r="I376" t="s">
        <v>5337</v>
      </c>
      <c r="J376" t="s">
        <v>5353</v>
      </c>
      <c r="K376">
        <v>1</v>
      </c>
      <c r="L376">
        <v>493</v>
      </c>
      <c r="M376" t="s">
        <v>10</v>
      </c>
      <c r="N376" t="s">
        <v>167</v>
      </c>
      <c r="O376" t="s">
        <v>25</v>
      </c>
    </row>
    <row r="377" spans="1:15">
      <c r="A377">
        <v>375</v>
      </c>
      <c r="B377" t="s">
        <v>5251</v>
      </c>
      <c r="C377" t="s">
        <v>5657</v>
      </c>
      <c r="D377" t="s">
        <v>5655</v>
      </c>
      <c r="E377" t="s">
        <v>5656</v>
      </c>
      <c r="F377" t="s">
        <v>30</v>
      </c>
      <c r="G377" t="s">
        <v>17</v>
      </c>
      <c r="H377" t="s">
        <v>5337</v>
      </c>
      <c r="I377" t="s">
        <v>5337</v>
      </c>
      <c r="J377" t="s">
        <v>942</v>
      </c>
      <c r="K377">
        <v>1</v>
      </c>
      <c r="L377">
        <v>494</v>
      </c>
      <c r="M377" t="s">
        <v>10</v>
      </c>
      <c r="N377" t="s">
        <v>1273</v>
      </c>
      <c r="O377" t="s">
        <v>25</v>
      </c>
    </row>
    <row r="378" spans="1:15">
      <c r="A378">
        <v>376</v>
      </c>
      <c r="B378" t="s">
        <v>5251</v>
      </c>
      <c r="C378" t="s">
        <v>5660</v>
      </c>
      <c r="D378" t="s">
        <v>5658</v>
      </c>
      <c r="E378" t="s">
        <v>5659</v>
      </c>
      <c r="F378" t="s">
        <v>30</v>
      </c>
      <c r="G378" t="s">
        <v>17</v>
      </c>
      <c r="H378" t="s">
        <v>5337</v>
      </c>
      <c r="I378" t="s">
        <v>5337</v>
      </c>
      <c r="J378" t="s">
        <v>5308</v>
      </c>
      <c r="K378">
        <v>1</v>
      </c>
      <c r="L378">
        <v>495</v>
      </c>
      <c r="M378" t="s">
        <v>10</v>
      </c>
      <c r="N378" t="s">
        <v>170</v>
      </c>
      <c r="O378" t="s">
        <v>25</v>
      </c>
    </row>
    <row r="379" spans="1:15">
      <c r="A379">
        <v>377</v>
      </c>
      <c r="B379" t="s">
        <v>5251</v>
      </c>
      <c r="C379" t="s">
        <v>5664</v>
      </c>
      <c r="D379" t="s">
        <v>5661</v>
      </c>
      <c r="E379" t="s">
        <v>5662</v>
      </c>
      <c r="F379" t="s">
        <v>23</v>
      </c>
      <c r="G379" t="s">
        <v>17</v>
      </c>
      <c r="H379" t="s">
        <v>5340</v>
      </c>
      <c r="I379" t="s">
        <v>5340</v>
      </c>
      <c r="J379" t="s">
        <v>5353</v>
      </c>
      <c r="K379">
        <v>1</v>
      </c>
      <c r="L379">
        <v>496</v>
      </c>
      <c r="M379" t="s">
        <v>10</v>
      </c>
      <c r="N379" t="s">
        <v>5663</v>
      </c>
      <c r="O379" t="s">
        <v>25</v>
      </c>
    </row>
    <row r="380" spans="1:15">
      <c r="A380">
        <v>378</v>
      </c>
      <c r="B380" t="s">
        <v>5251</v>
      </c>
      <c r="C380" t="s">
        <v>5665</v>
      </c>
      <c r="D380" t="s">
        <v>1305</v>
      </c>
      <c r="E380" t="s">
        <v>1306</v>
      </c>
      <c r="F380" t="s">
        <v>30</v>
      </c>
      <c r="G380" t="s">
        <v>17</v>
      </c>
      <c r="H380" t="s">
        <v>5337</v>
      </c>
      <c r="I380" t="s">
        <v>5337</v>
      </c>
      <c r="J380" t="s">
        <v>942</v>
      </c>
      <c r="K380">
        <v>1</v>
      </c>
      <c r="L380">
        <v>497</v>
      </c>
      <c r="M380" t="s">
        <v>10</v>
      </c>
      <c r="N380" t="s">
        <v>179</v>
      </c>
      <c r="O380" t="s">
        <v>25</v>
      </c>
    </row>
    <row r="381" spans="1:15">
      <c r="A381">
        <v>379</v>
      </c>
      <c r="B381" t="s">
        <v>5251</v>
      </c>
      <c r="C381" t="s">
        <v>5667</v>
      </c>
      <c r="D381" t="s">
        <v>1307</v>
      </c>
      <c r="E381" t="s">
        <v>1308</v>
      </c>
      <c r="F381" t="s">
        <v>23</v>
      </c>
      <c r="G381" t="s">
        <v>17</v>
      </c>
      <c r="H381" t="s">
        <v>5337</v>
      </c>
      <c r="I381" t="s">
        <v>5337</v>
      </c>
      <c r="J381" t="s">
        <v>942</v>
      </c>
      <c r="K381">
        <v>1</v>
      </c>
      <c r="L381">
        <v>498</v>
      </c>
      <c r="M381" t="s">
        <v>10</v>
      </c>
      <c r="N381" t="s">
        <v>186</v>
      </c>
      <c r="O381" t="s">
        <v>25</v>
      </c>
    </row>
    <row r="382" spans="1:15">
      <c r="A382">
        <v>380</v>
      </c>
      <c r="B382" t="s">
        <v>5251</v>
      </c>
      <c r="C382" t="s">
        <v>5666</v>
      </c>
      <c r="D382" t="s">
        <v>1313</v>
      </c>
      <c r="E382" t="s">
        <v>1314</v>
      </c>
      <c r="F382" t="s">
        <v>139</v>
      </c>
      <c r="G382" t="s">
        <v>17</v>
      </c>
      <c r="H382" t="s">
        <v>942</v>
      </c>
      <c r="I382" t="s">
        <v>942</v>
      </c>
      <c r="J382" t="s">
        <v>942</v>
      </c>
      <c r="K382">
        <v>1</v>
      </c>
      <c r="L382">
        <v>499</v>
      </c>
      <c r="M382" t="s">
        <v>10</v>
      </c>
      <c r="N382" t="s">
        <v>1309</v>
      </c>
      <c r="O382" t="s">
        <v>36</v>
      </c>
    </row>
    <row r="383" spans="1:15">
      <c r="A383">
        <v>381</v>
      </c>
      <c r="B383" t="s">
        <v>5251</v>
      </c>
      <c r="C383" t="s">
        <v>5668</v>
      </c>
      <c r="D383" t="s">
        <v>1315</v>
      </c>
      <c r="E383" t="s">
        <v>1316</v>
      </c>
      <c r="F383" t="s">
        <v>23</v>
      </c>
      <c r="G383" t="s">
        <v>17</v>
      </c>
      <c r="H383" t="s">
        <v>5340</v>
      </c>
      <c r="I383" t="s">
        <v>5340</v>
      </c>
      <c r="J383" t="s">
        <v>5353</v>
      </c>
      <c r="K383">
        <v>1</v>
      </c>
      <c r="L383">
        <v>501</v>
      </c>
      <c r="M383" t="s">
        <v>10</v>
      </c>
      <c r="N383" t="s">
        <v>163</v>
      </c>
      <c r="O383" t="s">
        <v>25</v>
      </c>
    </row>
    <row r="384" spans="1:15">
      <c r="A384">
        <v>382</v>
      </c>
      <c r="B384" t="s">
        <v>5251</v>
      </c>
      <c r="C384" t="s">
        <v>5669</v>
      </c>
      <c r="D384" t="s">
        <v>1317</v>
      </c>
      <c r="E384" t="s">
        <v>1318</v>
      </c>
      <c r="F384" t="s">
        <v>30</v>
      </c>
      <c r="G384" t="s">
        <v>17</v>
      </c>
      <c r="H384" t="s">
        <v>5337</v>
      </c>
      <c r="I384" t="s">
        <v>5337</v>
      </c>
      <c r="J384" t="s">
        <v>5353</v>
      </c>
      <c r="K384">
        <v>1</v>
      </c>
      <c r="L384">
        <v>502</v>
      </c>
      <c r="M384" t="s">
        <v>10</v>
      </c>
      <c r="N384" t="s">
        <v>167</v>
      </c>
      <c r="O384" t="s">
        <v>25</v>
      </c>
    </row>
    <row r="385" spans="1:15">
      <c r="A385">
        <v>383</v>
      </c>
      <c r="B385" t="s">
        <v>5251</v>
      </c>
      <c r="C385" t="s">
        <v>5670</v>
      </c>
      <c r="D385" t="s">
        <v>1319</v>
      </c>
      <c r="E385" t="s">
        <v>1320</v>
      </c>
      <c r="F385" t="s">
        <v>30</v>
      </c>
      <c r="G385" t="s">
        <v>17</v>
      </c>
      <c r="H385" t="s">
        <v>5337</v>
      </c>
      <c r="I385" t="s">
        <v>5337</v>
      </c>
      <c r="J385" t="s">
        <v>942</v>
      </c>
      <c r="K385">
        <v>1</v>
      </c>
      <c r="L385">
        <v>503</v>
      </c>
      <c r="M385" t="s">
        <v>10</v>
      </c>
      <c r="N385" t="s">
        <v>170</v>
      </c>
      <c r="O385" t="s">
        <v>25</v>
      </c>
    </row>
    <row r="386" spans="1:15">
      <c r="A386">
        <v>384</v>
      </c>
      <c r="B386" t="s">
        <v>5251</v>
      </c>
      <c r="C386" t="s">
        <v>5671</v>
      </c>
      <c r="D386" t="s">
        <v>1321</v>
      </c>
      <c r="E386" t="s">
        <v>1322</v>
      </c>
      <c r="F386" t="s">
        <v>30</v>
      </c>
      <c r="G386" t="s">
        <v>17</v>
      </c>
      <c r="H386" t="s">
        <v>5337</v>
      </c>
      <c r="I386" t="s">
        <v>5337</v>
      </c>
      <c r="J386" t="s">
        <v>5353</v>
      </c>
      <c r="K386">
        <v>1</v>
      </c>
      <c r="L386">
        <v>504</v>
      </c>
      <c r="M386" t="s">
        <v>10</v>
      </c>
      <c r="N386" t="s">
        <v>175</v>
      </c>
      <c r="O386" t="s">
        <v>25</v>
      </c>
    </row>
    <row r="387" spans="1:15">
      <c r="A387">
        <v>385</v>
      </c>
      <c r="B387" t="s">
        <v>5251</v>
      </c>
      <c r="C387" t="s">
        <v>5672</v>
      </c>
      <c r="D387" t="s">
        <v>1323</v>
      </c>
      <c r="E387" t="s">
        <v>1324</v>
      </c>
      <c r="F387" t="s">
        <v>23</v>
      </c>
      <c r="G387" t="s">
        <v>17</v>
      </c>
      <c r="H387" t="s">
        <v>5337</v>
      </c>
      <c r="I387" t="s">
        <v>5337</v>
      </c>
      <c r="J387" t="s">
        <v>5306</v>
      </c>
      <c r="K387">
        <v>1</v>
      </c>
      <c r="L387">
        <v>505</v>
      </c>
      <c r="M387" t="s">
        <v>10</v>
      </c>
      <c r="N387" t="s">
        <v>179</v>
      </c>
      <c r="O387" t="s">
        <v>25</v>
      </c>
    </row>
    <row r="388" spans="1:15">
      <c r="A388">
        <v>386</v>
      </c>
      <c r="B388" t="s">
        <v>5251</v>
      </c>
      <c r="C388" t="s">
        <v>5674</v>
      </c>
      <c r="D388" t="s">
        <v>1325</v>
      </c>
      <c r="E388" t="s">
        <v>5673</v>
      </c>
      <c r="F388" t="s">
        <v>30</v>
      </c>
      <c r="G388" t="s">
        <v>17</v>
      </c>
      <c r="H388" t="s">
        <v>5337</v>
      </c>
      <c r="I388" t="s">
        <v>5337</v>
      </c>
      <c r="J388" t="s">
        <v>5353</v>
      </c>
      <c r="K388">
        <v>1</v>
      </c>
      <c r="L388">
        <v>506</v>
      </c>
      <c r="M388" t="s">
        <v>10</v>
      </c>
      <c r="N388" t="s">
        <v>182</v>
      </c>
      <c r="O388" t="s">
        <v>25</v>
      </c>
    </row>
    <row r="389" spans="1:15">
      <c r="A389">
        <v>387</v>
      </c>
      <c r="B389" t="s">
        <v>5251</v>
      </c>
      <c r="C389" t="s">
        <v>5677</v>
      </c>
      <c r="D389" t="s">
        <v>1327</v>
      </c>
      <c r="E389" t="s">
        <v>1328</v>
      </c>
      <c r="F389" t="s">
        <v>23</v>
      </c>
      <c r="G389" t="s">
        <v>17</v>
      </c>
      <c r="H389" t="s">
        <v>5337</v>
      </c>
      <c r="I389" t="s">
        <v>5337</v>
      </c>
      <c r="J389" t="s">
        <v>942</v>
      </c>
      <c r="K389">
        <v>1</v>
      </c>
      <c r="L389">
        <v>507</v>
      </c>
      <c r="M389" t="s">
        <v>10</v>
      </c>
      <c r="N389" t="s">
        <v>186</v>
      </c>
      <c r="O389" t="s">
        <v>25</v>
      </c>
    </row>
    <row r="390" spans="1:15">
      <c r="A390">
        <v>388</v>
      </c>
      <c r="B390" t="s">
        <v>4121</v>
      </c>
      <c r="C390" t="s">
        <v>5676</v>
      </c>
      <c r="D390" t="s">
        <v>1336</v>
      </c>
      <c r="E390" t="s">
        <v>1337</v>
      </c>
      <c r="F390" t="s">
        <v>988</v>
      </c>
      <c r="G390" t="s">
        <v>17</v>
      </c>
      <c r="H390" t="s">
        <v>942</v>
      </c>
      <c r="I390" t="s">
        <v>5308</v>
      </c>
      <c r="J390" t="s">
        <v>5353</v>
      </c>
      <c r="K390">
        <v>1</v>
      </c>
      <c r="L390">
        <v>508</v>
      </c>
      <c r="M390" t="s">
        <v>1329</v>
      </c>
      <c r="N390" t="s">
        <v>1330</v>
      </c>
      <c r="O390" t="s">
        <v>36</v>
      </c>
    </row>
    <row r="391" spans="1:15">
      <c r="A391">
        <v>389</v>
      </c>
      <c r="B391" t="s">
        <v>4121</v>
      </c>
      <c r="C391" t="s">
        <v>5678</v>
      </c>
      <c r="D391" t="s">
        <v>1339</v>
      </c>
      <c r="E391" t="s">
        <v>1340</v>
      </c>
      <c r="F391" t="s">
        <v>23</v>
      </c>
      <c r="G391" t="s">
        <v>17</v>
      </c>
      <c r="H391" t="s">
        <v>5373</v>
      </c>
      <c r="I391" t="s">
        <v>5373</v>
      </c>
      <c r="J391" t="s">
        <v>5353</v>
      </c>
      <c r="K391">
        <v>1</v>
      </c>
      <c r="L391">
        <v>510</v>
      </c>
      <c r="M391" t="s">
        <v>1329</v>
      </c>
      <c r="N391" t="s">
        <v>1338</v>
      </c>
      <c r="O391" t="s">
        <v>25</v>
      </c>
    </row>
    <row r="392" spans="1:15">
      <c r="A392">
        <v>390</v>
      </c>
      <c r="B392" t="s">
        <v>4121</v>
      </c>
      <c r="C392" t="s">
        <v>5681</v>
      </c>
      <c r="D392" t="s">
        <v>1342</v>
      </c>
      <c r="E392" t="s">
        <v>5679</v>
      </c>
      <c r="F392" t="s">
        <v>30</v>
      </c>
      <c r="G392" t="s">
        <v>17</v>
      </c>
      <c r="H392" t="s">
        <v>5373</v>
      </c>
      <c r="I392" t="s">
        <v>5373</v>
      </c>
      <c r="J392" t="s">
        <v>942</v>
      </c>
      <c r="K392">
        <v>1</v>
      </c>
      <c r="L392">
        <v>511</v>
      </c>
      <c r="M392" t="s">
        <v>1329</v>
      </c>
      <c r="N392" t="s">
        <v>1341</v>
      </c>
      <c r="O392" t="s">
        <v>25</v>
      </c>
    </row>
    <row r="393" spans="1:15">
      <c r="A393">
        <v>391</v>
      </c>
      <c r="B393" t="s">
        <v>4121</v>
      </c>
      <c r="C393" t="s">
        <v>5680</v>
      </c>
      <c r="D393" t="s">
        <v>1355</v>
      </c>
      <c r="E393" t="s">
        <v>1356</v>
      </c>
      <c r="F393" t="s">
        <v>30</v>
      </c>
      <c r="G393" t="s">
        <v>24</v>
      </c>
      <c r="H393" t="s">
        <v>942</v>
      </c>
      <c r="I393" t="s">
        <v>5308</v>
      </c>
      <c r="J393" t="s">
        <v>942</v>
      </c>
      <c r="K393">
        <v>1</v>
      </c>
      <c r="L393">
        <v>514</v>
      </c>
      <c r="M393" t="s">
        <v>1329</v>
      </c>
      <c r="N393" t="s">
        <v>1352</v>
      </c>
      <c r="O393" t="s">
        <v>36</v>
      </c>
    </row>
    <row r="394" spans="1:15">
      <c r="A394">
        <v>392</v>
      </c>
      <c r="B394" t="s">
        <v>4121</v>
      </c>
      <c r="C394" t="s">
        <v>5682</v>
      </c>
      <c r="D394" t="s">
        <v>1357</v>
      </c>
      <c r="E394" t="s">
        <v>1358</v>
      </c>
      <c r="F394" t="s">
        <v>30</v>
      </c>
      <c r="G394" t="s">
        <v>24</v>
      </c>
      <c r="H394" t="s">
        <v>5337</v>
      </c>
      <c r="I394" t="s">
        <v>5337</v>
      </c>
      <c r="J394" t="s">
        <v>5308</v>
      </c>
      <c r="K394">
        <v>1</v>
      </c>
      <c r="L394">
        <v>516</v>
      </c>
      <c r="M394" t="s">
        <v>1329</v>
      </c>
      <c r="N394" t="s">
        <v>163</v>
      </c>
      <c r="O394" t="s">
        <v>25</v>
      </c>
    </row>
    <row r="395" spans="1:15">
      <c r="A395">
        <v>393</v>
      </c>
      <c r="B395" t="s">
        <v>4121</v>
      </c>
      <c r="C395" t="s">
        <v>5683</v>
      </c>
      <c r="D395" t="s">
        <v>1360</v>
      </c>
      <c r="E395" t="s">
        <v>1361</v>
      </c>
      <c r="F395" t="s">
        <v>30</v>
      </c>
      <c r="G395" t="s">
        <v>24</v>
      </c>
      <c r="H395" t="s">
        <v>5337</v>
      </c>
      <c r="I395" t="s">
        <v>5337</v>
      </c>
      <c r="J395" t="s">
        <v>5308</v>
      </c>
      <c r="K395">
        <v>1</v>
      </c>
      <c r="L395">
        <v>517</v>
      </c>
      <c r="M395" t="s">
        <v>1329</v>
      </c>
      <c r="N395" t="s">
        <v>1359</v>
      </c>
      <c r="O395" t="s">
        <v>25</v>
      </c>
    </row>
    <row r="396" spans="1:15">
      <c r="A396">
        <v>394</v>
      </c>
      <c r="B396" t="s">
        <v>4121</v>
      </c>
      <c r="C396" t="s">
        <v>5685</v>
      </c>
      <c r="D396" t="s">
        <v>1362</v>
      </c>
      <c r="E396" t="s">
        <v>1363</v>
      </c>
      <c r="F396" t="s">
        <v>30</v>
      </c>
      <c r="G396" t="s">
        <v>17</v>
      </c>
      <c r="H396" t="s">
        <v>5337</v>
      </c>
      <c r="I396" t="s">
        <v>5337</v>
      </c>
      <c r="J396" t="s">
        <v>5308</v>
      </c>
      <c r="K396">
        <v>1</v>
      </c>
      <c r="L396">
        <v>518</v>
      </c>
      <c r="M396" t="s">
        <v>1329</v>
      </c>
      <c r="N396" t="s">
        <v>170</v>
      </c>
      <c r="O396" t="s">
        <v>25</v>
      </c>
    </row>
    <row r="397" spans="1:15">
      <c r="A397">
        <v>395</v>
      </c>
      <c r="B397" t="s">
        <v>4121</v>
      </c>
      <c r="C397" t="s">
        <v>5684</v>
      </c>
      <c r="D397" t="s">
        <v>1367</v>
      </c>
      <c r="E397" t="s">
        <v>1368</v>
      </c>
      <c r="F397" t="s">
        <v>30</v>
      </c>
      <c r="G397" t="s">
        <v>24</v>
      </c>
      <c r="H397" t="s">
        <v>942</v>
      </c>
      <c r="I397" t="s">
        <v>5308</v>
      </c>
      <c r="J397" t="s">
        <v>942</v>
      </c>
      <c r="K397">
        <v>1</v>
      </c>
      <c r="L397">
        <v>519</v>
      </c>
      <c r="M397" t="s">
        <v>1329</v>
      </c>
      <c r="N397" t="s">
        <v>1364</v>
      </c>
      <c r="O397" t="s">
        <v>36</v>
      </c>
    </row>
    <row r="398" spans="1:15">
      <c r="A398">
        <v>396</v>
      </c>
      <c r="B398" t="s">
        <v>4121</v>
      </c>
      <c r="C398" t="s">
        <v>5687</v>
      </c>
      <c r="D398" t="s">
        <v>1369</v>
      </c>
      <c r="E398" t="s">
        <v>1370</v>
      </c>
      <c r="F398" t="s">
        <v>30</v>
      </c>
      <c r="G398" t="s">
        <v>24</v>
      </c>
      <c r="H398" t="s">
        <v>5337</v>
      </c>
      <c r="I398" t="s">
        <v>5337</v>
      </c>
      <c r="J398" t="s">
        <v>5353</v>
      </c>
      <c r="K398">
        <v>1</v>
      </c>
      <c r="L398">
        <v>521</v>
      </c>
      <c r="M398" t="s">
        <v>1329</v>
      </c>
      <c r="N398" t="s">
        <v>163</v>
      </c>
      <c r="O398" t="s">
        <v>25</v>
      </c>
    </row>
    <row r="399" spans="1:15">
      <c r="A399">
        <v>397</v>
      </c>
      <c r="B399" t="s">
        <v>4121</v>
      </c>
      <c r="C399" t="s">
        <v>5688</v>
      </c>
      <c r="D399" t="s">
        <v>1371</v>
      </c>
      <c r="E399" t="s">
        <v>1372</v>
      </c>
      <c r="F399" t="s">
        <v>30</v>
      </c>
      <c r="G399" t="s">
        <v>24</v>
      </c>
      <c r="H399" t="s">
        <v>5337</v>
      </c>
      <c r="I399" t="s">
        <v>5337</v>
      </c>
      <c r="J399" t="s">
        <v>5353</v>
      </c>
      <c r="K399">
        <v>1</v>
      </c>
      <c r="L399">
        <v>522</v>
      </c>
      <c r="M399" t="s">
        <v>1329</v>
      </c>
      <c r="N399" t="s">
        <v>1359</v>
      </c>
      <c r="O399" t="s">
        <v>25</v>
      </c>
    </row>
    <row r="400" spans="1:15">
      <c r="A400">
        <v>398</v>
      </c>
      <c r="B400" t="s">
        <v>4121</v>
      </c>
      <c r="C400" t="s">
        <v>6006</v>
      </c>
      <c r="D400" t="s">
        <v>1373</v>
      </c>
      <c r="E400" t="s">
        <v>1374</v>
      </c>
      <c r="F400" t="s">
        <v>30</v>
      </c>
      <c r="G400" t="s">
        <v>17</v>
      </c>
      <c r="H400" t="s">
        <v>5337</v>
      </c>
      <c r="I400" t="s">
        <v>5337</v>
      </c>
      <c r="J400" t="s">
        <v>5308</v>
      </c>
      <c r="K400">
        <v>1</v>
      </c>
      <c r="L400">
        <v>523</v>
      </c>
      <c r="M400" t="s">
        <v>1329</v>
      </c>
      <c r="N400" t="s">
        <v>170</v>
      </c>
      <c r="O400" t="s">
        <v>25</v>
      </c>
    </row>
    <row r="401" spans="1:15">
      <c r="A401">
        <v>399</v>
      </c>
      <c r="B401" t="s">
        <v>4121</v>
      </c>
      <c r="C401" t="s">
        <v>6007</v>
      </c>
      <c r="D401" t="s">
        <v>1396</v>
      </c>
      <c r="E401" t="s">
        <v>1397</v>
      </c>
      <c r="F401" t="s">
        <v>23</v>
      </c>
      <c r="G401" t="s">
        <v>17</v>
      </c>
      <c r="H401" t="s">
        <v>942</v>
      </c>
      <c r="I401" t="s">
        <v>5308</v>
      </c>
      <c r="J401" t="s">
        <v>5489</v>
      </c>
      <c r="K401">
        <v>1</v>
      </c>
      <c r="L401">
        <v>533</v>
      </c>
      <c r="M401" t="s">
        <v>1329</v>
      </c>
      <c r="N401" t="s">
        <v>1390</v>
      </c>
      <c r="O401" t="s">
        <v>36</v>
      </c>
    </row>
    <row r="402" spans="1:15">
      <c r="A402">
        <v>400</v>
      </c>
      <c r="B402" t="s">
        <v>4121</v>
      </c>
      <c r="C402" t="s">
        <v>6008</v>
      </c>
      <c r="D402" t="s">
        <v>1399</v>
      </c>
      <c r="E402" t="s">
        <v>1400</v>
      </c>
      <c r="F402" t="s">
        <v>30</v>
      </c>
      <c r="G402" t="s">
        <v>17</v>
      </c>
      <c r="H402" t="s">
        <v>6009</v>
      </c>
      <c r="I402" t="s">
        <v>5337</v>
      </c>
      <c r="J402" t="s">
        <v>942</v>
      </c>
      <c r="K402">
        <v>1</v>
      </c>
      <c r="L402">
        <v>535</v>
      </c>
      <c r="M402" t="s">
        <v>1329</v>
      </c>
      <c r="N402" t="s">
        <v>1398</v>
      </c>
      <c r="O402" t="s">
        <v>25</v>
      </c>
    </row>
    <row r="403" spans="1:15">
      <c r="A403">
        <v>401</v>
      </c>
      <c r="B403" t="s">
        <v>4121</v>
      </c>
      <c r="C403" t="s">
        <v>6010</v>
      </c>
      <c r="D403" t="s">
        <v>1403</v>
      </c>
      <c r="E403" t="s">
        <v>5692</v>
      </c>
      <c r="F403" t="s">
        <v>23</v>
      </c>
      <c r="G403" t="s">
        <v>17</v>
      </c>
      <c r="H403" t="s">
        <v>5335</v>
      </c>
      <c r="I403" t="s">
        <v>5335</v>
      </c>
      <c r="J403" t="s">
        <v>5315</v>
      </c>
      <c r="K403">
        <v>1</v>
      </c>
      <c r="L403">
        <v>536</v>
      </c>
      <c r="M403" t="s">
        <v>1329</v>
      </c>
      <c r="N403" t="s">
        <v>1401</v>
      </c>
      <c r="O403" t="s">
        <v>25</v>
      </c>
    </row>
    <row r="404" spans="1:15">
      <c r="A404">
        <v>402</v>
      </c>
      <c r="B404" t="s">
        <v>4121</v>
      </c>
      <c r="C404" t="s">
        <v>6011</v>
      </c>
      <c r="D404" t="s">
        <v>1407</v>
      </c>
      <c r="E404" t="s">
        <v>5694</v>
      </c>
      <c r="F404" t="s">
        <v>30</v>
      </c>
      <c r="G404" t="s">
        <v>17</v>
      </c>
      <c r="H404" t="s">
        <v>5337</v>
      </c>
      <c r="I404" t="s">
        <v>5337</v>
      </c>
      <c r="J404" t="s">
        <v>5353</v>
      </c>
      <c r="K404">
        <v>1</v>
      </c>
      <c r="L404">
        <v>537</v>
      </c>
      <c r="M404" t="s">
        <v>1329</v>
      </c>
      <c r="N404" t="s">
        <v>1405</v>
      </c>
      <c r="O404" t="s">
        <v>25</v>
      </c>
    </row>
    <row r="405" spans="1:15">
      <c r="A405">
        <v>403</v>
      </c>
      <c r="B405" t="s">
        <v>4121</v>
      </c>
      <c r="C405" t="s">
        <v>5695</v>
      </c>
      <c r="D405" t="s">
        <v>6012</v>
      </c>
      <c r="E405" t="s">
        <v>6012</v>
      </c>
      <c r="G405" t="s">
        <v>17</v>
      </c>
      <c r="H405" t="s">
        <v>5337</v>
      </c>
      <c r="I405" t="s">
        <v>5337</v>
      </c>
      <c r="J405" t="s">
        <v>5337</v>
      </c>
      <c r="K405">
        <v>1</v>
      </c>
      <c r="M405" t="s">
        <v>1329</v>
      </c>
    </row>
    <row r="406" spans="1:15">
      <c r="A406">
        <v>404</v>
      </c>
      <c r="B406" t="s">
        <v>4121</v>
      </c>
      <c r="C406" t="s">
        <v>5689</v>
      </c>
      <c r="D406" t="s">
        <v>1415</v>
      </c>
      <c r="E406" t="s">
        <v>1416</v>
      </c>
      <c r="F406" t="s">
        <v>23</v>
      </c>
      <c r="G406" t="s">
        <v>17</v>
      </c>
      <c r="H406" t="s">
        <v>942</v>
      </c>
      <c r="K406">
        <v>1</v>
      </c>
      <c r="L406">
        <v>538</v>
      </c>
      <c r="M406" t="s">
        <v>1329</v>
      </c>
      <c r="N406" t="s">
        <v>1409</v>
      </c>
      <c r="O406" t="s">
        <v>36</v>
      </c>
    </row>
    <row r="407" spans="1:15">
      <c r="A407">
        <v>405</v>
      </c>
      <c r="B407" t="s">
        <v>4121</v>
      </c>
      <c r="C407" t="s">
        <v>6013</v>
      </c>
      <c r="D407" t="s">
        <v>1420</v>
      </c>
      <c r="E407" t="s">
        <v>5702</v>
      </c>
      <c r="F407" t="s">
        <v>30</v>
      </c>
      <c r="G407" t="s">
        <v>174</v>
      </c>
      <c r="H407" t="s">
        <v>5337</v>
      </c>
      <c r="I407" t="s">
        <v>5337</v>
      </c>
      <c r="J407" t="s">
        <v>942</v>
      </c>
      <c r="K407">
        <v>1</v>
      </c>
      <c r="L407">
        <v>540</v>
      </c>
      <c r="M407" t="s">
        <v>1329</v>
      </c>
      <c r="N407" t="s">
        <v>1418</v>
      </c>
      <c r="O407" t="s">
        <v>25</v>
      </c>
    </row>
    <row r="408" spans="1:15">
      <c r="A408">
        <v>406</v>
      </c>
      <c r="B408" t="s">
        <v>4121</v>
      </c>
      <c r="C408" t="s">
        <v>6014</v>
      </c>
      <c r="D408" t="s">
        <v>1424</v>
      </c>
      <c r="E408" t="s">
        <v>5704</v>
      </c>
      <c r="F408" t="s">
        <v>30</v>
      </c>
      <c r="G408" t="s">
        <v>174</v>
      </c>
      <c r="H408" t="s">
        <v>5337</v>
      </c>
      <c r="I408" t="s">
        <v>5337</v>
      </c>
      <c r="J408" t="s">
        <v>942</v>
      </c>
      <c r="K408">
        <v>1</v>
      </c>
      <c r="L408">
        <v>541</v>
      </c>
      <c r="M408" t="s">
        <v>1329</v>
      </c>
      <c r="N408" t="s">
        <v>1422</v>
      </c>
      <c r="O408" t="s">
        <v>25</v>
      </c>
    </row>
    <row r="409" spans="1:15">
      <c r="A409">
        <v>407</v>
      </c>
      <c r="B409" t="s">
        <v>4121</v>
      </c>
      <c r="C409" t="s">
        <v>6015</v>
      </c>
      <c r="D409" t="s">
        <v>1428</v>
      </c>
      <c r="E409" t="s">
        <v>5706</v>
      </c>
      <c r="F409" t="s">
        <v>30</v>
      </c>
      <c r="G409" t="s">
        <v>17</v>
      </c>
      <c r="H409" t="s">
        <v>5335</v>
      </c>
      <c r="I409" t="s">
        <v>5335</v>
      </c>
      <c r="J409" t="s">
        <v>942</v>
      </c>
      <c r="K409">
        <v>1</v>
      </c>
      <c r="L409">
        <v>542</v>
      </c>
      <c r="M409" t="s">
        <v>1329</v>
      </c>
      <c r="N409" t="s">
        <v>1426</v>
      </c>
      <c r="O409" t="s">
        <v>25</v>
      </c>
    </row>
    <row r="410" spans="1:15">
      <c r="A410">
        <v>408</v>
      </c>
      <c r="B410" t="s">
        <v>4121</v>
      </c>
      <c r="C410" t="s">
        <v>5690</v>
      </c>
      <c r="D410" t="s">
        <v>1432</v>
      </c>
      <c r="E410" t="s">
        <v>5708</v>
      </c>
      <c r="F410" t="s">
        <v>23</v>
      </c>
      <c r="G410" t="s">
        <v>24</v>
      </c>
      <c r="H410" t="s">
        <v>5335</v>
      </c>
      <c r="I410" t="s">
        <v>5335</v>
      </c>
      <c r="J410" t="s">
        <v>5315</v>
      </c>
      <c r="K410">
        <v>1</v>
      </c>
      <c r="L410">
        <v>543</v>
      </c>
      <c r="M410" t="s">
        <v>1329</v>
      </c>
      <c r="N410" t="s">
        <v>1430</v>
      </c>
      <c r="O410" t="s">
        <v>25</v>
      </c>
    </row>
    <row r="411" spans="1:15">
      <c r="A411">
        <v>409</v>
      </c>
      <c r="B411" t="s">
        <v>4121</v>
      </c>
      <c r="C411" t="s">
        <v>5709</v>
      </c>
      <c r="D411" t="s">
        <v>6016</v>
      </c>
      <c r="E411" t="s">
        <v>6016</v>
      </c>
      <c r="G411" t="s">
        <v>17</v>
      </c>
      <c r="H411" t="s">
        <v>5335</v>
      </c>
      <c r="I411" t="s">
        <v>5335</v>
      </c>
      <c r="J411" t="s">
        <v>5335</v>
      </c>
      <c r="K411">
        <v>1</v>
      </c>
      <c r="M411" t="s">
        <v>1329</v>
      </c>
    </row>
    <row r="412" spans="1:15">
      <c r="A412">
        <v>410</v>
      </c>
      <c r="B412" t="s">
        <v>4121</v>
      </c>
      <c r="C412" t="s">
        <v>6017</v>
      </c>
      <c r="D412" t="s">
        <v>1440</v>
      </c>
      <c r="E412" t="s">
        <v>1441</v>
      </c>
      <c r="F412" t="s">
        <v>23</v>
      </c>
      <c r="G412" t="s">
        <v>17</v>
      </c>
      <c r="H412" t="s">
        <v>942</v>
      </c>
      <c r="I412" t="s">
        <v>5308</v>
      </c>
      <c r="J412" t="s">
        <v>942</v>
      </c>
      <c r="L412">
        <v>544</v>
      </c>
      <c r="M412" t="s">
        <v>1329</v>
      </c>
      <c r="N412" t="s">
        <v>1434</v>
      </c>
      <c r="O412" t="s">
        <v>36</v>
      </c>
    </row>
    <row r="413" spans="1:15">
      <c r="A413">
        <v>411</v>
      </c>
      <c r="B413" t="s">
        <v>4121</v>
      </c>
      <c r="C413" t="s">
        <v>6018</v>
      </c>
      <c r="D413" t="s">
        <v>1443</v>
      </c>
      <c r="E413" t="s">
        <v>6019</v>
      </c>
      <c r="F413" t="s">
        <v>23</v>
      </c>
      <c r="G413" t="s">
        <v>17</v>
      </c>
      <c r="H413" t="s">
        <v>5340</v>
      </c>
      <c r="I413" t="s">
        <v>5308</v>
      </c>
      <c r="J413" t="s">
        <v>942</v>
      </c>
      <c r="L413">
        <v>546</v>
      </c>
      <c r="M413" t="s">
        <v>1329</v>
      </c>
      <c r="N413" t="s">
        <v>1442</v>
      </c>
      <c r="O413" t="s">
        <v>25</v>
      </c>
    </row>
    <row r="414" spans="1:15">
      <c r="A414">
        <v>412</v>
      </c>
      <c r="B414" t="s">
        <v>4121</v>
      </c>
      <c r="C414" t="s">
        <v>5700</v>
      </c>
      <c r="D414" t="s">
        <v>1448</v>
      </c>
      <c r="E414" t="s">
        <v>1449</v>
      </c>
      <c r="F414" t="s">
        <v>23</v>
      </c>
      <c r="G414" t="s">
        <v>17</v>
      </c>
      <c r="H414" t="s">
        <v>942</v>
      </c>
      <c r="I414" t="s">
        <v>5308</v>
      </c>
      <c r="J414" t="s">
        <v>942</v>
      </c>
      <c r="K414">
        <v>1</v>
      </c>
      <c r="L414">
        <v>547</v>
      </c>
      <c r="M414" t="s">
        <v>1329</v>
      </c>
      <c r="N414" t="s">
        <v>1445</v>
      </c>
      <c r="O414" t="s">
        <v>36</v>
      </c>
    </row>
    <row r="415" spans="1:15">
      <c r="A415">
        <v>413</v>
      </c>
      <c r="B415" t="s">
        <v>4121</v>
      </c>
      <c r="C415" t="s">
        <v>5691</v>
      </c>
      <c r="D415" t="s">
        <v>1450</v>
      </c>
      <c r="E415" t="s">
        <v>792</v>
      </c>
      <c r="F415" t="s">
        <v>30</v>
      </c>
      <c r="G415" t="s">
        <v>17</v>
      </c>
      <c r="H415" t="s">
        <v>5337</v>
      </c>
      <c r="I415" t="s">
        <v>5337</v>
      </c>
      <c r="J415" t="s">
        <v>942</v>
      </c>
      <c r="K415">
        <v>1</v>
      </c>
      <c r="L415">
        <v>549</v>
      </c>
      <c r="M415" t="s">
        <v>1329</v>
      </c>
      <c r="N415" t="s">
        <v>790</v>
      </c>
      <c r="O415" t="s">
        <v>25</v>
      </c>
    </row>
    <row r="416" spans="1:15">
      <c r="A416">
        <v>414</v>
      </c>
      <c r="B416" t="s">
        <v>4121</v>
      </c>
      <c r="C416" t="s">
        <v>5693</v>
      </c>
      <c r="D416" t="s">
        <v>1451</v>
      </c>
      <c r="E416" t="s">
        <v>5714</v>
      </c>
      <c r="F416" t="s">
        <v>23</v>
      </c>
      <c r="G416" t="s">
        <v>17</v>
      </c>
      <c r="H416" t="s">
        <v>5715</v>
      </c>
      <c r="I416" t="s">
        <v>5715</v>
      </c>
      <c r="J416" t="s">
        <v>5315</v>
      </c>
      <c r="K416">
        <v>1</v>
      </c>
      <c r="L416">
        <v>550</v>
      </c>
      <c r="M416" t="s">
        <v>1329</v>
      </c>
      <c r="N416" t="s">
        <v>793</v>
      </c>
      <c r="O416" t="s">
        <v>25</v>
      </c>
    </row>
    <row r="417" spans="1:15">
      <c r="A417">
        <v>415</v>
      </c>
      <c r="B417" t="s">
        <v>4121</v>
      </c>
      <c r="C417" t="s">
        <v>5701</v>
      </c>
      <c r="D417" t="s">
        <v>1453</v>
      </c>
      <c r="E417" t="s">
        <v>1454</v>
      </c>
      <c r="F417" t="s">
        <v>23</v>
      </c>
      <c r="G417" t="s">
        <v>17</v>
      </c>
      <c r="H417" t="s">
        <v>5377</v>
      </c>
      <c r="I417" t="s">
        <v>5377</v>
      </c>
      <c r="J417" t="s">
        <v>5315</v>
      </c>
      <c r="K417">
        <v>1</v>
      </c>
      <c r="L417">
        <v>551</v>
      </c>
      <c r="M417" t="s">
        <v>1329</v>
      </c>
      <c r="N417" t="s">
        <v>754</v>
      </c>
      <c r="O417" t="s">
        <v>25</v>
      </c>
    </row>
    <row r="418" spans="1:15">
      <c r="A418">
        <v>416</v>
      </c>
      <c r="B418" t="s">
        <v>4121</v>
      </c>
      <c r="C418" t="s">
        <v>5703</v>
      </c>
      <c r="D418" t="s">
        <v>1455</v>
      </c>
      <c r="E418" t="s">
        <v>1456</v>
      </c>
      <c r="F418" t="s">
        <v>30</v>
      </c>
      <c r="G418" t="s">
        <v>17</v>
      </c>
      <c r="H418" t="s">
        <v>5337</v>
      </c>
      <c r="I418" t="s">
        <v>5337</v>
      </c>
      <c r="J418" t="s">
        <v>942</v>
      </c>
      <c r="K418">
        <v>1</v>
      </c>
      <c r="L418">
        <v>552</v>
      </c>
      <c r="M418" t="s">
        <v>1329</v>
      </c>
      <c r="N418" t="s">
        <v>802</v>
      </c>
      <c r="O418" t="s">
        <v>25</v>
      </c>
    </row>
    <row r="419" spans="1:15">
      <c r="A419">
        <v>417</v>
      </c>
      <c r="B419" t="s">
        <v>4121</v>
      </c>
      <c r="C419" t="s">
        <v>5705</v>
      </c>
      <c r="D419" t="s">
        <v>1457</v>
      </c>
      <c r="E419" t="s">
        <v>1458</v>
      </c>
      <c r="F419" t="s">
        <v>23</v>
      </c>
      <c r="G419" t="s">
        <v>17</v>
      </c>
      <c r="H419" t="s">
        <v>5335</v>
      </c>
      <c r="I419" t="s">
        <v>5335</v>
      </c>
      <c r="J419" t="s">
        <v>5353</v>
      </c>
      <c r="K419">
        <v>1</v>
      </c>
      <c r="L419">
        <v>553</v>
      </c>
      <c r="M419" t="s">
        <v>1329</v>
      </c>
      <c r="N419" t="s">
        <v>806</v>
      </c>
      <c r="O419" t="s">
        <v>25</v>
      </c>
    </row>
    <row r="420" spans="1:15">
      <c r="A420">
        <v>418</v>
      </c>
      <c r="B420" t="s">
        <v>4121</v>
      </c>
      <c r="C420" t="s">
        <v>5707</v>
      </c>
      <c r="D420" t="s">
        <v>1459</v>
      </c>
      <c r="E420" t="s">
        <v>1460</v>
      </c>
      <c r="F420" t="s">
        <v>30</v>
      </c>
      <c r="G420" t="s">
        <v>17</v>
      </c>
      <c r="H420" t="s">
        <v>5715</v>
      </c>
      <c r="I420" t="s">
        <v>5715</v>
      </c>
      <c r="J420" t="s">
        <v>942</v>
      </c>
      <c r="K420">
        <v>1</v>
      </c>
      <c r="L420">
        <v>554</v>
      </c>
      <c r="M420" t="s">
        <v>1329</v>
      </c>
      <c r="N420" t="s">
        <v>810</v>
      </c>
      <c r="O420" t="s">
        <v>25</v>
      </c>
    </row>
    <row r="421" spans="1:15">
      <c r="A421">
        <v>419</v>
      </c>
      <c r="B421" t="s">
        <v>4121</v>
      </c>
      <c r="C421" t="s">
        <v>5712</v>
      </c>
      <c r="D421" t="s">
        <v>1461</v>
      </c>
      <c r="E421" t="s">
        <v>5721</v>
      </c>
      <c r="F421" t="s">
        <v>30</v>
      </c>
      <c r="G421" t="s">
        <v>17</v>
      </c>
      <c r="H421" t="s">
        <v>5337</v>
      </c>
      <c r="I421" t="s">
        <v>5337</v>
      </c>
      <c r="J421" t="s">
        <v>942</v>
      </c>
      <c r="K421">
        <v>1</v>
      </c>
      <c r="L421">
        <v>555</v>
      </c>
      <c r="M421" t="s">
        <v>1329</v>
      </c>
      <c r="N421" t="s">
        <v>818</v>
      </c>
      <c r="O421" t="s">
        <v>25</v>
      </c>
    </row>
    <row r="422" spans="1:15">
      <c r="A422">
        <v>420</v>
      </c>
      <c r="B422" t="s">
        <v>4121</v>
      </c>
      <c r="C422" t="s">
        <v>5711</v>
      </c>
      <c r="D422" t="s">
        <v>1466</v>
      </c>
      <c r="E422" t="s">
        <v>1467</v>
      </c>
      <c r="F422" t="s">
        <v>139</v>
      </c>
      <c r="G422" t="s">
        <v>17</v>
      </c>
      <c r="H422" t="s">
        <v>942</v>
      </c>
      <c r="I422" t="s">
        <v>5308</v>
      </c>
      <c r="J422" t="s">
        <v>942</v>
      </c>
      <c r="K422">
        <v>1</v>
      </c>
      <c r="L422">
        <v>556</v>
      </c>
      <c r="M422" t="s">
        <v>1329</v>
      </c>
      <c r="N422" t="s">
        <v>1463</v>
      </c>
      <c r="O422" t="s">
        <v>36</v>
      </c>
    </row>
    <row r="423" spans="1:15">
      <c r="A423">
        <v>421</v>
      </c>
      <c r="B423" t="s">
        <v>4121</v>
      </c>
      <c r="C423" t="s">
        <v>5713</v>
      </c>
      <c r="D423" t="s">
        <v>1468</v>
      </c>
      <c r="E423" t="s">
        <v>1469</v>
      </c>
      <c r="F423" t="s">
        <v>23</v>
      </c>
      <c r="G423" t="s">
        <v>17</v>
      </c>
      <c r="H423" t="s">
        <v>5337</v>
      </c>
      <c r="I423" t="s">
        <v>5337</v>
      </c>
      <c r="J423" t="s">
        <v>942</v>
      </c>
      <c r="K423">
        <v>1</v>
      </c>
      <c r="L423">
        <v>558</v>
      </c>
      <c r="M423" t="s">
        <v>1329</v>
      </c>
      <c r="N423" t="s">
        <v>163</v>
      </c>
      <c r="O423" t="s">
        <v>25</v>
      </c>
    </row>
    <row r="424" spans="1:15">
      <c r="A424">
        <v>422</v>
      </c>
      <c r="B424" t="s">
        <v>4121</v>
      </c>
      <c r="C424" t="s">
        <v>5716</v>
      </c>
      <c r="D424" t="s">
        <v>1470</v>
      </c>
      <c r="E424" t="s">
        <v>1471</v>
      </c>
      <c r="F424" t="s">
        <v>30</v>
      </c>
      <c r="G424" t="s">
        <v>17</v>
      </c>
      <c r="H424" t="s">
        <v>5337</v>
      </c>
      <c r="I424" t="s">
        <v>5337</v>
      </c>
      <c r="J424" t="s">
        <v>942</v>
      </c>
      <c r="K424">
        <v>1</v>
      </c>
      <c r="L424">
        <v>559</v>
      </c>
      <c r="M424" t="s">
        <v>1329</v>
      </c>
      <c r="N424" t="s">
        <v>167</v>
      </c>
      <c r="O424" t="s">
        <v>25</v>
      </c>
    </row>
    <row r="425" spans="1:15">
      <c r="A425">
        <v>423</v>
      </c>
      <c r="B425" t="s">
        <v>4121</v>
      </c>
      <c r="C425" t="s">
        <v>5717</v>
      </c>
      <c r="D425" t="s">
        <v>1472</v>
      </c>
      <c r="E425" t="s">
        <v>1473</v>
      </c>
      <c r="F425" t="s">
        <v>23</v>
      </c>
      <c r="G425" t="s">
        <v>17</v>
      </c>
      <c r="H425" t="s">
        <v>5337</v>
      </c>
      <c r="I425" t="s">
        <v>5337</v>
      </c>
      <c r="J425" t="s">
        <v>942</v>
      </c>
      <c r="K425">
        <v>1</v>
      </c>
      <c r="L425">
        <v>560</v>
      </c>
      <c r="M425" t="s">
        <v>1329</v>
      </c>
      <c r="N425" t="s">
        <v>1359</v>
      </c>
      <c r="O425" t="s">
        <v>25</v>
      </c>
    </row>
    <row r="426" spans="1:15">
      <c r="A426">
        <v>424</v>
      </c>
      <c r="B426" t="s">
        <v>4121</v>
      </c>
      <c r="C426" t="s">
        <v>5718</v>
      </c>
      <c r="D426" t="s">
        <v>1474</v>
      </c>
      <c r="E426" t="s">
        <v>1475</v>
      </c>
      <c r="F426" t="s">
        <v>30</v>
      </c>
      <c r="G426" t="s">
        <v>17</v>
      </c>
      <c r="H426" t="s">
        <v>5337</v>
      </c>
      <c r="I426" t="s">
        <v>5337</v>
      </c>
      <c r="J426" t="s">
        <v>942</v>
      </c>
      <c r="K426">
        <v>1</v>
      </c>
      <c r="L426">
        <v>561</v>
      </c>
      <c r="M426" t="s">
        <v>1329</v>
      </c>
      <c r="N426" t="s">
        <v>170</v>
      </c>
      <c r="O426" t="s">
        <v>25</v>
      </c>
    </row>
    <row r="427" spans="1:15">
      <c r="A427">
        <v>425</v>
      </c>
      <c r="B427" t="s">
        <v>4121</v>
      </c>
      <c r="C427" t="s">
        <v>5719</v>
      </c>
      <c r="D427" t="s">
        <v>1476</v>
      </c>
      <c r="E427" t="s">
        <v>1477</v>
      </c>
      <c r="F427" t="s">
        <v>30</v>
      </c>
      <c r="G427" t="s">
        <v>17</v>
      </c>
      <c r="H427" t="s">
        <v>5337</v>
      </c>
      <c r="I427" t="s">
        <v>5337</v>
      </c>
      <c r="J427" t="s">
        <v>942</v>
      </c>
      <c r="K427">
        <v>1</v>
      </c>
      <c r="L427">
        <v>562</v>
      </c>
      <c r="M427" t="s">
        <v>1329</v>
      </c>
      <c r="N427" t="s">
        <v>175</v>
      </c>
      <c r="O427" t="s">
        <v>25</v>
      </c>
    </row>
    <row r="428" spans="1:15">
      <c r="A428">
        <v>426</v>
      </c>
      <c r="C428" t="s">
        <v>5720</v>
      </c>
      <c r="D428" t="s">
        <v>1383</v>
      </c>
      <c r="E428" t="s">
        <v>5722</v>
      </c>
      <c r="F428" t="s">
        <v>30</v>
      </c>
      <c r="G428" t="s">
        <v>17</v>
      </c>
      <c r="H428" t="s">
        <v>5337</v>
      </c>
      <c r="I428" t="s">
        <v>5337</v>
      </c>
      <c r="J428" t="s">
        <v>942</v>
      </c>
      <c r="K428">
        <v>1</v>
      </c>
      <c r="L428">
        <v>563</v>
      </c>
      <c r="M428" t="s">
        <v>1329</v>
      </c>
      <c r="N428" t="s">
        <v>179</v>
      </c>
      <c r="O428" t="s">
        <v>25</v>
      </c>
    </row>
    <row r="429" spans="1:15">
      <c r="A429">
        <v>427</v>
      </c>
      <c r="B429" t="s">
        <v>4121</v>
      </c>
      <c r="C429" t="s">
        <v>5723</v>
      </c>
      <c r="D429" t="s">
        <v>1480</v>
      </c>
      <c r="E429" t="s">
        <v>1481</v>
      </c>
      <c r="F429" t="s">
        <v>23</v>
      </c>
      <c r="G429" t="s">
        <v>17</v>
      </c>
      <c r="H429" t="s">
        <v>5337</v>
      </c>
      <c r="I429" t="s">
        <v>5337</v>
      </c>
      <c r="J429" t="s">
        <v>942</v>
      </c>
      <c r="K429">
        <v>1</v>
      </c>
      <c r="L429">
        <v>564</v>
      </c>
      <c r="M429" t="s">
        <v>1329</v>
      </c>
      <c r="N429" t="s">
        <v>1478</v>
      </c>
      <c r="O429" t="s">
        <v>25</v>
      </c>
    </row>
    <row r="430" spans="1:15">
      <c r="A430">
        <v>428</v>
      </c>
      <c r="B430" t="s">
        <v>4121</v>
      </c>
      <c r="C430" t="s">
        <v>5724</v>
      </c>
      <c r="D430" t="s">
        <v>1389</v>
      </c>
      <c r="E430" t="s">
        <v>1482</v>
      </c>
      <c r="F430" t="s">
        <v>30</v>
      </c>
      <c r="G430" t="s">
        <v>17</v>
      </c>
      <c r="H430" t="s">
        <v>5337</v>
      </c>
      <c r="I430" t="s">
        <v>5337</v>
      </c>
      <c r="J430" t="s">
        <v>942</v>
      </c>
      <c r="K430">
        <v>1</v>
      </c>
      <c r="L430">
        <v>565</v>
      </c>
      <c r="M430" t="s">
        <v>1329</v>
      </c>
      <c r="N430" t="s">
        <v>186</v>
      </c>
      <c r="O430" t="s">
        <v>25</v>
      </c>
    </row>
    <row r="431" spans="1:15">
      <c r="A431">
        <v>429</v>
      </c>
      <c r="B431" t="s">
        <v>4121</v>
      </c>
      <c r="C431" t="s">
        <v>5725</v>
      </c>
      <c r="D431" t="s">
        <v>1486</v>
      </c>
      <c r="E431" t="s">
        <v>5726</v>
      </c>
      <c r="F431" t="s">
        <v>139</v>
      </c>
      <c r="G431" t="s">
        <v>17</v>
      </c>
      <c r="H431" t="s">
        <v>942</v>
      </c>
      <c r="I431" t="s">
        <v>5308</v>
      </c>
      <c r="J431" t="s">
        <v>5433</v>
      </c>
      <c r="K431">
        <v>1</v>
      </c>
      <c r="L431">
        <v>566</v>
      </c>
      <c r="M431" t="s">
        <v>1329</v>
      </c>
      <c r="N431" t="s">
        <v>1483</v>
      </c>
      <c r="O431" t="s">
        <v>36</v>
      </c>
    </row>
    <row r="432" spans="1:15">
      <c r="A432">
        <v>430</v>
      </c>
      <c r="B432" t="s">
        <v>4121</v>
      </c>
      <c r="C432" t="s">
        <v>5728</v>
      </c>
      <c r="D432" t="s">
        <v>1488</v>
      </c>
      <c r="E432" t="s">
        <v>5727</v>
      </c>
      <c r="F432" t="s">
        <v>23</v>
      </c>
      <c r="G432" t="s">
        <v>17</v>
      </c>
      <c r="H432" t="s">
        <v>5337</v>
      </c>
      <c r="I432" t="s">
        <v>5337</v>
      </c>
      <c r="J432" t="s">
        <v>942</v>
      </c>
      <c r="K432">
        <v>1</v>
      </c>
      <c r="L432">
        <v>568</v>
      </c>
      <c r="M432" t="s">
        <v>1329</v>
      </c>
      <c r="N432" t="s">
        <v>718</v>
      </c>
      <c r="O432" t="s">
        <v>25</v>
      </c>
    </row>
    <row r="433" spans="1:15">
      <c r="A433">
        <v>431</v>
      </c>
      <c r="B433" t="s">
        <v>4121</v>
      </c>
      <c r="C433" t="s">
        <v>5730</v>
      </c>
      <c r="D433" t="s">
        <v>1490</v>
      </c>
      <c r="E433" t="s">
        <v>1491</v>
      </c>
      <c r="F433" t="s">
        <v>30</v>
      </c>
      <c r="G433" t="s">
        <v>17</v>
      </c>
      <c r="H433" t="s">
        <v>5337</v>
      </c>
      <c r="I433" t="s">
        <v>5337</v>
      </c>
      <c r="J433" t="s">
        <v>5353</v>
      </c>
      <c r="K433">
        <v>1</v>
      </c>
      <c r="L433">
        <v>569</v>
      </c>
      <c r="M433" t="s">
        <v>1329</v>
      </c>
      <c r="N433" t="s">
        <v>722</v>
      </c>
      <c r="O433" t="s">
        <v>25</v>
      </c>
    </row>
    <row r="434" spans="1:15">
      <c r="A434">
        <v>432</v>
      </c>
      <c r="B434" t="s">
        <v>4121</v>
      </c>
      <c r="C434" t="s">
        <v>5731</v>
      </c>
      <c r="D434" t="s">
        <v>1492</v>
      </c>
      <c r="E434" t="s">
        <v>5729</v>
      </c>
      <c r="F434" t="s">
        <v>30</v>
      </c>
      <c r="G434" t="s">
        <v>17</v>
      </c>
      <c r="H434" t="s">
        <v>5337</v>
      </c>
      <c r="I434" t="s">
        <v>5337</v>
      </c>
      <c r="J434" t="s">
        <v>5353</v>
      </c>
      <c r="K434">
        <v>1</v>
      </c>
      <c r="L434">
        <v>570</v>
      </c>
      <c r="M434" t="s">
        <v>1329</v>
      </c>
      <c r="N434" t="s">
        <v>726</v>
      </c>
      <c r="O434" t="s">
        <v>25</v>
      </c>
    </row>
    <row r="435" spans="1:15">
      <c r="A435">
        <v>433</v>
      </c>
      <c r="B435" t="s">
        <v>4121</v>
      </c>
      <c r="C435" t="s">
        <v>5732</v>
      </c>
      <c r="D435" t="s">
        <v>1494</v>
      </c>
      <c r="E435" t="s">
        <v>1495</v>
      </c>
      <c r="F435" t="s">
        <v>30</v>
      </c>
      <c r="G435" t="s">
        <v>17</v>
      </c>
      <c r="H435" t="s">
        <v>5337</v>
      </c>
      <c r="I435" t="s">
        <v>5337</v>
      </c>
      <c r="J435" t="s">
        <v>5353</v>
      </c>
      <c r="K435">
        <v>1</v>
      </c>
      <c r="L435">
        <v>571</v>
      </c>
      <c r="M435" t="s">
        <v>1329</v>
      </c>
      <c r="N435" t="s">
        <v>730</v>
      </c>
      <c r="O435" t="s">
        <v>25</v>
      </c>
    </row>
    <row r="436" spans="1:15">
      <c r="A436">
        <v>434</v>
      </c>
      <c r="B436" t="s">
        <v>4121</v>
      </c>
      <c r="C436" t="s">
        <v>5736</v>
      </c>
      <c r="D436" t="s">
        <v>1496</v>
      </c>
      <c r="E436" t="s">
        <v>1497</v>
      </c>
      <c r="F436" t="s">
        <v>30</v>
      </c>
      <c r="G436" t="s">
        <v>17</v>
      </c>
      <c r="H436" t="s">
        <v>5337</v>
      </c>
      <c r="I436" t="s">
        <v>5337</v>
      </c>
      <c r="J436" t="s">
        <v>5353</v>
      </c>
      <c r="K436">
        <v>1</v>
      </c>
      <c r="L436">
        <v>572</v>
      </c>
      <c r="M436" t="s">
        <v>1329</v>
      </c>
      <c r="N436" t="s">
        <v>734</v>
      </c>
      <c r="O436" t="s">
        <v>25</v>
      </c>
    </row>
    <row r="437" spans="1:15">
      <c r="A437">
        <v>435</v>
      </c>
      <c r="B437" t="s">
        <v>4121</v>
      </c>
      <c r="C437" t="s">
        <v>5738</v>
      </c>
      <c r="D437" t="s">
        <v>1498</v>
      </c>
      <c r="E437" t="s">
        <v>1499</v>
      </c>
      <c r="F437" t="s">
        <v>30</v>
      </c>
      <c r="G437" t="s">
        <v>17</v>
      </c>
      <c r="H437" t="s">
        <v>5337</v>
      </c>
      <c r="I437" t="s">
        <v>5337</v>
      </c>
      <c r="J437" t="s">
        <v>5353</v>
      </c>
      <c r="K437">
        <v>1</v>
      </c>
      <c r="L437">
        <v>573</v>
      </c>
      <c r="M437" t="s">
        <v>1329</v>
      </c>
      <c r="N437" t="s">
        <v>738</v>
      </c>
      <c r="O437" t="s">
        <v>25</v>
      </c>
    </row>
    <row r="438" spans="1:15">
      <c r="A438">
        <v>436</v>
      </c>
      <c r="B438" t="s">
        <v>4121</v>
      </c>
      <c r="C438" t="s">
        <v>5734</v>
      </c>
      <c r="D438" t="s">
        <v>1502</v>
      </c>
      <c r="E438" t="s">
        <v>5735</v>
      </c>
      <c r="F438" t="s">
        <v>139</v>
      </c>
      <c r="G438" t="s">
        <v>17</v>
      </c>
      <c r="H438" t="s">
        <v>5308</v>
      </c>
      <c r="I438">
        <v>0</v>
      </c>
      <c r="J438" t="s">
        <v>5433</v>
      </c>
      <c r="K438">
        <v>1</v>
      </c>
      <c r="L438">
        <v>574</v>
      </c>
      <c r="M438" t="s">
        <v>1329</v>
      </c>
      <c r="N438" t="s">
        <v>1483</v>
      </c>
      <c r="O438" t="s">
        <v>36</v>
      </c>
    </row>
    <row r="439" spans="1:15">
      <c r="A439">
        <v>437</v>
      </c>
      <c r="B439" t="s">
        <v>4121</v>
      </c>
      <c r="C439" t="s">
        <v>5739</v>
      </c>
      <c r="D439" t="s">
        <v>1488</v>
      </c>
      <c r="E439" t="s">
        <v>5737</v>
      </c>
      <c r="F439" t="s">
        <v>23</v>
      </c>
      <c r="G439" t="s">
        <v>17</v>
      </c>
      <c r="H439" t="s">
        <v>5337</v>
      </c>
      <c r="I439" t="s">
        <v>5337</v>
      </c>
      <c r="J439" t="s">
        <v>942</v>
      </c>
      <c r="K439">
        <v>1</v>
      </c>
      <c r="L439">
        <v>576</v>
      </c>
      <c r="M439" t="s">
        <v>1329</v>
      </c>
      <c r="N439" t="s">
        <v>718</v>
      </c>
      <c r="O439" t="s">
        <v>25</v>
      </c>
    </row>
    <row r="440" spans="1:15">
      <c r="A440">
        <v>438</v>
      </c>
      <c r="B440" t="s">
        <v>4121</v>
      </c>
      <c r="C440" t="s">
        <v>5741</v>
      </c>
      <c r="D440" t="s">
        <v>1505</v>
      </c>
      <c r="E440" t="s">
        <v>1506</v>
      </c>
      <c r="F440" t="s">
        <v>30</v>
      </c>
      <c r="G440" t="s">
        <v>17</v>
      </c>
      <c r="H440" t="s">
        <v>5337</v>
      </c>
      <c r="I440" t="s">
        <v>5337</v>
      </c>
      <c r="J440" t="s">
        <v>5353</v>
      </c>
      <c r="K440">
        <v>1</v>
      </c>
      <c r="L440">
        <v>577</v>
      </c>
      <c r="M440" t="s">
        <v>1329</v>
      </c>
      <c r="N440" t="s">
        <v>722</v>
      </c>
      <c r="O440" t="s">
        <v>25</v>
      </c>
    </row>
    <row r="441" spans="1:15">
      <c r="A441">
        <v>439</v>
      </c>
      <c r="B441" t="s">
        <v>4121</v>
      </c>
      <c r="C441" t="s">
        <v>5742</v>
      </c>
      <c r="D441" t="s">
        <v>1507</v>
      </c>
      <c r="E441" t="s">
        <v>5740</v>
      </c>
      <c r="F441" t="s">
        <v>30</v>
      </c>
      <c r="G441" t="s">
        <v>17</v>
      </c>
      <c r="H441" t="s">
        <v>5337</v>
      </c>
      <c r="I441" t="s">
        <v>5337</v>
      </c>
      <c r="J441" t="s">
        <v>5353</v>
      </c>
      <c r="K441">
        <v>1</v>
      </c>
      <c r="L441">
        <v>578</v>
      </c>
      <c r="M441" t="s">
        <v>1329</v>
      </c>
      <c r="N441" t="s">
        <v>726</v>
      </c>
      <c r="O441" t="s">
        <v>25</v>
      </c>
    </row>
    <row r="442" spans="1:15">
      <c r="A442">
        <v>440</v>
      </c>
      <c r="B442" t="s">
        <v>4121</v>
      </c>
      <c r="C442" t="s">
        <v>5743</v>
      </c>
      <c r="D442" t="s">
        <v>1509</v>
      </c>
      <c r="E442" t="s">
        <v>1510</v>
      </c>
      <c r="F442" t="s">
        <v>30</v>
      </c>
      <c r="G442" t="s">
        <v>17</v>
      </c>
      <c r="H442" t="s">
        <v>5337</v>
      </c>
      <c r="I442" t="s">
        <v>5337</v>
      </c>
      <c r="J442" t="s">
        <v>5353</v>
      </c>
      <c r="K442">
        <v>1</v>
      </c>
      <c r="L442">
        <v>579</v>
      </c>
      <c r="M442" t="s">
        <v>1329</v>
      </c>
      <c r="N442" t="s">
        <v>730</v>
      </c>
      <c r="O442" t="s">
        <v>25</v>
      </c>
    </row>
    <row r="443" spans="1:15">
      <c r="A443">
        <v>441</v>
      </c>
      <c r="B443" t="s">
        <v>4121</v>
      </c>
      <c r="C443" t="s">
        <v>5745</v>
      </c>
      <c r="D443" t="s">
        <v>1511</v>
      </c>
      <c r="E443" t="s">
        <v>1512</v>
      </c>
      <c r="F443" t="s">
        <v>30</v>
      </c>
      <c r="G443" t="s">
        <v>17</v>
      </c>
      <c r="H443" t="s">
        <v>5337</v>
      </c>
      <c r="I443" t="s">
        <v>5337</v>
      </c>
      <c r="J443" t="s">
        <v>5353</v>
      </c>
      <c r="K443">
        <v>1</v>
      </c>
      <c r="L443">
        <v>580</v>
      </c>
      <c r="M443" t="s">
        <v>1329</v>
      </c>
      <c r="N443" t="s">
        <v>734</v>
      </c>
      <c r="O443" t="s">
        <v>25</v>
      </c>
    </row>
    <row r="444" spans="1:15">
      <c r="A444">
        <v>442</v>
      </c>
      <c r="B444" t="s">
        <v>4121</v>
      </c>
      <c r="C444" t="s">
        <v>5746</v>
      </c>
      <c r="D444" t="s">
        <v>1513</v>
      </c>
      <c r="E444" t="s">
        <v>1514</v>
      </c>
      <c r="F444" t="s">
        <v>30</v>
      </c>
      <c r="G444" t="s">
        <v>17</v>
      </c>
      <c r="H444" t="s">
        <v>5337</v>
      </c>
      <c r="I444" t="s">
        <v>5337</v>
      </c>
      <c r="J444" t="s">
        <v>5353</v>
      </c>
      <c r="K444">
        <v>1</v>
      </c>
      <c r="L444">
        <v>581</v>
      </c>
      <c r="M444" t="s">
        <v>1329</v>
      </c>
      <c r="N444" t="s">
        <v>738</v>
      </c>
      <c r="O444" t="s">
        <v>25</v>
      </c>
    </row>
    <row r="445" spans="1:15">
      <c r="A445">
        <v>443</v>
      </c>
      <c r="B445" t="s">
        <v>4121</v>
      </c>
      <c r="C445" t="s">
        <v>6020</v>
      </c>
      <c r="D445" t="s">
        <v>1518</v>
      </c>
      <c r="E445" t="s">
        <v>1519</v>
      </c>
      <c r="F445" t="s">
        <v>139</v>
      </c>
      <c r="G445" t="s">
        <v>17</v>
      </c>
      <c r="H445" t="s">
        <v>942</v>
      </c>
      <c r="I445" t="s">
        <v>5308</v>
      </c>
      <c r="J445" t="s">
        <v>942</v>
      </c>
      <c r="L445">
        <v>582</v>
      </c>
      <c r="M445" t="s">
        <v>1329</v>
      </c>
      <c r="N445" t="s">
        <v>1515</v>
      </c>
      <c r="O445" t="s">
        <v>36</v>
      </c>
    </row>
    <row r="446" spans="1:15">
      <c r="A446">
        <v>444</v>
      </c>
      <c r="B446" t="s">
        <v>4121</v>
      </c>
      <c r="C446" t="s">
        <v>6021</v>
      </c>
      <c r="D446" t="s">
        <v>1520</v>
      </c>
      <c r="E446" t="s">
        <v>1521</v>
      </c>
      <c r="F446" t="s">
        <v>30</v>
      </c>
      <c r="G446" t="s">
        <v>17</v>
      </c>
      <c r="H446" t="s">
        <v>5337</v>
      </c>
      <c r="I446" t="s">
        <v>5308</v>
      </c>
      <c r="J446" t="s">
        <v>942</v>
      </c>
      <c r="L446">
        <v>584</v>
      </c>
      <c r="M446" t="s">
        <v>1329</v>
      </c>
      <c r="N446" t="s">
        <v>907</v>
      </c>
      <c r="O446" t="s">
        <v>25</v>
      </c>
    </row>
    <row r="447" spans="1:15">
      <c r="A447">
        <v>445</v>
      </c>
      <c r="B447" t="s">
        <v>4121</v>
      </c>
      <c r="C447" t="s">
        <v>6022</v>
      </c>
      <c r="D447" t="s">
        <v>1522</v>
      </c>
      <c r="E447" t="s">
        <v>1523</v>
      </c>
      <c r="F447" t="s">
        <v>30</v>
      </c>
      <c r="G447" t="s">
        <v>17</v>
      </c>
      <c r="H447" t="s">
        <v>5337</v>
      </c>
      <c r="I447" t="s">
        <v>5308</v>
      </c>
      <c r="J447" t="s">
        <v>942</v>
      </c>
      <c r="L447">
        <v>585</v>
      </c>
      <c r="M447" t="s">
        <v>1329</v>
      </c>
      <c r="N447" t="s">
        <v>910</v>
      </c>
      <c r="O447" t="s">
        <v>25</v>
      </c>
    </row>
    <row r="448" spans="1:15">
      <c r="A448">
        <v>446</v>
      </c>
      <c r="B448" t="s">
        <v>4121</v>
      </c>
      <c r="C448" t="s">
        <v>6023</v>
      </c>
      <c r="D448" t="s">
        <v>1524</v>
      </c>
      <c r="E448" t="s">
        <v>6024</v>
      </c>
      <c r="F448" t="s">
        <v>23</v>
      </c>
      <c r="G448" t="s">
        <v>17</v>
      </c>
      <c r="H448" t="s">
        <v>5337</v>
      </c>
      <c r="I448" t="s">
        <v>5308</v>
      </c>
      <c r="J448" t="s">
        <v>942</v>
      </c>
      <c r="L448">
        <v>586</v>
      </c>
      <c r="M448" t="s">
        <v>1329</v>
      </c>
      <c r="N448" t="s">
        <v>913</v>
      </c>
      <c r="O448" t="s">
        <v>25</v>
      </c>
    </row>
    <row r="449" spans="1:15">
      <c r="A449">
        <v>447</v>
      </c>
      <c r="B449" t="s">
        <v>4121</v>
      </c>
      <c r="C449" t="s">
        <v>5744</v>
      </c>
      <c r="D449" t="s">
        <v>1529</v>
      </c>
      <c r="E449" t="s">
        <v>1530</v>
      </c>
      <c r="F449" t="s">
        <v>23</v>
      </c>
      <c r="G449" t="s">
        <v>17</v>
      </c>
      <c r="H449" t="s">
        <v>942</v>
      </c>
      <c r="I449" t="s">
        <v>5308</v>
      </c>
      <c r="J449" t="s">
        <v>5353</v>
      </c>
      <c r="K449">
        <v>1</v>
      </c>
      <c r="L449">
        <v>587</v>
      </c>
      <c r="M449" t="s">
        <v>1329</v>
      </c>
      <c r="N449" t="s">
        <v>1526</v>
      </c>
      <c r="O449" t="s">
        <v>36</v>
      </c>
    </row>
    <row r="450" spans="1:15">
      <c r="A450">
        <v>448</v>
      </c>
      <c r="B450" t="s">
        <v>4121</v>
      </c>
      <c r="C450" t="s">
        <v>5748</v>
      </c>
      <c r="D450" t="s">
        <v>1531</v>
      </c>
      <c r="E450" t="s">
        <v>1532</v>
      </c>
      <c r="F450" t="s">
        <v>23</v>
      </c>
      <c r="G450" t="s">
        <v>17</v>
      </c>
      <c r="H450" t="s">
        <v>5377</v>
      </c>
      <c r="I450" t="s">
        <v>5377</v>
      </c>
      <c r="J450" t="s">
        <v>5353</v>
      </c>
      <c r="K450">
        <v>1</v>
      </c>
      <c r="L450">
        <v>589</v>
      </c>
      <c r="M450" t="s">
        <v>1329</v>
      </c>
      <c r="N450" t="s">
        <v>830</v>
      </c>
      <c r="O450" t="s">
        <v>25</v>
      </c>
    </row>
    <row r="451" spans="1:15">
      <c r="A451">
        <v>449</v>
      </c>
      <c r="B451" t="s">
        <v>4121</v>
      </c>
      <c r="C451" t="s">
        <v>5749</v>
      </c>
      <c r="D451" t="s">
        <v>1533</v>
      </c>
      <c r="E451" t="s">
        <v>1534</v>
      </c>
      <c r="F451" t="s">
        <v>23</v>
      </c>
      <c r="G451" t="s">
        <v>17</v>
      </c>
      <c r="H451" t="s">
        <v>5340</v>
      </c>
      <c r="I451" t="s">
        <v>5340</v>
      </c>
      <c r="J451" t="s">
        <v>5353</v>
      </c>
      <c r="K451">
        <v>1</v>
      </c>
      <c r="L451">
        <v>590</v>
      </c>
      <c r="M451" t="s">
        <v>1329</v>
      </c>
      <c r="N451" t="s">
        <v>834</v>
      </c>
      <c r="O451" t="s">
        <v>25</v>
      </c>
    </row>
    <row r="452" spans="1:15">
      <c r="A452">
        <v>450</v>
      </c>
      <c r="B452" t="s">
        <v>4121</v>
      </c>
      <c r="C452" t="s">
        <v>5747</v>
      </c>
      <c r="D452" t="s">
        <v>1541</v>
      </c>
      <c r="E452" t="s">
        <v>1542</v>
      </c>
      <c r="F452" t="s">
        <v>23</v>
      </c>
      <c r="G452" t="s">
        <v>17</v>
      </c>
      <c r="H452" t="s">
        <v>942</v>
      </c>
      <c r="I452" t="s">
        <v>5308</v>
      </c>
      <c r="J452" t="s">
        <v>5586</v>
      </c>
      <c r="K452">
        <v>1</v>
      </c>
      <c r="L452">
        <v>591</v>
      </c>
      <c r="M452" t="s">
        <v>1329</v>
      </c>
      <c r="N452" t="s">
        <v>1535</v>
      </c>
      <c r="O452" t="s">
        <v>36</v>
      </c>
    </row>
    <row r="453" spans="1:15">
      <c r="A453">
        <v>451</v>
      </c>
      <c r="B453" t="s">
        <v>4121</v>
      </c>
      <c r="C453" t="s">
        <v>5750</v>
      </c>
      <c r="D453" t="s">
        <v>1544</v>
      </c>
      <c r="E453" t="s">
        <v>1545</v>
      </c>
      <c r="F453" t="s">
        <v>30</v>
      </c>
      <c r="G453" t="s">
        <v>17</v>
      </c>
      <c r="H453" t="s">
        <v>5337</v>
      </c>
      <c r="I453" t="s">
        <v>5337</v>
      </c>
      <c r="J453" t="s">
        <v>5308</v>
      </c>
      <c r="K453">
        <v>1</v>
      </c>
      <c r="L453">
        <v>593</v>
      </c>
      <c r="M453" t="s">
        <v>1329</v>
      </c>
      <c r="N453" t="s">
        <v>1543</v>
      </c>
      <c r="O453" t="s">
        <v>25</v>
      </c>
    </row>
    <row r="454" spans="1:15">
      <c r="A454">
        <v>452</v>
      </c>
      <c r="B454" t="s">
        <v>4121</v>
      </c>
      <c r="C454" t="s">
        <v>5751</v>
      </c>
      <c r="D454" t="s">
        <v>1547</v>
      </c>
      <c r="E454" t="s">
        <v>1548</v>
      </c>
      <c r="F454" t="s">
        <v>30</v>
      </c>
      <c r="G454" t="s">
        <v>17</v>
      </c>
      <c r="H454" t="s">
        <v>5337</v>
      </c>
      <c r="I454" t="s">
        <v>5337</v>
      </c>
      <c r="J454" t="s">
        <v>5353</v>
      </c>
      <c r="K454">
        <v>1</v>
      </c>
      <c r="L454">
        <v>594</v>
      </c>
      <c r="M454" t="s">
        <v>1329</v>
      </c>
      <c r="N454" t="s">
        <v>1546</v>
      </c>
      <c r="O454" t="s">
        <v>25</v>
      </c>
    </row>
    <row r="455" spans="1:15">
      <c r="A455">
        <v>453</v>
      </c>
      <c r="B455" t="s">
        <v>4121</v>
      </c>
      <c r="C455" t="s">
        <v>5752</v>
      </c>
      <c r="D455" t="s">
        <v>1551</v>
      </c>
      <c r="E455" t="s">
        <v>1552</v>
      </c>
      <c r="F455" t="s">
        <v>30</v>
      </c>
      <c r="G455" t="s">
        <v>17</v>
      </c>
      <c r="H455" t="s">
        <v>5337</v>
      </c>
      <c r="I455" t="s">
        <v>5337</v>
      </c>
      <c r="J455" t="s">
        <v>5353</v>
      </c>
      <c r="K455">
        <v>1</v>
      </c>
      <c r="L455">
        <v>595</v>
      </c>
      <c r="M455" t="s">
        <v>1329</v>
      </c>
      <c r="N455" t="s">
        <v>1549</v>
      </c>
      <c r="O455" t="s">
        <v>25</v>
      </c>
    </row>
    <row r="456" spans="1:15">
      <c r="A456">
        <v>454</v>
      </c>
      <c r="B456" t="s">
        <v>4121</v>
      </c>
      <c r="C456" t="s">
        <v>5753</v>
      </c>
      <c r="D456" t="s">
        <v>1555</v>
      </c>
      <c r="E456" t="s">
        <v>1556</v>
      </c>
      <c r="F456" t="s">
        <v>30</v>
      </c>
      <c r="G456" t="s">
        <v>17</v>
      </c>
      <c r="H456" t="s">
        <v>5337</v>
      </c>
      <c r="I456" t="s">
        <v>5337</v>
      </c>
      <c r="J456" t="s">
        <v>5353</v>
      </c>
      <c r="K456">
        <v>1</v>
      </c>
      <c r="L456">
        <v>596</v>
      </c>
      <c r="M456" t="s">
        <v>1329</v>
      </c>
      <c r="N456" t="s">
        <v>1553</v>
      </c>
      <c r="O456" t="s">
        <v>25</v>
      </c>
    </row>
    <row r="457" spans="1:15">
      <c r="A457">
        <v>455</v>
      </c>
      <c r="B457" t="s">
        <v>4121</v>
      </c>
      <c r="C457" t="s">
        <v>5754</v>
      </c>
      <c r="D457" t="s">
        <v>1559</v>
      </c>
      <c r="E457" t="s">
        <v>1560</v>
      </c>
      <c r="F457" t="s">
        <v>30</v>
      </c>
      <c r="G457" t="s">
        <v>17</v>
      </c>
      <c r="H457" t="s">
        <v>5337</v>
      </c>
      <c r="I457" t="s">
        <v>5337</v>
      </c>
      <c r="J457" t="s">
        <v>5308</v>
      </c>
      <c r="K457">
        <v>1</v>
      </c>
      <c r="L457">
        <v>597</v>
      </c>
      <c r="M457" t="s">
        <v>1329</v>
      </c>
      <c r="N457" t="s">
        <v>1557</v>
      </c>
      <c r="O457" t="s">
        <v>25</v>
      </c>
    </row>
    <row r="458" spans="1:15">
      <c r="A458">
        <v>456</v>
      </c>
      <c r="B458" t="s">
        <v>4121</v>
      </c>
      <c r="C458" t="s">
        <v>5755</v>
      </c>
      <c r="D458" t="s">
        <v>1562</v>
      </c>
      <c r="E458" t="s">
        <v>1563</v>
      </c>
      <c r="F458" t="s">
        <v>30</v>
      </c>
      <c r="G458" t="s">
        <v>17</v>
      </c>
      <c r="H458" t="s">
        <v>5377</v>
      </c>
      <c r="I458" t="s">
        <v>5377</v>
      </c>
      <c r="J458" t="s">
        <v>5315</v>
      </c>
      <c r="K458">
        <v>1</v>
      </c>
      <c r="L458">
        <v>598</v>
      </c>
      <c r="M458" t="s">
        <v>1329</v>
      </c>
      <c r="N458" t="s">
        <v>1561</v>
      </c>
      <c r="O458" t="s">
        <v>25</v>
      </c>
    </row>
    <row r="459" spans="1:15">
      <c r="A459">
        <v>457</v>
      </c>
      <c r="B459" t="s">
        <v>4121</v>
      </c>
      <c r="C459" t="s">
        <v>5757</v>
      </c>
      <c r="D459" t="s">
        <v>1565</v>
      </c>
      <c r="E459" t="s">
        <v>1566</v>
      </c>
      <c r="F459" t="s">
        <v>23</v>
      </c>
      <c r="G459" t="s">
        <v>17</v>
      </c>
      <c r="H459" t="s">
        <v>5373</v>
      </c>
      <c r="I459" t="s">
        <v>5373</v>
      </c>
      <c r="J459" t="s">
        <v>5353</v>
      </c>
      <c r="K459">
        <v>1</v>
      </c>
      <c r="L459">
        <v>599</v>
      </c>
      <c r="M459" t="s">
        <v>1329</v>
      </c>
      <c r="N459" t="s">
        <v>1564</v>
      </c>
      <c r="O459" t="s">
        <v>25</v>
      </c>
    </row>
    <row r="460" spans="1:15">
      <c r="A460">
        <v>458</v>
      </c>
      <c r="B460" t="s">
        <v>4121</v>
      </c>
      <c r="C460" t="s">
        <v>5758</v>
      </c>
      <c r="D460" t="s">
        <v>1568</v>
      </c>
      <c r="E460" t="s">
        <v>5756</v>
      </c>
      <c r="F460" t="s">
        <v>30</v>
      </c>
      <c r="G460" t="s">
        <v>17</v>
      </c>
      <c r="H460" t="s">
        <v>5340</v>
      </c>
      <c r="I460" t="s">
        <v>5340</v>
      </c>
      <c r="J460" t="s">
        <v>942</v>
      </c>
      <c r="K460">
        <v>1</v>
      </c>
      <c r="L460">
        <v>600</v>
      </c>
      <c r="M460" t="s">
        <v>1329</v>
      </c>
      <c r="N460" t="s">
        <v>1567</v>
      </c>
      <c r="O460" t="s">
        <v>25</v>
      </c>
    </row>
    <row r="461" spans="1:15">
      <c r="A461">
        <v>459</v>
      </c>
      <c r="B461" t="s">
        <v>4121</v>
      </c>
      <c r="C461" t="s">
        <v>5760</v>
      </c>
      <c r="D461" t="s">
        <v>1572</v>
      </c>
      <c r="E461" t="s">
        <v>1573</v>
      </c>
      <c r="F461" t="s">
        <v>30</v>
      </c>
      <c r="G461" t="s">
        <v>17</v>
      </c>
      <c r="H461" t="s">
        <v>5337</v>
      </c>
      <c r="I461" t="s">
        <v>5337</v>
      </c>
      <c r="J461" t="s">
        <v>5353</v>
      </c>
      <c r="K461">
        <v>1</v>
      </c>
      <c r="L461">
        <v>601</v>
      </c>
      <c r="M461" t="s">
        <v>1329</v>
      </c>
      <c r="N461" t="s">
        <v>1570</v>
      </c>
      <c r="O461" t="s">
        <v>25</v>
      </c>
    </row>
    <row r="462" spans="1:15">
      <c r="A462">
        <v>460</v>
      </c>
      <c r="B462" t="s">
        <v>4121</v>
      </c>
      <c r="C462" t="s">
        <v>6025</v>
      </c>
      <c r="D462" t="s">
        <v>1574</v>
      </c>
      <c r="E462" t="s">
        <v>1575</v>
      </c>
      <c r="F462" t="s">
        <v>30</v>
      </c>
      <c r="G462" t="s">
        <v>17</v>
      </c>
      <c r="H462" t="s">
        <v>5337</v>
      </c>
      <c r="I462" t="s">
        <v>5337</v>
      </c>
      <c r="J462" t="s">
        <v>5353</v>
      </c>
      <c r="K462">
        <v>1</v>
      </c>
      <c r="L462">
        <v>602</v>
      </c>
      <c r="M462" t="s">
        <v>1329</v>
      </c>
      <c r="N462" t="s">
        <v>5759</v>
      </c>
      <c r="O462" t="s">
        <v>25</v>
      </c>
    </row>
    <row r="463" spans="1:15">
      <c r="A463">
        <v>461</v>
      </c>
      <c r="B463" t="s">
        <v>4121</v>
      </c>
      <c r="C463" t="s">
        <v>6026</v>
      </c>
      <c r="D463" t="s">
        <v>5761</v>
      </c>
      <c r="E463" t="s">
        <v>5762</v>
      </c>
      <c r="F463" t="s">
        <v>30</v>
      </c>
      <c r="G463" t="s">
        <v>17</v>
      </c>
      <c r="H463" t="s">
        <v>5337</v>
      </c>
      <c r="I463" t="s">
        <v>5337</v>
      </c>
      <c r="J463" t="s">
        <v>5353</v>
      </c>
      <c r="K463">
        <v>1</v>
      </c>
      <c r="L463">
        <v>603</v>
      </c>
      <c r="M463" t="s">
        <v>1329</v>
      </c>
      <c r="N463" t="s">
        <v>5763</v>
      </c>
      <c r="O463" t="s">
        <v>25</v>
      </c>
    </row>
    <row r="464" spans="1:15">
      <c r="L464">
        <v>600</v>
      </c>
      <c r="M464">
        <v>0</v>
      </c>
      <c r="N464">
        <v>0</v>
      </c>
      <c r="O464" t="s">
        <v>1576</v>
      </c>
    </row>
    <row r="465" spans="1:8">
      <c r="A465" t="s">
        <v>5814</v>
      </c>
      <c r="H465" t="s">
        <v>5253</v>
      </c>
    </row>
    <row r="467" spans="1:8">
      <c r="A467" t="s">
        <v>5815</v>
      </c>
    </row>
    <row r="468" spans="1:8">
      <c r="A468" t="s">
        <v>5816</v>
      </c>
      <c r="C468" t="s">
        <v>5335</v>
      </c>
      <c r="D468" t="s">
        <v>5817</v>
      </c>
    </row>
    <row r="469" spans="1:8">
      <c r="C469" t="s">
        <v>5818</v>
      </c>
      <c r="D469" t="s">
        <v>5819</v>
      </c>
    </row>
    <row r="470" spans="1:8">
      <c r="C470" t="s">
        <v>5340</v>
      </c>
      <c r="D470" t="s">
        <v>5820</v>
      </c>
    </row>
    <row r="471" spans="1:8">
      <c r="C471" t="s">
        <v>5311</v>
      </c>
      <c r="D471" t="s">
        <v>5821</v>
      </c>
    </row>
    <row r="472" spans="1:8">
      <c r="C472" t="s">
        <v>5337</v>
      </c>
      <c r="D472" t="s">
        <v>5822</v>
      </c>
    </row>
    <row r="473" spans="1:8">
      <c r="D473" t="s">
        <v>5823</v>
      </c>
    </row>
    <row r="474" spans="1:8">
      <c r="A474" t="s">
        <v>5824</v>
      </c>
      <c r="C474" t="s">
        <v>5377</v>
      </c>
      <c r="D474" t="s">
        <v>5825</v>
      </c>
    </row>
    <row r="475" spans="1:8">
      <c r="C475" t="s">
        <v>5590</v>
      </c>
      <c r="D475" t="s">
        <v>5819</v>
      </c>
    </row>
    <row r="476" spans="1:8">
      <c r="A476" t="s">
        <v>5826</v>
      </c>
      <c r="C476" t="s">
        <v>5827</v>
      </c>
      <c r="D476" t="s">
        <v>5828</v>
      </c>
    </row>
    <row r="477" spans="1:8">
      <c r="C477" t="s">
        <v>5829</v>
      </c>
      <c r="D477" t="s">
        <v>5830</v>
      </c>
    </row>
    <row r="478" spans="1:8">
      <c r="A478" t="s">
        <v>5831</v>
      </c>
      <c r="C478" t="s">
        <v>5315</v>
      </c>
      <c r="D478" t="s">
        <v>5832</v>
      </c>
    </row>
    <row r="479" spans="1:8">
      <c r="C479" t="s">
        <v>5353</v>
      </c>
      <c r="D479" t="s">
        <v>5833</v>
      </c>
    </row>
    <row r="480" spans="1:8">
      <c r="C480" t="s">
        <v>5834</v>
      </c>
      <c r="D480" t="s">
        <v>5835</v>
      </c>
    </row>
    <row r="481" spans="3:3">
      <c r="C481" t="s">
        <v>5836</v>
      </c>
    </row>
  </sheetData>
  <phoneticPr fontId="1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1403-E3D2-744D-AD69-BDDE13C98EF5}">
  <dimension ref="A1:X359"/>
  <sheetViews>
    <sheetView zoomScale="80" zoomScaleNormal="80" workbookViewId="0">
      <pane xSplit="8" ySplit="1" topLeftCell="I85" activePane="bottomRight" state="frozen"/>
      <selection pane="topRight" activeCell="I1" sqref="I1"/>
      <selection pane="bottomLeft" activeCell="A2" sqref="A2"/>
      <selection pane="bottomRight" activeCell="B124" sqref="B124"/>
    </sheetView>
  </sheetViews>
  <sheetFormatPr baseColWidth="10" defaultColWidth="11.5" defaultRowHeight="16" customHeight="1"/>
  <cols>
    <col min="1" max="1" width="5.83203125" style="6" customWidth="1"/>
    <col min="2" max="3" width="11" style="6" customWidth="1"/>
    <col min="4" max="4" width="7.5" style="2" customWidth="1"/>
    <col min="5" max="5" width="11" style="2" customWidth="1"/>
    <col min="6" max="6" width="7.33203125" style="2" customWidth="1"/>
    <col min="7" max="7" width="4.6640625" style="7" customWidth="1"/>
    <col min="8" max="8" width="74.5" style="4" customWidth="1"/>
    <col min="9" max="9" width="35.6640625" style="4" customWidth="1"/>
    <col min="10" max="10" width="13" style="2" customWidth="1"/>
    <col min="11" max="12" width="18.5" style="6" customWidth="1"/>
    <col min="13" max="14" width="11" style="6" customWidth="1"/>
    <col min="15" max="15" width="17.5" style="6" customWidth="1"/>
    <col min="16" max="16" width="7.5" style="6" customWidth="1"/>
    <col min="17" max="17" width="28.83203125" style="6" customWidth="1"/>
    <col min="18" max="18" width="9.1640625" style="6" customWidth="1"/>
    <col min="19" max="19" width="62.6640625" style="6" customWidth="1"/>
    <col min="20" max="20" width="15" style="6" customWidth="1"/>
    <col min="21" max="21" width="80.5" style="6" customWidth="1"/>
    <col min="22" max="23" width="8" style="2" customWidth="1"/>
    <col min="24" max="24" width="51.1640625" style="6" customWidth="1"/>
    <col min="25" max="16384" width="11.5" style="6"/>
  </cols>
  <sheetData>
    <row r="1" spans="1:24" s="2" customFormat="1" ht="67.5" customHeight="1">
      <c r="A1" s="1" t="s">
        <v>2039</v>
      </c>
      <c r="B1" s="2" t="s">
        <v>2040</v>
      </c>
      <c r="C1" s="2" t="s">
        <v>2041</v>
      </c>
      <c r="D1" s="1" t="s">
        <v>2042</v>
      </c>
      <c r="E1" s="2" t="s">
        <v>2043</v>
      </c>
      <c r="F1" s="1" t="s">
        <v>2044</v>
      </c>
      <c r="G1" s="3" t="s">
        <v>1577</v>
      </c>
      <c r="H1" s="4" t="s">
        <v>2045</v>
      </c>
      <c r="I1" s="4" t="s">
        <v>2046</v>
      </c>
      <c r="J1" s="1" t="s">
        <v>2047</v>
      </c>
      <c r="K1" s="2" t="s">
        <v>2048</v>
      </c>
      <c r="L1" s="2" t="s">
        <v>2049</v>
      </c>
      <c r="M1" s="5" t="s">
        <v>2050</v>
      </c>
      <c r="N1" s="2" t="s">
        <v>2051</v>
      </c>
      <c r="O1" s="2" t="s">
        <v>2052</v>
      </c>
      <c r="P1" s="1" t="s">
        <v>2053</v>
      </c>
      <c r="Q1" s="2" t="s">
        <v>2054</v>
      </c>
      <c r="R1" s="2" t="s">
        <v>2055</v>
      </c>
      <c r="S1" s="1" t="s">
        <v>2056</v>
      </c>
      <c r="T1" s="2" t="s">
        <v>2057</v>
      </c>
      <c r="U1" s="2" t="s">
        <v>2058</v>
      </c>
      <c r="V1" s="1" t="s">
        <v>2059</v>
      </c>
      <c r="W1" s="1" t="s">
        <v>2060</v>
      </c>
      <c r="X1" s="2" t="s">
        <v>2061</v>
      </c>
    </row>
    <row r="2" spans="1:24" ht="16" customHeight="1">
      <c r="A2" s="6">
        <v>1000</v>
      </c>
      <c r="B2" s="6" t="s">
        <v>2062</v>
      </c>
      <c r="C2" s="6" t="s">
        <v>2063</v>
      </c>
      <c r="D2" s="2" t="s">
        <v>23</v>
      </c>
      <c r="F2" s="2" t="s">
        <v>23</v>
      </c>
      <c r="G2" s="7">
        <v>0</v>
      </c>
      <c r="H2" s="6" t="s">
        <v>2064</v>
      </c>
      <c r="I2" s="6" t="s">
        <v>2065</v>
      </c>
      <c r="K2" s="6" t="s">
        <v>2066</v>
      </c>
      <c r="L2" s="6" t="s">
        <v>2067</v>
      </c>
      <c r="P2" s="6">
        <v>1000</v>
      </c>
      <c r="Q2" s="6" t="s">
        <v>2068</v>
      </c>
      <c r="R2" s="6" t="s">
        <v>2069</v>
      </c>
      <c r="U2" s="6" t="s">
        <v>2070</v>
      </c>
      <c r="V2" s="2" t="s">
        <v>23</v>
      </c>
      <c r="W2" s="2" t="s">
        <v>23</v>
      </c>
    </row>
    <row r="3" spans="1:24" ht="16" customHeight="1">
      <c r="A3" s="6">
        <v>1010</v>
      </c>
      <c r="B3" s="6" t="s">
        <v>1586</v>
      </c>
      <c r="C3" s="6" t="s">
        <v>2063</v>
      </c>
      <c r="D3" s="2" t="s">
        <v>23</v>
      </c>
      <c r="F3" s="2" t="s">
        <v>23</v>
      </c>
      <c r="G3" s="7">
        <v>1</v>
      </c>
      <c r="H3" s="8" t="s">
        <v>1587</v>
      </c>
      <c r="I3" s="8" t="s">
        <v>2071</v>
      </c>
      <c r="J3" s="2" t="s">
        <v>1585</v>
      </c>
      <c r="K3" s="6" t="s">
        <v>2072</v>
      </c>
      <c r="L3" s="6" t="s">
        <v>2073</v>
      </c>
      <c r="N3" s="6" t="s">
        <v>2074</v>
      </c>
      <c r="O3" s="9" t="s">
        <v>2075</v>
      </c>
      <c r="P3" s="6">
        <v>1030</v>
      </c>
      <c r="Q3" s="6" t="s">
        <v>2076</v>
      </c>
      <c r="R3" s="6" t="s">
        <v>2077</v>
      </c>
      <c r="S3" s="6" t="s">
        <v>2078</v>
      </c>
      <c r="U3" s="6" t="s">
        <v>2079</v>
      </c>
      <c r="V3" s="2" t="s">
        <v>23</v>
      </c>
      <c r="W3" s="2" t="s">
        <v>23</v>
      </c>
      <c r="X3" s="6" t="s">
        <v>3789</v>
      </c>
    </row>
    <row r="4" spans="1:24" ht="16" customHeight="1">
      <c r="A4" s="6">
        <v>1020</v>
      </c>
      <c r="B4" s="6" t="s">
        <v>1592</v>
      </c>
      <c r="C4" s="6" t="s">
        <v>2063</v>
      </c>
      <c r="D4" s="2" t="s">
        <v>23</v>
      </c>
      <c r="F4" s="2" t="s">
        <v>23</v>
      </c>
      <c r="G4" s="7">
        <v>1</v>
      </c>
      <c r="H4" s="8" t="s">
        <v>1593</v>
      </c>
      <c r="I4" s="8" t="s">
        <v>2080</v>
      </c>
      <c r="J4" s="2" t="s">
        <v>1595</v>
      </c>
      <c r="K4" s="6" t="s">
        <v>1594</v>
      </c>
      <c r="L4" s="6" t="s">
        <v>2081</v>
      </c>
      <c r="M4" s="6" t="s">
        <v>2082</v>
      </c>
      <c r="N4" s="6" t="s">
        <v>2083</v>
      </c>
      <c r="O4" s="10">
        <v>45223</v>
      </c>
      <c r="P4" s="6">
        <v>1040</v>
      </c>
      <c r="Q4" s="6" t="s">
        <v>2084</v>
      </c>
      <c r="R4" s="6" t="s">
        <v>2085</v>
      </c>
      <c r="S4" s="6" t="s">
        <v>2086</v>
      </c>
      <c r="U4" s="6" t="s">
        <v>2087</v>
      </c>
      <c r="V4" s="2" t="s">
        <v>23</v>
      </c>
      <c r="W4" s="2" t="s">
        <v>23</v>
      </c>
      <c r="X4" s="6" t="s">
        <v>3790</v>
      </c>
    </row>
    <row r="5" spans="1:24" ht="16" customHeight="1">
      <c r="A5" s="6">
        <v>1030</v>
      </c>
      <c r="B5" s="6" t="s">
        <v>2088</v>
      </c>
      <c r="C5" s="6" t="s">
        <v>2063</v>
      </c>
      <c r="D5" s="2" t="s">
        <v>30</v>
      </c>
      <c r="F5" s="2" t="s">
        <v>30</v>
      </c>
      <c r="G5" s="7">
        <v>1</v>
      </c>
      <c r="H5" s="8" t="s">
        <v>2089</v>
      </c>
      <c r="I5" s="8" t="s">
        <v>2090</v>
      </c>
      <c r="J5" s="2" t="s">
        <v>2091</v>
      </c>
      <c r="K5" s="6" t="s">
        <v>2092</v>
      </c>
      <c r="L5" s="6" t="s">
        <v>2093</v>
      </c>
      <c r="P5" s="6">
        <v>1050</v>
      </c>
      <c r="Q5" s="6" t="s">
        <v>2094</v>
      </c>
      <c r="R5" s="6" t="s">
        <v>2095</v>
      </c>
      <c r="S5" s="6" t="s">
        <v>2096</v>
      </c>
      <c r="U5" s="6" t="s">
        <v>2097</v>
      </c>
      <c r="V5" s="2" t="s">
        <v>30</v>
      </c>
      <c r="W5" s="2" t="s">
        <v>30</v>
      </c>
      <c r="X5" s="6" t="s">
        <v>3791</v>
      </c>
    </row>
    <row r="6" spans="1:24" ht="16" customHeight="1">
      <c r="A6" s="6">
        <v>1040</v>
      </c>
      <c r="B6" s="6" t="s">
        <v>1588</v>
      </c>
      <c r="C6" s="6" t="s">
        <v>2063</v>
      </c>
      <c r="D6" s="2" t="s">
        <v>23</v>
      </c>
      <c r="F6" s="2" t="s">
        <v>23</v>
      </c>
      <c r="G6" s="7">
        <v>1</v>
      </c>
      <c r="H6" s="8" t="s">
        <v>1589</v>
      </c>
      <c r="I6" s="8" t="s">
        <v>2098</v>
      </c>
      <c r="J6" s="2" t="s">
        <v>1591</v>
      </c>
      <c r="K6" s="6" t="s">
        <v>1590</v>
      </c>
      <c r="L6" s="6" t="s">
        <v>2099</v>
      </c>
      <c r="N6" s="6" t="s">
        <v>2100</v>
      </c>
      <c r="O6" s="6">
        <v>380</v>
      </c>
      <c r="P6" s="6">
        <v>1070</v>
      </c>
      <c r="Q6" s="6" t="s">
        <v>2101</v>
      </c>
      <c r="R6" s="6" t="s">
        <v>2102</v>
      </c>
      <c r="S6" s="6" t="s">
        <v>2103</v>
      </c>
      <c r="U6" s="6" t="s">
        <v>2104</v>
      </c>
      <c r="V6" s="2" t="s">
        <v>23</v>
      </c>
      <c r="W6" s="2" t="s">
        <v>30</v>
      </c>
      <c r="X6" s="6" t="s">
        <v>3792</v>
      </c>
    </row>
    <row r="7" spans="1:24" ht="16" customHeight="1">
      <c r="A7" s="6">
        <v>1050</v>
      </c>
      <c r="B7" s="6" t="s">
        <v>1797</v>
      </c>
      <c r="C7" s="6" t="s">
        <v>2063</v>
      </c>
      <c r="D7" s="2" t="s">
        <v>23</v>
      </c>
      <c r="F7" s="2" t="s">
        <v>23</v>
      </c>
      <c r="G7" s="7">
        <v>1</v>
      </c>
      <c r="H7" s="8" t="s">
        <v>1798</v>
      </c>
      <c r="I7" s="8" t="s">
        <v>2105</v>
      </c>
      <c r="J7" s="2" t="s">
        <v>1591</v>
      </c>
      <c r="K7" s="6" t="s">
        <v>2106</v>
      </c>
      <c r="L7" s="6" t="s">
        <v>2107</v>
      </c>
      <c r="M7" s="6" t="s">
        <v>2108</v>
      </c>
      <c r="N7" s="6" t="s">
        <v>2109</v>
      </c>
      <c r="O7" s="6" t="s">
        <v>2110</v>
      </c>
      <c r="P7" s="6">
        <v>1100</v>
      </c>
      <c r="Q7" s="6" t="s">
        <v>2111</v>
      </c>
      <c r="R7" s="6" t="s">
        <v>2102</v>
      </c>
      <c r="S7" s="6" t="s">
        <v>2112</v>
      </c>
      <c r="U7" s="6" t="s">
        <v>2113</v>
      </c>
      <c r="V7" s="2" t="s">
        <v>23</v>
      </c>
      <c r="W7" s="2" t="s">
        <v>30</v>
      </c>
      <c r="X7" s="6" t="s">
        <v>3793</v>
      </c>
    </row>
    <row r="8" spans="1:24" ht="16" customHeight="1">
      <c r="A8" s="6">
        <v>1060</v>
      </c>
      <c r="B8" s="6" t="s">
        <v>1796</v>
      </c>
      <c r="C8" s="6" t="s">
        <v>2043</v>
      </c>
      <c r="D8" s="2" t="s">
        <v>30</v>
      </c>
      <c r="F8" s="2" t="s">
        <v>30</v>
      </c>
      <c r="G8" s="7">
        <v>1</v>
      </c>
      <c r="H8" s="8" t="s">
        <v>2114</v>
      </c>
      <c r="I8" s="8" t="s">
        <v>2115</v>
      </c>
      <c r="J8" s="2" t="s">
        <v>1591</v>
      </c>
      <c r="K8" s="6" t="s">
        <v>2116</v>
      </c>
      <c r="L8" s="6" t="s">
        <v>2117</v>
      </c>
      <c r="M8" s="6" t="s">
        <v>2108</v>
      </c>
      <c r="N8" s="6" t="s">
        <v>2109</v>
      </c>
      <c r="P8" s="6">
        <v>1110</v>
      </c>
      <c r="Q8" s="6" t="s">
        <v>2118</v>
      </c>
      <c r="R8" s="6" t="s">
        <v>2102</v>
      </c>
      <c r="S8" s="6" t="s">
        <v>2119</v>
      </c>
      <c r="U8" s="6" t="s">
        <v>2120</v>
      </c>
      <c r="V8" s="2" t="s">
        <v>30</v>
      </c>
      <c r="W8" s="2" t="s">
        <v>30</v>
      </c>
      <c r="X8" s="6" t="s">
        <v>3794</v>
      </c>
    </row>
    <row r="9" spans="1:24" ht="16" customHeight="1">
      <c r="A9" s="6">
        <v>1070</v>
      </c>
      <c r="B9" s="6" t="s">
        <v>1856</v>
      </c>
      <c r="C9" s="6" t="s">
        <v>2043</v>
      </c>
      <c r="D9" s="2" t="s">
        <v>30</v>
      </c>
      <c r="F9" s="2" t="s">
        <v>30</v>
      </c>
      <c r="G9" s="7">
        <v>1</v>
      </c>
      <c r="H9" s="8" t="s">
        <v>2121</v>
      </c>
      <c r="I9" s="8" t="s">
        <v>2122</v>
      </c>
      <c r="J9" s="2" t="s">
        <v>1595</v>
      </c>
      <c r="K9" s="6" t="s">
        <v>2123</v>
      </c>
      <c r="M9" s="11" t="s">
        <v>2124</v>
      </c>
      <c r="N9" s="6" t="s">
        <v>2083</v>
      </c>
      <c r="P9" s="6">
        <v>1090</v>
      </c>
      <c r="Q9" s="6" t="s">
        <v>2125</v>
      </c>
      <c r="R9" s="6" t="s">
        <v>2085</v>
      </c>
      <c r="S9" s="6" t="s">
        <v>2126</v>
      </c>
      <c r="U9" s="6" t="s">
        <v>2127</v>
      </c>
      <c r="V9" s="2" t="s">
        <v>30</v>
      </c>
      <c r="W9" s="2" t="s">
        <v>30</v>
      </c>
      <c r="X9" s="6" t="s">
        <v>3791</v>
      </c>
    </row>
    <row r="10" spans="1:24" ht="16" customHeight="1">
      <c r="A10" s="6">
        <v>1080</v>
      </c>
      <c r="B10" s="6" t="s">
        <v>1857</v>
      </c>
      <c r="C10" s="6" t="s">
        <v>2043</v>
      </c>
      <c r="D10" s="2" t="s">
        <v>30</v>
      </c>
      <c r="F10" s="2" t="s">
        <v>30</v>
      </c>
      <c r="G10" s="7">
        <v>1</v>
      </c>
      <c r="H10" s="8" t="s">
        <v>2128</v>
      </c>
      <c r="I10" s="8" t="s">
        <v>2129</v>
      </c>
      <c r="J10" s="2" t="s">
        <v>1591</v>
      </c>
      <c r="K10" s="6" t="s">
        <v>2130</v>
      </c>
      <c r="L10" s="6" t="s">
        <v>2131</v>
      </c>
      <c r="M10" s="11" t="s">
        <v>2132</v>
      </c>
      <c r="N10" s="11" t="s">
        <v>2133</v>
      </c>
      <c r="P10" s="6">
        <v>1170</v>
      </c>
      <c r="Q10" s="6" t="s">
        <v>2134</v>
      </c>
      <c r="R10" s="6" t="s">
        <v>2102</v>
      </c>
      <c r="S10" s="6" t="s">
        <v>2135</v>
      </c>
      <c r="U10" s="6" t="s">
        <v>2136</v>
      </c>
      <c r="V10" s="2" t="s">
        <v>30</v>
      </c>
      <c r="W10" s="2" t="s">
        <v>139</v>
      </c>
      <c r="X10" s="6" t="s">
        <v>3791</v>
      </c>
    </row>
    <row r="11" spans="1:24" ht="16" customHeight="1">
      <c r="A11" s="6">
        <v>1090</v>
      </c>
      <c r="B11" s="6" t="s">
        <v>1843</v>
      </c>
      <c r="C11" s="6" t="s">
        <v>2063</v>
      </c>
      <c r="D11" s="2" t="s">
        <v>30</v>
      </c>
      <c r="F11" s="2" t="s">
        <v>30</v>
      </c>
      <c r="G11" s="7">
        <v>1</v>
      </c>
      <c r="H11" s="8" t="s">
        <v>1844</v>
      </c>
      <c r="I11" s="8" t="s">
        <v>851</v>
      </c>
      <c r="J11" s="2" t="s">
        <v>1595</v>
      </c>
      <c r="K11" s="95" t="s">
        <v>1845</v>
      </c>
      <c r="L11" s="6" t="s">
        <v>2137</v>
      </c>
      <c r="M11" s="6" t="s">
        <v>2082</v>
      </c>
      <c r="N11" s="6" t="s">
        <v>2083</v>
      </c>
      <c r="O11" s="10">
        <v>45250</v>
      </c>
      <c r="P11" s="6">
        <v>1060</v>
      </c>
      <c r="Q11" s="6" t="s">
        <v>2138</v>
      </c>
      <c r="R11" s="6" t="s">
        <v>2085</v>
      </c>
      <c r="S11" s="6" t="s">
        <v>2139</v>
      </c>
      <c r="U11" s="6" t="s">
        <v>2140</v>
      </c>
      <c r="V11" s="2" t="s">
        <v>30</v>
      </c>
      <c r="W11" s="2" t="s">
        <v>30</v>
      </c>
      <c r="X11" s="6" t="s">
        <v>3791</v>
      </c>
    </row>
    <row r="12" spans="1:24" ht="16" customHeight="1">
      <c r="A12" s="6">
        <v>1100</v>
      </c>
      <c r="B12" s="6" t="s">
        <v>1599</v>
      </c>
      <c r="C12" s="6" t="s">
        <v>2063</v>
      </c>
      <c r="D12" s="2" t="s">
        <v>30</v>
      </c>
      <c r="F12" s="2" t="s">
        <v>30</v>
      </c>
      <c r="G12" s="7">
        <v>1</v>
      </c>
      <c r="H12" s="8" t="s">
        <v>1600</v>
      </c>
      <c r="I12" s="8" t="s">
        <v>2141</v>
      </c>
      <c r="J12" s="2" t="s">
        <v>1582</v>
      </c>
      <c r="K12" s="6" t="s">
        <v>1601</v>
      </c>
      <c r="L12" s="6" t="s">
        <v>2142</v>
      </c>
      <c r="M12" s="6" t="s">
        <v>2143</v>
      </c>
      <c r="N12" s="6" t="s">
        <v>2144</v>
      </c>
      <c r="O12" s="6" t="s">
        <v>2145</v>
      </c>
      <c r="P12" s="6">
        <v>1130</v>
      </c>
      <c r="Q12" s="6" t="s">
        <v>2146</v>
      </c>
      <c r="R12" s="6" t="s">
        <v>2147</v>
      </c>
      <c r="S12" s="6" t="s">
        <v>2148</v>
      </c>
      <c r="U12" s="6" t="s">
        <v>2149</v>
      </c>
      <c r="V12" s="2" t="s">
        <v>30</v>
      </c>
      <c r="W12" s="2" t="s">
        <v>30</v>
      </c>
      <c r="X12" s="6" t="s">
        <v>3791</v>
      </c>
    </row>
    <row r="13" spans="1:24" ht="16" customHeight="1">
      <c r="A13" s="6">
        <v>1110</v>
      </c>
      <c r="B13" s="6" t="s">
        <v>1752</v>
      </c>
      <c r="C13" s="6" t="s">
        <v>2063</v>
      </c>
      <c r="D13" s="2" t="s">
        <v>30</v>
      </c>
      <c r="F13" s="2" t="s">
        <v>30</v>
      </c>
      <c r="G13" s="7">
        <v>1</v>
      </c>
      <c r="H13" s="8" t="s">
        <v>1753</v>
      </c>
      <c r="I13" s="8" t="s">
        <v>2150</v>
      </c>
      <c r="J13" s="2" t="s">
        <v>2151</v>
      </c>
      <c r="K13" s="6" t="s">
        <v>2152</v>
      </c>
      <c r="L13" s="6" t="s">
        <v>392</v>
      </c>
      <c r="N13" s="6" t="s">
        <v>2153</v>
      </c>
      <c r="P13" s="6">
        <v>1460</v>
      </c>
      <c r="Q13" s="6" t="s">
        <v>2076</v>
      </c>
      <c r="R13" s="6" t="s">
        <v>2077</v>
      </c>
      <c r="S13" s="6" t="s">
        <v>2154</v>
      </c>
      <c r="U13" s="6" t="s">
        <v>2155</v>
      </c>
      <c r="V13" s="2" t="s">
        <v>23</v>
      </c>
      <c r="W13" s="2" t="s">
        <v>23</v>
      </c>
      <c r="X13" s="6" t="s">
        <v>3795</v>
      </c>
    </row>
    <row r="14" spans="1:24" ht="16" customHeight="1">
      <c r="A14" s="6">
        <v>1120</v>
      </c>
      <c r="B14" s="6" t="s">
        <v>1725</v>
      </c>
      <c r="C14" s="6" t="s">
        <v>2063</v>
      </c>
      <c r="D14" s="2" t="s">
        <v>30</v>
      </c>
      <c r="F14" s="2" t="s">
        <v>30</v>
      </c>
      <c r="G14" s="7">
        <v>1</v>
      </c>
      <c r="H14" s="8" t="s">
        <v>1726</v>
      </c>
      <c r="I14" s="8" t="s">
        <v>2156</v>
      </c>
      <c r="J14" s="2" t="s">
        <v>2151</v>
      </c>
      <c r="K14" s="6" t="s">
        <v>1727</v>
      </c>
      <c r="L14" s="6" t="s">
        <v>2157</v>
      </c>
      <c r="P14" s="6">
        <v>1320</v>
      </c>
      <c r="Q14" s="6" t="s">
        <v>2076</v>
      </c>
      <c r="R14" s="6" t="s">
        <v>2077</v>
      </c>
      <c r="S14" s="6" t="s">
        <v>2158</v>
      </c>
      <c r="U14" s="6" t="s">
        <v>2159</v>
      </c>
      <c r="V14" s="2" t="s">
        <v>23</v>
      </c>
      <c r="W14" s="2" t="s">
        <v>23</v>
      </c>
      <c r="X14" s="6" t="s">
        <v>3796</v>
      </c>
    </row>
    <row r="15" spans="1:24" ht="16" customHeight="1">
      <c r="A15" s="6">
        <v>1130</v>
      </c>
      <c r="B15" s="6" t="s">
        <v>1721</v>
      </c>
      <c r="C15" s="6" t="s">
        <v>2063</v>
      </c>
      <c r="D15" s="2" t="s">
        <v>30</v>
      </c>
      <c r="F15" s="2" t="s">
        <v>30</v>
      </c>
      <c r="G15" s="7">
        <v>1</v>
      </c>
      <c r="H15" s="8" t="s">
        <v>1722</v>
      </c>
      <c r="I15" s="8" t="s">
        <v>2160</v>
      </c>
      <c r="J15" s="2" t="s">
        <v>2151</v>
      </c>
      <c r="K15" s="6" t="s">
        <v>2161</v>
      </c>
      <c r="L15" s="6" t="s">
        <v>2162</v>
      </c>
      <c r="M15" s="11" t="s">
        <v>2163</v>
      </c>
      <c r="N15" s="6" t="s">
        <v>2164</v>
      </c>
      <c r="O15" s="6" t="s">
        <v>2165</v>
      </c>
      <c r="P15" s="6">
        <v>1190</v>
      </c>
      <c r="Q15" s="6" t="s">
        <v>2076</v>
      </c>
      <c r="R15" s="6" t="s">
        <v>2077</v>
      </c>
      <c r="S15" s="6" t="s">
        <v>2166</v>
      </c>
      <c r="U15" s="6" t="s">
        <v>2167</v>
      </c>
      <c r="V15" s="2" t="s">
        <v>23</v>
      </c>
      <c r="W15" s="2" t="s">
        <v>23</v>
      </c>
      <c r="X15" s="6" t="s">
        <v>3797</v>
      </c>
    </row>
    <row r="16" spans="1:24" ht="16" customHeight="1">
      <c r="A16" s="6">
        <v>1140</v>
      </c>
      <c r="B16" s="6" t="s">
        <v>1723</v>
      </c>
      <c r="C16" s="6" t="s">
        <v>2063</v>
      </c>
      <c r="D16" s="2" t="s">
        <v>30</v>
      </c>
      <c r="F16" s="2" t="s">
        <v>30</v>
      </c>
      <c r="G16" s="7">
        <v>1</v>
      </c>
      <c r="H16" s="8" t="s">
        <v>1724</v>
      </c>
      <c r="I16" s="8" t="s">
        <v>2168</v>
      </c>
      <c r="J16" s="2" t="s">
        <v>2151</v>
      </c>
      <c r="K16" s="6" t="s">
        <v>2169</v>
      </c>
      <c r="L16" s="6" t="s">
        <v>2170</v>
      </c>
      <c r="M16" s="11" t="s">
        <v>2171</v>
      </c>
      <c r="N16" s="6" t="s">
        <v>2172</v>
      </c>
      <c r="O16" s="6" t="s">
        <v>2173</v>
      </c>
      <c r="P16" s="6">
        <v>1200</v>
      </c>
      <c r="Q16" s="6" t="s">
        <v>2174</v>
      </c>
      <c r="R16" s="6" t="s">
        <v>2077</v>
      </c>
      <c r="S16" s="6" t="s">
        <v>2175</v>
      </c>
      <c r="U16" s="6" t="s">
        <v>2176</v>
      </c>
      <c r="V16" s="2" t="s">
        <v>30</v>
      </c>
      <c r="W16" s="2" t="s">
        <v>30</v>
      </c>
      <c r="X16" s="6" t="s">
        <v>3798</v>
      </c>
    </row>
    <row r="17" spans="1:24" ht="16" customHeight="1">
      <c r="A17" s="6">
        <v>1150</v>
      </c>
      <c r="B17" s="6" t="s">
        <v>1785</v>
      </c>
      <c r="C17" s="6" t="s">
        <v>2063</v>
      </c>
      <c r="D17" s="2" t="s">
        <v>30</v>
      </c>
      <c r="F17" s="2" t="s">
        <v>30</v>
      </c>
      <c r="G17" s="7">
        <v>1</v>
      </c>
      <c r="H17" s="8" t="s">
        <v>1786</v>
      </c>
      <c r="I17" s="8" t="s">
        <v>2177</v>
      </c>
      <c r="J17" s="2" t="s">
        <v>2151</v>
      </c>
      <c r="K17" s="6" t="s">
        <v>1787</v>
      </c>
      <c r="L17" s="6" t="s">
        <v>2178</v>
      </c>
      <c r="P17" s="6">
        <v>1280</v>
      </c>
      <c r="Q17" s="6" t="s">
        <v>2076</v>
      </c>
      <c r="R17" s="6" t="s">
        <v>2077</v>
      </c>
      <c r="S17" s="6" t="s">
        <v>2179</v>
      </c>
      <c r="U17" s="6" t="s">
        <v>2180</v>
      </c>
      <c r="V17" s="2" t="s">
        <v>23</v>
      </c>
      <c r="W17" s="2" t="s">
        <v>23</v>
      </c>
      <c r="X17" s="6" t="s">
        <v>3791</v>
      </c>
    </row>
    <row r="18" spans="1:24" ht="16" customHeight="1">
      <c r="A18" s="6">
        <v>1160</v>
      </c>
      <c r="B18" s="6" t="s">
        <v>1782</v>
      </c>
      <c r="C18" s="6" t="s">
        <v>2063</v>
      </c>
      <c r="D18" s="2" t="s">
        <v>30</v>
      </c>
      <c r="F18" s="2" t="s">
        <v>30</v>
      </c>
      <c r="G18" s="7">
        <v>1</v>
      </c>
      <c r="H18" s="8" t="s">
        <v>1783</v>
      </c>
      <c r="I18" s="8" t="s">
        <v>2181</v>
      </c>
      <c r="J18" s="2" t="s">
        <v>2151</v>
      </c>
      <c r="K18" s="6" t="s">
        <v>1784</v>
      </c>
      <c r="L18" s="6" t="s">
        <v>2182</v>
      </c>
      <c r="P18" s="6">
        <v>1260</v>
      </c>
      <c r="Q18" s="6" t="s">
        <v>2076</v>
      </c>
      <c r="R18" s="6" t="s">
        <v>2077</v>
      </c>
      <c r="S18" s="6" t="s">
        <v>2183</v>
      </c>
      <c r="U18" s="6" t="s">
        <v>2184</v>
      </c>
      <c r="V18" s="2" t="s">
        <v>23</v>
      </c>
      <c r="W18" s="2" t="s">
        <v>23</v>
      </c>
      <c r="X18" s="6" t="s">
        <v>3791</v>
      </c>
    </row>
    <row r="19" spans="1:24" ht="16" customHeight="1">
      <c r="A19" s="6">
        <v>1170</v>
      </c>
      <c r="B19" s="6" t="s">
        <v>1731</v>
      </c>
      <c r="C19" s="6" t="s">
        <v>2063</v>
      </c>
      <c r="D19" s="2" t="s">
        <v>30</v>
      </c>
      <c r="F19" s="2" t="s">
        <v>30</v>
      </c>
      <c r="G19" s="7">
        <v>1</v>
      </c>
      <c r="H19" s="8" t="s">
        <v>1732</v>
      </c>
      <c r="I19" s="8" t="s">
        <v>2185</v>
      </c>
      <c r="J19" s="2" t="s">
        <v>2151</v>
      </c>
      <c r="K19" s="6" t="s">
        <v>1733</v>
      </c>
      <c r="L19" s="6" t="s">
        <v>2186</v>
      </c>
      <c r="P19" s="6">
        <v>1300</v>
      </c>
      <c r="Q19" s="6" t="s">
        <v>2076</v>
      </c>
      <c r="R19" s="6" t="s">
        <v>2077</v>
      </c>
      <c r="S19" s="6" t="s">
        <v>2187</v>
      </c>
      <c r="U19" s="6" t="s">
        <v>2188</v>
      </c>
      <c r="V19" s="2" t="s">
        <v>23</v>
      </c>
      <c r="W19" s="2" t="s">
        <v>23</v>
      </c>
      <c r="X19" s="6" t="s">
        <v>3791</v>
      </c>
    </row>
    <row r="20" spans="1:24" ht="16" customHeight="1">
      <c r="A20" s="6">
        <v>1180</v>
      </c>
      <c r="B20" s="6" t="s">
        <v>1734</v>
      </c>
      <c r="C20" s="6" t="s">
        <v>2063</v>
      </c>
      <c r="D20" s="2" t="s">
        <v>30</v>
      </c>
      <c r="F20" s="2" t="s">
        <v>30</v>
      </c>
      <c r="G20" s="7">
        <v>1</v>
      </c>
      <c r="H20" s="8" t="s">
        <v>1735</v>
      </c>
      <c r="I20" s="8" t="s">
        <v>2189</v>
      </c>
      <c r="J20" s="2" t="s">
        <v>1585</v>
      </c>
      <c r="K20" s="6" t="s">
        <v>2190</v>
      </c>
      <c r="L20" s="6" t="s">
        <v>2191</v>
      </c>
      <c r="P20" s="6">
        <v>1340</v>
      </c>
      <c r="Q20" s="6" t="s">
        <v>2076</v>
      </c>
      <c r="R20" s="6" t="s">
        <v>2077</v>
      </c>
      <c r="S20" s="6" t="s">
        <v>2192</v>
      </c>
      <c r="U20" s="6" t="s">
        <v>2193</v>
      </c>
      <c r="V20" s="2" t="s">
        <v>23</v>
      </c>
      <c r="W20" s="2" t="s">
        <v>23</v>
      </c>
      <c r="X20" s="6" t="s">
        <v>3791</v>
      </c>
    </row>
    <row r="21" spans="1:24" ht="16" customHeight="1">
      <c r="A21" s="6">
        <v>1190</v>
      </c>
      <c r="B21" s="6" t="s">
        <v>2194</v>
      </c>
      <c r="C21" s="6" t="s">
        <v>2063</v>
      </c>
      <c r="D21" s="2" t="s">
        <v>30</v>
      </c>
      <c r="F21" s="2" t="s">
        <v>30</v>
      </c>
      <c r="G21" s="7">
        <v>1</v>
      </c>
      <c r="H21" s="8" t="s">
        <v>1751</v>
      </c>
      <c r="I21" s="8" t="s">
        <v>2195</v>
      </c>
      <c r="J21" s="2" t="s">
        <v>1591</v>
      </c>
      <c r="K21" s="6" t="s">
        <v>2196</v>
      </c>
      <c r="L21" s="6" t="s">
        <v>2197</v>
      </c>
      <c r="P21" s="6">
        <v>1350</v>
      </c>
      <c r="Q21" s="6" t="s">
        <v>2198</v>
      </c>
      <c r="R21" s="6" t="s">
        <v>2199</v>
      </c>
      <c r="S21" s="6" t="s">
        <v>2200</v>
      </c>
      <c r="U21" s="6" t="s">
        <v>2201</v>
      </c>
      <c r="V21" s="2" t="s">
        <v>30</v>
      </c>
      <c r="W21" s="2" t="s">
        <v>30</v>
      </c>
      <c r="X21" s="6" t="s">
        <v>3791</v>
      </c>
    </row>
    <row r="22" spans="1:24" ht="16" customHeight="1">
      <c r="A22" s="6">
        <v>1200</v>
      </c>
      <c r="B22" s="6" t="s">
        <v>1930</v>
      </c>
      <c r="C22" s="6" t="s">
        <v>2063</v>
      </c>
      <c r="D22" s="2" t="s">
        <v>30</v>
      </c>
      <c r="F22" s="2" t="s">
        <v>30</v>
      </c>
      <c r="G22" s="7">
        <v>1</v>
      </c>
      <c r="H22" s="8" t="s">
        <v>1931</v>
      </c>
      <c r="I22" s="8" t="s">
        <v>2202</v>
      </c>
      <c r="J22" s="2" t="s">
        <v>1582</v>
      </c>
      <c r="K22" s="6" t="s">
        <v>2203</v>
      </c>
      <c r="L22" s="6" t="s">
        <v>2204</v>
      </c>
      <c r="O22" s="6" t="s">
        <v>2205</v>
      </c>
      <c r="P22" s="6">
        <v>1120</v>
      </c>
      <c r="Q22" s="6" t="s">
        <v>2206</v>
      </c>
      <c r="R22" s="6" t="s">
        <v>2147</v>
      </c>
      <c r="S22" s="6" t="s">
        <v>2207</v>
      </c>
      <c r="U22" s="6" t="s">
        <v>2208</v>
      </c>
      <c r="V22" s="2" t="s">
        <v>30</v>
      </c>
      <c r="W22" s="2" t="s">
        <v>30</v>
      </c>
      <c r="X22" s="6" t="s">
        <v>3791</v>
      </c>
    </row>
    <row r="23" spans="1:24" ht="16" customHeight="1">
      <c r="A23" s="6">
        <v>1210</v>
      </c>
      <c r="B23" s="6" t="s">
        <v>2209</v>
      </c>
      <c r="C23" s="6" t="s">
        <v>2043</v>
      </c>
      <c r="D23" s="2" t="s">
        <v>139</v>
      </c>
      <c r="F23" s="2" t="s">
        <v>139</v>
      </c>
      <c r="G23" s="7">
        <v>1</v>
      </c>
      <c r="H23" s="8" t="s">
        <v>2210</v>
      </c>
      <c r="I23" s="8" t="s">
        <v>2211</v>
      </c>
      <c r="K23" s="6" t="s">
        <v>2212</v>
      </c>
      <c r="L23" s="6" t="s">
        <v>2213</v>
      </c>
      <c r="P23" s="6">
        <v>2920</v>
      </c>
      <c r="Q23" s="6" t="s">
        <v>2214</v>
      </c>
      <c r="R23" s="6" t="s">
        <v>2215</v>
      </c>
      <c r="S23" s="6" t="s">
        <v>2216</v>
      </c>
      <c r="U23" s="6" t="s">
        <v>2217</v>
      </c>
      <c r="V23" s="2" t="s">
        <v>139</v>
      </c>
      <c r="W23" s="2" t="s">
        <v>139</v>
      </c>
      <c r="X23" s="6">
        <v>0</v>
      </c>
    </row>
    <row r="24" spans="1:24" ht="16" customHeight="1">
      <c r="A24" s="6">
        <v>1220</v>
      </c>
      <c r="B24" s="6" t="s">
        <v>2218</v>
      </c>
      <c r="C24" s="6" t="s">
        <v>2043</v>
      </c>
      <c r="D24" s="2" t="s">
        <v>30</v>
      </c>
      <c r="F24" s="2" t="s">
        <v>30</v>
      </c>
      <c r="G24" s="7">
        <v>2</v>
      </c>
      <c r="H24" s="96" t="s">
        <v>2219</v>
      </c>
      <c r="I24" s="12" t="s">
        <v>2220</v>
      </c>
      <c r="J24" s="2" t="s">
        <v>1585</v>
      </c>
      <c r="K24" s="6" t="s">
        <v>2221</v>
      </c>
      <c r="L24" s="6" t="s">
        <v>2222</v>
      </c>
      <c r="P24" s="6">
        <v>2930</v>
      </c>
      <c r="Q24" s="6" t="s">
        <v>2223</v>
      </c>
      <c r="R24" s="6" t="s">
        <v>2077</v>
      </c>
      <c r="S24" s="6" t="s">
        <v>2224</v>
      </c>
      <c r="U24" s="6" t="s">
        <v>2225</v>
      </c>
      <c r="V24" s="2" t="s">
        <v>30</v>
      </c>
      <c r="W24" s="2" t="s">
        <v>139</v>
      </c>
      <c r="X24" s="6" t="s">
        <v>3791</v>
      </c>
    </row>
    <row r="25" spans="1:24" ht="16" customHeight="1">
      <c r="A25" s="6">
        <v>1230</v>
      </c>
      <c r="B25" s="6" t="s">
        <v>1840</v>
      </c>
      <c r="C25" s="6" t="s">
        <v>2063</v>
      </c>
      <c r="D25" s="2" t="s">
        <v>30</v>
      </c>
      <c r="F25" s="2" t="s">
        <v>30</v>
      </c>
      <c r="G25" s="7">
        <v>2</v>
      </c>
      <c r="H25" s="12" t="s">
        <v>1841</v>
      </c>
      <c r="I25" s="12" t="s">
        <v>2211</v>
      </c>
      <c r="J25" s="2" t="s">
        <v>1582</v>
      </c>
      <c r="K25" s="6" t="s">
        <v>1842</v>
      </c>
      <c r="L25" s="6" t="s">
        <v>2226</v>
      </c>
      <c r="N25" s="11" t="s">
        <v>2227</v>
      </c>
      <c r="O25" s="6" t="s">
        <v>2228</v>
      </c>
      <c r="P25" s="6">
        <v>2940</v>
      </c>
      <c r="Q25" s="6" t="s">
        <v>2229</v>
      </c>
      <c r="R25" s="6" t="s">
        <v>2147</v>
      </c>
      <c r="S25" s="6" t="s">
        <v>2230</v>
      </c>
      <c r="U25" s="6" t="s">
        <v>2231</v>
      </c>
      <c r="V25" s="2" t="s">
        <v>30</v>
      </c>
      <c r="W25" s="2" t="s">
        <v>139</v>
      </c>
      <c r="X25" s="6" t="s">
        <v>3799</v>
      </c>
    </row>
    <row r="26" spans="1:24" ht="16" customHeight="1">
      <c r="A26" s="6">
        <v>1240</v>
      </c>
      <c r="B26" s="6" t="s">
        <v>2232</v>
      </c>
      <c r="C26" s="6" t="s">
        <v>2043</v>
      </c>
      <c r="D26" s="2" t="s">
        <v>30</v>
      </c>
      <c r="F26" s="2" t="s">
        <v>30</v>
      </c>
      <c r="G26" s="7">
        <v>2</v>
      </c>
      <c r="H26" s="12" t="s">
        <v>2233</v>
      </c>
      <c r="I26" s="12" t="s">
        <v>2234</v>
      </c>
      <c r="J26" s="2" t="s">
        <v>1851</v>
      </c>
      <c r="K26" s="6" t="s">
        <v>2235</v>
      </c>
      <c r="L26" s="6" t="s">
        <v>2236</v>
      </c>
      <c r="P26" s="6">
        <v>2950</v>
      </c>
      <c r="Q26" s="6" t="s">
        <v>2237</v>
      </c>
      <c r="R26" s="6" t="s">
        <v>2238</v>
      </c>
      <c r="S26" s="6" t="s">
        <v>2239</v>
      </c>
      <c r="U26" s="6" t="s">
        <v>2240</v>
      </c>
      <c r="V26" s="2" t="s">
        <v>30</v>
      </c>
      <c r="W26" s="2" t="s">
        <v>30</v>
      </c>
      <c r="X26" s="6" t="s">
        <v>3791</v>
      </c>
    </row>
    <row r="27" spans="1:24" ht="16" customHeight="1">
      <c r="A27" s="6">
        <v>1250</v>
      </c>
      <c r="B27" s="6" t="s">
        <v>2241</v>
      </c>
      <c r="C27" s="6" t="s">
        <v>2043</v>
      </c>
      <c r="D27" s="2" t="s">
        <v>30</v>
      </c>
      <c r="F27" s="2" t="s">
        <v>30</v>
      </c>
      <c r="G27" s="7">
        <v>2</v>
      </c>
      <c r="H27" s="12" t="s">
        <v>2242</v>
      </c>
      <c r="I27" s="12" t="s">
        <v>2243</v>
      </c>
      <c r="J27" s="2" t="s">
        <v>1595</v>
      </c>
      <c r="K27" s="6" t="s">
        <v>2244</v>
      </c>
      <c r="L27" s="6" t="s">
        <v>2245</v>
      </c>
      <c r="M27" s="6" t="s">
        <v>2082</v>
      </c>
      <c r="N27" s="6" t="s">
        <v>2083</v>
      </c>
      <c r="P27" s="6">
        <v>2960</v>
      </c>
      <c r="Q27" s="6" t="s">
        <v>2246</v>
      </c>
      <c r="R27" s="6" t="s">
        <v>2085</v>
      </c>
      <c r="S27" s="6" t="s">
        <v>2247</v>
      </c>
      <c r="U27" s="6" t="s">
        <v>2248</v>
      </c>
      <c r="V27" s="2" t="s">
        <v>30</v>
      </c>
      <c r="W27" s="2" t="s">
        <v>30</v>
      </c>
      <c r="X27" s="6" t="s">
        <v>3800</v>
      </c>
    </row>
    <row r="28" spans="1:24" ht="16" customHeight="1">
      <c r="A28" s="6">
        <v>1260</v>
      </c>
      <c r="B28" s="6" t="s">
        <v>1596</v>
      </c>
      <c r="C28" s="6" t="s">
        <v>2063</v>
      </c>
      <c r="D28" s="2" t="s">
        <v>30</v>
      </c>
      <c r="F28" s="2" t="s">
        <v>30</v>
      </c>
      <c r="G28" s="7">
        <v>1</v>
      </c>
      <c r="H28" s="8" t="s">
        <v>1597</v>
      </c>
      <c r="I28" s="8" t="s">
        <v>2249</v>
      </c>
      <c r="J28" s="2" t="s">
        <v>1582</v>
      </c>
      <c r="K28" s="6" t="s">
        <v>1598</v>
      </c>
      <c r="L28" s="6" t="s">
        <v>2250</v>
      </c>
      <c r="P28" s="6">
        <v>1080</v>
      </c>
      <c r="Q28" s="6" t="s">
        <v>2229</v>
      </c>
      <c r="R28" s="6" t="s">
        <v>2147</v>
      </c>
      <c r="S28" s="6" t="s">
        <v>2251</v>
      </c>
      <c r="U28" s="6" t="s">
        <v>2252</v>
      </c>
      <c r="V28" s="2" t="s">
        <v>30</v>
      </c>
      <c r="W28" s="2" t="s">
        <v>139</v>
      </c>
      <c r="X28" s="6" t="s">
        <v>3801</v>
      </c>
    </row>
    <row r="29" spans="1:24" ht="16" customHeight="1">
      <c r="A29" s="6">
        <v>1270</v>
      </c>
      <c r="B29" s="6" t="s">
        <v>1578</v>
      </c>
      <c r="C29" s="6" t="s">
        <v>2063</v>
      </c>
      <c r="D29" s="2" t="s">
        <v>23</v>
      </c>
      <c r="F29" s="2" t="s">
        <v>23</v>
      </c>
      <c r="G29" s="7">
        <v>1</v>
      </c>
      <c r="H29" s="8" t="s">
        <v>1579</v>
      </c>
      <c r="I29" s="8" t="s">
        <v>2253</v>
      </c>
      <c r="K29" s="6" t="s">
        <v>2254</v>
      </c>
      <c r="L29" s="6" t="s">
        <v>2255</v>
      </c>
      <c r="P29" s="6">
        <v>4570</v>
      </c>
      <c r="X29" s="6">
        <v>0</v>
      </c>
    </row>
    <row r="30" spans="1:24" ht="16" customHeight="1">
      <c r="A30" s="6">
        <v>1280</v>
      </c>
      <c r="B30" s="6" t="s">
        <v>1580</v>
      </c>
      <c r="C30" s="6" t="s">
        <v>2063</v>
      </c>
      <c r="D30" s="2" t="s">
        <v>23</v>
      </c>
      <c r="F30" s="2" t="s">
        <v>23</v>
      </c>
      <c r="G30" s="7">
        <v>2</v>
      </c>
      <c r="H30" s="12" t="s">
        <v>1581</v>
      </c>
      <c r="I30" s="12" t="s">
        <v>2256</v>
      </c>
      <c r="J30" s="2" t="s">
        <v>1582</v>
      </c>
      <c r="K30" s="6" t="s">
        <v>2257</v>
      </c>
      <c r="L30" s="6" t="s">
        <v>2258</v>
      </c>
      <c r="O30" s="6" t="s">
        <v>2259</v>
      </c>
      <c r="P30" s="6">
        <v>1020</v>
      </c>
      <c r="Q30" s="6" t="s">
        <v>2260</v>
      </c>
      <c r="R30" s="6" t="s">
        <v>2077</v>
      </c>
      <c r="S30" s="6" t="s">
        <v>2261</v>
      </c>
      <c r="U30" s="6" t="s">
        <v>2262</v>
      </c>
      <c r="V30" s="2" t="s">
        <v>23</v>
      </c>
      <c r="W30" s="2" t="s">
        <v>30</v>
      </c>
      <c r="X30" s="6" t="s">
        <v>3802</v>
      </c>
    </row>
    <row r="31" spans="1:24" ht="16" customHeight="1">
      <c r="A31" s="6">
        <v>1290</v>
      </c>
      <c r="B31" s="6" t="s">
        <v>1583</v>
      </c>
      <c r="C31" s="6" t="s">
        <v>2063</v>
      </c>
      <c r="D31" s="2" t="s">
        <v>23</v>
      </c>
      <c r="F31" s="2" t="s">
        <v>23</v>
      </c>
      <c r="G31" s="7">
        <v>2</v>
      </c>
      <c r="H31" s="12" t="s">
        <v>1584</v>
      </c>
      <c r="I31" s="12" t="s">
        <v>2263</v>
      </c>
      <c r="J31" s="2" t="s">
        <v>1585</v>
      </c>
      <c r="K31" s="6" t="s">
        <v>2264</v>
      </c>
      <c r="L31" s="6" t="s">
        <v>2265</v>
      </c>
      <c r="O31" s="6" t="s">
        <v>2266</v>
      </c>
      <c r="P31" s="6">
        <v>1010</v>
      </c>
      <c r="Q31" s="6" t="s">
        <v>2267</v>
      </c>
      <c r="R31" s="6" t="s">
        <v>2077</v>
      </c>
      <c r="S31" s="6" t="s">
        <v>2268</v>
      </c>
      <c r="U31" s="6" t="s">
        <v>2269</v>
      </c>
      <c r="V31" s="2" t="s">
        <v>23</v>
      </c>
      <c r="W31" s="2" t="s">
        <v>30</v>
      </c>
      <c r="X31" s="6" t="s">
        <v>3803</v>
      </c>
    </row>
    <row r="32" spans="1:24" ht="16" customHeight="1">
      <c r="A32" s="6">
        <v>1300</v>
      </c>
      <c r="B32" s="6" t="s">
        <v>1922</v>
      </c>
      <c r="C32" s="6" t="s">
        <v>2063</v>
      </c>
      <c r="D32" s="2" t="s">
        <v>139</v>
      </c>
      <c r="F32" s="2" t="s">
        <v>139</v>
      </c>
      <c r="G32" s="7">
        <v>1</v>
      </c>
      <c r="H32" s="8" t="s">
        <v>1923</v>
      </c>
      <c r="I32" s="8" t="s">
        <v>2270</v>
      </c>
      <c r="K32" s="6" t="s">
        <v>1924</v>
      </c>
      <c r="L32" s="6" t="s">
        <v>2271</v>
      </c>
      <c r="M32" s="11" t="s">
        <v>2272</v>
      </c>
      <c r="N32" s="11" t="s">
        <v>2273</v>
      </c>
      <c r="P32" s="6">
        <v>1210</v>
      </c>
      <c r="Q32" s="6" t="s">
        <v>2274</v>
      </c>
      <c r="R32" s="6" t="s">
        <v>2275</v>
      </c>
      <c r="S32" s="6" t="s">
        <v>2276</v>
      </c>
      <c r="U32" s="6" t="s">
        <v>2277</v>
      </c>
      <c r="V32" s="2" t="s">
        <v>139</v>
      </c>
      <c r="W32" s="2" t="s">
        <v>139</v>
      </c>
      <c r="X32" s="6" t="s">
        <v>3791</v>
      </c>
    </row>
    <row r="33" spans="1:24" ht="16" customHeight="1">
      <c r="A33" s="6">
        <v>1310</v>
      </c>
      <c r="B33" s="6" t="s">
        <v>1925</v>
      </c>
      <c r="C33" s="6" t="s">
        <v>2063</v>
      </c>
      <c r="D33" s="2" t="s">
        <v>23</v>
      </c>
      <c r="F33" s="2" t="s">
        <v>23</v>
      </c>
      <c r="G33" s="7">
        <v>2</v>
      </c>
      <c r="H33" s="12" t="s">
        <v>2278</v>
      </c>
      <c r="I33" s="12" t="s">
        <v>2270</v>
      </c>
      <c r="J33" s="2" t="s">
        <v>2151</v>
      </c>
      <c r="K33" s="6" t="s">
        <v>1926</v>
      </c>
      <c r="L33" s="6" t="s">
        <v>2279</v>
      </c>
      <c r="P33" s="6">
        <v>1230</v>
      </c>
      <c r="Q33" s="6" t="s">
        <v>2076</v>
      </c>
      <c r="R33" s="6" t="s">
        <v>2077</v>
      </c>
      <c r="S33" s="6" t="s">
        <v>2280</v>
      </c>
      <c r="U33" s="6" t="s">
        <v>2281</v>
      </c>
      <c r="V33" s="2" t="s">
        <v>23</v>
      </c>
      <c r="W33" s="2" t="s">
        <v>23</v>
      </c>
      <c r="X33" s="6" t="s">
        <v>3791</v>
      </c>
    </row>
    <row r="34" spans="1:24" ht="16" customHeight="1">
      <c r="A34" s="6">
        <v>1320</v>
      </c>
      <c r="B34" s="6" t="s">
        <v>1927</v>
      </c>
      <c r="C34" s="6" t="s">
        <v>2063</v>
      </c>
      <c r="D34" s="2" t="s">
        <v>30</v>
      </c>
      <c r="F34" s="2" t="s">
        <v>30</v>
      </c>
      <c r="G34" s="7">
        <v>2</v>
      </c>
      <c r="H34" s="12" t="s">
        <v>1928</v>
      </c>
      <c r="I34" s="12" t="s">
        <v>2282</v>
      </c>
      <c r="J34" s="2" t="s">
        <v>1595</v>
      </c>
      <c r="K34" s="6" t="s">
        <v>1929</v>
      </c>
      <c r="L34" s="6" t="s">
        <v>2283</v>
      </c>
      <c r="M34" s="6" t="s">
        <v>2082</v>
      </c>
      <c r="N34" s="6" t="s">
        <v>2083</v>
      </c>
      <c r="P34" s="6">
        <v>1240</v>
      </c>
      <c r="Q34" s="6" t="s">
        <v>2084</v>
      </c>
      <c r="R34" s="6" t="s">
        <v>2085</v>
      </c>
      <c r="S34" s="6" t="s">
        <v>2284</v>
      </c>
      <c r="U34" s="6" t="s">
        <v>2285</v>
      </c>
      <c r="V34" s="2" t="s">
        <v>30</v>
      </c>
      <c r="W34" s="2" t="s">
        <v>30</v>
      </c>
      <c r="X34" s="6" t="s">
        <v>3804</v>
      </c>
    </row>
    <row r="35" spans="1:24" ht="16" customHeight="1">
      <c r="A35" s="6">
        <v>1330</v>
      </c>
      <c r="B35" s="6" t="s">
        <v>2286</v>
      </c>
      <c r="C35" s="6" t="s">
        <v>2063</v>
      </c>
      <c r="D35" s="2" t="s">
        <v>23</v>
      </c>
      <c r="F35" s="2" t="s">
        <v>23</v>
      </c>
      <c r="G35" s="7">
        <v>1</v>
      </c>
      <c r="H35" s="8" t="s">
        <v>1603</v>
      </c>
      <c r="I35" s="8" t="s">
        <v>2287</v>
      </c>
      <c r="K35" s="6" t="s">
        <v>1604</v>
      </c>
      <c r="L35" s="6" t="s">
        <v>2288</v>
      </c>
      <c r="P35" s="6">
        <v>1470</v>
      </c>
      <c r="Q35" s="6" t="s">
        <v>2289</v>
      </c>
      <c r="R35" s="6" t="s">
        <v>2290</v>
      </c>
      <c r="S35" s="6" t="s">
        <v>2291</v>
      </c>
      <c r="U35" s="6" t="s">
        <v>2292</v>
      </c>
      <c r="V35" s="2" t="s">
        <v>23</v>
      </c>
      <c r="W35" s="2" t="s">
        <v>23</v>
      </c>
      <c r="X35" s="6">
        <v>0</v>
      </c>
    </row>
    <row r="36" spans="1:24" ht="16" customHeight="1">
      <c r="A36" s="6">
        <v>1340</v>
      </c>
      <c r="B36" s="6" t="s">
        <v>1608</v>
      </c>
      <c r="C36" s="6" t="s">
        <v>2063</v>
      </c>
      <c r="D36" s="2" t="s">
        <v>23</v>
      </c>
      <c r="F36" s="2" t="s">
        <v>23</v>
      </c>
      <c r="G36" s="7">
        <v>2</v>
      </c>
      <c r="H36" s="12" t="s">
        <v>1609</v>
      </c>
      <c r="I36" s="12" t="s">
        <v>2293</v>
      </c>
      <c r="J36" s="2" t="s">
        <v>1582</v>
      </c>
      <c r="K36" s="6" t="s">
        <v>1610</v>
      </c>
      <c r="L36" s="6" t="s">
        <v>2294</v>
      </c>
      <c r="O36" s="6" t="s">
        <v>2295</v>
      </c>
      <c r="P36" s="6">
        <v>1780</v>
      </c>
      <c r="Q36" s="6" t="s">
        <v>2296</v>
      </c>
      <c r="R36" s="6" t="s">
        <v>2297</v>
      </c>
      <c r="S36" s="6" t="s">
        <v>2298</v>
      </c>
      <c r="U36" s="6" t="s">
        <v>2299</v>
      </c>
      <c r="V36" s="2" t="s">
        <v>23</v>
      </c>
      <c r="W36" s="2" t="s">
        <v>30</v>
      </c>
      <c r="X36" s="6" t="s">
        <v>3805</v>
      </c>
    </row>
    <row r="37" spans="1:24" ht="16" customHeight="1">
      <c r="A37" s="6">
        <v>1350</v>
      </c>
      <c r="B37" s="6" t="s">
        <v>1617</v>
      </c>
      <c r="C37" s="6" t="s">
        <v>2063</v>
      </c>
      <c r="D37" s="2" t="s">
        <v>30</v>
      </c>
      <c r="F37" s="2" t="s">
        <v>30</v>
      </c>
      <c r="G37" s="7">
        <v>2</v>
      </c>
      <c r="H37" s="12" t="s">
        <v>1618</v>
      </c>
      <c r="I37" s="12" t="s">
        <v>2300</v>
      </c>
      <c r="J37" s="2" t="s">
        <v>1582</v>
      </c>
      <c r="K37" s="6" t="s">
        <v>2301</v>
      </c>
      <c r="L37" s="6" t="s">
        <v>2302</v>
      </c>
      <c r="O37" s="6" t="s">
        <v>2295</v>
      </c>
      <c r="P37" s="6">
        <v>1580</v>
      </c>
      <c r="Q37" s="6" t="s">
        <v>2303</v>
      </c>
      <c r="R37" s="6" t="s">
        <v>2297</v>
      </c>
      <c r="S37" s="6" t="s">
        <v>2304</v>
      </c>
      <c r="U37" s="6" t="s">
        <v>2305</v>
      </c>
      <c r="V37" s="2" t="s">
        <v>23</v>
      </c>
      <c r="W37" s="2" t="s">
        <v>23</v>
      </c>
      <c r="X37" s="6" t="s">
        <v>3791</v>
      </c>
    </row>
    <row r="38" spans="1:24" s="13" customFormat="1" ht="16.5" customHeight="1">
      <c r="A38" s="6">
        <v>1360</v>
      </c>
      <c r="B38" s="13" t="s">
        <v>1605</v>
      </c>
      <c r="C38" s="13" t="s">
        <v>2063</v>
      </c>
      <c r="D38" s="14" t="s">
        <v>139</v>
      </c>
      <c r="E38" s="14"/>
      <c r="F38" s="14" t="s">
        <v>139</v>
      </c>
      <c r="G38" s="7">
        <v>2</v>
      </c>
      <c r="H38" s="15" t="s">
        <v>1606</v>
      </c>
      <c r="I38" s="15" t="s">
        <v>2306</v>
      </c>
      <c r="J38" s="14" t="s">
        <v>1585</v>
      </c>
      <c r="K38" s="16" t="s">
        <v>1607</v>
      </c>
      <c r="L38" s="13" t="s">
        <v>2307</v>
      </c>
      <c r="O38" s="16"/>
      <c r="P38" s="6">
        <v>1550</v>
      </c>
      <c r="Q38" s="13" t="s">
        <v>2076</v>
      </c>
      <c r="R38" s="13" t="s">
        <v>2077</v>
      </c>
      <c r="S38" s="6" t="s">
        <v>2308</v>
      </c>
      <c r="U38" s="16" t="s">
        <v>2309</v>
      </c>
      <c r="V38" s="14" t="s">
        <v>23</v>
      </c>
      <c r="W38" s="14" t="s">
        <v>23</v>
      </c>
      <c r="X38" s="6" t="s">
        <v>3806</v>
      </c>
    </row>
    <row r="39" spans="1:24" s="13" customFormat="1" ht="16.5" customHeight="1">
      <c r="A39" s="6">
        <v>1370</v>
      </c>
      <c r="B39" s="13" t="s">
        <v>2310</v>
      </c>
      <c r="C39" s="16" t="s">
        <v>2063</v>
      </c>
      <c r="D39" s="14" t="s">
        <v>30</v>
      </c>
      <c r="E39" s="14"/>
      <c r="F39" s="14" t="s">
        <v>30</v>
      </c>
      <c r="G39" s="7">
        <v>3</v>
      </c>
      <c r="H39" s="17" t="s">
        <v>2311</v>
      </c>
      <c r="I39" s="17" t="s">
        <v>2312</v>
      </c>
      <c r="J39" s="14" t="s">
        <v>1591</v>
      </c>
      <c r="K39" s="13" t="s">
        <v>2313</v>
      </c>
      <c r="L39" s="13" t="s">
        <v>2314</v>
      </c>
      <c r="O39" s="16"/>
      <c r="P39" s="6">
        <v>1560</v>
      </c>
      <c r="Q39" s="13" t="s">
        <v>2198</v>
      </c>
      <c r="R39" s="13" t="s">
        <v>2199</v>
      </c>
      <c r="S39" s="6" t="s">
        <v>2315</v>
      </c>
      <c r="U39" s="16" t="s">
        <v>2316</v>
      </c>
      <c r="V39" s="14" t="s">
        <v>30</v>
      </c>
      <c r="W39" s="14" t="s">
        <v>30</v>
      </c>
      <c r="X39" s="6" t="s">
        <v>3791</v>
      </c>
    </row>
    <row r="40" spans="1:24" ht="16" customHeight="1">
      <c r="A40" s="6">
        <v>1380</v>
      </c>
      <c r="B40" s="6" t="s">
        <v>1614</v>
      </c>
      <c r="C40" s="6" t="s">
        <v>2063</v>
      </c>
      <c r="D40" s="2" t="s">
        <v>30</v>
      </c>
      <c r="F40" s="2" t="s">
        <v>30</v>
      </c>
      <c r="G40" s="7">
        <v>2</v>
      </c>
      <c r="H40" s="12" t="s">
        <v>1615</v>
      </c>
      <c r="I40" s="12" t="s">
        <v>2317</v>
      </c>
      <c r="J40" s="2" t="s">
        <v>1585</v>
      </c>
      <c r="K40" s="6" t="s">
        <v>1616</v>
      </c>
      <c r="L40" s="6" t="s">
        <v>2318</v>
      </c>
      <c r="O40" s="18">
        <v>1234567890123</v>
      </c>
      <c r="P40" s="6">
        <v>1790</v>
      </c>
      <c r="Q40" s="6" t="s">
        <v>2319</v>
      </c>
      <c r="R40" s="6" t="s">
        <v>2077</v>
      </c>
      <c r="S40" s="6" t="s">
        <v>2320</v>
      </c>
      <c r="U40" s="6" t="s">
        <v>2321</v>
      </c>
      <c r="V40" s="2" t="s">
        <v>30</v>
      </c>
      <c r="W40" s="2" t="s">
        <v>30</v>
      </c>
      <c r="X40" s="6" t="s">
        <v>3807</v>
      </c>
    </row>
    <row r="41" spans="1:24" ht="16" customHeight="1">
      <c r="A41" s="6">
        <v>1390</v>
      </c>
      <c r="B41" s="6" t="s">
        <v>2322</v>
      </c>
      <c r="C41" s="6" t="s">
        <v>2063</v>
      </c>
      <c r="D41" s="2" t="s">
        <v>30</v>
      </c>
      <c r="F41" s="2" t="s">
        <v>30</v>
      </c>
      <c r="G41" s="7">
        <v>3</v>
      </c>
      <c r="H41" s="19" t="s">
        <v>2323</v>
      </c>
      <c r="I41" s="19" t="s">
        <v>2312</v>
      </c>
      <c r="J41" s="2" t="s">
        <v>1591</v>
      </c>
      <c r="K41" s="6" t="s">
        <v>2324</v>
      </c>
      <c r="L41" s="6" t="s">
        <v>2325</v>
      </c>
      <c r="M41" s="6" t="s">
        <v>2326</v>
      </c>
      <c r="N41" s="6" t="s">
        <v>2327</v>
      </c>
      <c r="O41" s="9" t="s">
        <v>2328</v>
      </c>
      <c r="P41" s="6">
        <v>1800</v>
      </c>
      <c r="Q41" s="6" t="s">
        <v>2198</v>
      </c>
      <c r="R41" s="6" t="s">
        <v>2199</v>
      </c>
      <c r="S41" s="6" t="s">
        <v>2329</v>
      </c>
      <c r="U41" s="6" t="s">
        <v>2330</v>
      </c>
      <c r="V41" s="2" t="s">
        <v>30</v>
      </c>
      <c r="W41" s="2" t="s">
        <v>30</v>
      </c>
      <c r="X41" s="6" t="s">
        <v>3791</v>
      </c>
    </row>
    <row r="42" spans="1:24" ht="16" customHeight="1">
      <c r="A42" s="6">
        <v>1400</v>
      </c>
      <c r="B42" s="6" t="s">
        <v>1653</v>
      </c>
      <c r="C42" s="6" t="s">
        <v>2043</v>
      </c>
      <c r="D42" s="2" t="s">
        <v>30</v>
      </c>
      <c r="F42" s="2" t="s">
        <v>30</v>
      </c>
      <c r="G42" s="7">
        <v>2</v>
      </c>
      <c r="H42" s="12" t="s">
        <v>2331</v>
      </c>
      <c r="I42" s="12" t="s">
        <v>2332</v>
      </c>
      <c r="J42" s="2" t="s">
        <v>1585</v>
      </c>
      <c r="K42" s="6" t="s">
        <v>2333</v>
      </c>
      <c r="L42" s="6" t="s">
        <v>2334</v>
      </c>
      <c r="N42" s="6" t="s">
        <v>2335</v>
      </c>
      <c r="O42" s="6" t="s">
        <v>2336</v>
      </c>
      <c r="P42" s="6">
        <v>1700</v>
      </c>
      <c r="Q42" s="6" t="s">
        <v>2319</v>
      </c>
      <c r="R42" s="6" t="s">
        <v>2077</v>
      </c>
      <c r="S42" s="6" t="s">
        <v>2337</v>
      </c>
      <c r="U42" s="6" t="s">
        <v>2338</v>
      </c>
      <c r="V42" s="2" t="s">
        <v>23</v>
      </c>
      <c r="W42" s="2" t="s">
        <v>30</v>
      </c>
      <c r="X42" s="6" t="s">
        <v>3808</v>
      </c>
    </row>
    <row r="43" spans="1:24" ht="16" customHeight="1">
      <c r="A43" s="6">
        <v>1410</v>
      </c>
      <c r="B43" s="6" t="s">
        <v>1654</v>
      </c>
      <c r="C43" s="6" t="s">
        <v>2043</v>
      </c>
      <c r="D43" s="2" t="s">
        <v>30</v>
      </c>
      <c r="F43" s="2" t="s">
        <v>30</v>
      </c>
      <c r="G43" s="7">
        <v>2</v>
      </c>
      <c r="H43" s="12" t="s">
        <v>2339</v>
      </c>
      <c r="I43" s="12" t="s">
        <v>2340</v>
      </c>
      <c r="J43" s="2" t="s">
        <v>1585</v>
      </c>
      <c r="K43" s="6" t="s">
        <v>1655</v>
      </c>
      <c r="L43" s="6" t="s">
        <v>2341</v>
      </c>
      <c r="M43" s="11" t="s">
        <v>2342</v>
      </c>
      <c r="P43" s="6">
        <v>1740</v>
      </c>
      <c r="Q43" s="6" t="s">
        <v>2319</v>
      </c>
      <c r="R43" s="6" t="s">
        <v>2077</v>
      </c>
      <c r="S43" s="6" t="s">
        <v>2337</v>
      </c>
      <c r="U43" s="6" t="s">
        <v>2343</v>
      </c>
      <c r="V43" s="2" t="s">
        <v>23</v>
      </c>
      <c r="W43" s="2" t="s">
        <v>30</v>
      </c>
      <c r="X43" s="6" t="s">
        <v>3791</v>
      </c>
    </row>
    <row r="44" spans="1:24" ht="16" customHeight="1">
      <c r="A44" s="6">
        <v>1420</v>
      </c>
      <c r="B44" s="6" t="s">
        <v>1611</v>
      </c>
      <c r="C44" s="6" t="s">
        <v>2063</v>
      </c>
      <c r="D44" s="2" t="s">
        <v>30</v>
      </c>
      <c r="F44" s="2" t="s">
        <v>30</v>
      </c>
      <c r="G44" s="7">
        <v>2</v>
      </c>
      <c r="H44" s="12" t="s">
        <v>1612</v>
      </c>
      <c r="I44" s="12" t="s">
        <v>2344</v>
      </c>
      <c r="J44" s="2" t="s">
        <v>1582</v>
      </c>
      <c r="K44" s="6" t="s">
        <v>1613</v>
      </c>
      <c r="L44" s="6" t="s">
        <v>2345</v>
      </c>
      <c r="O44" s="6" t="s">
        <v>2346</v>
      </c>
      <c r="P44" s="6">
        <v>1810</v>
      </c>
      <c r="Q44" s="6" t="s">
        <v>2347</v>
      </c>
      <c r="R44" s="6" t="s">
        <v>2147</v>
      </c>
      <c r="S44" s="6" t="s">
        <v>2348</v>
      </c>
      <c r="U44" s="6" t="s">
        <v>2349</v>
      </c>
      <c r="V44" s="2" t="s">
        <v>30</v>
      </c>
      <c r="W44" s="2" t="s">
        <v>30</v>
      </c>
      <c r="X44" s="6" t="s">
        <v>3791</v>
      </c>
    </row>
    <row r="45" spans="1:24" ht="16" customHeight="1">
      <c r="A45" s="6">
        <v>1430</v>
      </c>
      <c r="B45" s="6" t="s">
        <v>1651</v>
      </c>
      <c r="C45" s="6" t="s">
        <v>2063</v>
      </c>
      <c r="D45" s="2" t="s">
        <v>23</v>
      </c>
      <c r="F45" s="2" t="s">
        <v>23</v>
      </c>
      <c r="G45" s="7">
        <v>2</v>
      </c>
      <c r="H45" s="12" t="s">
        <v>1652</v>
      </c>
      <c r="I45" s="12" t="s">
        <v>2350</v>
      </c>
      <c r="J45" s="2" t="s">
        <v>1585</v>
      </c>
      <c r="K45" s="6" t="s">
        <v>2351</v>
      </c>
      <c r="L45" s="6" t="s">
        <v>2352</v>
      </c>
      <c r="M45" s="11" t="s">
        <v>2342</v>
      </c>
      <c r="N45" s="11" t="s">
        <v>2353</v>
      </c>
      <c r="O45" s="18">
        <v>1234567890123</v>
      </c>
      <c r="P45" s="6">
        <v>1490</v>
      </c>
      <c r="Q45" s="6" t="s">
        <v>2354</v>
      </c>
      <c r="R45" s="6" t="s">
        <v>2077</v>
      </c>
      <c r="S45" s="6" t="s">
        <v>2355</v>
      </c>
      <c r="U45" s="6" t="s">
        <v>2356</v>
      </c>
      <c r="V45" s="2" t="s">
        <v>23</v>
      </c>
      <c r="W45" s="2" t="s">
        <v>30</v>
      </c>
      <c r="X45" s="6" t="s">
        <v>3807</v>
      </c>
    </row>
    <row r="46" spans="1:24" ht="16" customHeight="1">
      <c r="A46" s="6">
        <v>1440</v>
      </c>
      <c r="B46" s="6" t="s">
        <v>2357</v>
      </c>
      <c r="C46" s="6" t="s">
        <v>2063</v>
      </c>
      <c r="D46" s="2" t="s">
        <v>23</v>
      </c>
      <c r="F46" s="2" t="s">
        <v>23</v>
      </c>
      <c r="G46" s="7">
        <v>3</v>
      </c>
      <c r="H46" s="19" t="s">
        <v>2358</v>
      </c>
      <c r="I46" s="19" t="s">
        <v>2312</v>
      </c>
      <c r="J46" s="2" t="s">
        <v>1591</v>
      </c>
      <c r="K46" s="6" t="s">
        <v>2359</v>
      </c>
      <c r="L46" s="6" t="s">
        <v>2360</v>
      </c>
      <c r="M46" s="6" t="s">
        <v>2361</v>
      </c>
      <c r="N46" s="6" t="s">
        <v>2362</v>
      </c>
      <c r="O46" s="9" t="s">
        <v>2328</v>
      </c>
      <c r="P46" s="6">
        <v>1500</v>
      </c>
      <c r="Q46" s="6" t="s">
        <v>2198</v>
      </c>
      <c r="R46" s="6" t="s">
        <v>2199</v>
      </c>
      <c r="S46" s="6" t="s">
        <v>2363</v>
      </c>
      <c r="U46" s="6" t="s">
        <v>2364</v>
      </c>
      <c r="V46" s="2" t="s">
        <v>23</v>
      </c>
      <c r="W46" s="2" t="s">
        <v>30</v>
      </c>
      <c r="X46" s="6" t="s">
        <v>3806</v>
      </c>
    </row>
    <row r="47" spans="1:24" ht="16" customHeight="1">
      <c r="A47" s="6">
        <v>1450</v>
      </c>
      <c r="B47" s="6" t="s">
        <v>1791</v>
      </c>
      <c r="C47" s="6" t="s">
        <v>2043</v>
      </c>
      <c r="D47" s="2" t="s">
        <v>30</v>
      </c>
      <c r="F47" s="2" t="s">
        <v>30</v>
      </c>
      <c r="G47" s="7">
        <v>3</v>
      </c>
      <c r="H47" s="19" t="s">
        <v>1792</v>
      </c>
      <c r="I47" s="19" t="s">
        <v>2365</v>
      </c>
      <c r="J47" s="2" t="s">
        <v>1585</v>
      </c>
      <c r="K47" s="6" t="s">
        <v>1793</v>
      </c>
      <c r="L47" s="6" t="s">
        <v>2366</v>
      </c>
      <c r="N47" s="6" t="s">
        <v>2367</v>
      </c>
      <c r="O47" s="6" t="s">
        <v>2368</v>
      </c>
      <c r="P47" s="6">
        <v>1520</v>
      </c>
      <c r="Q47" s="6" t="s">
        <v>2076</v>
      </c>
      <c r="R47" s="6" t="s">
        <v>2077</v>
      </c>
      <c r="S47" s="6" t="s">
        <v>2308</v>
      </c>
      <c r="U47" s="6" t="s">
        <v>2369</v>
      </c>
      <c r="V47" s="2" t="s">
        <v>23</v>
      </c>
      <c r="W47" s="2" t="s">
        <v>23</v>
      </c>
      <c r="X47" s="6" t="s">
        <v>3791</v>
      </c>
    </row>
    <row r="48" spans="1:24" ht="16" customHeight="1">
      <c r="A48" s="6">
        <v>1460</v>
      </c>
      <c r="B48" s="6" t="s">
        <v>1602</v>
      </c>
      <c r="C48" s="6" t="s">
        <v>2063</v>
      </c>
      <c r="D48" s="2" t="s">
        <v>23</v>
      </c>
      <c r="F48" s="2" t="s">
        <v>23</v>
      </c>
      <c r="G48" s="7">
        <v>2</v>
      </c>
      <c r="H48" s="12" t="s">
        <v>1630</v>
      </c>
      <c r="I48" s="12" t="s">
        <v>2370</v>
      </c>
      <c r="K48" s="6" t="s">
        <v>1631</v>
      </c>
      <c r="L48" s="6" t="s">
        <v>2371</v>
      </c>
      <c r="P48" s="6">
        <v>1590</v>
      </c>
      <c r="Q48" s="6" t="s">
        <v>2372</v>
      </c>
      <c r="R48" s="6" t="s">
        <v>2373</v>
      </c>
      <c r="S48" s="6" t="s">
        <v>2374</v>
      </c>
      <c r="U48" s="6" t="s">
        <v>2375</v>
      </c>
      <c r="V48" s="2" t="s">
        <v>23</v>
      </c>
      <c r="W48" s="2" t="s">
        <v>30</v>
      </c>
      <c r="X48" s="6">
        <v>0</v>
      </c>
    </row>
    <row r="49" spans="1:24" ht="16" customHeight="1">
      <c r="A49" s="6">
        <v>1470</v>
      </c>
      <c r="B49" s="6" t="s">
        <v>1635</v>
      </c>
      <c r="C49" s="6" t="s">
        <v>2063</v>
      </c>
      <c r="D49" s="2" t="s">
        <v>30</v>
      </c>
      <c r="F49" s="2" t="s">
        <v>30</v>
      </c>
      <c r="G49" s="7">
        <v>3</v>
      </c>
      <c r="H49" s="19" t="s">
        <v>1636</v>
      </c>
      <c r="I49" s="19" t="s">
        <v>2376</v>
      </c>
      <c r="J49" s="2" t="s">
        <v>1582</v>
      </c>
      <c r="K49" s="6" t="s">
        <v>1637</v>
      </c>
      <c r="L49" s="6" t="s">
        <v>2377</v>
      </c>
      <c r="O49" s="6" t="s">
        <v>2378</v>
      </c>
      <c r="P49" s="6">
        <v>1600</v>
      </c>
      <c r="Q49" s="6" t="s">
        <v>2379</v>
      </c>
      <c r="R49" s="6" t="s">
        <v>2297</v>
      </c>
      <c r="S49" s="6" t="s">
        <v>2380</v>
      </c>
      <c r="U49" s="6" t="s">
        <v>2381</v>
      </c>
      <c r="V49" s="2" t="s">
        <v>30</v>
      </c>
      <c r="W49" s="2" t="s">
        <v>30</v>
      </c>
      <c r="X49" s="6" t="s">
        <v>3809</v>
      </c>
    </row>
    <row r="50" spans="1:24" ht="16" customHeight="1">
      <c r="A50" s="6">
        <v>1480</v>
      </c>
      <c r="B50" s="6" t="s">
        <v>1638</v>
      </c>
      <c r="C50" s="6" t="s">
        <v>2063</v>
      </c>
      <c r="D50" s="2" t="s">
        <v>30</v>
      </c>
      <c r="F50" s="2" t="s">
        <v>30</v>
      </c>
      <c r="G50" s="7">
        <v>3</v>
      </c>
      <c r="H50" s="19" t="s">
        <v>1639</v>
      </c>
      <c r="I50" s="19" t="s">
        <v>2382</v>
      </c>
      <c r="J50" s="2" t="s">
        <v>1582</v>
      </c>
      <c r="K50" s="6" t="s">
        <v>1640</v>
      </c>
      <c r="L50" s="6" t="s">
        <v>2383</v>
      </c>
      <c r="O50" s="6" t="s">
        <v>2384</v>
      </c>
      <c r="P50" s="6">
        <v>1610</v>
      </c>
      <c r="Q50" s="6" t="s">
        <v>2385</v>
      </c>
      <c r="R50" s="6" t="s">
        <v>2297</v>
      </c>
      <c r="S50" s="6" t="s">
        <v>2386</v>
      </c>
      <c r="U50" s="6" t="s">
        <v>2387</v>
      </c>
      <c r="V50" s="2" t="s">
        <v>30</v>
      </c>
      <c r="W50" s="2" t="s">
        <v>30</v>
      </c>
      <c r="X50" s="6" t="s">
        <v>3810</v>
      </c>
    </row>
    <row r="51" spans="1:24" ht="16" customHeight="1">
      <c r="A51" s="6">
        <v>1490</v>
      </c>
      <c r="B51" s="6" t="s">
        <v>1641</v>
      </c>
      <c r="C51" s="6" t="s">
        <v>2063</v>
      </c>
      <c r="D51" s="2" t="s">
        <v>30</v>
      </c>
      <c r="F51" s="2" t="s">
        <v>30</v>
      </c>
      <c r="G51" s="7">
        <v>3</v>
      </c>
      <c r="H51" s="19" t="s">
        <v>1642</v>
      </c>
      <c r="I51" s="19" t="s">
        <v>2388</v>
      </c>
      <c r="J51" s="2" t="s">
        <v>1582</v>
      </c>
      <c r="K51" s="6" t="s">
        <v>1640</v>
      </c>
      <c r="L51" s="6" t="s">
        <v>2389</v>
      </c>
      <c r="P51" s="6">
        <v>1660</v>
      </c>
      <c r="Q51" s="6" t="s">
        <v>2390</v>
      </c>
      <c r="R51" s="6" t="s">
        <v>2147</v>
      </c>
      <c r="S51" s="6" t="s">
        <v>2391</v>
      </c>
      <c r="U51" s="6" t="s">
        <v>2392</v>
      </c>
      <c r="V51" s="2" t="s">
        <v>23</v>
      </c>
      <c r="W51" s="2" t="s">
        <v>23</v>
      </c>
      <c r="X51" s="6" t="s">
        <v>3811</v>
      </c>
    </row>
    <row r="52" spans="1:24" ht="16" customHeight="1">
      <c r="A52" s="6">
        <v>1500</v>
      </c>
      <c r="B52" s="6" t="s">
        <v>1643</v>
      </c>
      <c r="C52" s="6" t="s">
        <v>2063</v>
      </c>
      <c r="D52" s="2" t="s">
        <v>30</v>
      </c>
      <c r="F52" s="2" t="s">
        <v>30</v>
      </c>
      <c r="G52" s="7">
        <v>3</v>
      </c>
      <c r="H52" s="19" t="s">
        <v>1644</v>
      </c>
      <c r="I52" s="19" t="s">
        <v>2393</v>
      </c>
      <c r="J52" s="2" t="s">
        <v>1582</v>
      </c>
      <c r="K52" s="6" t="s">
        <v>2394</v>
      </c>
      <c r="L52" s="6" t="s">
        <v>2395</v>
      </c>
      <c r="O52" s="6" t="s">
        <v>2396</v>
      </c>
      <c r="P52" s="6">
        <v>1620</v>
      </c>
      <c r="Q52" s="6" t="s">
        <v>2397</v>
      </c>
      <c r="R52" s="6" t="s">
        <v>2297</v>
      </c>
      <c r="S52" s="6" t="s">
        <v>2398</v>
      </c>
      <c r="U52" s="6" t="s">
        <v>2399</v>
      </c>
      <c r="V52" s="2" t="s">
        <v>30</v>
      </c>
      <c r="W52" s="2" t="s">
        <v>30</v>
      </c>
      <c r="X52" s="6" t="s">
        <v>3791</v>
      </c>
    </row>
    <row r="53" spans="1:24" ht="16" customHeight="1">
      <c r="A53" s="6">
        <v>1510</v>
      </c>
      <c r="B53" s="6" t="s">
        <v>1632</v>
      </c>
      <c r="C53" s="6" t="s">
        <v>2063</v>
      </c>
      <c r="D53" s="2" t="s">
        <v>30</v>
      </c>
      <c r="F53" s="2" t="s">
        <v>30</v>
      </c>
      <c r="G53" s="7">
        <v>3</v>
      </c>
      <c r="H53" s="19" t="s">
        <v>1633</v>
      </c>
      <c r="I53" s="19" t="s">
        <v>2400</v>
      </c>
      <c r="J53" s="2" t="s">
        <v>1582</v>
      </c>
      <c r="K53" s="6" t="s">
        <v>1634</v>
      </c>
      <c r="L53" s="6" t="s">
        <v>2401</v>
      </c>
      <c r="O53" s="6" t="s">
        <v>2402</v>
      </c>
      <c r="P53" s="6">
        <v>1630</v>
      </c>
      <c r="Q53" s="6" t="s">
        <v>2403</v>
      </c>
      <c r="R53" s="6" t="s">
        <v>2147</v>
      </c>
      <c r="S53" s="6" t="s">
        <v>2404</v>
      </c>
      <c r="U53" s="6" t="s">
        <v>2405</v>
      </c>
      <c r="V53" s="2" t="s">
        <v>30</v>
      </c>
      <c r="W53" s="2" t="s">
        <v>30</v>
      </c>
      <c r="X53" s="6" t="s">
        <v>3812</v>
      </c>
    </row>
    <row r="54" spans="1:24" ht="16" customHeight="1">
      <c r="A54" s="6">
        <v>1520</v>
      </c>
      <c r="B54" s="6" t="s">
        <v>1648</v>
      </c>
      <c r="C54" s="6" t="s">
        <v>2063</v>
      </c>
      <c r="D54" s="2" t="s">
        <v>30</v>
      </c>
      <c r="F54" s="2" t="s">
        <v>30</v>
      </c>
      <c r="G54" s="7">
        <v>3</v>
      </c>
      <c r="H54" s="19" t="s">
        <v>1649</v>
      </c>
      <c r="I54" s="19" t="s">
        <v>2406</v>
      </c>
      <c r="J54" s="2" t="s">
        <v>1582</v>
      </c>
      <c r="K54" s="6" t="s">
        <v>1650</v>
      </c>
      <c r="L54" s="6" t="s">
        <v>2407</v>
      </c>
      <c r="N54" s="6" t="s">
        <v>2408</v>
      </c>
      <c r="O54" s="6" t="s">
        <v>2409</v>
      </c>
      <c r="P54" s="6">
        <v>1640</v>
      </c>
      <c r="Q54" s="6" t="s">
        <v>2410</v>
      </c>
      <c r="R54" s="6" t="s">
        <v>2147</v>
      </c>
      <c r="S54" s="6" t="s">
        <v>2411</v>
      </c>
      <c r="U54" s="6" t="s">
        <v>2412</v>
      </c>
      <c r="V54" s="2" t="s">
        <v>30</v>
      </c>
      <c r="W54" s="2" t="s">
        <v>30</v>
      </c>
      <c r="X54" s="6" t="s">
        <v>3791</v>
      </c>
    </row>
    <row r="55" spans="1:24" ht="16" customHeight="1">
      <c r="A55" s="6">
        <v>1530</v>
      </c>
      <c r="B55" s="6" t="s">
        <v>1645</v>
      </c>
      <c r="C55" s="6" t="s">
        <v>2063</v>
      </c>
      <c r="D55" s="2" t="s">
        <v>23</v>
      </c>
      <c r="F55" s="2" t="s">
        <v>23</v>
      </c>
      <c r="G55" s="7">
        <v>3</v>
      </c>
      <c r="H55" s="19" t="s">
        <v>1646</v>
      </c>
      <c r="I55" s="19" t="s">
        <v>2413</v>
      </c>
      <c r="J55" s="2" t="s">
        <v>1591</v>
      </c>
      <c r="K55" s="6" t="s">
        <v>1647</v>
      </c>
      <c r="L55" s="6" t="s">
        <v>2414</v>
      </c>
      <c r="N55" s="6" t="s">
        <v>2415</v>
      </c>
      <c r="O55" s="6" t="s">
        <v>2416</v>
      </c>
      <c r="P55" s="6">
        <v>1680</v>
      </c>
      <c r="Q55" s="6" t="s">
        <v>2417</v>
      </c>
      <c r="R55" s="6" t="s">
        <v>2102</v>
      </c>
      <c r="S55" s="6" t="s">
        <v>2418</v>
      </c>
      <c r="U55" s="6" t="s">
        <v>2419</v>
      </c>
      <c r="V55" s="2" t="s">
        <v>23</v>
      </c>
      <c r="W55" s="2" t="s">
        <v>30</v>
      </c>
      <c r="X55" s="6" t="s">
        <v>3813</v>
      </c>
    </row>
    <row r="56" spans="1:24" ht="16" customHeight="1">
      <c r="A56" s="6">
        <v>1540</v>
      </c>
      <c r="B56" s="6" t="s">
        <v>1619</v>
      </c>
      <c r="C56" s="6" t="s">
        <v>2063</v>
      </c>
      <c r="D56" s="2" t="s">
        <v>30</v>
      </c>
      <c r="F56" s="2" t="s">
        <v>30</v>
      </c>
      <c r="G56" s="7">
        <v>2</v>
      </c>
      <c r="H56" s="12" t="s">
        <v>1620</v>
      </c>
      <c r="I56" s="12" t="s">
        <v>2420</v>
      </c>
      <c r="K56" s="6" t="s">
        <v>2421</v>
      </c>
      <c r="L56" s="6" t="s">
        <v>2422</v>
      </c>
      <c r="P56" s="6">
        <v>1820</v>
      </c>
      <c r="Q56" s="6" t="s">
        <v>2423</v>
      </c>
      <c r="R56" s="6" t="s">
        <v>2424</v>
      </c>
      <c r="S56" s="6" t="s">
        <v>2425</v>
      </c>
      <c r="U56" s="6" t="s">
        <v>2426</v>
      </c>
      <c r="V56" s="2" t="s">
        <v>30</v>
      </c>
      <c r="W56" s="2" t="s">
        <v>30</v>
      </c>
      <c r="X56" s="6">
        <v>0</v>
      </c>
    </row>
    <row r="57" spans="1:24" ht="16" customHeight="1">
      <c r="A57" s="6">
        <v>1550</v>
      </c>
      <c r="B57" s="6" t="s">
        <v>1621</v>
      </c>
      <c r="C57" s="6" t="s">
        <v>2063</v>
      </c>
      <c r="D57" s="2" t="s">
        <v>30</v>
      </c>
      <c r="F57" s="2" t="s">
        <v>30</v>
      </c>
      <c r="G57" s="7">
        <v>3</v>
      </c>
      <c r="H57" s="19" t="s">
        <v>1622</v>
      </c>
      <c r="I57" s="19" t="s">
        <v>2420</v>
      </c>
      <c r="J57" s="2" t="s">
        <v>1582</v>
      </c>
      <c r="K57" s="6" t="s">
        <v>1623</v>
      </c>
      <c r="L57" s="6" t="s">
        <v>2427</v>
      </c>
      <c r="O57" s="6" t="s">
        <v>2428</v>
      </c>
      <c r="P57" s="6">
        <v>1830</v>
      </c>
      <c r="Q57" s="6" t="s">
        <v>2303</v>
      </c>
      <c r="R57" s="6" t="s">
        <v>2297</v>
      </c>
      <c r="S57" s="6" t="s">
        <v>2429</v>
      </c>
      <c r="U57" s="6" t="s">
        <v>2430</v>
      </c>
      <c r="V57" s="2" t="s">
        <v>30</v>
      </c>
      <c r="W57" s="2" t="s">
        <v>30</v>
      </c>
      <c r="X57" s="6" t="s">
        <v>3814</v>
      </c>
    </row>
    <row r="58" spans="1:24" ht="16" customHeight="1">
      <c r="A58" s="6">
        <v>1560</v>
      </c>
      <c r="B58" s="6" t="s">
        <v>1624</v>
      </c>
      <c r="C58" s="6" t="s">
        <v>2063</v>
      </c>
      <c r="D58" s="2" t="s">
        <v>30</v>
      </c>
      <c r="F58" s="2" t="s">
        <v>30</v>
      </c>
      <c r="G58" s="7">
        <v>3</v>
      </c>
      <c r="H58" s="19" t="s">
        <v>1625</v>
      </c>
      <c r="I58" s="19" t="s">
        <v>2431</v>
      </c>
      <c r="J58" s="2" t="s">
        <v>1582</v>
      </c>
      <c r="K58" s="6" t="s">
        <v>1626</v>
      </c>
      <c r="L58" s="6" t="s">
        <v>2432</v>
      </c>
      <c r="O58" s="6" t="s">
        <v>2433</v>
      </c>
      <c r="P58" s="6">
        <v>1840</v>
      </c>
      <c r="Q58" s="6" t="s">
        <v>2434</v>
      </c>
      <c r="R58" s="6" t="s">
        <v>2147</v>
      </c>
      <c r="S58" s="6" t="s">
        <v>2435</v>
      </c>
      <c r="U58" s="6" t="s">
        <v>2436</v>
      </c>
      <c r="V58" s="2" t="s">
        <v>30</v>
      </c>
      <c r="W58" s="2" t="s">
        <v>30</v>
      </c>
      <c r="X58" s="6" t="s">
        <v>3815</v>
      </c>
    </row>
    <row r="59" spans="1:24" ht="16" customHeight="1">
      <c r="A59" s="6">
        <v>1570</v>
      </c>
      <c r="B59" s="6" t="s">
        <v>1627</v>
      </c>
      <c r="C59" s="6" t="s">
        <v>2063</v>
      </c>
      <c r="D59" s="2" t="s">
        <v>30</v>
      </c>
      <c r="F59" s="2" t="s">
        <v>30</v>
      </c>
      <c r="G59" s="7">
        <v>3</v>
      </c>
      <c r="H59" s="19" t="s">
        <v>1628</v>
      </c>
      <c r="I59" s="19" t="s">
        <v>2437</v>
      </c>
      <c r="J59" s="2" t="s">
        <v>1582</v>
      </c>
      <c r="K59" s="6" t="s">
        <v>1629</v>
      </c>
      <c r="L59" s="6" t="s">
        <v>2438</v>
      </c>
      <c r="O59" s="6" t="s">
        <v>2439</v>
      </c>
      <c r="P59" s="6">
        <v>1850</v>
      </c>
      <c r="Q59" s="6" t="s">
        <v>2440</v>
      </c>
      <c r="R59" s="6" t="s">
        <v>2147</v>
      </c>
      <c r="S59" s="6" t="s">
        <v>2441</v>
      </c>
      <c r="U59" s="6" t="s">
        <v>2442</v>
      </c>
      <c r="V59" s="2" t="s">
        <v>30</v>
      </c>
      <c r="W59" s="2" t="s">
        <v>30</v>
      </c>
      <c r="X59" s="6" t="s">
        <v>3816</v>
      </c>
    </row>
    <row r="60" spans="1:24" ht="16" customHeight="1">
      <c r="A60" s="6">
        <v>1580</v>
      </c>
      <c r="B60" s="6" t="s">
        <v>1656</v>
      </c>
      <c r="C60" s="6" t="s">
        <v>2063</v>
      </c>
      <c r="D60" s="2" t="s">
        <v>23</v>
      </c>
      <c r="F60" s="2" t="s">
        <v>23</v>
      </c>
      <c r="G60" s="7">
        <v>1</v>
      </c>
      <c r="H60" s="8" t="s">
        <v>1657</v>
      </c>
      <c r="I60" s="8" t="s">
        <v>2443</v>
      </c>
      <c r="K60" s="6" t="s">
        <v>1658</v>
      </c>
      <c r="L60" s="6" t="s">
        <v>2444</v>
      </c>
      <c r="P60" s="6">
        <v>1860</v>
      </c>
      <c r="Q60" s="6" t="s">
        <v>2445</v>
      </c>
      <c r="R60" s="6" t="s">
        <v>2446</v>
      </c>
      <c r="S60" s="6" t="s">
        <v>2447</v>
      </c>
      <c r="U60" s="6" t="s">
        <v>2448</v>
      </c>
      <c r="V60" s="2" t="s">
        <v>23</v>
      </c>
      <c r="W60" s="2" t="s">
        <v>23</v>
      </c>
      <c r="X60" s="6">
        <v>0</v>
      </c>
    </row>
    <row r="61" spans="1:24" ht="16" customHeight="1">
      <c r="A61" s="6">
        <v>1590</v>
      </c>
      <c r="B61" s="6" t="s">
        <v>1662</v>
      </c>
      <c r="C61" s="6" t="s">
        <v>2063</v>
      </c>
      <c r="D61" s="2" t="s">
        <v>23</v>
      </c>
      <c r="F61" s="2" t="s">
        <v>23</v>
      </c>
      <c r="G61" s="7">
        <v>2</v>
      </c>
      <c r="H61" s="12" t="s">
        <v>1663</v>
      </c>
      <c r="I61" s="12" t="s">
        <v>2449</v>
      </c>
      <c r="J61" s="2" t="s">
        <v>1582</v>
      </c>
      <c r="K61" s="6" t="s">
        <v>1664</v>
      </c>
      <c r="L61" s="6" t="s">
        <v>2450</v>
      </c>
      <c r="O61" s="6" t="s">
        <v>2451</v>
      </c>
      <c r="P61" s="6">
        <v>2110</v>
      </c>
      <c r="Q61" s="6" t="s">
        <v>2296</v>
      </c>
      <c r="R61" s="6" t="s">
        <v>2297</v>
      </c>
      <c r="S61" s="6" t="s">
        <v>2452</v>
      </c>
      <c r="U61" s="6" t="s">
        <v>2453</v>
      </c>
      <c r="V61" s="2" t="s">
        <v>23</v>
      </c>
      <c r="W61" s="2" t="s">
        <v>30</v>
      </c>
      <c r="X61" s="6" t="s">
        <v>3817</v>
      </c>
    </row>
    <row r="62" spans="1:24" ht="16" customHeight="1">
      <c r="A62" s="6">
        <v>1600</v>
      </c>
      <c r="B62" s="6" t="s">
        <v>1668</v>
      </c>
      <c r="C62" s="6" t="s">
        <v>2063</v>
      </c>
      <c r="D62" s="2" t="s">
        <v>30</v>
      </c>
      <c r="F62" s="2" t="s">
        <v>30</v>
      </c>
      <c r="G62" s="7">
        <v>2</v>
      </c>
      <c r="H62" s="12" t="s">
        <v>1669</v>
      </c>
      <c r="I62" s="12" t="s">
        <v>2454</v>
      </c>
      <c r="J62" s="2" t="s">
        <v>1582</v>
      </c>
      <c r="K62" s="6" t="s">
        <v>2455</v>
      </c>
      <c r="L62" s="6" t="s">
        <v>2456</v>
      </c>
      <c r="O62" s="6" t="s">
        <v>2451</v>
      </c>
      <c r="P62" s="6">
        <v>1940</v>
      </c>
      <c r="Q62" s="6" t="s">
        <v>2303</v>
      </c>
      <c r="R62" s="6" t="s">
        <v>2297</v>
      </c>
      <c r="S62" s="6" t="s">
        <v>2457</v>
      </c>
      <c r="U62" s="6" t="s">
        <v>2458</v>
      </c>
      <c r="V62" s="2" t="s">
        <v>23</v>
      </c>
      <c r="W62" s="2" t="s">
        <v>23</v>
      </c>
      <c r="X62" s="6" t="s">
        <v>3791</v>
      </c>
    </row>
    <row r="63" spans="1:24" ht="16" customHeight="1">
      <c r="A63" s="6">
        <v>1610</v>
      </c>
      <c r="B63" s="6" t="s">
        <v>1659</v>
      </c>
      <c r="C63" s="6" t="s">
        <v>2063</v>
      </c>
      <c r="D63" s="2" t="s">
        <v>30</v>
      </c>
      <c r="F63" s="2" t="s">
        <v>30</v>
      </c>
      <c r="G63" s="7">
        <v>2</v>
      </c>
      <c r="H63" s="12" t="s">
        <v>1660</v>
      </c>
      <c r="I63" s="12" t="s">
        <v>2459</v>
      </c>
      <c r="J63" s="2" t="s">
        <v>1585</v>
      </c>
      <c r="K63" s="6" t="s">
        <v>1661</v>
      </c>
      <c r="L63" s="6" t="s">
        <v>2460</v>
      </c>
      <c r="O63" s="6" t="s">
        <v>2461</v>
      </c>
      <c r="P63" s="6">
        <v>1910</v>
      </c>
      <c r="Q63" s="6" t="s">
        <v>2076</v>
      </c>
      <c r="R63" s="6" t="s">
        <v>2077</v>
      </c>
      <c r="S63" s="6" t="s">
        <v>2462</v>
      </c>
      <c r="U63" s="6" t="s">
        <v>2463</v>
      </c>
      <c r="V63" s="2" t="s">
        <v>23</v>
      </c>
      <c r="W63" s="2" t="s">
        <v>23</v>
      </c>
      <c r="X63" s="6" t="s">
        <v>3818</v>
      </c>
    </row>
    <row r="64" spans="1:24" ht="16" customHeight="1">
      <c r="A64" s="6">
        <v>1620</v>
      </c>
      <c r="B64" s="6" t="s">
        <v>2464</v>
      </c>
      <c r="C64" s="6" t="s">
        <v>2063</v>
      </c>
      <c r="D64" s="2" t="s">
        <v>30</v>
      </c>
      <c r="F64" s="2" t="s">
        <v>30</v>
      </c>
      <c r="G64" s="7">
        <v>3</v>
      </c>
      <c r="H64" s="19" t="s">
        <v>2465</v>
      </c>
      <c r="I64" s="19" t="s">
        <v>2312</v>
      </c>
      <c r="J64" s="2" t="s">
        <v>1591</v>
      </c>
      <c r="K64" s="6" t="s">
        <v>2324</v>
      </c>
      <c r="L64" s="6" t="s">
        <v>2314</v>
      </c>
      <c r="M64" s="6" t="s">
        <v>2466</v>
      </c>
      <c r="N64" s="6" t="s">
        <v>2467</v>
      </c>
      <c r="O64" s="9" t="s">
        <v>2468</v>
      </c>
      <c r="P64" s="6">
        <v>1920</v>
      </c>
      <c r="Q64" s="6" t="s">
        <v>2198</v>
      </c>
      <c r="R64" s="6" t="s">
        <v>2199</v>
      </c>
      <c r="S64" s="6" t="s">
        <v>2469</v>
      </c>
      <c r="U64" s="6" t="s">
        <v>2470</v>
      </c>
      <c r="V64" s="2" t="s">
        <v>30</v>
      </c>
      <c r="W64" s="2" t="s">
        <v>30</v>
      </c>
      <c r="X64" s="6" t="s">
        <v>3791</v>
      </c>
    </row>
    <row r="65" spans="1:24" ht="16" customHeight="1">
      <c r="A65" s="6">
        <v>1630</v>
      </c>
      <c r="B65" s="6" t="s">
        <v>1665</v>
      </c>
      <c r="C65" s="6" t="s">
        <v>2063</v>
      </c>
      <c r="D65" s="2" t="s">
        <v>30</v>
      </c>
      <c r="F65" s="2" t="s">
        <v>30</v>
      </c>
      <c r="G65" s="7">
        <v>2</v>
      </c>
      <c r="H65" s="12" t="s">
        <v>1666</v>
      </c>
      <c r="I65" s="12" t="s">
        <v>2471</v>
      </c>
      <c r="J65" s="2" t="s">
        <v>1585</v>
      </c>
      <c r="K65" s="6" t="s">
        <v>1667</v>
      </c>
      <c r="L65" s="6" t="s">
        <v>2472</v>
      </c>
      <c r="O65" s="6" t="s">
        <v>2461</v>
      </c>
      <c r="P65" s="6">
        <v>2120</v>
      </c>
      <c r="Q65" s="6" t="s">
        <v>2319</v>
      </c>
      <c r="R65" s="6" t="s">
        <v>2077</v>
      </c>
      <c r="S65" s="6" t="s">
        <v>2473</v>
      </c>
      <c r="U65" s="6" t="s">
        <v>2474</v>
      </c>
      <c r="V65" s="2" t="s">
        <v>30</v>
      </c>
      <c r="W65" s="2" t="s">
        <v>30</v>
      </c>
      <c r="X65" s="6" t="s">
        <v>3791</v>
      </c>
    </row>
    <row r="66" spans="1:24" ht="16" customHeight="1">
      <c r="A66" s="6">
        <v>1640</v>
      </c>
      <c r="B66" s="6" t="s">
        <v>2475</v>
      </c>
      <c r="C66" s="6" t="s">
        <v>2063</v>
      </c>
      <c r="D66" s="2" t="s">
        <v>30</v>
      </c>
      <c r="F66" s="2" t="s">
        <v>30</v>
      </c>
      <c r="G66" s="7">
        <v>3</v>
      </c>
      <c r="H66" s="19" t="s">
        <v>2476</v>
      </c>
      <c r="I66" s="19" t="s">
        <v>2312</v>
      </c>
      <c r="J66" s="2" t="s">
        <v>1591</v>
      </c>
      <c r="K66" s="6" t="s">
        <v>2324</v>
      </c>
      <c r="L66" s="6" t="s">
        <v>2314</v>
      </c>
      <c r="M66" s="6" t="s">
        <v>2466</v>
      </c>
      <c r="N66" s="6" t="s">
        <v>2467</v>
      </c>
      <c r="O66" s="9" t="s">
        <v>2468</v>
      </c>
      <c r="P66" s="6">
        <v>2130</v>
      </c>
      <c r="Q66" s="6" t="s">
        <v>2198</v>
      </c>
      <c r="R66" s="6" t="s">
        <v>2199</v>
      </c>
      <c r="S66" s="6" t="s">
        <v>2477</v>
      </c>
      <c r="U66" s="6" t="s">
        <v>2478</v>
      </c>
      <c r="V66" s="2" t="s">
        <v>30</v>
      </c>
      <c r="W66" s="2" t="s">
        <v>30</v>
      </c>
      <c r="X66" s="6" t="s">
        <v>3791</v>
      </c>
    </row>
    <row r="67" spans="1:24" ht="16" customHeight="1">
      <c r="A67" s="6">
        <v>1650</v>
      </c>
      <c r="B67" s="6" t="s">
        <v>1698</v>
      </c>
      <c r="C67" s="6" t="s">
        <v>2043</v>
      </c>
      <c r="D67" s="2" t="s">
        <v>30</v>
      </c>
      <c r="F67" s="2" t="s">
        <v>30</v>
      </c>
      <c r="G67" s="7">
        <v>2</v>
      </c>
      <c r="H67" s="12" t="s">
        <v>2479</v>
      </c>
      <c r="I67" s="12" t="s">
        <v>2480</v>
      </c>
      <c r="J67" s="2" t="s">
        <v>1585</v>
      </c>
      <c r="K67" s="6" t="s">
        <v>2481</v>
      </c>
      <c r="L67" s="6" t="s">
        <v>2482</v>
      </c>
      <c r="N67" s="6" t="s">
        <v>2483</v>
      </c>
      <c r="O67" s="6" t="s">
        <v>2484</v>
      </c>
      <c r="P67" s="6">
        <v>2060</v>
      </c>
      <c r="Q67" s="6" t="s">
        <v>2319</v>
      </c>
      <c r="R67" s="6" t="s">
        <v>2077</v>
      </c>
      <c r="S67" s="6" t="s">
        <v>2485</v>
      </c>
      <c r="U67" s="6" t="s">
        <v>2486</v>
      </c>
      <c r="V67" s="2" t="s">
        <v>23</v>
      </c>
      <c r="W67" s="2" t="s">
        <v>30</v>
      </c>
      <c r="X67" s="6" t="s">
        <v>3819</v>
      </c>
    </row>
    <row r="68" spans="1:24" ht="16" customHeight="1">
      <c r="A68" s="6">
        <v>1660</v>
      </c>
      <c r="B68" s="6" t="s">
        <v>1696</v>
      </c>
      <c r="C68" s="6" t="s">
        <v>2063</v>
      </c>
      <c r="D68" s="2" t="s">
        <v>23</v>
      </c>
      <c r="F68" s="2" t="s">
        <v>23</v>
      </c>
      <c r="G68" s="7">
        <v>2</v>
      </c>
      <c r="H68" s="12" t="s">
        <v>1697</v>
      </c>
      <c r="I68" s="12" t="s">
        <v>2487</v>
      </c>
      <c r="J68" s="2" t="s">
        <v>1585</v>
      </c>
      <c r="K68" s="6" t="s">
        <v>2488</v>
      </c>
      <c r="L68" s="6" t="s">
        <v>2489</v>
      </c>
      <c r="O68" s="18">
        <v>3210987654321</v>
      </c>
      <c r="P68" s="6">
        <v>1880</v>
      </c>
      <c r="Q68" s="6" t="s">
        <v>2354</v>
      </c>
      <c r="R68" s="6" t="s">
        <v>2077</v>
      </c>
      <c r="S68" s="6" t="s">
        <v>2490</v>
      </c>
      <c r="U68" s="6" t="s">
        <v>2491</v>
      </c>
      <c r="V68" s="2" t="s">
        <v>23</v>
      </c>
      <c r="W68" s="2" t="s">
        <v>30</v>
      </c>
      <c r="X68" s="6" t="s">
        <v>3818</v>
      </c>
    </row>
    <row r="69" spans="1:24" ht="16" customHeight="1">
      <c r="A69" s="6">
        <v>1670</v>
      </c>
      <c r="B69" s="6" t="s">
        <v>2492</v>
      </c>
      <c r="C69" s="6" t="s">
        <v>2063</v>
      </c>
      <c r="D69" s="2" t="s">
        <v>23</v>
      </c>
      <c r="F69" s="2" t="s">
        <v>23</v>
      </c>
      <c r="G69" s="7">
        <v>3</v>
      </c>
      <c r="H69" s="19" t="s">
        <v>2493</v>
      </c>
      <c r="I69" s="19" t="s">
        <v>2312</v>
      </c>
      <c r="J69" s="2" t="s">
        <v>1591</v>
      </c>
      <c r="K69" s="6" t="s">
        <v>2359</v>
      </c>
      <c r="L69" s="6" t="s">
        <v>2360</v>
      </c>
      <c r="M69" s="6" t="s">
        <v>2494</v>
      </c>
      <c r="N69" s="6" t="s">
        <v>2495</v>
      </c>
      <c r="O69" s="9" t="s">
        <v>2328</v>
      </c>
      <c r="P69" s="6">
        <v>1890</v>
      </c>
      <c r="Q69" s="6" t="s">
        <v>2198</v>
      </c>
      <c r="R69" s="6" t="s">
        <v>2199</v>
      </c>
      <c r="S69" s="6" t="s">
        <v>2496</v>
      </c>
      <c r="U69" s="6" t="s">
        <v>2497</v>
      </c>
      <c r="V69" s="2" t="s">
        <v>23</v>
      </c>
      <c r="W69" s="2" t="s">
        <v>30</v>
      </c>
      <c r="X69" s="6" t="s">
        <v>3820</v>
      </c>
    </row>
    <row r="70" spans="1:24" ht="16" customHeight="1">
      <c r="A70" s="6">
        <v>1680</v>
      </c>
      <c r="B70" s="6" t="s">
        <v>1679</v>
      </c>
      <c r="C70" s="6" t="s">
        <v>2063</v>
      </c>
      <c r="D70" s="2" t="s">
        <v>23</v>
      </c>
      <c r="F70" s="2" t="s">
        <v>23</v>
      </c>
      <c r="G70" s="7">
        <v>2</v>
      </c>
      <c r="H70" s="12" t="s">
        <v>1680</v>
      </c>
      <c r="I70" s="12" t="s">
        <v>2498</v>
      </c>
      <c r="K70" s="6" t="s">
        <v>1681</v>
      </c>
      <c r="L70" s="6" t="s">
        <v>2499</v>
      </c>
      <c r="P70" s="6">
        <v>1950</v>
      </c>
      <c r="Q70" s="6" t="s">
        <v>2372</v>
      </c>
      <c r="R70" s="6" t="s">
        <v>2373</v>
      </c>
      <c r="S70" s="6" t="s">
        <v>2500</v>
      </c>
      <c r="U70" s="6" t="s">
        <v>2501</v>
      </c>
      <c r="V70" s="2" t="s">
        <v>23</v>
      </c>
      <c r="W70" s="2" t="s">
        <v>30</v>
      </c>
      <c r="X70" s="6">
        <v>0</v>
      </c>
    </row>
    <row r="71" spans="1:24" ht="16" customHeight="1">
      <c r="A71" s="6">
        <v>1690</v>
      </c>
      <c r="B71" s="6" t="s">
        <v>1684</v>
      </c>
      <c r="C71" s="6" t="s">
        <v>2063</v>
      </c>
      <c r="D71" s="2" t="s">
        <v>30</v>
      </c>
      <c r="F71" s="2" t="s">
        <v>30</v>
      </c>
      <c r="G71" s="7">
        <v>3</v>
      </c>
      <c r="H71" s="19" t="s">
        <v>1685</v>
      </c>
      <c r="I71" s="19" t="s">
        <v>2502</v>
      </c>
      <c r="J71" s="2" t="s">
        <v>1582</v>
      </c>
      <c r="K71" s="6" t="s">
        <v>1637</v>
      </c>
      <c r="L71" s="6" t="s">
        <v>2503</v>
      </c>
      <c r="O71" s="6" t="s">
        <v>2504</v>
      </c>
      <c r="P71" s="6">
        <v>1960</v>
      </c>
      <c r="Q71" s="6" t="s">
        <v>2379</v>
      </c>
      <c r="R71" s="6" t="s">
        <v>2297</v>
      </c>
      <c r="S71" s="6" t="s">
        <v>2505</v>
      </c>
      <c r="U71" s="6" t="s">
        <v>2506</v>
      </c>
      <c r="V71" s="2" t="s">
        <v>30</v>
      </c>
      <c r="W71" s="2" t="s">
        <v>30</v>
      </c>
      <c r="X71" s="6" t="s">
        <v>3821</v>
      </c>
    </row>
    <row r="72" spans="1:24" ht="16" customHeight="1">
      <c r="A72" s="6">
        <v>1700</v>
      </c>
      <c r="B72" s="6" t="s">
        <v>1686</v>
      </c>
      <c r="C72" s="6" t="s">
        <v>2063</v>
      </c>
      <c r="D72" s="2" t="s">
        <v>30</v>
      </c>
      <c r="F72" s="2" t="s">
        <v>30</v>
      </c>
      <c r="G72" s="7">
        <v>3</v>
      </c>
      <c r="H72" s="19" t="s">
        <v>1687</v>
      </c>
      <c r="I72" s="19" t="s">
        <v>2507</v>
      </c>
      <c r="J72" s="2" t="s">
        <v>1582</v>
      </c>
      <c r="K72" s="6" t="s">
        <v>1640</v>
      </c>
      <c r="L72" s="6" t="s">
        <v>2508</v>
      </c>
      <c r="O72" s="6" t="s">
        <v>2509</v>
      </c>
      <c r="P72" s="6">
        <v>1970</v>
      </c>
      <c r="Q72" s="6" t="s">
        <v>2385</v>
      </c>
      <c r="R72" s="6" t="s">
        <v>2297</v>
      </c>
      <c r="S72" s="6" t="s">
        <v>2510</v>
      </c>
      <c r="U72" s="6" t="s">
        <v>2511</v>
      </c>
      <c r="V72" s="2" t="s">
        <v>30</v>
      </c>
      <c r="W72" s="2" t="s">
        <v>30</v>
      </c>
      <c r="X72" s="6" t="s">
        <v>3822</v>
      </c>
    </row>
    <row r="73" spans="1:24" ht="16" customHeight="1">
      <c r="A73" s="6">
        <v>1710</v>
      </c>
      <c r="B73" s="6" t="s">
        <v>1688</v>
      </c>
      <c r="C73" s="6" t="s">
        <v>2063</v>
      </c>
      <c r="D73" s="2" t="s">
        <v>30</v>
      </c>
      <c r="F73" s="2" t="s">
        <v>30</v>
      </c>
      <c r="G73" s="7">
        <v>3</v>
      </c>
      <c r="H73" s="19" t="s">
        <v>1689</v>
      </c>
      <c r="I73" s="19" t="s">
        <v>2512</v>
      </c>
      <c r="J73" s="2" t="s">
        <v>1582</v>
      </c>
      <c r="K73" s="6" t="s">
        <v>1640</v>
      </c>
      <c r="L73" s="6" t="s">
        <v>2513</v>
      </c>
      <c r="P73" s="6">
        <v>2020</v>
      </c>
      <c r="Q73" s="6" t="s">
        <v>2390</v>
      </c>
      <c r="R73" s="6" t="s">
        <v>2147</v>
      </c>
      <c r="S73" s="6" t="s">
        <v>2514</v>
      </c>
      <c r="U73" s="6" t="s">
        <v>2515</v>
      </c>
      <c r="V73" s="2" t="s">
        <v>23</v>
      </c>
      <c r="W73" s="2" t="s">
        <v>23</v>
      </c>
      <c r="X73" s="6" t="s">
        <v>3823</v>
      </c>
    </row>
    <row r="74" spans="1:24" ht="16" customHeight="1">
      <c r="A74" s="6">
        <v>1720</v>
      </c>
      <c r="B74" s="6" t="s">
        <v>1690</v>
      </c>
      <c r="C74" s="6" t="s">
        <v>2063</v>
      </c>
      <c r="D74" s="2" t="s">
        <v>30</v>
      </c>
      <c r="F74" s="2" t="s">
        <v>30</v>
      </c>
      <c r="G74" s="7">
        <v>3</v>
      </c>
      <c r="H74" s="19" t="s">
        <v>1691</v>
      </c>
      <c r="I74" s="19" t="s">
        <v>2516</v>
      </c>
      <c r="J74" s="2" t="s">
        <v>1582</v>
      </c>
      <c r="K74" s="6" t="s">
        <v>2517</v>
      </c>
      <c r="L74" s="6" t="s">
        <v>2518</v>
      </c>
      <c r="O74" s="6" t="s">
        <v>2519</v>
      </c>
      <c r="P74" s="6">
        <v>1980</v>
      </c>
      <c r="Q74" s="6" t="s">
        <v>2397</v>
      </c>
      <c r="R74" s="6" t="s">
        <v>2297</v>
      </c>
      <c r="S74" s="6" t="s">
        <v>2520</v>
      </c>
      <c r="U74" s="6" t="s">
        <v>2521</v>
      </c>
      <c r="V74" s="2" t="s">
        <v>30</v>
      </c>
      <c r="W74" s="2" t="s">
        <v>30</v>
      </c>
      <c r="X74" s="6" t="s">
        <v>3791</v>
      </c>
    </row>
    <row r="75" spans="1:24" ht="16" customHeight="1">
      <c r="A75" s="6">
        <v>1730</v>
      </c>
      <c r="B75" s="6" t="s">
        <v>1682</v>
      </c>
      <c r="C75" s="6" t="s">
        <v>2063</v>
      </c>
      <c r="D75" s="2" t="s">
        <v>30</v>
      </c>
      <c r="F75" s="2" t="s">
        <v>30</v>
      </c>
      <c r="G75" s="7">
        <v>3</v>
      </c>
      <c r="H75" s="19" t="s">
        <v>1683</v>
      </c>
      <c r="I75" s="19" t="s">
        <v>2522</v>
      </c>
      <c r="J75" s="2" t="s">
        <v>1582</v>
      </c>
      <c r="K75" s="6" t="s">
        <v>1634</v>
      </c>
      <c r="L75" s="6" t="s">
        <v>2523</v>
      </c>
      <c r="O75" s="6" t="s">
        <v>2524</v>
      </c>
      <c r="P75" s="6">
        <v>1990</v>
      </c>
      <c r="Q75" s="6" t="s">
        <v>2403</v>
      </c>
      <c r="R75" s="6" t="s">
        <v>2147</v>
      </c>
      <c r="S75" s="6" t="s">
        <v>2525</v>
      </c>
      <c r="U75" s="6" t="s">
        <v>2526</v>
      </c>
      <c r="V75" s="2" t="s">
        <v>30</v>
      </c>
      <c r="W75" s="2" t="s">
        <v>30</v>
      </c>
      <c r="X75" s="6" t="s">
        <v>3824</v>
      </c>
    </row>
    <row r="76" spans="1:24" ht="16" customHeight="1">
      <c r="A76" s="6">
        <v>1740</v>
      </c>
      <c r="B76" s="6" t="s">
        <v>1694</v>
      </c>
      <c r="C76" s="6" t="s">
        <v>2063</v>
      </c>
      <c r="D76" s="2" t="s">
        <v>30</v>
      </c>
      <c r="F76" s="2" t="s">
        <v>30</v>
      </c>
      <c r="G76" s="7">
        <v>3</v>
      </c>
      <c r="H76" s="19" t="s">
        <v>1695</v>
      </c>
      <c r="I76" s="19" t="s">
        <v>2527</v>
      </c>
      <c r="J76" s="2" t="s">
        <v>1582</v>
      </c>
      <c r="K76" s="6" t="s">
        <v>1650</v>
      </c>
      <c r="L76" s="6" t="s">
        <v>2528</v>
      </c>
      <c r="N76" s="6" t="s">
        <v>2408</v>
      </c>
      <c r="O76" s="6" t="s">
        <v>2529</v>
      </c>
      <c r="P76" s="6">
        <v>2000</v>
      </c>
      <c r="Q76" s="6" t="s">
        <v>2410</v>
      </c>
      <c r="R76" s="6" t="s">
        <v>2147</v>
      </c>
      <c r="S76" s="6" t="s">
        <v>2530</v>
      </c>
      <c r="U76" s="6" t="s">
        <v>2531</v>
      </c>
      <c r="V76" s="2" t="s">
        <v>30</v>
      </c>
      <c r="W76" s="2" t="s">
        <v>30</v>
      </c>
      <c r="X76" s="6" t="s">
        <v>3791</v>
      </c>
    </row>
    <row r="77" spans="1:24" ht="16" customHeight="1">
      <c r="A77" s="6">
        <v>1750</v>
      </c>
      <c r="B77" s="6" t="s">
        <v>1692</v>
      </c>
      <c r="C77" s="6" t="s">
        <v>2063</v>
      </c>
      <c r="D77" s="2" t="s">
        <v>23</v>
      </c>
      <c r="F77" s="2" t="s">
        <v>23</v>
      </c>
      <c r="G77" s="7">
        <v>3</v>
      </c>
      <c r="H77" s="19" t="s">
        <v>1693</v>
      </c>
      <c r="I77" s="19" t="s">
        <v>2532</v>
      </c>
      <c r="J77" s="2" t="s">
        <v>1591</v>
      </c>
      <c r="K77" s="6" t="s">
        <v>1647</v>
      </c>
      <c r="L77" s="6" t="s">
        <v>2533</v>
      </c>
      <c r="N77" s="6" t="s">
        <v>2415</v>
      </c>
      <c r="O77" s="6" t="s">
        <v>2416</v>
      </c>
      <c r="P77" s="6">
        <v>2040</v>
      </c>
      <c r="Q77" s="6" t="s">
        <v>2417</v>
      </c>
      <c r="R77" s="6" t="s">
        <v>2102</v>
      </c>
      <c r="S77" s="6" t="s">
        <v>2534</v>
      </c>
      <c r="U77" s="6" t="s">
        <v>2535</v>
      </c>
      <c r="V77" s="2" t="s">
        <v>23</v>
      </c>
      <c r="W77" s="2" t="s">
        <v>30</v>
      </c>
      <c r="X77" s="6" t="s">
        <v>3825</v>
      </c>
    </row>
    <row r="78" spans="1:24" ht="16" customHeight="1">
      <c r="A78" s="6">
        <v>1760</v>
      </c>
      <c r="B78" s="6" t="s">
        <v>1670</v>
      </c>
      <c r="C78" s="6" t="s">
        <v>2063</v>
      </c>
      <c r="D78" s="2" t="s">
        <v>30</v>
      </c>
      <c r="F78" s="2" t="s">
        <v>30</v>
      </c>
      <c r="G78" s="7">
        <v>2</v>
      </c>
      <c r="H78" s="12" t="s">
        <v>1671</v>
      </c>
      <c r="I78" s="12" t="s">
        <v>2536</v>
      </c>
      <c r="K78" s="6" t="s">
        <v>1672</v>
      </c>
      <c r="L78" s="6" t="s">
        <v>2537</v>
      </c>
      <c r="P78" s="6">
        <v>2140</v>
      </c>
      <c r="Q78" s="6" t="s">
        <v>2423</v>
      </c>
      <c r="R78" s="6" t="s">
        <v>2424</v>
      </c>
      <c r="S78" s="6" t="s">
        <v>2538</v>
      </c>
      <c r="U78" s="6" t="s">
        <v>2539</v>
      </c>
      <c r="V78" s="2" t="s">
        <v>30</v>
      </c>
      <c r="W78" s="2" t="s">
        <v>30</v>
      </c>
      <c r="X78" s="6">
        <v>0</v>
      </c>
    </row>
    <row r="79" spans="1:24" ht="16" customHeight="1">
      <c r="A79" s="6">
        <v>1770</v>
      </c>
      <c r="B79" s="6" t="s">
        <v>1673</v>
      </c>
      <c r="C79" s="6" t="s">
        <v>2063</v>
      </c>
      <c r="D79" s="2" t="s">
        <v>30</v>
      </c>
      <c r="F79" s="2" t="s">
        <v>30</v>
      </c>
      <c r="G79" s="7">
        <v>3</v>
      </c>
      <c r="H79" s="19" t="s">
        <v>1674</v>
      </c>
      <c r="I79" s="19" t="s">
        <v>2536</v>
      </c>
      <c r="J79" s="2" t="s">
        <v>1582</v>
      </c>
      <c r="K79" s="6" t="s">
        <v>1623</v>
      </c>
      <c r="L79" s="6" t="s">
        <v>2540</v>
      </c>
      <c r="N79" s="6" t="s">
        <v>2541</v>
      </c>
      <c r="O79" s="6" t="s">
        <v>2542</v>
      </c>
      <c r="P79" s="6">
        <v>2150</v>
      </c>
      <c r="Q79" s="6" t="s">
        <v>2303</v>
      </c>
      <c r="R79" s="6" t="s">
        <v>2297</v>
      </c>
      <c r="S79" s="6" t="s">
        <v>2543</v>
      </c>
      <c r="U79" s="6" t="s">
        <v>2544</v>
      </c>
      <c r="V79" s="2" t="s">
        <v>30</v>
      </c>
      <c r="W79" s="2" t="s">
        <v>30</v>
      </c>
      <c r="X79" s="6" t="s">
        <v>3826</v>
      </c>
    </row>
    <row r="80" spans="1:24" ht="16" customHeight="1">
      <c r="A80" s="6">
        <v>1780</v>
      </c>
      <c r="B80" s="6" t="s">
        <v>1675</v>
      </c>
      <c r="C80" s="6" t="s">
        <v>2063</v>
      </c>
      <c r="D80" s="2" t="s">
        <v>30</v>
      </c>
      <c r="F80" s="2" t="s">
        <v>30</v>
      </c>
      <c r="G80" s="7">
        <v>3</v>
      </c>
      <c r="H80" s="19" t="s">
        <v>1676</v>
      </c>
      <c r="I80" s="19" t="s">
        <v>2545</v>
      </c>
      <c r="J80" s="2" t="s">
        <v>1582</v>
      </c>
      <c r="K80" s="6" t="s">
        <v>1626</v>
      </c>
      <c r="L80" s="6" t="s">
        <v>2546</v>
      </c>
      <c r="O80" s="6" t="s">
        <v>2547</v>
      </c>
      <c r="P80" s="6">
        <v>2160</v>
      </c>
      <c r="Q80" s="6" t="s">
        <v>2434</v>
      </c>
      <c r="R80" s="6" t="s">
        <v>2147</v>
      </c>
      <c r="S80" s="6" t="s">
        <v>2548</v>
      </c>
      <c r="U80" s="6" t="s">
        <v>2549</v>
      </c>
      <c r="V80" s="2" t="s">
        <v>30</v>
      </c>
      <c r="W80" s="2" t="s">
        <v>30</v>
      </c>
      <c r="X80" s="6" t="s">
        <v>3827</v>
      </c>
    </row>
    <row r="81" spans="1:24" ht="16" customHeight="1">
      <c r="A81" s="6">
        <v>1790</v>
      </c>
      <c r="B81" s="6" t="s">
        <v>1677</v>
      </c>
      <c r="C81" s="6" t="s">
        <v>2063</v>
      </c>
      <c r="D81" s="2" t="s">
        <v>30</v>
      </c>
      <c r="F81" s="2" t="s">
        <v>30</v>
      </c>
      <c r="G81" s="7">
        <v>3</v>
      </c>
      <c r="H81" s="19" t="s">
        <v>1678</v>
      </c>
      <c r="I81" s="19" t="s">
        <v>2550</v>
      </c>
      <c r="J81" s="2" t="s">
        <v>1582</v>
      </c>
      <c r="K81" s="6" t="s">
        <v>1629</v>
      </c>
      <c r="L81" s="6" t="s">
        <v>2551</v>
      </c>
      <c r="O81" s="6" t="s">
        <v>2552</v>
      </c>
      <c r="P81" s="6">
        <v>2170</v>
      </c>
      <c r="Q81" s="6" t="s">
        <v>2440</v>
      </c>
      <c r="R81" s="6" t="s">
        <v>2147</v>
      </c>
      <c r="S81" s="6" t="s">
        <v>2553</v>
      </c>
      <c r="U81" s="6" t="s">
        <v>2554</v>
      </c>
      <c r="V81" s="2" t="s">
        <v>30</v>
      </c>
      <c r="W81" s="2" t="s">
        <v>30</v>
      </c>
      <c r="X81" s="6" t="s">
        <v>3828</v>
      </c>
    </row>
    <row r="82" spans="1:24" ht="16" customHeight="1">
      <c r="A82" s="6">
        <v>1800</v>
      </c>
      <c r="B82" s="6" t="s">
        <v>1799</v>
      </c>
      <c r="C82" s="6" t="s">
        <v>2063</v>
      </c>
      <c r="D82" s="2" t="s">
        <v>30</v>
      </c>
      <c r="F82" s="2" t="s">
        <v>30</v>
      </c>
      <c r="G82" s="7">
        <v>1</v>
      </c>
      <c r="H82" s="8" t="s">
        <v>1800</v>
      </c>
      <c r="I82" s="8" t="s">
        <v>2555</v>
      </c>
      <c r="K82" s="6" t="s">
        <v>2556</v>
      </c>
      <c r="L82" s="6" t="s">
        <v>2557</v>
      </c>
      <c r="P82" s="6">
        <v>2180</v>
      </c>
      <c r="Q82" s="6" t="s">
        <v>2558</v>
      </c>
      <c r="R82" s="6" t="s">
        <v>2559</v>
      </c>
      <c r="S82" s="6" t="s">
        <v>2560</v>
      </c>
      <c r="U82" s="6" t="s">
        <v>2561</v>
      </c>
      <c r="V82" s="2" t="s">
        <v>30</v>
      </c>
      <c r="W82" s="2" t="s">
        <v>30</v>
      </c>
      <c r="X82" s="6">
        <v>0</v>
      </c>
    </row>
    <row r="83" spans="1:24" ht="16" customHeight="1">
      <c r="A83" s="6">
        <v>1810</v>
      </c>
      <c r="B83" s="6" t="s">
        <v>1804</v>
      </c>
      <c r="C83" s="6" t="s">
        <v>2063</v>
      </c>
      <c r="D83" s="2" t="s">
        <v>23</v>
      </c>
      <c r="F83" s="2" t="s">
        <v>23</v>
      </c>
      <c r="G83" s="7">
        <v>2</v>
      </c>
      <c r="H83" s="12" t="s">
        <v>1805</v>
      </c>
      <c r="I83" s="12" t="s">
        <v>515</v>
      </c>
      <c r="J83" s="2" t="s">
        <v>1582</v>
      </c>
      <c r="K83" s="6" t="s">
        <v>1806</v>
      </c>
      <c r="L83" s="6" t="s">
        <v>2562</v>
      </c>
      <c r="O83" s="6" t="s">
        <v>2563</v>
      </c>
      <c r="P83" s="6">
        <v>2230</v>
      </c>
      <c r="Q83" s="6" t="s">
        <v>2303</v>
      </c>
      <c r="R83" s="6" t="s">
        <v>2297</v>
      </c>
      <c r="S83" s="6" t="s">
        <v>2564</v>
      </c>
      <c r="U83" s="6" t="s">
        <v>2565</v>
      </c>
      <c r="V83" s="2" t="s">
        <v>23</v>
      </c>
      <c r="W83" s="2" t="s">
        <v>23</v>
      </c>
      <c r="X83" s="6" t="s">
        <v>3829</v>
      </c>
    </row>
    <row r="84" spans="1:24" ht="16" customHeight="1">
      <c r="A84" s="6">
        <v>1820</v>
      </c>
      <c r="B84" s="6" t="s">
        <v>1801</v>
      </c>
      <c r="C84" s="6" t="s">
        <v>2063</v>
      </c>
      <c r="D84" s="2" t="s">
        <v>30</v>
      </c>
      <c r="F84" s="2" t="s">
        <v>30</v>
      </c>
      <c r="G84" s="7">
        <v>2</v>
      </c>
      <c r="H84" s="12" t="s">
        <v>1802</v>
      </c>
      <c r="I84" s="12" t="s">
        <v>2566</v>
      </c>
      <c r="J84" s="2" t="s">
        <v>1585</v>
      </c>
      <c r="K84" s="6" t="s">
        <v>1803</v>
      </c>
      <c r="L84" s="6" t="s">
        <v>2567</v>
      </c>
      <c r="O84" s="6" t="s">
        <v>2568</v>
      </c>
      <c r="P84" s="6">
        <v>2200</v>
      </c>
      <c r="Q84" s="6" t="s">
        <v>2076</v>
      </c>
      <c r="R84" s="6" t="s">
        <v>2077</v>
      </c>
      <c r="S84" s="6" t="s">
        <v>2569</v>
      </c>
      <c r="U84" s="6" t="s">
        <v>2570</v>
      </c>
      <c r="V84" s="2" t="s">
        <v>23</v>
      </c>
      <c r="W84" s="2" t="s">
        <v>23</v>
      </c>
      <c r="X84" s="6" t="s">
        <v>3830</v>
      </c>
    </row>
    <row r="85" spans="1:24" ht="16" customHeight="1">
      <c r="A85" s="6">
        <v>1830</v>
      </c>
      <c r="B85" s="6" t="s">
        <v>2571</v>
      </c>
      <c r="C85" s="6" t="s">
        <v>2063</v>
      </c>
      <c r="D85" s="2" t="s">
        <v>30</v>
      </c>
      <c r="F85" s="2" t="s">
        <v>30</v>
      </c>
      <c r="G85" s="7">
        <v>2</v>
      </c>
      <c r="H85" s="12" t="s">
        <v>2572</v>
      </c>
      <c r="I85" s="12" t="s">
        <v>2312</v>
      </c>
      <c r="J85" s="2" t="s">
        <v>1591</v>
      </c>
      <c r="K85" s="6" t="s">
        <v>2324</v>
      </c>
      <c r="L85" s="6" t="s">
        <v>2573</v>
      </c>
      <c r="N85" s="6" t="s">
        <v>2574</v>
      </c>
      <c r="O85" s="9" t="s">
        <v>2468</v>
      </c>
      <c r="P85" s="6">
        <v>2210</v>
      </c>
      <c r="Q85" s="6" t="s">
        <v>2198</v>
      </c>
      <c r="R85" s="6" t="s">
        <v>2199</v>
      </c>
      <c r="S85" s="6" t="s">
        <v>2575</v>
      </c>
      <c r="U85" s="6" t="s">
        <v>2576</v>
      </c>
      <c r="V85" s="2" t="s">
        <v>30</v>
      </c>
      <c r="W85" s="2" t="s">
        <v>30</v>
      </c>
      <c r="X85" s="6" t="s">
        <v>3791</v>
      </c>
    </row>
    <row r="86" spans="1:24" ht="16" customHeight="1">
      <c r="A86" s="6">
        <v>1840</v>
      </c>
      <c r="B86" s="6" t="s">
        <v>1807</v>
      </c>
      <c r="C86" s="6" t="s">
        <v>2063</v>
      </c>
      <c r="D86" s="2" t="s">
        <v>30</v>
      </c>
      <c r="F86" s="2" t="s">
        <v>30</v>
      </c>
      <c r="G86" s="7">
        <v>2</v>
      </c>
      <c r="H86" s="12" t="s">
        <v>1808</v>
      </c>
      <c r="I86" s="12" t="s">
        <v>2577</v>
      </c>
      <c r="J86" s="2" t="s">
        <v>1585</v>
      </c>
      <c r="K86" s="6" t="s">
        <v>1809</v>
      </c>
      <c r="L86" s="6" t="s">
        <v>2578</v>
      </c>
      <c r="O86" s="6" t="s">
        <v>2568</v>
      </c>
      <c r="P86" s="6">
        <v>2250</v>
      </c>
      <c r="Q86" s="6" t="s">
        <v>2319</v>
      </c>
      <c r="R86" s="6" t="s">
        <v>2077</v>
      </c>
      <c r="S86" s="6" t="s">
        <v>2579</v>
      </c>
      <c r="U86" s="6" t="s">
        <v>2580</v>
      </c>
      <c r="V86" s="2" t="s">
        <v>23</v>
      </c>
      <c r="W86" s="2" t="s">
        <v>30</v>
      </c>
      <c r="X86" s="6" t="s">
        <v>3791</v>
      </c>
    </row>
    <row r="87" spans="1:24" ht="16" customHeight="1">
      <c r="A87" s="6">
        <v>1850</v>
      </c>
      <c r="B87" s="6" t="s">
        <v>2581</v>
      </c>
      <c r="C87" s="6" t="s">
        <v>2063</v>
      </c>
      <c r="D87" s="2" t="s">
        <v>30</v>
      </c>
      <c r="F87" s="2" t="s">
        <v>30</v>
      </c>
      <c r="G87" s="7">
        <v>3</v>
      </c>
      <c r="H87" s="19" t="s">
        <v>2582</v>
      </c>
      <c r="I87" s="19" t="s">
        <v>2312</v>
      </c>
      <c r="J87" s="2" t="s">
        <v>1591</v>
      </c>
      <c r="K87" s="6" t="s">
        <v>2324</v>
      </c>
      <c r="L87" s="6" t="s">
        <v>2583</v>
      </c>
      <c r="N87" s="6" t="s">
        <v>2574</v>
      </c>
      <c r="O87" s="9" t="s">
        <v>2468</v>
      </c>
      <c r="P87" s="6">
        <v>2260</v>
      </c>
      <c r="Q87" s="6" t="s">
        <v>2198</v>
      </c>
      <c r="R87" s="6" t="s">
        <v>2199</v>
      </c>
      <c r="S87" s="6" t="s">
        <v>2584</v>
      </c>
      <c r="U87" s="6" t="s">
        <v>2585</v>
      </c>
      <c r="V87" s="2" t="s">
        <v>30</v>
      </c>
      <c r="W87" s="2" t="s">
        <v>30</v>
      </c>
      <c r="X87" s="6" t="s">
        <v>3791</v>
      </c>
    </row>
    <row r="88" spans="1:24" ht="16" customHeight="1">
      <c r="A88" s="6">
        <v>1860</v>
      </c>
      <c r="B88" s="6" t="s">
        <v>1699</v>
      </c>
      <c r="C88" s="6" t="s">
        <v>2043</v>
      </c>
      <c r="D88" s="2" t="s">
        <v>30</v>
      </c>
      <c r="F88" s="2" t="s">
        <v>30</v>
      </c>
      <c r="G88" s="7">
        <v>1</v>
      </c>
      <c r="H88" s="8" t="s">
        <v>1700</v>
      </c>
      <c r="I88" s="8" t="s">
        <v>2586</v>
      </c>
      <c r="K88" s="6" t="s">
        <v>2587</v>
      </c>
      <c r="L88" s="6" t="s">
        <v>2588</v>
      </c>
      <c r="M88" s="6" t="s">
        <v>2589</v>
      </c>
      <c r="N88" s="6" t="s">
        <v>2590</v>
      </c>
      <c r="P88" s="6">
        <v>2270</v>
      </c>
      <c r="Q88" s="6" t="s">
        <v>2591</v>
      </c>
      <c r="R88" s="6" t="s">
        <v>2559</v>
      </c>
      <c r="S88" s="6" t="s">
        <v>2592</v>
      </c>
      <c r="U88" s="6" t="s">
        <v>2593</v>
      </c>
      <c r="V88" s="2" t="s">
        <v>30</v>
      </c>
      <c r="W88" s="2" t="s">
        <v>30</v>
      </c>
      <c r="X88" s="6" t="s">
        <v>3791</v>
      </c>
    </row>
    <row r="89" spans="1:24" ht="16" customHeight="1">
      <c r="A89" s="6">
        <v>1870</v>
      </c>
      <c r="B89" s="6" t="s">
        <v>1701</v>
      </c>
      <c r="C89" s="6" t="s">
        <v>2043</v>
      </c>
      <c r="D89" s="2" t="s">
        <v>23</v>
      </c>
      <c r="F89" s="2" t="s">
        <v>23</v>
      </c>
      <c r="G89" s="7">
        <v>2</v>
      </c>
      <c r="H89" s="12" t="s">
        <v>1702</v>
      </c>
      <c r="I89" s="12" t="s">
        <v>2594</v>
      </c>
      <c r="J89" s="2" t="s">
        <v>1582</v>
      </c>
      <c r="K89" s="6" t="s">
        <v>2595</v>
      </c>
      <c r="L89" s="6" t="s">
        <v>2596</v>
      </c>
      <c r="P89" s="6">
        <v>2290</v>
      </c>
      <c r="Q89" s="6" t="s">
        <v>2303</v>
      </c>
      <c r="R89" s="6" t="s">
        <v>2297</v>
      </c>
      <c r="S89" s="6" t="s">
        <v>2597</v>
      </c>
      <c r="U89" s="6" t="s">
        <v>2598</v>
      </c>
      <c r="V89" s="2" t="s">
        <v>23</v>
      </c>
      <c r="W89" s="2" t="s">
        <v>23</v>
      </c>
      <c r="X89" s="6" t="s">
        <v>3791</v>
      </c>
    </row>
    <row r="90" spans="1:24" ht="16" customHeight="1">
      <c r="A90" s="6">
        <v>1880</v>
      </c>
      <c r="B90" s="6" t="s">
        <v>1720</v>
      </c>
      <c r="C90" s="6" t="s">
        <v>2043</v>
      </c>
      <c r="D90" s="2" t="s">
        <v>23</v>
      </c>
      <c r="F90" s="2" t="s">
        <v>23</v>
      </c>
      <c r="G90" s="7">
        <v>2</v>
      </c>
      <c r="H90" s="12" t="s">
        <v>2599</v>
      </c>
      <c r="I90" s="12" t="s">
        <v>2600</v>
      </c>
      <c r="J90" s="2" t="s">
        <v>1585</v>
      </c>
      <c r="K90" s="6" t="s">
        <v>2601</v>
      </c>
      <c r="L90" s="6" t="s">
        <v>2602</v>
      </c>
      <c r="N90" s="6" t="s">
        <v>2603</v>
      </c>
      <c r="P90" s="6">
        <v>2410</v>
      </c>
      <c r="Q90" s="6" t="s">
        <v>2319</v>
      </c>
      <c r="R90" s="6" t="s">
        <v>2077</v>
      </c>
      <c r="S90" s="6" t="s">
        <v>2604</v>
      </c>
      <c r="U90" s="6" t="s">
        <v>2605</v>
      </c>
      <c r="V90" s="2" t="s">
        <v>23</v>
      </c>
      <c r="W90" s="2" t="s">
        <v>30</v>
      </c>
      <c r="X90" s="6" t="s">
        <v>3791</v>
      </c>
    </row>
    <row r="91" spans="1:24" ht="16" customHeight="1">
      <c r="A91" s="6">
        <v>1890</v>
      </c>
      <c r="B91" s="6" t="s">
        <v>1703</v>
      </c>
      <c r="C91" s="6" t="s">
        <v>2043</v>
      </c>
      <c r="D91" s="2" t="s">
        <v>23</v>
      </c>
      <c r="F91" s="2" t="s">
        <v>23</v>
      </c>
      <c r="G91" s="7">
        <v>2</v>
      </c>
      <c r="H91" s="12" t="s">
        <v>1704</v>
      </c>
      <c r="I91" s="12" t="s">
        <v>2606</v>
      </c>
      <c r="K91" s="6" t="s">
        <v>1705</v>
      </c>
      <c r="L91" s="6" t="s">
        <v>2607</v>
      </c>
      <c r="P91" s="6">
        <v>2300</v>
      </c>
      <c r="Q91" s="6" t="s">
        <v>2372</v>
      </c>
      <c r="R91" s="6" t="s">
        <v>2373</v>
      </c>
      <c r="S91" s="6" t="s">
        <v>2608</v>
      </c>
      <c r="U91" s="6" t="s">
        <v>2609</v>
      </c>
      <c r="V91" s="2" t="s">
        <v>23</v>
      </c>
      <c r="W91" s="2" t="s">
        <v>30</v>
      </c>
      <c r="X91" s="6" t="s">
        <v>3791</v>
      </c>
    </row>
    <row r="92" spans="1:24" ht="16" customHeight="1">
      <c r="A92" s="6">
        <v>1900</v>
      </c>
      <c r="B92" s="6" t="s">
        <v>1708</v>
      </c>
      <c r="C92" s="6" t="s">
        <v>2043</v>
      </c>
      <c r="D92" s="2" t="s">
        <v>30</v>
      </c>
      <c r="F92" s="2" t="s">
        <v>30</v>
      </c>
      <c r="G92" s="7">
        <v>3</v>
      </c>
      <c r="H92" s="19" t="s">
        <v>1709</v>
      </c>
      <c r="I92" s="19" t="s">
        <v>2610</v>
      </c>
      <c r="J92" s="2" t="s">
        <v>1582</v>
      </c>
      <c r="K92" s="6" t="s">
        <v>1637</v>
      </c>
      <c r="L92" s="6" t="s">
        <v>2611</v>
      </c>
      <c r="P92" s="6">
        <v>2310</v>
      </c>
      <c r="Q92" s="6" t="s">
        <v>2379</v>
      </c>
      <c r="R92" s="6" t="s">
        <v>2297</v>
      </c>
      <c r="S92" s="6" t="s">
        <v>2612</v>
      </c>
      <c r="U92" s="6" t="s">
        <v>2613</v>
      </c>
      <c r="V92" s="2" t="s">
        <v>30</v>
      </c>
      <c r="W92" s="2" t="s">
        <v>30</v>
      </c>
      <c r="X92" s="6" t="s">
        <v>3791</v>
      </c>
    </row>
    <row r="93" spans="1:24" ht="16" customHeight="1">
      <c r="A93" s="6">
        <v>1910</v>
      </c>
      <c r="B93" s="6" t="s">
        <v>1710</v>
      </c>
      <c r="C93" s="6" t="s">
        <v>2043</v>
      </c>
      <c r="D93" s="2" t="s">
        <v>30</v>
      </c>
      <c r="F93" s="2" t="s">
        <v>30</v>
      </c>
      <c r="G93" s="7">
        <v>3</v>
      </c>
      <c r="H93" s="19" t="s">
        <v>1711</v>
      </c>
      <c r="I93" s="19" t="s">
        <v>2614</v>
      </c>
      <c r="J93" s="2" t="s">
        <v>1582</v>
      </c>
      <c r="K93" s="6" t="s">
        <v>1640</v>
      </c>
      <c r="L93" s="6" t="s">
        <v>2615</v>
      </c>
      <c r="P93" s="6">
        <v>2320</v>
      </c>
      <c r="Q93" s="6" t="s">
        <v>2385</v>
      </c>
      <c r="R93" s="6" t="s">
        <v>2297</v>
      </c>
      <c r="S93" s="6" t="s">
        <v>2616</v>
      </c>
      <c r="U93" s="6" t="s">
        <v>2617</v>
      </c>
      <c r="V93" s="2" t="s">
        <v>30</v>
      </c>
      <c r="W93" s="2" t="s">
        <v>30</v>
      </c>
      <c r="X93" s="6" t="s">
        <v>3791</v>
      </c>
    </row>
    <row r="94" spans="1:24" ht="16" customHeight="1">
      <c r="A94" s="6">
        <v>1920</v>
      </c>
      <c r="B94" s="6" t="s">
        <v>1712</v>
      </c>
      <c r="C94" s="6" t="s">
        <v>2043</v>
      </c>
      <c r="D94" s="2" t="s">
        <v>30</v>
      </c>
      <c r="F94" s="2" t="s">
        <v>30</v>
      </c>
      <c r="G94" s="7">
        <v>3</v>
      </c>
      <c r="H94" s="19" t="s">
        <v>1713</v>
      </c>
      <c r="I94" s="19" t="s">
        <v>2618</v>
      </c>
      <c r="J94" s="2" t="s">
        <v>1582</v>
      </c>
      <c r="K94" s="6" t="s">
        <v>1640</v>
      </c>
      <c r="L94" s="6" t="s">
        <v>2619</v>
      </c>
      <c r="P94" s="6">
        <v>2370</v>
      </c>
      <c r="Q94" s="6" t="s">
        <v>2390</v>
      </c>
      <c r="R94" s="6" t="s">
        <v>2147</v>
      </c>
      <c r="S94" s="6" t="s">
        <v>2620</v>
      </c>
      <c r="U94" s="6" t="s">
        <v>2621</v>
      </c>
      <c r="V94" s="2" t="s">
        <v>23</v>
      </c>
      <c r="W94" s="2" t="s">
        <v>23</v>
      </c>
      <c r="X94" s="6" t="s">
        <v>3791</v>
      </c>
    </row>
    <row r="95" spans="1:24" ht="16" customHeight="1">
      <c r="A95" s="6">
        <v>1930</v>
      </c>
      <c r="B95" s="6" t="s">
        <v>1714</v>
      </c>
      <c r="C95" s="6" t="s">
        <v>2043</v>
      </c>
      <c r="D95" s="2" t="s">
        <v>30</v>
      </c>
      <c r="F95" s="2" t="s">
        <v>30</v>
      </c>
      <c r="G95" s="7">
        <v>3</v>
      </c>
      <c r="H95" s="19" t="s">
        <v>1715</v>
      </c>
      <c r="I95" s="19" t="s">
        <v>2622</v>
      </c>
      <c r="J95" s="2" t="s">
        <v>1582</v>
      </c>
      <c r="K95" s="6" t="s">
        <v>2623</v>
      </c>
      <c r="L95" s="6" t="s">
        <v>2624</v>
      </c>
      <c r="P95" s="6">
        <v>2330</v>
      </c>
      <c r="Q95" s="6" t="s">
        <v>2397</v>
      </c>
      <c r="R95" s="6" t="s">
        <v>2297</v>
      </c>
      <c r="S95" s="6" t="s">
        <v>2625</v>
      </c>
      <c r="U95" s="6" t="s">
        <v>2626</v>
      </c>
      <c r="V95" s="2" t="s">
        <v>30</v>
      </c>
      <c r="W95" s="2" t="s">
        <v>30</v>
      </c>
      <c r="X95" s="6" t="s">
        <v>3791</v>
      </c>
    </row>
    <row r="96" spans="1:24" ht="16" customHeight="1">
      <c r="A96" s="6">
        <v>1940</v>
      </c>
      <c r="B96" s="6" t="s">
        <v>1706</v>
      </c>
      <c r="C96" s="6" t="s">
        <v>2043</v>
      </c>
      <c r="D96" s="2" t="s">
        <v>30</v>
      </c>
      <c r="F96" s="2" t="s">
        <v>30</v>
      </c>
      <c r="G96" s="7">
        <v>3</v>
      </c>
      <c r="H96" s="19" t="s">
        <v>1707</v>
      </c>
      <c r="I96" s="19" t="s">
        <v>2627</v>
      </c>
      <c r="J96" s="2" t="s">
        <v>1582</v>
      </c>
      <c r="K96" s="6" t="s">
        <v>1634</v>
      </c>
      <c r="L96" s="6" t="s">
        <v>2628</v>
      </c>
      <c r="P96" s="6">
        <v>2340</v>
      </c>
      <c r="Q96" s="6" t="s">
        <v>2403</v>
      </c>
      <c r="R96" s="6" t="s">
        <v>2147</v>
      </c>
      <c r="S96" s="6" t="s">
        <v>2629</v>
      </c>
      <c r="U96" s="6" t="s">
        <v>2630</v>
      </c>
      <c r="V96" s="2" t="s">
        <v>30</v>
      </c>
      <c r="W96" s="2" t="s">
        <v>30</v>
      </c>
      <c r="X96" s="6" t="s">
        <v>3791</v>
      </c>
    </row>
    <row r="97" spans="1:24" ht="16" customHeight="1">
      <c r="A97" s="6">
        <v>1950</v>
      </c>
      <c r="B97" s="6" t="s">
        <v>1718</v>
      </c>
      <c r="C97" s="6" t="s">
        <v>2043</v>
      </c>
      <c r="D97" s="2" t="s">
        <v>30</v>
      </c>
      <c r="F97" s="2" t="s">
        <v>30</v>
      </c>
      <c r="G97" s="7">
        <v>3</v>
      </c>
      <c r="H97" s="19" t="s">
        <v>1719</v>
      </c>
      <c r="I97" s="19" t="s">
        <v>2631</v>
      </c>
      <c r="J97" s="2" t="s">
        <v>1582</v>
      </c>
      <c r="K97" s="6" t="s">
        <v>1650</v>
      </c>
      <c r="L97" s="6" t="s">
        <v>2632</v>
      </c>
      <c r="N97" s="6" t="s">
        <v>2408</v>
      </c>
      <c r="P97" s="6">
        <v>2350</v>
      </c>
      <c r="Q97" s="6" t="s">
        <v>2410</v>
      </c>
      <c r="R97" s="6" t="s">
        <v>2147</v>
      </c>
      <c r="S97" s="6" t="s">
        <v>2633</v>
      </c>
      <c r="U97" s="6" t="s">
        <v>2634</v>
      </c>
      <c r="V97" s="2" t="s">
        <v>30</v>
      </c>
      <c r="W97" s="2" t="s">
        <v>30</v>
      </c>
      <c r="X97" s="6" t="s">
        <v>3791</v>
      </c>
    </row>
    <row r="98" spans="1:24" ht="16" customHeight="1">
      <c r="A98" s="6">
        <v>1960</v>
      </c>
      <c r="B98" s="6" t="s">
        <v>1716</v>
      </c>
      <c r="C98" s="6" t="s">
        <v>2043</v>
      </c>
      <c r="D98" s="2" t="s">
        <v>23</v>
      </c>
      <c r="F98" s="2" t="s">
        <v>23</v>
      </c>
      <c r="G98" s="7">
        <v>3</v>
      </c>
      <c r="H98" s="19" t="s">
        <v>1717</v>
      </c>
      <c r="I98" s="19" t="s">
        <v>2635</v>
      </c>
      <c r="J98" s="2" t="s">
        <v>1591</v>
      </c>
      <c r="K98" s="6" t="s">
        <v>1647</v>
      </c>
      <c r="L98" s="6" t="s">
        <v>2636</v>
      </c>
      <c r="N98" s="6" t="s">
        <v>2415</v>
      </c>
      <c r="P98" s="6">
        <v>2390</v>
      </c>
      <c r="Q98" s="6" t="s">
        <v>2417</v>
      </c>
      <c r="R98" s="6" t="s">
        <v>2102</v>
      </c>
      <c r="S98" s="6" t="s">
        <v>2637</v>
      </c>
      <c r="U98" s="6" t="s">
        <v>2638</v>
      </c>
      <c r="V98" s="2" t="s">
        <v>23</v>
      </c>
      <c r="W98" s="2" t="s">
        <v>30</v>
      </c>
      <c r="X98" s="6" t="s">
        <v>3791</v>
      </c>
    </row>
    <row r="99" spans="1:24" ht="16" customHeight="1">
      <c r="A99" s="6">
        <v>1970</v>
      </c>
      <c r="B99" s="6" t="s">
        <v>1754</v>
      </c>
      <c r="C99" s="6" t="s">
        <v>2063</v>
      </c>
      <c r="D99" s="2" t="s">
        <v>30</v>
      </c>
      <c r="F99" s="2" t="s">
        <v>30</v>
      </c>
      <c r="G99" s="7">
        <v>1</v>
      </c>
      <c r="H99" s="8" t="s">
        <v>1755</v>
      </c>
      <c r="I99" s="8" t="s">
        <v>2639</v>
      </c>
      <c r="K99" s="6" t="s">
        <v>1756</v>
      </c>
      <c r="L99" s="6" t="s">
        <v>2640</v>
      </c>
      <c r="M99" s="11" t="s">
        <v>2641</v>
      </c>
      <c r="N99" s="11" t="s">
        <v>2642</v>
      </c>
      <c r="P99" s="6">
        <v>2440</v>
      </c>
      <c r="Q99" s="6" t="s">
        <v>2643</v>
      </c>
      <c r="R99" s="6" t="s">
        <v>2644</v>
      </c>
      <c r="S99" s="6" t="s">
        <v>2645</v>
      </c>
      <c r="U99" s="6" t="s">
        <v>2646</v>
      </c>
      <c r="V99" s="2" t="s">
        <v>30</v>
      </c>
      <c r="W99" s="2" t="s">
        <v>139</v>
      </c>
      <c r="X99" s="6">
        <v>0</v>
      </c>
    </row>
    <row r="100" spans="1:24" ht="16" customHeight="1">
      <c r="A100" s="6">
        <v>1980</v>
      </c>
      <c r="B100" s="6" t="s">
        <v>1760</v>
      </c>
      <c r="C100" s="6" t="s">
        <v>2063</v>
      </c>
      <c r="D100" s="2" t="s">
        <v>30</v>
      </c>
      <c r="F100" s="2" t="s">
        <v>30</v>
      </c>
      <c r="G100" s="7">
        <v>2</v>
      </c>
      <c r="H100" s="12" t="s">
        <v>1761</v>
      </c>
      <c r="I100" s="12" t="s">
        <v>1090</v>
      </c>
      <c r="J100" s="2" t="s">
        <v>1582</v>
      </c>
      <c r="K100" s="6" t="s">
        <v>1762</v>
      </c>
      <c r="L100" s="6" t="s">
        <v>2647</v>
      </c>
      <c r="O100" s="6" t="s">
        <v>2542</v>
      </c>
      <c r="P100" s="6">
        <v>2610</v>
      </c>
      <c r="Q100" s="6" t="s">
        <v>2303</v>
      </c>
      <c r="R100" s="6" t="s">
        <v>2297</v>
      </c>
      <c r="S100" s="6" t="s">
        <v>2648</v>
      </c>
      <c r="U100" s="6" t="s">
        <v>2649</v>
      </c>
      <c r="V100" s="2" t="s">
        <v>23</v>
      </c>
      <c r="W100" s="2" t="s">
        <v>23</v>
      </c>
      <c r="X100" s="6" t="s">
        <v>3831</v>
      </c>
    </row>
    <row r="101" spans="1:24" ht="16" customHeight="1">
      <c r="A101" s="6">
        <v>1990</v>
      </c>
      <c r="B101" s="6" t="s">
        <v>1757</v>
      </c>
      <c r="C101" s="6" t="s">
        <v>2063</v>
      </c>
      <c r="D101" s="2" t="s">
        <v>30</v>
      </c>
      <c r="F101" s="2" t="s">
        <v>30</v>
      </c>
      <c r="G101" s="7">
        <v>2</v>
      </c>
      <c r="H101" s="12" t="s">
        <v>1758</v>
      </c>
      <c r="I101" s="12" t="s">
        <v>2650</v>
      </c>
      <c r="J101" s="2" t="s">
        <v>1585</v>
      </c>
      <c r="K101" s="6" t="s">
        <v>1759</v>
      </c>
      <c r="L101" s="6" t="s">
        <v>2651</v>
      </c>
      <c r="O101" s="6" t="s">
        <v>2368</v>
      </c>
      <c r="P101" s="6">
        <v>2470</v>
      </c>
      <c r="Q101" s="6" t="s">
        <v>2076</v>
      </c>
      <c r="R101" s="6" t="s">
        <v>2077</v>
      </c>
      <c r="S101" s="6" t="s">
        <v>2652</v>
      </c>
      <c r="U101" s="6" t="s">
        <v>2653</v>
      </c>
      <c r="V101" s="2" t="s">
        <v>30</v>
      </c>
      <c r="W101" s="2" t="s">
        <v>30</v>
      </c>
      <c r="X101" s="6" t="s">
        <v>3832</v>
      </c>
    </row>
    <row r="102" spans="1:24" ht="16" customHeight="1">
      <c r="A102" s="6">
        <v>2000</v>
      </c>
      <c r="B102" s="6" t="s">
        <v>2654</v>
      </c>
      <c r="C102" s="6" t="s">
        <v>2063</v>
      </c>
      <c r="D102" s="2" t="s">
        <v>30</v>
      </c>
      <c r="F102" s="2" t="s">
        <v>30</v>
      </c>
      <c r="G102" s="7">
        <v>2</v>
      </c>
      <c r="H102" s="12" t="s">
        <v>2655</v>
      </c>
      <c r="I102" s="12" t="s">
        <v>2312</v>
      </c>
      <c r="J102" s="2" t="s">
        <v>1591</v>
      </c>
      <c r="K102" s="6" t="s">
        <v>2656</v>
      </c>
      <c r="L102" s="6" t="s">
        <v>2657</v>
      </c>
      <c r="M102" s="6" t="s">
        <v>2466</v>
      </c>
      <c r="N102" s="6" t="s">
        <v>2574</v>
      </c>
      <c r="O102" s="9" t="s">
        <v>2468</v>
      </c>
      <c r="P102" s="6">
        <v>2480</v>
      </c>
      <c r="Q102" s="6" t="s">
        <v>2198</v>
      </c>
      <c r="R102" s="6" t="s">
        <v>2199</v>
      </c>
      <c r="S102" s="6" t="s">
        <v>2658</v>
      </c>
      <c r="U102" s="6" t="s">
        <v>2659</v>
      </c>
      <c r="V102" s="2" t="s">
        <v>30</v>
      </c>
      <c r="W102" s="2" t="s">
        <v>30</v>
      </c>
      <c r="X102" s="6" t="s">
        <v>3791</v>
      </c>
    </row>
    <row r="103" spans="1:24" ht="16" customHeight="1">
      <c r="A103" s="6">
        <v>2010</v>
      </c>
      <c r="B103" s="6" t="s">
        <v>1780</v>
      </c>
      <c r="C103" s="6" t="s">
        <v>2063</v>
      </c>
      <c r="D103" s="2" t="s">
        <v>30</v>
      </c>
      <c r="F103" s="2" t="s">
        <v>30</v>
      </c>
      <c r="G103" s="7">
        <v>2</v>
      </c>
      <c r="H103" s="12" t="s">
        <v>1781</v>
      </c>
      <c r="I103" s="12" t="s">
        <v>2660</v>
      </c>
      <c r="J103" s="2" t="s">
        <v>1595</v>
      </c>
      <c r="K103" s="6" t="s">
        <v>2661</v>
      </c>
      <c r="L103" s="6" t="s">
        <v>2662</v>
      </c>
      <c r="M103" s="6" t="s">
        <v>2082</v>
      </c>
      <c r="N103" s="6" t="s">
        <v>2083</v>
      </c>
      <c r="O103" s="10">
        <v>45217</v>
      </c>
      <c r="P103" s="6">
        <v>2450</v>
      </c>
      <c r="Q103" s="6" t="s">
        <v>2663</v>
      </c>
      <c r="R103" s="6" t="s">
        <v>2085</v>
      </c>
      <c r="S103" s="6" t="s">
        <v>2664</v>
      </c>
      <c r="U103" s="6" t="s">
        <v>2665</v>
      </c>
      <c r="V103" s="2" t="s">
        <v>30</v>
      </c>
      <c r="W103" s="2" t="s">
        <v>30</v>
      </c>
      <c r="X103" s="6" t="s">
        <v>3833</v>
      </c>
    </row>
    <row r="104" spans="1:24" ht="16" customHeight="1">
      <c r="A104" s="6">
        <v>2020</v>
      </c>
      <c r="B104" s="6" t="s">
        <v>1860</v>
      </c>
      <c r="C104" s="6" t="s">
        <v>2063</v>
      </c>
      <c r="D104" s="2" t="s">
        <v>30</v>
      </c>
      <c r="F104" s="2" t="s">
        <v>30</v>
      </c>
      <c r="G104" s="7">
        <v>2</v>
      </c>
      <c r="H104" s="12" t="s">
        <v>2666</v>
      </c>
      <c r="I104" s="12" t="s">
        <v>2667</v>
      </c>
      <c r="K104" s="6" t="s">
        <v>1861</v>
      </c>
      <c r="L104" s="6" t="s">
        <v>2668</v>
      </c>
      <c r="P104" s="6">
        <v>1140</v>
      </c>
      <c r="Q104" s="6" t="s">
        <v>2669</v>
      </c>
      <c r="R104" s="6" t="s">
        <v>2670</v>
      </c>
      <c r="S104" s="6" t="s">
        <v>2671</v>
      </c>
      <c r="U104" s="6" t="s">
        <v>2672</v>
      </c>
      <c r="V104" s="2" t="s">
        <v>30</v>
      </c>
      <c r="W104" s="2" t="s">
        <v>139</v>
      </c>
      <c r="X104" s="6">
        <v>0</v>
      </c>
    </row>
    <row r="105" spans="1:24" ht="16" customHeight="1">
      <c r="A105" s="6">
        <v>2030</v>
      </c>
      <c r="B105" s="6" t="s">
        <v>1862</v>
      </c>
      <c r="C105" s="6" t="s">
        <v>2063</v>
      </c>
      <c r="D105" s="2" t="s">
        <v>30</v>
      </c>
      <c r="F105" s="2" t="s">
        <v>30</v>
      </c>
      <c r="G105" s="7">
        <v>3</v>
      </c>
      <c r="H105" s="19" t="s">
        <v>1863</v>
      </c>
      <c r="I105" s="19" t="s">
        <v>2673</v>
      </c>
      <c r="J105" s="2" t="s">
        <v>1595</v>
      </c>
      <c r="K105" s="6" t="s">
        <v>1864</v>
      </c>
      <c r="L105" s="6" t="s">
        <v>2674</v>
      </c>
      <c r="M105" s="6" t="s">
        <v>2082</v>
      </c>
      <c r="N105" s="6" t="s">
        <v>2083</v>
      </c>
      <c r="O105" s="10">
        <v>45217</v>
      </c>
      <c r="P105" s="6">
        <v>1150</v>
      </c>
      <c r="Q105" s="6" t="s">
        <v>2675</v>
      </c>
      <c r="R105" s="6" t="s">
        <v>2085</v>
      </c>
      <c r="S105" s="6" t="s">
        <v>2676</v>
      </c>
      <c r="U105" s="6" t="s">
        <v>2677</v>
      </c>
      <c r="V105" s="2" t="s">
        <v>30</v>
      </c>
      <c r="W105" s="2" t="s">
        <v>30</v>
      </c>
      <c r="X105" s="6" t="s">
        <v>3834</v>
      </c>
    </row>
    <row r="106" spans="1:24" ht="16" customHeight="1">
      <c r="A106" s="6">
        <v>2040</v>
      </c>
      <c r="B106" s="6" t="s">
        <v>1865</v>
      </c>
      <c r="C106" s="6" t="s">
        <v>2063</v>
      </c>
      <c r="D106" s="2" t="s">
        <v>30</v>
      </c>
      <c r="F106" s="2" t="s">
        <v>30</v>
      </c>
      <c r="G106" s="7">
        <v>3</v>
      </c>
      <c r="H106" s="19" t="s">
        <v>1866</v>
      </c>
      <c r="I106" s="19" t="s">
        <v>2678</v>
      </c>
      <c r="J106" s="2" t="s">
        <v>1595</v>
      </c>
      <c r="K106" s="6" t="s">
        <v>1867</v>
      </c>
      <c r="L106" s="6" t="s">
        <v>2679</v>
      </c>
      <c r="M106" s="6" t="s">
        <v>2082</v>
      </c>
      <c r="N106" s="6" t="s">
        <v>2083</v>
      </c>
      <c r="O106" s="10">
        <v>45217</v>
      </c>
      <c r="P106" s="6">
        <v>1160</v>
      </c>
      <c r="Q106" s="6" t="s">
        <v>2680</v>
      </c>
      <c r="R106" s="6" t="s">
        <v>2085</v>
      </c>
      <c r="S106" s="6" t="s">
        <v>2681</v>
      </c>
      <c r="U106" s="6" t="s">
        <v>2682</v>
      </c>
      <c r="V106" s="2" t="s">
        <v>30</v>
      </c>
      <c r="W106" s="2" t="s">
        <v>30</v>
      </c>
      <c r="X106" s="6" t="s">
        <v>3835</v>
      </c>
    </row>
    <row r="107" spans="1:24" ht="16" customHeight="1">
      <c r="A107" s="6">
        <v>2050</v>
      </c>
      <c r="B107" s="6" t="s">
        <v>1763</v>
      </c>
      <c r="C107" s="6" t="s">
        <v>2063</v>
      </c>
      <c r="D107" s="2" t="s">
        <v>30</v>
      </c>
      <c r="F107" s="2" t="s">
        <v>30</v>
      </c>
      <c r="G107" s="7">
        <v>2</v>
      </c>
      <c r="H107" s="12" t="s">
        <v>1764</v>
      </c>
      <c r="I107" s="12" t="s">
        <v>2683</v>
      </c>
      <c r="K107" s="6" t="s">
        <v>1765</v>
      </c>
      <c r="L107" s="6" t="s">
        <v>2684</v>
      </c>
      <c r="P107" s="6">
        <v>2490</v>
      </c>
      <c r="Q107" s="6" t="s">
        <v>2685</v>
      </c>
      <c r="R107" s="6" t="s">
        <v>2373</v>
      </c>
      <c r="S107" s="6" t="s">
        <v>2686</v>
      </c>
      <c r="U107" s="6" t="s">
        <v>2687</v>
      </c>
      <c r="V107" s="2" t="s">
        <v>30</v>
      </c>
      <c r="W107" s="2" t="s">
        <v>30</v>
      </c>
      <c r="X107" s="6">
        <v>0</v>
      </c>
    </row>
    <row r="108" spans="1:24" ht="16" customHeight="1">
      <c r="A108" s="6">
        <v>2060</v>
      </c>
      <c r="B108" s="6" t="s">
        <v>1768</v>
      </c>
      <c r="C108" s="6" t="s">
        <v>2063</v>
      </c>
      <c r="D108" s="2" t="s">
        <v>30</v>
      </c>
      <c r="F108" s="2" t="s">
        <v>30</v>
      </c>
      <c r="G108" s="7">
        <v>3</v>
      </c>
      <c r="H108" s="19" t="s">
        <v>1769</v>
      </c>
      <c r="I108" s="19" t="s">
        <v>2688</v>
      </c>
      <c r="J108" s="2" t="s">
        <v>1582</v>
      </c>
      <c r="K108" s="6" t="s">
        <v>1637</v>
      </c>
      <c r="L108" s="6" t="s">
        <v>2689</v>
      </c>
      <c r="O108" s="6" t="s">
        <v>2690</v>
      </c>
      <c r="P108" s="6">
        <v>2500</v>
      </c>
      <c r="Q108" s="6" t="s">
        <v>2379</v>
      </c>
      <c r="R108" s="6" t="s">
        <v>2297</v>
      </c>
      <c r="S108" s="6" t="s">
        <v>2691</v>
      </c>
      <c r="U108" s="6" t="s">
        <v>2692</v>
      </c>
      <c r="V108" s="2" t="s">
        <v>30</v>
      </c>
      <c r="W108" s="2" t="s">
        <v>30</v>
      </c>
      <c r="X108" s="6" t="s">
        <v>3836</v>
      </c>
    </row>
    <row r="109" spans="1:24" ht="16" customHeight="1">
      <c r="A109" s="6">
        <v>2070</v>
      </c>
      <c r="B109" s="6" t="s">
        <v>1770</v>
      </c>
      <c r="C109" s="6" t="s">
        <v>2063</v>
      </c>
      <c r="D109" s="2" t="s">
        <v>30</v>
      </c>
      <c r="F109" s="2" t="s">
        <v>30</v>
      </c>
      <c r="G109" s="7">
        <v>3</v>
      </c>
      <c r="H109" s="19" t="s">
        <v>1771</v>
      </c>
      <c r="I109" s="19" t="s">
        <v>2693</v>
      </c>
      <c r="J109" s="2" t="s">
        <v>1582</v>
      </c>
      <c r="K109" s="6" t="s">
        <v>1640</v>
      </c>
      <c r="L109" s="6" t="s">
        <v>2694</v>
      </c>
      <c r="O109" s="6" t="s">
        <v>2695</v>
      </c>
      <c r="P109" s="6">
        <v>2510</v>
      </c>
      <c r="Q109" s="6" t="s">
        <v>2385</v>
      </c>
      <c r="R109" s="6" t="s">
        <v>2297</v>
      </c>
      <c r="S109" s="6" t="s">
        <v>2696</v>
      </c>
      <c r="U109" s="6" t="s">
        <v>2697</v>
      </c>
      <c r="V109" s="2" t="s">
        <v>30</v>
      </c>
      <c r="W109" s="2" t="s">
        <v>30</v>
      </c>
      <c r="X109" s="6" t="s">
        <v>3837</v>
      </c>
    </row>
    <row r="110" spans="1:24" ht="16" customHeight="1">
      <c r="A110" s="6">
        <v>2080</v>
      </c>
      <c r="B110" s="6" t="s">
        <v>1772</v>
      </c>
      <c r="C110" s="6" t="s">
        <v>2063</v>
      </c>
      <c r="D110" s="2" t="s">
        <v>30</v>
      </c>
      <c r="F110" s="2" t="s">
        <v>30</v>
      </c>
      <c r="G110" s="7">
        <v>3</v>
      </c>
      <c r="H110" s="19" t="s">
        <v>1773</v>
      </c>
      <c r="I110" s="19" t="s">
        <v>2698</v>
      </c>
      <c r="J110" s="2" t="s">
        <v>1582</v>
      </c>
      <c r="K110" s="6" t="s">
        <v>1640</v>
      </c>
      <c r="L110" s="6" t="s">
        <v>2699</v>
      </c>
      <c r="O110" s="6" t="s">
        <v>2700</v>
      </c>
      <c r="P110" s="6">
        <v>2560</v>
      </c>
      <c r="Q110" s="6" t="s">
        <v>2390</v>
      </c>
      <c r="R110" s="6" t="s">
        <v>2147</v>
      </c>
      <c r="S110" s="6" t="s">
        <v>2701</v>
      </c>
      <c r="U110" s="6" t="s">
        <v>2702</v>
      </c>
      <c r="V110" s="2" t="s">
        <v>23</v>
      </c>
      <c r="W110" s="2" t="s">
        <v>23</v>
      </c>
      <c r="X110" s="6" t="s">
        <v>3838</v>
      </c>
    </row>
    <row r="111" spans="1:24" ht="16" customHeight="1">
      <c r="A111" s="6">
        <v>2090</v>
      </c>
      <c r="B111" s="6" t="s">
        <v>1774</v>
      </c>
      <c r="C111" s="6" t="s">
        <v>2063</v>
      </c>
      <c r="D111" s="2" t="s">
        <v>30</v>
      </c>
      <c r="F111" s="2" t="s">
        <v>30</v>
      </c>
      <c r="G111" s="7">
        <v>3</v>
      </c>
      <c r="H111" s="19" t="s">
        <v>1775</v>
      </c>
      <c r="I111" s="19" t="s">
        <v>2703</v>
      </c>
      <c r="J111" s="2" t="s">
        <v>1582</v>
      </c>
      <c r="K111" s="6" t="s">
        <v>2704</v>
      </c>
      <c r="L111" s="6" t="s">
        <v>2705</v>
      </c>
      <c r="O111" s="6" t="s">
        <v>2519</v>
      </c>
      <c r="P111" s="6">
        <v>2520</v>
      </c>
      <c r="Q111" s="6" t="s">
        <v>2397</v>
      </c>
      <c r="R111" s="6" t="s">
        <v>2297</v>
      </c>
      <c r="S111" s="6" t="s">
        <v>2706</v>
      </c>
      <c r="U111" s="6" t="s">
        <v>2707</v>
      </c>
      <c r="V111" s="2" t="s">
        <v>30</v>
      </c>
      <c r="W111" s="2" t="s">
        <v>30</v>
      </c>
      <c r="X111" s="6" t="s">
        <v>3791</v>
      </c>
    </row>
    <row r="112" spans="1:24" ht="16" customHeight="1">
      <c r="A112" s="6">
        <v>2100</v>
      </c>
      <c r="B112" s="6" t="s">
        <v>1766</v>
      </c>
      <c r="C112" s="6" t="s">
        <v>2063</v>
      </c>
      <c r="D112" s="2" t="s">
        <v>30</v>
      </c>
      <c r="F112" s="2" t="s">
        <v>30</v>
      </c>
      <c r="G112" s="7">
        <v>3</v>
      </c>
      <c r="H112" s="19" t="s">
        <v>1767</v>
      </c>
      <c r="I112" s="19" t="s">
        <v>1096</v>
      </c>
      <c r="J112" s="2" t="s">
        <v>1582</v>
      </c>
      <c r="K112" s="6" t="s">
        <v>1634</v>
      </c>
      <c r="L112" s="6" t="s">
        <v>2708</v>
      </c>
      <c r="O112" s="6" t="s">
        <v>2524</v>
      </c>
      <c r="P112" s="6">
        <v>2530</v>
      </c>
      <c r="Q112" s="6" t="s">
        <v>2403</v>
      </c>
      <c r="R112" s="6" t="s">
        <v>2147</v>
      </c>
      <c r="S112" s="6" t="s">
        <v>2709</v>
      </c>
      <c r="U112" s="6" t="s">
        <v>2710</v>
      </c>
      <c r="V112" s="2" t="s">
        <v>30</v>
      </c>
      <c r="W112" s="2" t="s">
        <v>30</v>
      </c>
      <c r="X112" s="6" t="s">
        <v>3839</v>
      </c>
    </row>
    <row r="113" spans="1:24" ht="16" customHeight="1">
      <c r="A113" s="6">
        <v>2110</v>
      </c>
      <c r="B113" s="6" t="s">
        <v>1778</v>
      </c>
      <c r="C113" s="6" t="s">
        <v>2063</v>
      </c>
      <c r="D113" s="2" t="s">
        <v>30</v>
      </c>
      <c r="F113" s="2" t="s">
        <v>30</v>
      </c>
      <c r="G113" s="7">
        <v>3</v>
      </c>
      <c r="H113" s="19" t="s">
        <v>1779</v>
      </c>
      <c r="I113" s="19" t="s">
        <v>2711</v>
      </c>
      <c r="J113" s="2" t="s">
        <v>1582</v>
      </c>
      <c r="K113" s="6" t="s">
        <v>1650</v>
      </c>
      <c r="L113" s="6" t="s">
        <v>2712</v>
      </c>
      <c r="N113" s="6" t="s">
        <v>2408</v>
      </c>
      <c r="O113" s="6" t="s">
        <v>2529</v>
      </c>
      <c r="P113" s="6">
        <v>2540</v>
      </c>
      <c r="Q113" s="6" t="s">
        <v>2410</v>
      </c>
      <c r="R113" s="6" t="s">
        <v>2147</v>
      </c>
      <c r="S113" s="6" t="s">
        <v>2713</v>
      </c>
      <c r="U113" s="6" t="s">
        <v>2714</v>
      </c>
      <c r="V113" s="2" t="s">
        <v>30</v>
      </c>
      <c r="W113" s="2" t="s">
        <v>30</v>
      </c>
      <c r="X113" s="6" t="s">
        <v>3791</v>
      </c>
    </row>
    <row r="114" spans="1:24" ht="16" customHeight="1">
      <c r="A114" s="6">
        <v>2120</v>
      </c>
      <c r="B114" s="6" t="s">
        <v>1776</v>
      </c>
      <c r="C114" s="6" t="s">
        <v>2063</v>
      </c>
      <c r="D114" s="2" t="s">
        <v>23</v>
      </c>
      <c r="F114" s="2" t="s">
        <v>23</v>
      </c>
      <c r="G114" s="7">
        <v>3</v>
      </c>
      <c r="H114" s="19" t="s">
        <v>1777</v>
      </c>
      <c r="I114" s="19" t="s">
        <v>2715</v>
      </c>
      <c r="J114" s="2" t="s">
        <v>1591</v>
      </c>
      <c r="K114" s="6" t="s">
        <v>1647</v>
      </c>
      <c r="L114" s="6" t="s">
        <v>2716</v>
      </c>
      <c r="N114" s="6" t="s">
        <v>2415</v>
      </c>
      <c r="O114" s="6" t="s">
        <v>2416</v>
      </c>
      <c r="P114" s="6">
        <v>2580</v>
      </c>
      <c r="Q114" s="6" t="s">
        <v>2417</v>
      </c>
      <c r="R114" s="6" t="s">
        <v>2102</v>
      </c>
      <c r="S114" s="6" t="s">
        <v>2717</v>
      </c>
      <c r="U114" s="6" t="s">
        <v>2718</v>
      </c>
      <c r="V114" s="2" t="s">
        <v>23</v>
      </c>
      <c r="W114" s="2" t="s">
        <v>30</v>
      </c>
      <c r="X114" s="6" t="s">
        <v>3840</v>
      </c>
    </row>
    <row r="115" spans="1:24" ht="16" customHeight="1">
      <c r="A115" s="6">
        <v>2130</v>
      </c>
      <c r="B115" s="6" t="s">
        <v>1810</v>
      </c>
      <c r="C115" s="6" t="s">
        <v>2043</v>
      </c>
      <c r="D115" s="2" t="s">
        <v>139</v>
      </c>
      <c r="F115" s="2" t="s">
        <v>139</v>
      </c>
      <c r="G115" s="7">
        <v>1</v>
      </c>
      <c r="H115" s="8" t="s">
        <v>1811</v>
      </c>
      <c r="I115" s="8" t="s">
        <v>2719</v>
      </c>
      <c r="K115" s="6" t="s">
        <v>1812</v>
      </c>
      <c r="L115" s="6" t="s">
        <v>2720</v>
      </c>
      <c r="P115" s="6">
        <v>2620</v>
      </c>
      <c r="Q115" s="6" t="s">
        <v>2721</v>
      </c>
      <c r="R115" s="6" t="s">
        <v>2722</v>
      </c>
      <c r="S115" s="6" t="s">
        <v>2723</v>
      </c>
      <c r="U115" s="6" t="s">
        <v>2724</v>
      </c>
      <c r="V115" s="2" t="s">
        <v>139</v>
      </c>
      <c r="W115" s="2" t="s">
        <v>139</v>
      </c>
      <c r="X115" s="6">
        <v>0</v>
      </c>
    </row>
    <row r="116" spans="1:24" ht="16" customHeight="1">
      <c r="A116" s="6">
        <v>2140</v>
      </c>
      <c r="B116" s="6" t="s">
        <v>2725</v>
      </c>
      <c r="C116" s="6" t="s">
        <v>2043</v>
      </c>
      <c r="D116" s="2" t="s">
        <v>30</v>
      </c>
      <c r="F116" s="2" t="s">
        <v>30</v>
      </c>
      <c r="G116" s="7">
        <v>2</v>
      </c>
      <c r="H116" s="12" t="s">
        <v>2726</v>
      </c>
      <c r="I116" s="12" t="s">
        <v>2727</v>
      </c>
      <c r="J116" s="2" t="s">
        <v>1585</v>
      </c>
      <c r="K116" s="6" t="s">
        <v>2728</v>
      </c>
      <c r="L116" s="6" t="s">
        <v>2729</v>
      </c>
      <c r="P116" s="6">
        <v>2630</v>
      </c>
      <c r="Q116" s="6" t="s">
        <v>2076</v>
      </c>
      <c r="R116" s="6" t="s">
        <v>2077</v>
      </c>
      <c r="S116" s="6" t="s">
        <v>2730</v>
      </c>
      <c r="U116" s="6" t="s">
        <v>2731</v>
      </c>
      <c r="V116" s="2" t="s">
        <v>30</v>
      </c>
      <c r="W116" s="2" t="s">
        <v>30</v>
      </c>
      <c r="X116" s="6" t="s">
        <v>3791</v>
      </c>
    </row>
    <row r="117" spans="1:24" ht="16" customHeight="1">
      <c r="A117" s="6">
        <v>2150</v>
      </c>
      <c r="B117" s="6" t="s">
        <v>1813</v>
      </c>
      <c r="C117" s="6" t="s">
        <v>2043</v>
      </c>
      <c r="D117" s="2" t="s">
        <v>23</v>
      </c>
      <c r="F117" s="2" t="s">
        <v>23</v>
      </c>
      <c r="G117" s="7">
        <v>2</v>
      </c>
      <c r="H117" s="12" t="s">
        <v>1814</v>
      </c>
      <c r="I117" s="12" t="s">
        <v>633</v>
      </c>
      <c r="J117" s="2" t="s">
        <v>1591</v>
      </c>
      <c r="K117" s="6" t="s">
        <v>2732</v>
      </c>
      <c r="L117" s="6" t="s">
        <v>2733</v>
      </c>
      <c r="O117" s="6">
        <v>30</v>
      </c>
      <c r="P117" s="6">
        <v>2640</v>
      </c>
      <c r="Q117" s="6" t="s">
        <v>2734</v>
      </c>
      <c r="R117" s="6" t="s">
        <v>2102</v>
      </c>
      <c r="S117" s="6" t="s">
        <v>2735</v>
      </c>
      <c r="U117" s="6" t="s">
        <v>2736</v>
      </c>
      <c r="V117" s="2" t="s">
        <v>23</v>
      </c>
      <c r="W117" s="2" t="s">
        <v>23</v>
      </c>
      <c r="X117" s="6" t="s">
        <v>3841</v>
      </c>
    </row>
    <row r="118" spans="1:24" ht="16" customHeight="1">
      <c r="A118" s="6">
        <v>2160</v>
      </c>
      <c r="B118" s="6" t="s">
        <v>1815</v>
      </c>
      <c r="C118" s="6" t="s">
        <v>2063</v>
      </c>
      <c r="D118" s="2" t="s">
        <v>30</v>
      </c>
      <c r="F118" s="2" t="s">
        <v>30</v>
      </c>
      <c r="G118" s="7">
        <v>2</v>
      </c>
      <c r="H118" s="12" t="s">
        <v>1816</v>
      </c>
      <c r="I118" s="12" t="s">
        <v>2737</v>
      </c>
      <c r="J118" s="2" t="s">
        <v>1582</v>
      </c>
      <c r="K118" s="6" t="s">
        <v>2738</v>
      </c>
      <c r="L118" s="6" t="s">
        <v>2739</v>
      </c>
      <c r="O118" s="6" t="s">
        <v>2740</v>
      </c>
      <c r="P118" s="6">
        <v>2650</v>
      </c>
      <c r="Q118" s="6" t="s">
        <v>2741</v>
      </c>
      <c r="R118" s="6" t="s">
        <v>2742</v>
      </c>
      <c r="S118" s="6" t="s">
        <v>2743</v>
      </c>
      <c r="U118" s="6" t="s">
        <v>2744</v>
      </c>
      <c r="V118" s="2" t="s">
        <v>30</v>
      </c>
      <c r="W118" s="2" t="s">
        <v>30</v>
      </c>
      <c r="X118" s="6" t="s">
        <v>3842</v>
      </c>
    </row>
    <row r="119" spans="1:24" ht="16" customHeight="1">
      <c r="A119" s="6">
        <v>2170</v>
      </c>
      <c r="B119" s="6" t="s">
        <v>1794</v>
      </c>
      <c r="C119" s="6" t="s">
        <v>2043</v>
      </c>
      <c r="D119" s="2" t="s">
        <v>139</v>
      </c>
      <c r="F119" s="2" t="s">
        <v>139</v>
      </c>
      <c r="G119" s="7">
        <v>2</v>
      </c>
      <c r="H119" s="12" t="s">
        <v>1795</v>
      </c>
      <c r="I119" s="12" t="s">
        <v>2745</v>
      </c>
      <c r="J119" s="2" t="s">
        <v>1582</v>
      </c>
      <c r="K119" s="6" t="s">
        <v>2746</v>
      </c>
      <c r="L119" s="6" t="s">
        <v>2747</v>
      </c>
      <c r="P119" s="6">
        <v>2660</v>
      </c>
      <c r="Q119" s="6" t="s">
        <v>2748</v>
      </c>
      <c r="R119" s="6" t="s">
        <v>2077</v>
      </c>
      <c r="S119" s="6" t="s">
        <v>2749</v>
      </c>
      <c r="U119" s="6" t="s">
        <v>2750</v>
      </c>
      <c r="V119" s="2" t="s">
        <v>139</v>
      </c>
      <c r="W119" s="2" t="s">
        <v>139</v>
      </c>
      <c r="X119" s="6" t="s">
        <v>3791</v>
      </c>
    </row>
    <row r="120" spans="1:24" ht="16" customHeight="1">
      <c r="A120" s="6">
        <v>2180</v>
      </c>
      <c r="B120" s="6" t="s">
        <v>2751</v>
      </c>
      <c r="C120" s="6" t="s">
        <v>2043</v>
      </c>
      <c r="D120" s="2" t="s">
        <v>30</v>
      </c>
      <c r="F120" s="2" t="s">
        <v>30</v>
      </c>
      <c r="G120" s="7">
        <v>3</v>
      </c>
      <c r="H120" s="19" t="s">
        <v>2752</v>
      </c>
      <c r="I120" s="19" t="s">
        <v>2312</v>
      </c>
      <c r="J120" s="2" t="s">
        <v>1591</v>
      </c>
      <c r="K120" s="6" t="s">
        <v>2753</v>
      </c>
      <c r="L120" s="6" t="s">
        <v>2754</v>
      </c>
      <c r="P120" s="6">
        <v>2670</v>
      </c>
      <c r="Q120" s="6" t="s">
        <v>2198</v>
      </c>
      <c r="R120" s="6" t="s">
        <v>2199</v>
      </c>
      <c r="S120" s="6" t="s">
        <v>2755</v>
      </c>
      <c r="U120" s="6" t="s">
        <v>2756</v>
      </c>
      <c r="V120" s="2" t="s">
        <v>30</v>
      </c>
      <c r="W120" s="2" t="s">
        <v>30</v>
      </c>
      <c r="X120" s="6" t="s">
        <v>3791</v>
      </c>
    </row>
    <row r="121" spans="1:24" ht="16" customHeight="1">
      <c r="A121" s="6">
        <v>2190</v>
      </c>
      <c r="B121" s="6" t="s">
        <v>1817</v>
      </c>
      <c r="C121" s="6" t="s">
        <v>2043</v>
      </c>
      <c r="D121" s="2" t="s">
        <v>30</v>
      </c>
      <c r="F121" s="2" t="s">
        <v>30</v>
      </c>
      <c r="G121" s="7">
        <v>2</v>
      </c>
      <c r="H121" s="12" t="s">
        <v>1818</v>
      </c>
      <c r="I121" s="12" t="s">
        <v>2757</v>
      </c>
      <c r="K121" s="6" t="s">
        <v>1819</v>
      </c>
      <c r="L121" s="6" t="s">
        <v>2758</v>
      </c>
      <c r="P121" s="6">
        <v>2720</v>
      </c>
      <c r="Q121" s="6" t="s">
        <v>2759</v>
      </c>
      <c r="R121" s="6" t="s">
        <v>2760</v>
      </c>
      <c r="S121" s="6" t="s">
        <v>2761</v>
      </c>
      <c r="U121" s="6" t="s">
        <v>2762</v>
      </c>
      <c r="V121" s="2" t="s">
        <v>30</v>
      </c>
      <c r="W121" s="2" t="s">
        <v>30</v>
      </c>
      <c r="X121" s="6" t="s">
        <v>3843</v>
      </c>
    </row>
    <row r="122" spans="1:24" ht="16" customHeight="1">
      <c r="A122" s="6">
        <v>2200</v>
      </c>
      <c r="B122" s="6" t="s">
        <v>1822</v>
      </c>
      <c r="C122" s="6" t="s">
        <v>2063</v>
      </c>
      <c r="D122" s="2" t="s">
        <v>23</v>
      </c>
      <c r="F122" s="2" t="s">
        <v>23</v>
      </c>
      <c r="G122" s="7">
        <v>3</v>
      </c>
      <c r="H122" s="19" t="s">
        <v>1823</v>
      </c>
      <c r="I122" s="19" t="s">
        <v>2763</v>
      </c>
      <c r="J122" s="2" t="s">
        <v>1585</v>
      </c>
      <c r="K122" s="6" t="s">
        <v>2764</v>
      </c>
      <c r="L122" s="6" t="s">
        <v>2765</v>
      </c>
      <c r="O122" s="6" t="s">
        <v>2766</v>
      </c>
      <c r="P122" s="6">
        <v>2730</v>
      </c>
      <c r="Q122" s="6" t="s">
        <v>2076</v>
      </c>
      <c r="R122" s="6" t="s">
        <v>2077</v>
      </c>
      <c r="S122" s="6" t="s">
        <v>2767</v>
      </c>
      <c r="U122" s="6" t="s">
        <v>2768</v>
      </c>
      <c r="V122" s="2" t="s">
        <v>23</v>
      </c>
      <c r="W122" s="2" t="s">
        <v>30</v>
      </c>
      <c r="X122" s="6" t="s">
        <v>3844</v>
      </c>
    </row>
    <row r="123" spans="1:24" ht="16" customHeight="1">
      <c r="A123" s="6">
        <v>2210</v>
      </c>
      <c r="B123" s="6" t="s">
        <v>2769</v>
      </c>
      <c r="C123" s="6" t="s">
        <v>2043</v>
      </c>
      <c r="D123" s="2" t="s">
        <v>30</v>
      </c>
      <c r="F123" s="2" t="s">
        <v>30</v>
      </c>
      <c r="G123" s="7">
        <v>3</v>
      </c>
      <c r="H123" s="19" t="s">
        <v>2770</v>
      </c>
      <c r="I123" s="19" t="s">
        <v>2312</v>
      </c>
      <c r="J123" s="2" t="s">
        <v>1591</v>
      </c>
      <c r="K123" s="6" t="s">
        <v>2771</v>
      </c>
      <c r="L123" s="6" t="s">
        <v>2772</v>
      </c>
      <c r="P123" s="6">
        <v>2740</v>
      </c>
      <c r="Q123" s="6" t="s">
        <v>2198</v>
      </c>
      <c r="R123" s="6" t="s">
        <v>2199</v>
      </c>
      <c r="S123" s="6" t="s">
        <v>2773</v>
      </c>
      <c r="U123" s="6" t="s">
        <v>2774</v>
      </c>
      <c r="V123" s="2" t="s">
        <v>30</v>
      </c>
      <c r="W123" s="2" t="s">
        <v>30</v>
      </c>
      <c r="X123" s="6" t="s">
        <v>3791</v>
      </c>
    </row>
    <row r="124" spans="1:24" ht="16" customHeight="1">
      <c r="A124" s="6">
        <v>2220</v>
      </c>
      <c r="B124" s="6" t="s">
        <v>1820</v>
      </c>
      <c r="C124" s="6" t="s">
        <v>2063</v>
      </c>
      <c r="D124" s="2" t="s">
        <v>30</v>
      </c>
      <c r="F124" s="2" t="s">
        <v>30</v>
      </c>
      <c r="G124" s="7">
        <v>3</v>
      </c>
      <c r="H124" s="19" t="s">
        <v>1821</v>
      </c>
      <c r="I124" s="19" t="s">
        <v>2775</v>
      </c>
      <c r="J124" s="2" t="s">
        <v>1582</v>
      </c>
      <c r="K124" s="6" t="s">
        <v>2776</v>
      </c>
      <c r="L124" s="6" t="s">
        <v>2777</v>
      </c>
      <c r="O124" s="6" t="s">
        <v>2778</v>
      </c>
      <c r="P124" s="6">
        <v>2750</v>
      </c>
      <c r="Q124" s="6" t="s">
        <v>2303</v>
      </c>
      <c r="R124" s="6" t="s">
        <v>2297</v>
      </c>
      <c r="S124" s="6" t="s">
        <v>2779</v>
      </c>
      <c r="U124" s="6" t="s">
        <v>2780</v>
      </c>
      <c r="V124" s="2" t="s">
        <v>30</v>
      </c>
      <c r="W124" s="2" t="s">
        <v>30</v>
      </c>
      <c r="X124" s="6" t="s">
        <v>3845</v>
      </c>
    </row>
    <row r="125" spans="1:24" ht="16" customHeight="1">
      <c r="A125" s="6">
        <v>2230</v>
      </c>
      <c r="B125" s="6" t="s">
        <v>1837</v>
      </c>
      <c r="C125" s="6" t="s">
        <v>2063</v>
      </c>
      <c r="D125" s="2" t="s">
        <v>30</v>
      </c>
      <c r="F125" s="2" t="s">
        <v>30</v>
      </c>
      <c r="G125" s="7">
        <v>3</v>
      </c>
      <c r="H125" s="19" t="s">
        <v>1838</v>
      </c>
      <c r="I125" s="19" t="s">
        <v>2781</v>
      </c>
      <c r="J125" s="2" t="s">
        <v>1585</v>
      </c>
      <c r="K125" s="6" t="s">
        <v>1839</v>
      </c>
      <c r="L125" s="6" t="s">
        <v>2782</v>
      </c>
      <c r="P125" s="6">
        <v>2770</v>
      </c>
      <c r="Q125" s="6" t="s">
        <v>2076</v>
      </c>
      <c r="R125" s="6" t="s">
        <v>2077</v>
      </c>
      <c r="S125" s="6" t="s">
        <v>2783</v>
      </c>
      <c r="U125" s="6" t="s">
        <v>2784</v>
      </c>
      <c r="V125" s="2" t="s">
        <v>23</v>
      </c>
      <c r="W125" s="2" t="s">
        <v>30</v>
      </c>
      <c r="X125" s="6" t="s">
        <v>3791</v>
      </c>
    </row>
    <row r="126" spans="1:24" ht="16" customHeight="1">
      <c r="A126" s="6">
        <v>2240</v>
      </c>
      <c r="B126" s="6" t="s">
        <v>2785</v>
      </c>
      <c r="C126" s="6">
        <v>0</v>
      </c>
      <c r="D126" s="2" t="s">
        <v>30</v>
      </c>
      <c r="F126" s="2" t="s">
        <v>30</v>
      </c>
      <c r="G126" s="7">
        <v>2</v>
      </c>
      <c r="H126" s="12" t="s">
        <v>2786</v>
      </c>
      <c r="I126" s="12" t="s">
        <v>2787</v>
      </c>
      <c r="K126" s="6" t="s">
        <v>2788</v>
      </c>
      <c r="L126" s="6" t="s">
        <v>2789</v>
      </c>
      <c r="P126" s="6">
        <v>2780</v>
      </c>
      <c r="Q126" s="6" t="s">
        <v>2685</v>
      </c>
      <c r="R126" s="6" t="s">
        <v>2373</v>
      </c>
      <c r="S126" s="6" t="s">
        <v>2790</v>
      </c>
      <c r="U126" s="6" t="s">
        <v>2791</v>
      </c>
      <c r="V126" s="2" t="s">
        <v>30</v>
      </c>
      <c r="W126" s="2" t="s">
        <v>30</v>
      </c>
      <c r="X126" s="6" t="s">
        <v>3791</v>
      </c>
    </row>
    <row r="127" spans="1:24" ht="16" customHeight="1">
      <c r="A127" s="6">
        <v>2250</v>
      </c>
      <c r="B127" s="6" t="s">
        <v>2792</v>
      </c>
      <c r="C127" s="6" t="s">
        <v>2043</v>
      </c>
      <c r="D127" s="2" t="s">
        <v>30</v>
      </c>
      <c r="F127" s="2" t="s">
        <v>30</v>
      </c>
      <c r="G127" s="7">
        <v>3</v>
      </c>
      <c r="H127" s="19" t="s">
        <v>2793</v>
      </c>
      <c r="I127" s="19" t="s">
        <v>2794</v>
      </c>
      <c r="J127" s="2" t="s">
        <v>1582</v>
      </c>
      <c r="K127" s="6" t="s">
        <v>1637</v>
      </c>
      <c r="L127" s="6" t="s">
        <v>2611</v>
      </c>
      <c r="P127" s="6">
        <v>2790</v>
      </c>
      <c r="Q127" s="6" t="s">
        <v>2379</v>
      </c>
      <c r="R127" s="6" t="s">
        <v>2297</v>
      </c>
      <c r="S127" s="6" t="s">
        <v>2795</v>
      </c>
      <c r="U127" s="6" t="s">
        <v>2796</v>
      </c>
      <c r="V127" s="2" t="s">
        <v>30</v>
      </c>
      <c r="W127" s="2" t="s">
        <v>30</v>
      </c>
      <c r="X127" s="6" t="s">
        <v>3846</v>
      </c>
    </row>
    <row r="128" spans="1:24" ht="16" customHeight="1">
      <c r="A128" s="6">
        <v>2260</v>
      </c>
      <c r="B128" s="6" t="s">
        <v>2797</v>
      </c>
      <c r="C128" s="6" t="s">
        <v>2043</v>
      </c>
      <c r="D128" s="2" t="s">
        <v>30</v>
      </c>
      <c r="F128" s="2" t="s">
        <v>30</v>
      </c>
      <c r="G128" s="7">
        <v>3</v>
      </c>
      <c r="H128" s="19" t="s">
        <v>2798</v>
      </c>
      <c r="I128" s="19" t="s">
        <v>2799</v>
      </c>
      <c r="J128" s="2" t="s">
        <v>1582</v>
      </c>
      <c r="K128" s="6" t="s">
        <v>1640</v>
      </c>
      <c r="L128" s="6" t="s">
        <v>2615</v>
      </c>
      <c r="P128" s="6">
        <v>2800</v>
      </c>
      <c r="Q128" s="6" t="s">
        <v>2385</v>
      </c>
      <c r="R128" s="6" t="s">
        <v>2297</v>
      </c>
      <c r="S128" s="6" t="s">
        <v>2800</v>
      </c>
      <c r="U128" s="6" t="s">
        <v>2801</v>
      </c>
      <c r="V128" s="2" t="s">
        <v>30</v>
      </c>
      <c r="W128" s="2" t="s">
        <v>30</v>
      </c>
      <c r="X128" s="6" t="s">
        <v>3791</v>
      </c>
    </row>
    <row r="129" spans="1:24" ht="16" customHeight="1">
      <c r="A129" s="6">
        <v>2270</v>
      </c>
      <c r="B129" s="6" t="s">
        <v>2802</v>
      </c>
      <c r="C129" s="6" t="s">
        <v>2043</v>
      </c>
      <c r="D129" s="2" t="s">
        <v>30</v>
      </c>
      <c r="F129" s="2" t="s">
        <v>30</v>
      </c>
      <c r="G129" s="7">
        <v>3</v>
      </c>
      <c r="H129" s="19" t="s">
        <v>2803</v>
      </c>
      <c r="I129" s="19" t="s">
        <v>2804</v>
      </c>
      <c r="J129" s="2" t="s">
        <v>1582</v>
      </c>
      <c r="K129" s="6" t="s">
        <v>2805</v>
      </c>
      <c r="L129" s="6" t="s">
        <v>2619</v>
      </c>
      <c r="P129" s="6">
        <v>2810</v>
      </c>
      <c r="Q129" s="6" t="s">
        <v>2397</v>
      </c>
      <c r="R129" s="6" t="s">
        <v>2297</v>
      </c>
      <c r="S129" s="6" t="s">
        <v>2806</v>
      </c>
      <c r="U129" s="6" t="s">
        <v>2807</v>
      </c>
      <c r="V129" s="2" t="s">
        <v>30</v>
      </c>
      <c r="W129" s="2" t="s">
        <v>30</v>
      </c>
      <c r="X129" s="6" t="s">
        <v>3791</v>
      </c>
    </row>
    <row r="130" spans="1:24" ht="16" customHeight="1">
      <c r="A130" s="6">
        <v>2280</v>
      </c>
      <c r="B130" s="6" t="s">
        <v>2808</v>
      </c>
      <c r="C130" s="6" t="s">
        <v>2043</v>
      </c>
      <c r="D130" s="2" t="s">
        <v>30</v>
      </c>
      <c r="F130" s="2" t="s">
        <v>30</v>
      </c>
      <c r="G130" s="7">
        <v>3</v>
      </c>
      <c r="H130" s="19" t="s">
        <v>2809</v>
      </c>
      <c r="I130" s="19" t="s">
        <v>2810</v>
      </c>
      <c r="J130" s="2" t="s">
        <v>1582</v>
      </c>
      <c r="K130" s="6" t="s">
        <v>1634</v>
      </c>
      <c r="L130" s="6" t="s">
        <v>2624</v>
      </c>
      <c r="P130" s="6">
        <v>2820</v>
      </c>
      <c r="Q130" s="6" t="s">
        <v>2403</v>
      </c>
      <c r="R130" s="6" t="s">
        <v>2147</v>
      </c>
      <c r="S130" s="6" t="s">
        <v>2811</v>
      </c>
      <c r="U130" s="6" t="s">
        <v>2812</v>
      </c>
      <c r="V130" s="2" t="s">
        <v>30</v>
      </c>
      <c r="W130" s="2" t="s">
        <v>30</v>
      </c>
      <c r="X130" s="6" t="s">
        <v>3791</v>
      </c>
    </row>
    <row r="131" spans="1:24" ht="16" customHeight="1">
      <c r="A131" s="6">
        <v>2290</v>
      </c>
      <c r="B131" s="6" t="s">
        <v>2813</v>
      </c>
      <c r="C131" s="6" t="s">
        <v>2043</v>
      </c>
      <c r="D131" s="2" t="s">
        <v>30</v>
      </c>
      <c r="F131" s="2" t="s">
        <v>30</v>
      </c>
      <c r="G131" s="7">
        <v>3</v>
      </c>
      <c r="H131" s="19" t="s">
        <v>2814</v>
      </c>
      <c r="I131" s="19" t="s">
        <v>2815</v>
      </c>
      <c r="J131" s="2" t="s">
        <v>1582</v>
      </c>
      <c r="K131" s="6" t="s">
        <v>1650</v>
      </c>
      <c r="L131" s="6" t="s">
        <v>2628</v>
      </c>
      <c r="P131" s="6">
        <v>2830</v>
      </c>
      <c r="Q131" s="6" t="s">
        <v>2410</v>
      </c>
      <c r="R131" s="6" t="s">
        <v>2147</v>
      </c>
      <c r="S131" s="6" t="s">
        <v>2816</v>
      </c>
      <c r="U131" s="6" t="s">
        <v>2817</v>
      </c>
      <c r="V131" s="2" t="s">
        <v>30</v>
      </c>
      <c r="W131" s="2" t="s">
        <v>30</v>
      </c>
      <c r="X131" s="6" t="s">
        <v>3791</v>
      </c>
    </row>
    <row r="132" spans="1:24" ht="16" customHeight="1">
      <c r="A132" s="6">
        <v>2300</v>
      </c>
      <c r="B132" s="6" t="s">
        <v>2818</v>
      </c>
      <c r="C132" s="6" t="s">
        <v>2043</v>
      </c>
      <c r="D132" s="2" t="s">
        <v>30</v>
      </c>
      <c r="F132" s="2" t="s">
        <v>30</v>
      </c>
      <c r="G132" s="7">
        <v>3</v>
      </c>
      <c r="H132" s="19" t="s">
        <v>2819</v>
      </c>
      <c r="I132" s="19" t="s">
        <v>2820</v>
      </c>
      <c r="J132" s="2" t="s">
        <v>1582</v>
      </c>
      <c r="K132" s="6" t="s">
        <v>1640</v>
      </c>
      <c r="L132" s="6" t="s">
        <v>2632</v>
      </c>
      <c r="N132" s="6" t="s">
        <v>2408</v>
      </c>
      <c r="P132" s="6">
        <v>2850</v>
      </c>
      <c r="Q132" s="6" t="s">
        <v>2390</v>
      </c>
      <c r="R132" s="6" t="s">
        <v>2742</v>
      </c>
      <c r="S132" s="6" t="s">
        <v>2821</v>
      </c>
      <c r="U132" s="6" t="s">
        <v>2822</v>
      </c>
      <c r="V132" s="2" t="s">
        <v>23</v>
      </c>
      <c r="W132" s="2" t="s">
        <v>23</v>
      </c>
      <c r="X132" s="6" t="s">
        <v>3791</v>
      </c>
    </row>
    <row r="133" spans="1:24" ht="16" customHeight="1">
      <c r="A133" s="6">
        <v>2310</v>
      </c>
      <c r="B133" s="6" t="s">
        <v>2823</v>
      </c>
      <c r="C133" s="6" t="s">
        <v>2043</v>
      </c>
      <c r="D133" s="2" t="s">
        <v>30</v>
      </c>
      <c r="F133" s="2" t="s">
        <v>30</v>
      </c>
      <c r="G133" s="7">
        <v>3</v>
      </c>
      <c r="H133" s="19" t="s">
        <v>2824</v>
      </c>
      <c r="I133" s="19" t="s">
        <v>2825</v>
      </c>
      <c r="J133" s="2" t="s">
        <v>1591</v>
      </c>
      <c r="K133" s="6" t="s">
        <v>1647</v>
      </c>
      <c r="L133" s="6" t="s">
        <v>2636</v>
      </c>
      <c r="N133" s="6" t="s">
        <v>2415</v>
      </c>
      <c r="P133" s="6">
        <v>2870</v>
      </c>
      <c r="Q133" s="6" t="s">
        <v>2417</v>
      </c>
      <c r="R133" s="6" t="s">
        <v>2102</v>
      </c>
      <c r="S133" s="6" t="s">
        <v>2826</v>
      </c>
      <c r="U133" s="6" t="s">
        <v>2827</v>
      </c>
      <c r="V133" s="2" t="s">
        <v>23</v>
      </c>
      <c r="W133" s="2" t="s">
        <v>30</v>
      </c>
      <c r="X133" s="6" t="s">
        <v>3791</v>
      </c>
    </row>
    <row r="134" spans="1:24" ht="16" customHeight="1">
      <c r="A134" s="6">
        <v>2320</v>
      </c>
      <c r="B134" s="6" t="s">
        <v>1824</v>
      </c>
      <c r="C134" s="6" t="s">
        <v>2063</v>
      </c>
      <c r="D134" s="2" t="s">
        <v>30</v>
      </c>
      <c r="F134" s="2" t="s">
        <v>30</v>
      </c>
      <c r="G134" s="7">
        <v>2</v>
      </c>
      <c r="H134" s="12" t="s">
        <v>1825</v>
      </c>
      <c r="I134" s="12" t="s">
        <v>2828</v>
      </c>
      <c r="K134" s="6" t="s">
        <v>1826</v>
      </c>
      <c r="L134" s="6" t="s">
        <v>2829</v>
      </c>
      <c r="N134" s="6" t="s">
        <v>2830</v>
      </c>
      <c r="P134" s="6">
        <v>2680</v>
      </c>
      <c r="Q134" s="6" t="s">
        <v>2831</v>
      </c>
      <c r="R134" s="6" t="s">
        <v>2832</v>
      </c>
      <c r="S134" s="6" t="s">
        <v>2833</v>
      </c>
      <c r="U134" s="6" t="s">
        <v>2834</v>
      </c>
      <c r="V134" s="2" t="s">
        <v>30</v>
      </c>
      <c r="W134" s="2" t="s">
        <v>30</v>
      </c>
      <c r="X134" s="6">
        <v>0</v>
      </c>
    </row>
    <row r="135" spans="1:24" ht="16" customHeight="1">
      <c r="A135" s="6">
        <v>2330</v>
      </c>
      <c r="B135" s="6" t="s">
        <v>1827</v>
      </c>
      <c r="C135" s="6" t="s">
        <v>2063</v>
      </c>
      <c r="D135" s="2" t="s">
        <v>23</v>
      </c>
      <c r="F135" s="2" t="s">
        <v>23</v>
      </c>
      <c r="G135" s="7">
        <v>3</v>
      </c>
      <c r="H135" s="19" t="s">
        <v>1828</v>
      </c>
      <c r="I135" s="19" t="s">
        <v>2835</v>
      </c>
      <c r="J135" s="2" t="s">
        <v>1582</v>
      </c>
      <c r="K135" s="6" t="s">
        <v>1829</v>
      </c>
      <c r="L135" s="6" t="s">
        <v>2836</v>
      </c>
      <c r="N135" s="11" t="s">
        <v>2837</v>
      </c>
      <c r="P135" s="6">
        <v>2690</v>
      </c>
      <c r="Q135" s="6" t="s">
        <v>2838</v>
      </c>
      <c r="R135" s="6" t="s">
        <v>2077</v>
      </c>
      <c r="S135" s="6" t="s">
        <v>2839</v>
      </c>
      <c r="U135" s="6" t="s">
        <v>2840</v>
      </c>
      <c r="V135" s="2" t="s">
        <v>23</v>
      </c>
      <c r="W135" s="2" t="s">
        <v>23</v>
      </c>
      <c r="X135" s="6" t="s">
        <v>3847</v>
      </c>
    </row>
    <row r="136" spans="1:24" ht="16" customHeight="1">
      <c r="A136" s="6">
        <v>2340</v>
      </c>
      <c r="B136" s="6" t="s">
        <v>1830</v>
      </c>
      <c r="C136" s="6" t="s">
        <v>2063</v>
      </c>
      <c r="D136" s="2" t="s">
        <v>30</v>
      </c>
      <c r="F136" s="2" t="s">
        <v>30</v>
      </c>
      <c r="G136" s="7">
        <v>3</v>
      </c>
      <c r="H136" s="19" t="s">
        <v>1831</v>
      </c>
      <c r="I136" s="19" t="s">
        <v>2841</v>
      </c>
      <c r="J136" s="2" t="s">
        <v>1582</v>
      </c>
      <c r="K136" s="6" t="s">
        <v>1832</v>
      </c>
      <c r="L136" s="6" t="s">
        <v>2842</v>
      </c>
      <c r="P136" s="6">
        <v>2710</v>
      </c>
      <c r="Q136" s="6" t="s">
        <v>2843</v>
      </c>
      <c r="R136" s="6" t="s">
        <v>2297</v>
      </c>
      <c r="S136" s="6" t="s">
        <v>2844</v>
      </c>
      <c r="U136" s="6" t="s">
        <v>2845</v>
      </c>
      <c r="V136" s="2" t="s">
        <v>30</v>
      </c>
      <c r="W136" s="2" t="s">
        <v>30</v>
      </c>
      <c r="X136" s="6" t="s">
        <v>3848</v>
      </c>
    </row>
    <row r="137" spans="1:24" ht="16" customHeight="1">
      <c r="A137" s="6">
        <v>2350</v>
      </c>
      <c r="B137" s="6" t="s">
        <v>1788</v>
      </c>
      <c r="C137" s="6" t="s">
        <v>2043</v>
      </c>
      <c r="D137" s="2" t="s">
        <v>30</v>
      </c>
      <c r="F137" s="2" t="s">
        <v>30</v>
      </c>
      <c r="G137" s="7">
        <v>2</v>
      </c>
      <c r="H137" s="12" t="s">
        <v>1789</v>
      </c>
      <c r="I137" s="12" t="s">
        <v>2846</v>
      </c>
      <c r="K137" s="6" t="s">
        <v>1790</v>
      </c>
      <c r="L137" s="6" t="s">
        <v>2847</v>
      </c>
      <c r="P137" s="6">
        <v>2880</v>
      </c>
      <c r="Q137" s="6" t="s">
        <v>2848</v>
      </c>
      <c r="R137" s="6" t="s">
        <v>2849</v>
      </c>
      <c r="S137" s="6" t="s">
        <v>2850</v>
      </c>
      <c r="U137" s="6" t="s">
        <v>2851</v>
      </c>
      <c r="V137" s="2" t="s">
        <v>30</v>
      </c>
      <c r="W137" s="2" t="s">
        <v>30</v>
      </c>
      <c r="X137" s="6" t="s">
        <v>3791</v>
      </c>
    </row>
    <row r="138" spans="1:24" ht="16" customHeight="1">
      <c r="A138" s="6">
        <v>2360</v>
      </c>
      <c r="B138" s="6" t="s">
        <v>1846</v>
      </c>
      <c r="C138" s="6" t="s">
        <v>2063</v>
      </c>
      <c r="D138" s="2" t="s">
        <v>30</v>
      </c>
      <c r="F138" s="2" t="s">
        <v>30</v>
      </c>
      <c r="G138" s="7">
        <v>3</v>
      </c>
      <c r="H138" s="19" t="s">
        <v>1847</v>
      </c>
      <c r="I138" s="19" t="s">
        <v>2852</v>
      </c>
      <c r="J138" s="2" t="s">
        <v>1585</v>
      </c>
      <c r="K138" s="6" t="s">
        <v>1848</v>
      </c>
      <c r="L138" s="6" t="s">
        <v>2853</v>
      </c>
      <c r="N138" s="6" t="s">
        <v>2854</v>
      </c>
      <c r="P138" s="6">
        <v>2890</v>
      </c>
      <c r="Q138" s="6" t="s">
        <v>2076</v>
      </c>
      <c r="R138" s="6" t="s">
        <v>2077</v>
      </c>
      <c r="S138" s="6" t="s">
        <v>2855</v>
      </c>
      <c r="U138" s="6" t="s">
        <v>2856</v>
      </c>
      <c r="V138" s="2" t="s">
        <v>30</v>
      </c>
      <c r="W138" s="2" t="s">
        <v>30</v>
      </c>
      <c r="X138" s="6" t="s">
        <v>3791</v>
      </c>
    </row>
    <row r="139" spans="1:24" ht="16" customHeight="1">
      <c r="A139" s="6">
        <v>2370</v>
      </c>
      <c r="B139" s="6" t="s">
        <v>1833</v>
      </c>
      <c r="C139" s="6" t="s">
        <v>2063</v>
      </c>
      <c r="D139" s="2" t="s">
        <v>30</v>
      </c>
      <c r="F139" s="2" t="s">
        <v>30</v>
      </c>
      <c r="G139" s="7">
        <v>3</v>
      </c>
      <c r="H139" s="19" t="s">
        <v>1834</v>
      </c>
      <c r="I139" s="19" t="s">
        <v>2857</v>
      </c>
      <c r="J139" s="2" t="s">
        <v>1585</v>
      </c>
      <c r="K139" s="6" t="s">
        <v>1835</v>
      </c>
      <c r="L139" s="6" t="s">
        <v>2858</v>
      </c>
      <c r="P139" s="6">
        <v>2910</v>
      </c>
      <c r="Q139" s="6" t="s">
        <v>2076</v>
      </c>
      <c r="R139" s="6" t="s">
        <v>2077</v>
      </c>
      <c r="S139" s="6" t="s">
        <v>2859</v>
      </c>
      <c r="U139" s="6" t="s">
        <v>2860</v>
      </c>
      <c r="V139" s="2" t="s">
        <v>23</v>
      </c>
      <c r="W139" s="2" t="s">
        <v>30</v>
      </c>
      <c r="X139" s="6" t="s">
        <v>3791</v>
      </c>
    </row>
    <row r="140" spans="1:24" ht="16" customHeight="1">
      <c r="A140" s="6">
        <v>2380</v>
      </c>
      <c r="B140" s="6" t="s">
        <v>2861</v>
      </c>
      <c r="C140" s="6" t="s">
        <v>2043</v>
      </c>
      <c r="D140" s="2" t="s">
        <v>139</v>
      </c>
      <c r="F140" s="2" t="s">
        <v>139</v>
      </c>
      <c r="G140" s="7">
        <v>1</v>
      </c>
      <c r="H140" s="8" t="s">
        <v>2862</v>
      </c>
      <c r="I140" s="8" t="s">
        <v>2863</v>
      </c>
      <c r="K140" s="6" t="s">
        <v>2864</v>
      </c>
      <c r="L140" s="6" t="s">
        <v>2865</v>
      </c>
      <c r="P140" s="6">
        <v>2970</v>
      </c>
      <c r="Q140" s="6" t="s">
        <v>2866</v>
      </c>
      <c r="R140" s="6" t="s">
        <v>2867</v>
      </c>
      <c r="S140" s="6" t="s">
        <v>2868</v>
      </c>
      <c r="U140" s="6" t="s">
        <v>2869</v>
      </c>
      <c r="V140" s="2" t="s">
        <v>139</v>
      </c>
      <c r="W140" s="2" t="s">
        <v>139</v>
      </c>
      <c r="X140" s="6" t="s">
        <v>3791</v>
      </c>
    </row>
    <row r="141" spans="1:24" ht="16" customHeight="1">
      <c r="A141" s="6">
        <v>2390</v>
      </c>
      <c r="B141" s="6" t="s">
        <v>2870</v>
      </c>
      <c r="C141" s="6" t="s">
        <v>2043</v>
      </c>
      <c r="D141" s="2" t="s">
        <v>30</v>
      </c>
      <c r="F141" s="2" t="s">
        <v>30</v>
      </c>
      <c r="G141" s="7">
        <v>2</v>
      </c>
      <c r="H141" s="12" t="s">
        <v>2871</v>
      </c>
      <c r="I141" s="12" t="s">
        <v>2872</v>
      </c>
      <c r="J141" s="2" t="s">
        <v>1585</v>
      </c>
      <c r="K141" s="6" t="s">
        <v>2873</v>
      </c>
      <c r="L141" s="6" t="s">
        <v>2874</v>
      </c>
      <c r="P141" s="6">
        <v>2980</v>
      </c>
      <c r="Q141" s="6" t="s">
        <v>2076</v>
      </c>
      <c r="R141" s="6" t="s">
        <v>2077</v>
      </c>
      <c r="S141" s="6" t="s">
        <v>2875</v>
      </c>
      <c r="U141" s="6" t="s">
        <v>2876</v>
      </c>
      <c r="V141" s="2" t="s">
        <v>30</v>
      </c>
      <c r="W141" s="2" t="s">
        <v>30</v>
      </c>
      <c r="X141" s="6" t="s">
        <v>3791</v>
      </c>
    </row>
    <row r="142" spans="1:24" ht="16" customHeight="1">
      <c r="A142" s="6">
        <v>2400</v>
      </c>
      <c r="B142" s="6" t="s">
        <v>2877</v>
      </c>
      <c r="C142" s="6" t="s">
        <v>2043</v>
      </c>
      <c r="D142" s="2" t="s">
        <v>30</v>
      </c>
      <c r="E142" s="2" t="s">
        <v>2043</v>
      </c>
      <c r="F142" s="2" t="s">
        <v>23</v>
      </c>
      <c r="G142" s="7">
        <v>2</v>
      </c>
      <c r="H142" s="12" t="s">
        <v>1914</v>
      </c>
      <c r="I142" s="12" t="s">
        <v>2863</v>
      </c>
      <c r="J142" s="2" t="s">
        <v>1851</v>
      </c>
      <c r="K142" s="6" t="s">
        <v>2878</v>
      </c>
      <c r="L142" s="6" t="s">
        <v>2879</v>
      </c>
      <c r="N142" s="6" t="s">
        <v>2880</v>
      </c>
      <c r="P142" s="6">
        <v>2990</v>
      </c>
      <c r="Q142" s="6" t="s">
        <v>2881</v>
      </c>
      <c r="R142" s="6" t="s">
        <v>2238</v>
      </c>
      <c r="S142" s="6" t="s">
        <v>2882</v>
      </c>
      <c r="U142" s="6" t="s">
        <v>2883</v>
      </c>
      <c r="V142" s="2" t="s">
        <v>23</v>
      </c>
      <c r="W142" s="2" t="s">
        <v>30</v>
      </c>
      <c r="X142" s="6" t="s">
        <v>3791</v>
      </c>
    </row>
    <row r="143" spans="1:24" ht="16" customHeight="1">
      <c r="A143" s="6">
        <v>2410</v>
      </c>
      <c r="B143" s="6" t="s">
        <v>2884</v>
      </c>
      <c r="C143" s="6" t="s">
        <v>2043</v>
      </c>
      <c r="D143" s="2" t="s">
        <v>30</v>
      </c>
      <c r="F143" s="2" t="s">
        <v>30</v>
      </c>
      <c r="G143" s="7">
        <v>2</v>
      </c>
      <c r="H143" s="12" t="s">
        <v>2885</v>
      </c>
      <c r="I143" s="12" t="s">
        <v>2886</v>
      </c>
      <c r="J143" s="2" t="s">
        <v>1595</v>
      </c>
      <c r="K143" s="6" t="s">
        <v>2887</v>
      </c>
      <c r="L143" s="6" t="s">
        <v>2888</v>
      </c>
      <c r="M143" s="6" t="s">
        <v>2082</v>
      </c>
      <c r="N143" s="6" t="s">
        <v>2083</v>
      </c>
      <c r="P143" s="6">
        <v>3000</v>
      </c>
      <c r="Q143" s="6" t="s">
        <v>2889</v>
      </c>
      <c r="R143" s="6" t="s">
        <v>2085</v>
      </c>
      <c r="S143" s="6" t="s">
        <v>2890</v>
      </c>
      <c r="U143" s="6" t="s">
        <v>2891</v>
      </c>
      <c r="V143" s="2" t="s">
        <v>30</v>
      </c>
      <c r="W143" s="2" t="s">
        <v>30</v>
      </c>
      <c r="X143" s="6" t="s">
        <v>3791</v>
      </c>
    </row>
    <row r="144" spans="1:24" ht="16" customHeight="1">
      <c r="A144" s="6">
        <v>2420</v>
      </c>
      <c r="B144" s="6" t="s">
        <v>2892</v>
      </c>
      <c r="C144" s="6" t="s">
        <v>2043</v>
      </c>
      <c r="D144" s="2" t="s">
        <v>30</v>
      </c>
      <c r="F144" s="2" t="s">
        <v>30</v>
      </c>
      <c r="G144" s="7">
        <v>2</v>
      </c>
      <c r="H144" s="12" t="s">
        <v>2893</v>
      </c>
      <c r="I144" s="12" t="s">
        <v>2894</v>
      </c>
      <c r="J144" s="2" t="s">
        <v>1591</v>
      </c>
      <c r="K144" s="6" t="s">
        <v>2895</v>
      </c>
      <c r="L144" s="6" t="s">
        <v>2896</v>
      </c>
      <c r="P144" s="6">
        <v>3010</v>
      </c>
      <c r="Q144" s="6" t="s">
        <v>2897</v>
      </c>
      <c r="R144" s="6" t="s">
        <v>2077</v>
      </c>
      <c r="S144" s="6" t="s">
        <v>2898</v>
      </c>
      <c r="U144" s="6" t="s">
        <v>2899</v>
      </c>
      <c r="V144" s="2" t="s">
        <v>30</v>
      </c>
      <c r="W144" s="2" t="s">
        <v>30</v>
      </c>
      <c r="X144" s="6" t="s">
        <v>3791</v>
      </c>
    </row>
    <row r="145" spans="1:24" ht="16" customHeight="1">
      <c r="A145" s="6">
        <v>2430</v>
      </c>
      <c r="B145" s="6" t="s">
        <v>1868</v>
      </c>
      <c r="C145" s="6" t="s">
        <v>2063</v>
      </c>
      <c r="D145" s="2" t="s">
        <v>139</v>
      </c>
      <c r="F145" s="2" t="s">
        <v>139</v>
      </c>
      <c r="G145" s="7">
        <v>1</v>
      </c>
      <c r="H145" s="8" t="s">
        <v>1869</v>
      </c>
      <c r="I145" s="8" t="s">
        <v>2900</v>
      </c>
      <c r="K145" s="6" t="s">
        <v>1870</v>
      </c>
      <c r="L145" s="6" t="s">
        <v>2901</v>
      </c>
      <c r="P145" s="6">
        <v>3020</v>
      </c>
      <c r="Q145" s="6" t="s">
        <v>2902</v>
      </c>
      <c r="R145" s="6" t="s">
        <v>2903</v>
      </c>
      <c r="S145" s="6" t="s">
        <v>2904</v>
      </c>
      <c r="T145" s="6" t="s">
        <v>2905</v>
      </c>
      <c r="U145" s="6" t="s">
        <v>2906</v>
      </c>
      <c r="V145" s="2" t="s">
        <v>139</v>
      </c>
      <c r="W145" s="2" t="s">
        <v>139</v>
      </c>
      <c r="X145" s="6" t="s">
        <v>3791</v>
      </c>
    </row>
    <row r="146" spans="1:24" ht="16" customHeight="1">
      <c r="A146" s="6">
        <v>2440</v>
      </c>
      <c r="B146" s="6" t="s">
        <v>1875</v>
      </c>
      <c r="C146" s="6" t="s">
        <v>2063</v>
      </c>
      <c r="D146" s="2" t="s">
        <v>23</v>
      </c>
      <c r="F146" s="2" t="s">
        <v>23</v>
      </c>
      <c r="G146" s="7">
        <v>2</v>
      </c>
      <c r="H146" s="12" t="s">
        <v>1876</v>
      </c>
      <c r="I146" s="12" t="s">
        <v>2907</v>
      </c>
      <c r="J146" s="2" t="s">
        <v>1851</v>
      </c>
      <c r="K146" s="6" t="s">
        <v>2908</v>
      </c>
      <c r="L146" s="6" t="s">
        <v>2909</v>
      </c>
      <c r="O146" s="6">
        <v>3000</v>
      </c>
      <c r="P146" s="6">
        <v>3070</v>
      </c>
      <c r="Q146" s="6" t="s">
        <v>2237</v>
      </c>
      <c r="R146" s="6" t="s">
        <v>2238</v>
      </c>
      <c r="S146" s="6" t="s">
        <v>2910</v>
      </c>
      <c r="U146" s="6" t="s">
        <v>2911</v>
      </c>
      <c r="V146" s="2" t="s">
        <v>23</v>
      </c>
      <c r="W146" s="2" t="s">
        <v>23</v>
      </c>
      <c r="X146" s="6" t="s">
        <v>3791</v>
      </c>
    </row>
    <row r="147" spans="1:24" ht="16" customHeight="1">
      <c r="A147" s="6">
        <v>2450</v>
      </c>
      <c r="B147" s="6" t="s">
        <v>1873</v>
      </c>
      <c r="C147" s="6" t="s">
        <v>2063</v>
      </c>
      <c r="D147" s="2" t="s">
        <v>30</v>
      </c>
      <c r="F147" s="2" t="s">
        <v>30</v>
      </c>
      <c r="G147" s="7">
        <v>2</v>
      </c>
      <c r="H147" s="12" t="s">
        <v>1874</v>
      </c>
      <c r="I147" s="12" t="s">
        <v>2912</v>
      </c>
      <c r="J147" s="2" t="s">
        <v>1851</v>
      </c>
      <c r="K147" s="6" t="s">
        <v>2913</v>
      </c>
      <c r="L147" s="6" t="s">
        <v>2914</v>
      </c>
      <c r="P147" s="6">
        <v>3090</v>
      </c>
      <c r="Q147" s="6" t="s">
        <v>2915</v>
      </c>
      <c r="R147" s="6" t="s">
        <v>2238</v>
      </c>
      <c r="S147" s="6" t="s">
        <v>2916</v>
      </c>
      <c r="U147" s="6" t="s">
        <v>2917</v>
      </c>
      <c r="V147" s="2" t="s">
        <v>30</v>
      </c>
      <c r="W147" s="2" t="s">
        <v>30</v>
      </c>
      <c r="X147" s="6" t="s">
        <v>3791</v>
      </c>
    </row>
    <row r="148" spans="1:24" ht="16" customHeight="1">
      <c r="A148" s="6">
        <v>2460</v>
      </c>
      <c r="B148" s="6" t="s">
        <v>1871</v>
      </c>
      <c r="C148" s="6" t="s">
        <v>2063</v>
      </c>
      <c r="D148" s="2" t="s">
        <v>30</v>
      </c>
      <c r="F148" s="2" t="s">
        <v>30</v>
      </c>
      <c r="G148" s="7">
        <v>2</v>
      </c>
      <c r="H148" s="12" t="s">
        <v>1872</v>
      </c>
      <c r="I148" s="12" t="s">
        <v>2918</v>
      </c>
      <c r="J148" s="2" t="s">
        <v>1859</v>
      </c>
      <c r="K148" s="6" t="s">
        <v>2919</v>
      </c>
      <c r="L148" s="6" t="s">
        <v>2920</v>
      </c>
      <c r="P148" s="6">
        <v>3060</v>
      </c>
      <c r="Q148" s="6" t="s">
        <v>2921</v>
      </c>
      <c r="R148" s="6" t="s">
        <v>2922</v>
      </c>
      <c r="S148" s="6" t="s">
        <v>2923</v>
      </c>
      <c r="U148" s="6" t="s">
        <v>2924</v>
      </c>
      <c r="V148" s="2" t="s">
        <v>30</v>
      </c>
      <c r="W148" s="2" t="s">
        <v>30</v>
      </c>
      <c r="X148" s="6" t="s">
        <v>3791</v>
      </c>
    </row>
    <row r="149" spans="1:24" ht="16" customHeight="1">
      <c r="A149" s="6">
        <v>2470</v>
      </c>
      <c r="B149" s="6" t="s">
        <v>1879</v>
      </c>
      <c r="C149" s="6" t="s">
        <v>2063</v>
      </c>
      <c r="D149" s="2" t="s">
        <v>30</v>
      </c>
      <c r="F149" s="2" t="s">
        <v>30</v>
      </c>
      <c r="G149" s="7">
        <v>2</v>
      </c>
      <c r="H149" s="12" t="s">
        <v>1880</v>
      </c>
      <c r="I149" s="12" t="s">
        <v>2925</v>
      </c>
      <c r="J149" s="2" t="s">
        <v>1582</v>
      </c>
      <c r="K149" s="6" t="s">
        <v>2926</v>
      </c>
      <c r="L149" s="6" t="s">
        <v>2927</v>
      </c>
      <c r="O149" s="6" t="s">
        <v>2928</v>
      </c>
      <c r="P149" s="6">
        <v>3050</v>
      </c>
      <c r="Q149" s="6" t="s">
        <v>2929</v>
      </c>
      <c r="R149" s="6" t="s">
        <v>2147</v>
      </c>
      <c r="S149" s="6" t="s">
        <v>2930</v>
      </c>
      <c r="U149" s="6" t="s">
        <v>2931</v>
      </c>
      <c r="V149" s="2" t="s">
        <v>30</v>
      </c>
      <c r="W149" s="2" t="s">
        <v>139</v>
      </c>
      <c r="X149" s="6" t="s">
        <v>3791</v>
      </c>
    </row>
    <row r="150" spans="1:24" ht="16" customHeight="1">
      <c r="A150" s="6">
        <v>2480</v>
      </c>
      <c r="B150" s="6" t="s">
        <v>1877</v>
      </c>
      <c r="C150" s="6" t="s">
        <v>2063</v>
      </c>
      <c r="D150" s="2" t="s">
        <v>30</v>
      </c>
      <c r="F150" s="2" t="s">
        <v>30</v>
      </c>
      <c r="G150" s="7">
        <v>2</v>
      </c>
      <c r="H150" s="12" t="s">
        <v>1878</v>
      </c>
      <c r="I150" s="12" t="s">
        <v>2932</v>
      </c>
      <c r="J150" s="2" t="s">
        <v>1591</v>
      </c>
      <c r="K150" s="6" t="s">
        <v>2933</v>
      </c>
      <c r="L150" s="6" t="s">
        <v>2934</v>
      </c>
      <c r="O150" s="6">
        <v>95</v>
      </c>
      <c r="P150" s="6">
        <v>3040</v>
      </c>
      <c r="Q150" s="6" t="s">
        <v>2935</v>
      </c>
      <c r="R150" s="6" t="s">
        <v>2102</v>
      </c>
      <c r="S150" s="6" t="s">
        <v>2936</v>
      </c>
      <c r="U150" s="6" t="s">
        <v>2937</v>
      </c>
      <c r="V150" s="2" t="s">
        <v>30</v>
      </c>
      <c r="W150" s="2" t="s">
        <v>30</v>
      </c>
      <c r="X150" s="6" t="s">
        <v>3791</v>
      </c>
    </row>
    <row r="151" spans="1:24" ht="16" customHeight="1">
      <c r="A151" s="6">
        <v>2490</v>
      </c>
      <c r="B151" s="6" t="s">
        <v>1881</v>
      </c>
      <c r="C151" s="6" t="s">
        <v>2043</v>
      </c>
      <c r="D151" s="2" t="s">
        <v>139</v>
      </c>
      <c r="E151" s="2" t="s">
        <v>2043</v>
      </c>
      <c r="F151" s="2" t="s">
        <v>23</v>
      </c>
      <c r="G151" s="7">
        <v>2</v>
      </c>
      <c r="H151" s="12" t="s">
        <v>2938</v>
      </c>
      <c r="I151" s="12" t="s">
        <v>2939</v>
      </c>
      <c r="J151" s="2" t="s">
        <v>1591</v>
      </c>
      <c r="K151" s="6" t="s">
        <v>2940</v>
      </c>
      <c r="L151" s="6" t="s">
        <v>2941</v>
      </c>
      <c r="M151" s="11" t="s">
        <v>2942</v>
      </c>
      <c r="N151" s="6" t="s">
        <v>2880</v>
      </c>
      <c r="O151" s="6" t="s">
        <v>2943</v>
      </c>
      <c r="P151" s="6">
        <v>3120</v>
      </c>
      <c r="Q151" s="6" t="s">
        <v>2076</v>
      </c>
      <c r="R151" s="6" t="s">
        <v>2077</v>
      </c>
      <c r="S151" s="20" t="s">
        <v>2944</v>
      </c>
      <c r="U151" s="20" t="s">
        <v>2945</v>
      </c>
      <c r="V151" s="2" t="s">
        <v>23</v>
      </c>
      <c r="W151" s="2" t="s">
        <v>30</v>
      </c>
      <c r="X151" s="6" t="s">
        <v>3791</v>
      </c>
    </row>
    <row r="152" spans="1:24" ht="16" customHeight="1">
      <c r="A152" s="6">
        <v>2500</v>
      </c>
      <c r="B152" s="6" t="s">
        <v>2946</v>
      </c>
      <c r="C152" s="6" t="s">
        <v>2043</v>
      </c>
      <c r="D152" s="2" t="s">
        <v>23</v>
      </c>
      <c r="F152" s="2" t="s">
        <v>23</v>
      </c>
      <c r="G152" s="7">
        <v>3</v>
      </c>
      <c r="H152" s="19" t="s">
        <v>2947</v>
      </c>
      <c r="I152" s="19"/>
      <c r="J152" s="2" t="s">
        <v>1591</v>
      </c>
      <c r="P152" s="6">
        <v>3180</v>
      </c>
      <c r="Q152" s="6" t="s">
        <v>2076</v>
      </c>
      <c r="R152" s="6" t="s">
        <v>2077</v>
      </c>
      <c r="S152" s="20" t="s">
        <v>2948</v>
      </c>
      <c r="U152" s="20" t="s">
        <v>2949</v>
      </c>
      <c r="V152" s="2" t="s">
        <v>23</v>
      </c>
      <c r="W152" s="2" t="s">
        <v>23</v>
      </c>
      <c r="X152" s="6" t="s">
        <v>3791</v>
      </c>
    </row>
    <row r="153" spans="1:24" ht="16" customHeight="1">
      <c r="A153" s="6">
        <v>2510</v>
      </c>
      <c r="B153" s="6" t="s">
        <v>1882</v>
      </c>
      <c r="C153" s="6" t="s">
        <v>2043</v>
      </c>
      <c r="D153" s="2" t="s">
        <v>30</v>
      </c>
      <c r="F153" s="2" t="s">
        <v>30</v>
      </c>
      <c r="G153" s="7">
        <v>2</v>
      </c>
      <c r="H153" s="12" t="s">
        <v>2950</v>
      </c>
      <c r="I153" s="12" t="s">
        <v>2951</v>
      </c>
      <c r="J153" s="2" t="s">
        <v>1859</v>
      </c>
      <c r="K153" s="6" t="s">
        <v>2952</v>
      </c>
      <c r="L153" s="6" t="s">
        <v>2953</v>
      </c>
      <c r="O153" s="6">
        <v>10</v>
      </c>
      <c r="P153" s="6">
        <v>3140</v>
      </c>
      <c r="Q153" s="6" t="s">
        <v>2954</v>
      </c>
      <c r="R153" s="6" t="s">
        <v>2955</v>
      </c>
      <c r="S153" s="6" t="s">
        <v>2956</v>
      </c>
      <c r="U153" s="6" t="s">
        <v>2957</v>
      </c>
      <c r="V153" s="2" t="s">
        <v>30</v>
      </c>
      <c r="W153" s="2" t="s">
        <v>30</v>
      </c>
      <c r="X153" s="6" t="s">
        <v>3791</v>
      </c>
    </row>
    <row r="154" spans="1:24" ht="16" customHeight="1">
      <c r="A154" s="6">
        <v>2520</v>
      </c>
      <c r="B154" s="6" t="s">
        <v>2958</v>
      </c>
      <c r="C154" s="6" t="s">
        <v>2043</v>
      </c>
      <c r="D154" s="2" t="s">
        <v>30</v>
      </c>
      <c r="E154" s="2" t="s">
        <v>2043</v>
      </c>
      <c r="F154" s="2" t="s">
        <v>2959</v>
      </c>
      <c r="G154" s="7">
        <v>2</v>
      </c>
      <c r="H154" s="12" t="s">
        <v>2960</v>
      </c>
      <c r="I154" s="12" t="s">
        <v>2961</v>
      </c>
      <c r="J154" s="2" t="s">
        <v>1591</v>
      </c>
      <c r="K154" s="6" t="s">
        <v>2962</v>
      </c>
      <c r="L154" s="6" t="s">
        <v>2963</v>
      </c>
      <c r="N154" s="6" t="s">
        <v>2964</v>
      </c>
      <c r="P154" s="6">
        <v>3150</v>
      </c>
      <c r="Q154" s="6" t="s">
        <v>2965</v>
      </c>
      <c r="R154" s="6" t="s">
        <v>2102</v>
      </c>
      <c r="S154" s="6" t="s">
        <v>2966</v>
      </c>
      <c r="U154" s="6" t="s">
        <v>2967</v>
      </c>
      <c r="V154" s="2" t="s">
        <v>2959</v>
      </c>
      <c r="W154" s="2" t="s">
        <v>30</v>
      </c>
      <c r="X154" s="6" t="s">
        <v>3791</v>
      </c>
    </row>
    <row r="155" spans="1:24" ht="16" customHeight="1">
      <c r="A155" s="6">
        <v>2530</v>
      </c>
      <c r="B155" s="6" t="s">
        <v>2968</v>
      </c>
      <c r="C155" s="6" t="s">
        <v>2043</v>
      </c>
      <c r="D155" s="2" t="s">
        <v>30</v>
      </c>
      <c r="E155" s="2" t="s">
        <v>2043</v>
      </c>
      <c r="F155" s="2" t="s">
        <v>2959</v>
      </c>
      <c r="G155" s="7">
        <v>2</v>
      </c>
      <c r="H155" s="12" t="s">
        <v>2969</v>
      </c>
      <c r="I155" s="12" t="s">
        <v>2970</v>
      </c>
      <c r="J155" s="2" t="s">
        <v>1582</v>
      </c>
      <c r="K155" s="6" t="s">
        <v>2971</v>
      </c>
      <c r="L155" s="6" t="s">
        <v>2972</v>
      </c>
      <c r="N155" s="6" t="s">
        <v>2964</v>
      </c>
      <c r="P155" s="6">
        <v>3160</v>
      </c>
      <c r="Q155" s="6" t="s">
        <v>2973</v>
      </c>
      <c r="R155" s="6" t="s">
        <v>2147</v>
      </c>
      <c r="S155" s="6" t="s">
        <v>2974</v>
      </c>
      <c r="U155" s="6" t="s">
        <v>2975</v>
      </c>
      <c r="V155" s="2" t="s">
        <v>2959</v>
      </c>
      <c r="W155" s="2" t="s">
        <v>139</v>
      </c>
      <c r="X155" s="6" t="s">
        <v>3791</v>
      </c>
    </row>
    <row r="156" spans="1:24" ht="16" customHeight="1">
      <c r="A156" s="6">
        <v>2540</v>
      </c>
      <c r="B156" s="6" t="s">
        <v>1883</v>
      </c>
      <c r="C156" s="6" t="s">
        <v>2063</v>
      </c>
      <c r="D156" s="2" t="s">
        <v>139</v>
      </c>
      <c r="F156" s="2" t="s">
        <v>139</v>
      </c>
      <c r="G156" s="7">
        <v>1</v>
      </c>
      <c r="H156" s="8" t="s">
        <v>1884</v>
      </c>
      <c r="I156" s="8" t="s">
        <v>2976</v>
      </c>
      <c r="K156" s="6" t="s">
        <v>2977</v>
      </c>
      <c r="L156" s="6" t="s">
        <v>2978</v>
      </c>
      <c r="P156" s="6">
        <v>3190</v>
      </c>
      <c r="Q156" s="6" t="s">
        <v>2902</v>
      </c>
      <c r="R156" s="6" t="s">
        <v>2903</v>
      </c>
      <c r="S156" s="6" t="s">
        <v>2904</v>
      </c>
      <c r="T156" s="6" t="s">
        <v>2979</v>
      </c>
      <c r="U156" s="6" t="s">
        <v>2980</v>
      </c>
      <c r="V156" s="2" t="s">
        <v>139</v>
      </c>
      <c r="W156" s="2" t="s">
        <v>139</v>
      </c>
      <c r="X156" s="6" t="s">
        <v>3791</v>
      </c>
    </row>
    <row r="157" spans="1:24" ht="16" customHeight="1">
      <c r="A157" s="6">
        <v>2550</v>
      </c>
      <c r="B157" s="6" t="s">
        <v>1889</v>
      </c>
      <c r="C157" s="6" t="s">
        <v>2063</v>
      </c>
      <c r="D157" s="2" t="s">
        <v>23</v>
      </c>
      <c r="F157" s="2" t="s">
        <v>23</v>
      </c>
      <c r="G157" s="7">
        <v>2</v>
      </c>
      <c r="H157" s="12" t="s">
        <v>1890</v>
      </c>
      <c r="I157" s="12" t="s">
        <v>2981</v>
      </c>
      <c r="J157" s="2" t="s">
        <v>1851</v>
      </c>
      <c r="K157" s="6" t="s">
        <v>2982</v>
      </c>
      <c r="L157" s="6" t="s">
        <v>2983</v>
      </c>
      <c r="O157" s="6">
        <v>3000</v>
      </c>
      <c r="P157" s="6">
        <v>3240</v>
      </c>
      <c r="Q157" s="6" t="s">
        <v>2237</v>
      </c>
      <c r="R157" s="6" t="s">
        <v>2238</v>
      </c>
      <c r="S157" s="6" t="s">
        <v>2910</v>
      </c>
      <c r="U157" s="6" t="s">
        <v>2984</v>
      </c>
      <c r="V157" s="2" t="s">
        <v>23</v>
      </c>
      <c r="W157" s="2" t="s">
        <v>23</v>
      </c>
      <c r="X157" s="6" t="s">
        <v>3791</v>
      </c>
    </row>
    <row r="158" spans="1:24" ht="16" customHeight="1">
      <c r="A158" s="6">
        <v>2560</v>
      </c>
      <c r="B158" s="6" t="s">
        <v>1887</v>
      </c>
      <c r="C158" s="6" t="s">
        <v>2063</v>
      </c>
      <c r="D158" s="2" t="s">
        <v>30</v>
      </c>
      <c r="F158" s="2" t="s">
        <v>30</v>
      </c>
      <c r="G158" s="7">
        <v>2</v>
      </c>
      <c r="H158" s="12" t="s">
        <v>1888</v>
      </c>
      <c r="I158" s="12" t="s">
        <v>2985</v>
      </c>
      <c r="J158" s="2" t="s">
        <v>1851</v>
      </c>
      <c r="K158" s="6" t="s">
        <v>2986</v>
      </c>
      <c r="L158" s="6" t="s">
        <v>2987</v>
      </c>
      <c r="P158" s="6">
        <v>3260</v>
      </c>
      <c r="Q158" s="6" t="s">
        <v>2915</v>
      </c>
      <c r="R158" s="6" t="s">
        <v>2238</v>
      </c>
      <c r="S158" s="6" t="s">
        <v>2916</v>
      </c>
      <c r="U158" s="6" t="s">
        <v>2988</v>
      </c>
      <c r="V158" s="2" t="s">
        <v>30</v>
      </c>
      <c r="W158" s="2" t="s">
        <v>30</v>
      </c>
      <c r="X158" s="6" t="s">
        <v>3791</v>
      </c>
    </row>
    <row r="159" spans="1:24" ht="16" customHeight="1">
      <c r="A159" s="6">
        <v>2570</v>
      </c>
      <c r="B159" s="6" t="s">
        <v>1885</v>
      </c>
      <c r="C159" s="6" t="s">
        <v>2063</v>
      </c>
      <c r="D159" s="2" t="s">
        <v>30</v>
      </c>
      <c r="F159" s="2" t="s">
        <v>30</v>
      </c>
      <c r="G159" s="7">
        <v>2</v>
      </c>
      <c r="H159" s="12" t="s">
        <v>1886</v>
      </c>
      <c r="I159" s="12" t="s">
        <v>2989</v>
      </c>
      <c r="J159" s="2" t="s">
        <v>1859</v>
      </c>
      <c r="K159" s="6" t="s">
        <v>2990</v>
      </c>
      <c r="L159" s="6" t="s">
        <v>2991</v>
      </c>
      <c r="P159" s="6">
        <v>3230</v>
      </c>
      <c r="Q159" s="6" t="s">
        <v>2921</v>
      </c>
      <c r="R159" s="6" t="s">
        <v>2922</v>
      </c>
      <c r="S159" s="6" t="s">
        <v>2923</v>
      </c>
      <c r="U159" s="6" t="s">
        <v>2992</v>
      </c>
      <c r="V159" s="2" t="s">
        <v>30</v>
      </c>
      <c r="W159" s="2" t="s">
        <v>30</v>
      </c>
      <c r="X159" s="6" t="s">
        <v>3791</v>
      </c>
    </row>
    <row r="160" spans="1:24" ht="16" customHeight="1">
      <c r="A160" s="6">
        <v>2580</v>
      </c>
      <c r="B160" s="6" t="s">
        <v>1893</v>
      </c>
      <c r="C160" s="6" t="s">
        <v>2063</v>
      </c>
      <c r="D160" s="2" t="s">
        <v>30</v>
      </c>
      <c r="F160" s="2" t="s">
        <v>30</v>
      </c>
      <c r="G160" s="7">
        <v>2</v>
      </c>
      <c r="H160" s="12" t="s">
        <v>1894</v>
      </c>
      <c r="I160" s="12" t="s">
        <v>2993</v>
      </c>
      <c r="J160" s="2" t="s">
        <v>1582</v>
      </c>
      <c r="K160" s="6" t="s">
        <v>2994</v>
      </c>
      <c r="L160" s="6" t="s">
        <v>2995</v>
      </c>
      <c r="O160" s="6" t="s">
        <v>2996</v>
      </c>
      <c r="P160" s="6">
        <v>3220</v>
      </c>
      <c r="Q160" s="6" t="s">
        <v>2929</v>
      </c>
      <c r="R160" s="6" t="s">
        <v>2147</v>
      </c>
      <c r="S160" s="6" t="s">
        <v>2930</v>
      </c>
      <c r="U160" s="6" t="s">
        <v>2997</v>
      </c>
      <c r="V160" s="2" t="s">
        <v>30</v>
      </c>
      <c r="W160" s="2" t="s">
        <v>139</v>
      </c>
      <c r="X160" s="6" t="s">
        <v>3791</v>
      </c>
    </row>
    <row r="161" spans="1:24" ht="16" customHeight="1">
      <c r="A161" s="6">
        <v>2590</v>
      </c>
      <c r="B161" s="6" t="s">
        <v>1891</v>
      </c>
      <c r="C161" s="6" t="s">
        <v>2063</v>
      </c>
      <c r="D161" s="2" t="s">
        <v>30</v>
      </c>
      <c r="F161" s="2" t="s">
        <v>30</v>
      </c>
      <c r="G161" s="7">
        <v>2</v>
      </c>
      <c r="H161" s="12" t="s">
        <v>1892</v>
      </c>
      <c r="I161" s="12" t="s">
        <v>2998</v>
      </c>
      <c r="J161" s="2" t="s">
        <v>1591</v>
      </c>
      <c r="K161" s="6" t="s">
        <v>2999</v>
      </c>
      <c r="L161" s="6" t="s">
        <v>3000</v>
      </c>
      <c r="O161" s="6" t="s">
        <v>3001</v>
      </c>
      <c r="P161" s="6">
        <v>3210</v>
      </c>
      <c r="Q161" s="6" t="s">
        <v>2935</v>
      </c>
      <c r="R161" s="6" t="s">
        <v>2102</v>
      </c>
      <c r="S161" s="6" t="s">
        <v>2936</v>
      </c>
      <c r="U161" s="6" t="s">
        <v>3002</v>
      </c>
      <c r="V161" s="2" t="s">
        <v>30</v>
      </c>
      <c r="W161" s="2" t="s">
        <v>30</v>
      </c>
      <c r="X161" s="6" t="s">
        <v>3791</v>
      </c>
    </row>
    <row r="162" spans="1:24" ht="16" customHeight="1">
      <c r="A162" s="6">
        <v>2600</v>
      </c>
      <c r="B162" s="6" t="s">
        <v>1895</v>
      </c>
      <c r="C162" s="6" t="s">
        <v>2043</v>
      </c>
      <c r="D162" s="2" t="s">
        <v>139</v>
      </c>
      <c r="E162" s="2" t="s">
        <v>2043</v>
      </c>
      <c r="F162" s="2" t="s">
        <v>23</v>
      </c>
      <c r="G162" s="7">
        <v>2</v>
      </c>
      <c r="H162" s="12" t="s">
        <v>3003</v>
      </c>
      <c r="I162" s="12" t="s">
        <v>3004</v>
      </c>
      <c r="J162" s="2" t="s">
        <v>1591</v>
      </c>
      <c r="K162" s="6" t="s">
        <v>3005</v>
      </c>
      <c r="L162" s="6" t="s">
        <v>3006</v>
      </c>
      <c r="M162" s="11" t="s">
        <v>2942</v>
      </c>
      <c r="N162" s="6" t="s">
        <v>2880</v>
      </c>
      <c r="O162" s="6" t="s">
        <v>2943</v>
      </c>
      <c r="P162" s="6">
        <v>3290</v>
      </c>
      <c r="Q162" s="6" t="s">
        <v>2076</v>
      </c>
      <c r="R162" s="6" t="s">
        <v>2077</v>
      </c>
      <c r="S162" s="6" t="s">
        <v>2944</v>
      </c>
      <c r="U162" s="6" t="s">
        <v>3007</v>
      </c>
      <c r="V162" s="2" t="s">
        <v>23</v>
      </c>
      <c r="W162" s="2" t="s">
        <v>30</v>
      </c>
      <c r="X162" s="6" t="s">
        <v>3791</v>
      </c>
    </row>
    <row r="163" spans="1:24" ht="16" customHeight="1">
      <c r="A163" s="6">
        <v>2605</v>
      </c>
      <c r="B163" s="20" t="s">
        <v>3008</v>
      </c>
      <c r="C163" s="20" t="s">
        <v>2043</v>
      </c>
      <c r="D163" s="21" t="s">
        <v>23</v>
      </c>
      <c r="F163" s="21" t="s">
        <v>23</v>
      </c>
      <c r="G163" s="22">
        <v>3</v>
      </c>
      <c r="H163" s="23" t="s">
        <v>3009</v>
      </c>
      <c r="I163" s="19"/>
      <c r="P163" s="6">
        <v>3340</v>
      </c>
      <c r="Q163" s="6" t="s">
        <v>2076</v>
      </c>
      <c r="R163" s="6" t="s">
        <v>2077</v>
      </c>
      <c r="S163" s="6" t="s">
        <v>2948</v>
      </c>
      <c r="U163" s="6" t="s">
        <v>3010</v>
      </c>
      <c r="V163" s="2" t="s">
        <v>23</v>
      </c>
      <c r="W163" s="2" t="s">
        <v>30</v>
      </c>
      <c r="X163" s="6" t="s">
        <v>3791</v>
      </c>
    </row>
    <row r="164" spans="1:24" ht="16" customHeight="1">
      <c r="A164" s="6">
        <v>2610</v>
      </c>
      <c r="B164" s="6" t="s">
        <v>1896</v>
      </c>
      <c r="C164" s="6" t="s">
        <v>2043</v>
      </c>
      <c r="D164" s="2" t="s">
        <v>30</v>
      </c>
      <c r="F164" s="2" t="s">
        <v>30</v>
      </c>
      <c r="G164" s="7">
        <v>2</v>
      </c>
      <c r="H164" s="12" t="s">
        <v>3011</v>
      </c>
      <c r="I164" s="12" t="s">
        <v>3012</v>
      </c>
      <c r="J164" s="2" t="s">
        <v>1859</v>
      </c>
      <c r="K164" s="6" t="s">
        <v>3013</v>
      </c>
      <c r="L164" s="6" t="s">
        <v>3014</v>
      </c>
      <c r="O164" s="6">
        <v>10</v>
      </c>
      <c r="P164" s="6">
        <v>3300</v>
      </c>
      <c r="Q164" s="6" t="s">
        <v>2954</v>
      </c>
      <c r="R164" s="6" t="s">
        <v>2955</v>
      </c>
      <c r="S164" s="6" t="s">
        <v>2956</v>
      </c>
      <c r="U164" s="6" t="s">
        <v>3015</v>
      </c>
      <c r="V164" s="2" t="s">
        <v>30</v>
      </c>
      <c r="W164" s="2" t="s">
        <v>30</v>
      </c>
      <c r="X164" s="6" t="s">
        <v>3791</v>
      </c>
    </row>
    <row r="165" spans="1:24" ht="16" customHeight="1">
      <c r="A165" s="6">
        <v>2620</v>
      </c>
      <c r="B165" s="6" t="s">
        <v>3016</v>
      </c>
      <c r="C165" s="6" t="s">
        <v>2043</v>
      </c>
      <c r="D165" s="2" t="s">
        <v>30</v>
      </c>
      <c r="E165" s="2" t="s">
        <v>2043</v>
      </c>
      <c r="F165" s="2" t="s">
        <v>2959</v>
      </c>
      <c r="G165" s="7">
        <v>2</v>
      </c>
      <c r="H165" s="12" t="s">
        <v>3017</v>
      </c>
      <c r="I165" s="12" t="s">
        <v>3018</v>
      </c>
      <c r="J165" s="2" t="s">
        <v>1591</v>
      </c>
      <c r="K165" s="6" t="s">
        <v>3019</v>
      </c>
      <c r="L165" s="6" t="s">
        <v>3020</v>
      </c>
      <c r="N165" s="6" t="s">
        <v>2964</v>
      </c>
      <c r="P165" s="6">
        <v>3310</v>
      </c>
      <c r="Q165" s="6" t="s">
        <v>2965</v>
      </c>
      <c r="R165" s="6" t="s">
        <v>2102</v>
      </c>
      <c r="S165" s="6" t="s">
        <v>2966</v>
      </c>
      <c r="U165" s="6" t="s">
        <v>3021</v>
      </c>
      <c r="V165" s="2" t="s">
        <v>2959</v>
      </c>
      <c r="W165" s="2" t="s">
        <v>30</v>
      </c>
      <c r="X165" s="6" t="s">
        <v>3791</v>
      </c>
    </row>
    <row r="166" spans="1:24" ht="16" customHeight="1">
      <c r="A166" s="6">
        <v>2630</v>
      </c>
      <c r="B166" s="6" t="s">
        <v>3022</v>
      </c>
      <c r="C166" s="6" t="s">
        <v>2043</v>
      </c>
      <c r="D166" s="2" t="s">
        <v>30</v>
      </c>
      <c r="E166" s="2" t="s">
        <v>2043</v>
      </c>
      <c r="F166" s="2" t="s">
        <v>2959</v>
      </c>
      <c r="G166" s="7">
        <v>2</v>
      </c>
      <c r="H166" s="12" t="s">
        <v>3023</v>
      </c>
      <c r="I166" s="12" t="s">
        <v>3024</v>
      </c>
      <c r="J166" s="2" t="s">
        <v>1582</v>
      </c>
      <c r="K166" s="6" t="s">
        <v>3025</v>
      </c>
      <c r="L166" s="6" t="s">
        <v>3026</v>
      </c>
      <c r="N166" s="6" t="s">
        <v>2964</v>
      </c>
      <c r="P166" s="6">
        <v>3320</v>
      </c>
      <c r="Q166" s="6" t="s">
        <v>2973</v>
      </c>
      <c r="R166" s="6" t="s">
        <v>2147</v>
      </c>
      <c r="S166" s="6" t="s">
        <v>2974</v>
      </c>
      <c r="U166" s="6" t="s">
        <v>3027</v>
      </c>
      <c r="V166" s="2" t="s">
        <v>2959</v>
      </c>
      <c r="W166" s="2" t="s">
        <v>139</v>
      </c>
      <c r="X166" s="6" t="s">
        <v>3791</v>
      </c>
    </row>
    <row r="167" spans="1:24" ht="16" customHeight="1">
      <c r="A167" s="6">
        <v>2640</v>
      </c>
      <c r="B167" s="6" t="s">
        <v>1897</v>
      </c>
      <c r="C167" s="6" t="s">
        <v>2063</v>
      </c>
      <c r="D167" s="2" t="s">
        <v>23</v>
      </c>
      <c r="F167" s="2" t="s">
        <v>23</v>
      </c>
      <c r="G167" s="7">
        <v>1</v>
      </c>
      <c r="H167" s="8" t="s">
        <v>1898</v>
      </c>
      <c r="I167" s="8" t="s">
        <v>3028</v>
      </c>
      <c r="K167" s="6" t="s">
        <v>1899</v>
      </c>
      <c r="L167" s="6" t="s">
        <v>3029</v>
      </c>
      <c r="P167" s="6">
        <v>3590</v>
      </c>
      <c r="Q167" s="6" t="s">
        <v>3030</v>
      </c>
      <c r="R167" s="6" t="s">
        <v>3031</v>
      </c>
      <c r="S167" s="6" t="s">
        <v>3032</v>
      </c>
      <c r="U167" s="6" t="s">
        <v>3033</v>
      </c>
      <c r="V167" s="2" t="s">
        <v>23</v>
      </c>
      <c r="W167" s="2" t="s">
        <v>23</v>
      </c>
      <c r="X167" s="6">
        <v>0</v>
      </c>
    </row>
    <row r="168" spans="1:24" ht="16" customHeight="1">
      <c r="A168" s="6">
        <v>2650</v>
      </c>
      <c r="B168" s="6" t="s">
        <v>1916</v>
      </c>
      <c r="C168" s="6" t="s">
        <v>2063</v>
      </c>
      <c r="D168" s="2" t="s">
        <v>23</v>
      </c>
      <c r="F168" s="2" t="s">
        <v>23</v>
      </c>
      <c r="G168" s="7">
        <v>2</v>
      </c>
      <c r="H168" s="12" t="s">
        <v>1917</v>
      </c>
      <c r="I168" s="12" t="s">
        <v>3034</v>
      </c>
      <c r="J168" s="2" t="s">
        <v>1851</v>
      </c>
      <c r="K168" s="6" t="s">
        <v>1918</v>
      </c>
      <c r="L168" s="6" t="s">
        <v>3035</v>
      </c>
      <c r="M168" s="6" t="s">
        <v>3036</v>
      </c>
      <c r="N168" s="6" t="s">
        <v>3037</v>
      </c>
      <c r="O168" s="6">
        <v>250000</v>
      </c>
      <c r="P168" s="6">
        <v>3600</v>
      </c>
      <c r="Q168" s="6" t="s">
        <v>3038</v>
      </c>
      <c r="R168" s="6" t="s">
        <v>2238</v>
      </c>
      <c r="S168" s="6" t="s">
        <v>3039</v>
      </c>
      <c r="U168" s="6" t="s">
        <v>3040</v>
      </c>
      <c r="V168" s="2" t="s">
        <v>23</v>
      </c>
      <c r="W168" s="2" t="s">
        <v>23</v>
      </c>
      <c r="X168" s="6" t="s">
        <v>3849</v>
      </c>
    </row>
    <row r="169" spans="1:24" ht="16" customHeight="1">
      <c r="A169" s="6">
        <v>2660</v>
      </c>
      <c r="B169" s="6" t="s">
        <v>1903</v>
      </c>
      <c r="C169" s="6" t="s">
        <v>2063</v>
      </c>
      <c r="D169" s="2" t="s">
        <v>30</v>
      </c>
      <c r="F169" s="2" t="s">
        <v>30</v>
      </c>
      <c r="G169" s="7">
        <v>2</v>
      </c>
      <c r="H169" s="12" t="s">
        <v>1904</v>
      </c>
      <c r="I169" s="12" t="s">
        <v>3041</v>
      </c>
      <c r="J169" s="2" t="s">
        <v>1851</v>
      </c>
      <c r="K169" s="6" t="s">
        <v>1905</v>
      </c>
      <c r="L169" s="6" t="s">
        <v>3042</v>
      </c>
      <c r="O169" s="6">
        <v>3000</v>
      </c>
      <c r="P169" s="6">
        <v>3660</v>
      </c>
      <c r="Q169" s="6" t="s">
        <v>3043</v>
      </c>
      <c r="R169" s="6" t="s">
        <v>2238</v>
      </c>
      <c r="S169" s="6" t="s">
        <v>3044</v>
      </c>
      <c r="U169" s="6" t="s">
        <v>3045</v>
      </c>
      <c r="V169" s="2" t="s">
        <v>30</v>
      </c>
      <c r="W169" s="2" t="s">
        <v>30</v>
      </c>
      <c r="X169" s="6" t="s">
        <v>3850</v>
      </c>
    </row>
    <row r="170" spans="1:24" ht="16" customHeight="1">
      <c r="A170" s="6">
        <v>2670</v>
      </c>
      <c r="B170" s="6" t="s">
        <v>1900</v>
      </c>
      <c r="C170" s="6" t="s">
        <v>2063</v>
      </c>
      <c r="D170" s="2" t="s">
        <v>30</v>
      </c>
      <c r="F170" s="2" t="s">
        <v>30</v>
      </c>
      <c r="G170" s="7">
        <v>2</v>
      </c>
      <c r="H170" s="12" t="s">
        <v>1901</v>
      </c>
      <c r="I170" s="12" t="s">
        <v>3046</v>
      </c>
      <c r="J170" s="2" t="s">
        <v>1851</v>
      </c>
      <c r="K170" s="6" t="s">
        <v>1902</v>
      </c>
      <c r="L170" s="6" t="s">
        <v>3047</v>
      </c>
      <c r="O170" s="6">
        <v>3000</v>
      </c>
      <c r="P170" s="6">
        <v>3680</v>
      </c>
      <c r="Q170" s="6" t="s">
        <v>3048</v>
      </c>
      <c r="R170" s="6" t="s">
        <v>2238</v>
      </c>
      <c r="S170" s="6" t="s">
        <v>3049</v>
      </c>
      <c r="U170" s="6" t="s">
        <v>3050</v>
      </c>
      <c r="V170" s="2" t="s">
        <v>30</v>
      </c>
      <c r="W170" s="2" t="s">
        <v>30</v>
      </c>
      <c r="X170" s="6" t="s">
        <v>3851</v>
      </c>
    </row>
    <row r="171" spans="1:24" ht="16" customHeight="1">
      <c r="A171" s="6">
        <v>2680</v>
      </c>
      <c r="B171" s="6" t="s">
        <v>1906</v>
      </c>
      <c r="C171" s="6" t="s">
        <v>2063</v>
      </c>
      <c r="D171" s="2" t="s">
        <v>23</v>
      </c>
      <c r="F171" s="2" t="s">
        <v>23</v>
      </c>
      <c r="G171" s="7">
        <v>2</v>
      </c>
      <c r="H171" s="12" t="s">
        <v>3051</v>
      </c>
      <c r="I171" s="12" t="s">
        <v>3052</v>
      </c>
      <c r="J171" s="2" t="s">
        <v>1851</v>
      </c>
      <c r="K171" s="6" t="s">
        <v>3053</v>
      </c>
      <c r="L171" s="6" t="s">
        <v>3054</v>
      </c>
      <c r="N171" s="6" t="s">
        <v>3055</v>
      </c>
      <c r="O171" s="6">
        <v>250000</v>
      </c>
      <c r="P171" s="6">
        <v>3620</v>
      </c>
      <c r="Q171" s="6" t="s">
        <v>3056</v>
      </c>
      <c r="R171" s="6" t="s">
        <v>2238</v>
      </c>
      <c r="S171" s="6" t="s">
        <v>3057</v>
      </c>
      <c r="U171" s="6" t="s">
        <v>3058</v>
      </c>
      <c r="V171" s="2" t="s">
        <v>23</v>
      </c>
      <c r="W171" s="2" t="s">
        <v>30</v>
      </c>
      <c r="X171" s="6" t="s">
        <v>3852</v>
      </c>
    </row>
    <row r="172" spans="1:24" ht="16" customHeight="1">
      <c r="A172" s="6">
        <v>2690</v>
      </c>
      <c r="B172" s="6" t="s">
        <v>1907</v>
      </c>
      <c r="C172" s="6" t="s">
        <v>2063</v>
      </c>
      <c r="D172" s="2" t="s">
        <v>23</v>
      </c>
      <c r="F172" s="2" t="s">
        <v>23</v>
      </c>
      <c r="G172" s="7">
        <v>2</v>
      </c>
      <c r="H172" s="12" t="s">
        <v>3059</v>
      </c>
      <c r="I172" s="12" t="s">
        <v>3060</v>
      </c>
      <c r="J172" s="2" t="s">
        <v>1851</v>
      </c>
      <c r="K172" s="6" t="s">
        <v>3061</v>
      </c>
      <c r="L172" s="6" t="s">
        <v>3062</v>
      </c>
      <c r="N172" s="6" t="s">
        <v>3063</v>
      </c>
      <c r="O172" s="6">
        <v>25000</v>
      </c>
      <c r="P172" s="6">
        <v>3360</v>
      </c>
      <c r="Q172" s="6" t="s">
        <v>3064</v>
      </c>
      <c r="R172" s="6" t="s">
        <v>2238</v>
      </c>
      <c r="S172" s="6" t="s">
        <v>3065</v>
      </c>
      <c r="U172" s="6" t="s">
        <v>3066</v>
      </c>
      <c r="V172" s="2" t="s">
        <v>23</v>
      </c>
      <c r="W172" s="2" t="s">
        <v>23</v>
      </c>
      <c r="X172" s="6" t="s">
        <v>3853</v>
      </c>
    </row>
    <row r="173" spans="1:24" ht="16" customHeight="1">
      <c r="A173" s="6">
        <v>2700</v>
      </c>
      <c r="B173" s="6" t="s">
        <v>1912</v>
      </c>
      <c r="C173" s="6" t="s">
        <v>2063</v>
      </c>
      <c r="D173" s="2" t="s">
        <v>23</v>
      </c>
      <c r="F173" s="2" t="s">
        <v>23</v>
      </c>
      <c r="G173" s="7">
        <v>2</v>
      </c>
      <c r="H173" s="12" t="s">
        <v>3067</v>
      </c>
      <c r="I173" s="12" t="s">
        <v>3068</v>
      </c>
      <c r="J173" s="2" t="s">
        <v>1851</v>
      </c>
      <c r="K173" s="6" t="s">
        <v>3069</v>
      </c>
      <c r="L173" s="6" t="s">
        <v>3070</v>
      </c>
      <c r="N173" s="6" t="s">
        <v>3071</v>
      </c>
      <c r="O173" s="6">
        <v>275000</v>
      </c>
      <c r="P173" s="6">
        <v>3640</v>
      </c>
      <c r="Q173" s="6" t="s">
        <v>3072</v>
      </c>
      <c r="R173" s="6" t="s">
        <v>2238</v>
      </c>
      <c r="S173" s="6" t="s">
        <v>3073</v>
      </c>
      <c r="U173" s="6" t="s">
        <v>3074</v>
      </c>
      <c r="V173" s="2" t="s">
        <v>23</v>
      </c>
      <c r="W173" s="2" t="s">
        <v>30</v>
      </c>
      <c r="X173" s="6" t="s">
        <v>3854</v>
      </c>
    </row>
    <row r="174" spans="1:24" ht="16" customHeight="1">
      <c r="A174" s="6">
        <v>2710</v>
      </c>
      <c r="B174" s="6" t="s">
        <v>1913</v>
      </c>
      <c r="C174" s="6" t="s">
        <v>2063</v>
      </c>
      <c r="D174" s="2" t="s">
        <v>30</v>
      </c>
      <c r="F174" s="2" t="s">
        <v>30</v>
      </c>
      <c r="G174" s="7">
        <v>2</v>
      </c>
      <c r="H174" s="12" t="s">
        <v>1914</v>
      </c>
      <c r="I174" s="12" t="s">
        <v>2863</v>
      </c>
      <c r="J174" s="2" t="s">
        <v>1851</v>
      </c>
      <c r="K174" s="6" t="s">
        <v>1915</v>
      </c>
      <c r="L174" s="6" t="s">
        <v>3075</v>
      </c>
      <c r="P174" s="6">
        <v>3700</v>
      </c>
      <c r="Q174" s="6" t="s">
        <v>3076</v>
      </c>
      <c r="R174" s="6" t="s">
        <v>2238</v>
      </c>
      <c r="S174" s="6" t="s">
        <v>3077</v>
      </c>
      <c r="U174" s="6" t="s">
        <v>3078</v>
      </c>
      <c r="V174" s="2" t="s">
        <v>30</v>
      </c>
      <c r="W174" s="2" t="s">
        <v>30</v>
      </c>
      <c r="X174" s="6" t="s">
        <v>3855</v>
      </c>
    </row>
    <row r="175" spans="1:24" ht="16" customHeight="1">
      <c r="A175" s="6">
        <v>2720</v>
      </c>
      <c r="B175" s="6" t="s">
        <v>1909</v>
      </c>
      <c r="C175" s="6" t="s">
        <v>2063</v>
      </c>
      <c r="D175" s="2" t="s">
        <v>30</v>
      </c>
      <c r="F175" s="2" t="s">
        <v>30</v>
      </c>
      <c r="G175" s="7">
        <v>2</v>
      </c>
      <c r="H175" s="12" t="s">
        <v>1910</v>
      </c>
      <c r="I175" s="12" t="s">
        <v>3079</v>
      </c>
      <c r="J175" s="2" t="s">
        <v>1851</v>
      </c>
      <c r="K175" s="6" t="s">
        <v>1911</v>
      </c>
      <c r="L175" s="6" t="s">
        <v>3080</v>
      </c>
      <c r="P175" s="6">
        <v>3720</v>
      </c>
      <c r="Q175" s="6" t="s">
        <v>3081</v>
      </c>
      <c r="R175" s="6" t="s">
        <v>2238</v>
      </c>
      <c r="S175" s="6" t="s">
        <v>3082</v>
      </c>
      <c r="U175" s="6" t="s">
        <v>3083</v>
      </c>
      <c r="V175" s="2" t="s">
        <v>30</v>
      </c>
      <c r="W175" s="2" t="s">
        <v>30</v>
      </c>
      <c r="X175" s="6" t="s">
        <v>3791</v>
      </c>
    </row>
    <row r="176" spans="1:24" ht="16" customHeight="1">
      <c r="A176" s="6">
        <v>2730</v>
      </c>
      <c r="B176" s="6" t="s">
        <v>1919</v>
      </c>
      <c r="C176" s="6" t="s">
        <v>2063</v>
      </c>
      <c r="D176" s="2" t="s">
        <v>23</v>
      </c>
      <c r="F176" s="2" t="s">
        <v>23</v>
      </c>
      <c r="G176" s="7">
        <v>2</v>
      </c>
      <c r="H176" s="12" t="s">
        <v>1920</v>
      </c>
      <c r="I176" s="12" t="s">
        <v>3084</v>
      </c>
      <c r="J176" s="2" t="s">
        <v>1851</v>
      </c>
      <c r="K176" s="6" t="s">
        <v>1921</v>
      </c>
      <c r="L176" s="6" t="s">
        <v>3085</v>
      </c>
      <c r="O176" s="6">
        <v>275000</v>
      </c>
      <c r="P176" s="6">
        <v>3740</v>
      </c>
      <c r="Q176" s="6" t="s">
        <v>3086</v>
      </c>
      <c r="R176" s="6" t="s">
        <v>2238</v>
      </c>
      <c r="S176" s="6" t="s">
        <v>3087</v>
      </c>
      <c r="U176" s="6" t="s">
        <v>3088</v>
      </c>
      <c r="V176" s="2" t="s">
        <v>23</v>
      </c>
      <c r="W176" s="2" t="s">
        <v>23</v>
      </c>
      <c r="X176" s="6" t="s">
        <v>3856</v>
      </c>
    </row>
    <row r="177" spans="1:24" ht="16" customHeight="1">
      <c r="A177" s="6">
        <v>2740</v>
      </c>
      <c r="B177" s="6" t="s">
        <v>3089</v>
      </c>
      <c r="C177" s="6" t="s">
        <v>2043</v>
      </c>
      <c r="D177" s="2" t="s">
        <v>30</v>
      </c>
      <c r="F177" s="2" t="s">
        <v>30</v>
      </c>
      <c r="G177" s="7">
        <v>1</v>
      </c>
      <c r="H177" s="8" t="s">
        <v>3090</v>
      </c>
      <c r="I177" s="8" t="s">
        <v>3091</v>
      </c>
      <c r="K177" s="6" t="s">
        <v>3092</v>
      </c>
      <c r="L177" s="6" t="s">
        <v>3093</v>
      </c>
      <c r="P177" s="6">
        <v>3500</v>
      </c>
      <c r="Q177" s="6" t="s">
        <v>3094</v>
      </c>
      <c r="R177" s="6" t="s">
        <v>3095</v>
      </c>
      <c r="S177" s="6" t="s">
        <v>3096</v>
      </c>
      <c r="T177" s="6" t="s">
        <v>3097</v>
      </c>
      <c r="U177" s="6" t="s">
        <v>3098</v>
      </c>
      <c r="V177" s="2" t="s">
        <v>30</v>
      </c>
      <c r="W177" s="2" t="s">
        <v>139</v>
      </c>
      <c r="X177" s="6" t="s">
        <v>3791</v>
      </c>
    </row>
    <row r="178" spans="1:24" ht="16" customHeight="1">
      <c r="A178" s="6">
        <v>2750</v>
      </c>
      <c r="B178" s="6" t="s">
        <v>1908</v>
      </c>
      <c r="C178" s="6" t="s">
        <v>2043</v>
      </c>
      <c r="D178" s="2" t="s">
        <v>30</v>
      </c>
      <c r="F178" s="2" t="s">
        <v>30</v>
      </c>
      <c r="G178" s="7">
        <v>2</v>
      </c>
      <c r="H178" s="12" t="s">
        <v>3099</v>
      </c>
      <c r="I178" s="12" t="s">
        <v>3100</v>
      </c>
      <c r="J178" s="2" t="s">
        <v>1851</v>
      </c>
      <c r="K178" s="6" t="s">
        <v>3101</v>
      </c>
      <c r="L178" s="6" t="s">
        <v>3102</v>
      </c>
      <c r="M178" s="6" t="s">
        <v>3103</v>
      </c>
      <c r="N178" s="6" t="s">
        <v>2109</v>
      </c>
      <c r="P178" s="6">
        <v>3510</v>
      </c>
      <c r="Q178" s="6" t="s">
        <v>3064</v>
      </c>
      <c r="R178" s="6" t="s">
        <v>2238</v>
      </c>
      <c r="S178" s="6" t="s">
        <v>3065</v>
      </c>
      <c r="U178" s="6" t="s">
        <v>3104</v>
      </c>
      <c r="V178" s="2" t="s">
        <v>23</v>
      </c>
      <c r="W178" s="2" t="s">
        <v>23</v>
      </c>
      <c r="X178" s="6" t="s">
        <v>3791</v>
      </c>
    </row>
    <row r="179" spans="1:24" ht="16" customHeight="1">
      <c r="A179" s="6">
        <v>2760</v>
      </c>
      <c r="B179" s="6" t="s">
        <v>3105</v>
      </c>
      <c r="C179" s="6" t="s">
        <v>2043</v>
      </c>
      <c r="D179" s="2" t="s">
        <v>30</v>
      </c>
      <c r="E179" s="2" t="s">
        <v>2043</v>
      </c>
      <c r="F179" s="2" t="s">
        <v>988</v>
      </c>
      <c r="G179" s="7">
        <v>2</v>
      </c>
      <c r="H179" s="12" t="s">
        <v>3106</v>
      </c>
      <c r="I179" s="12" t="s">
        <v>3107</v>
      </c>
      <c r="K179" s="6" t="s">
        <v>3108</v>
      </c>
      <c r="L179" s="6" t="s">
        <v>3109</v>
      </c>
      <c r="P179" s="6">
        <v>3530</v>
      </c>
      <c r="Q179" s="6" t="s">
        <v>3110</v>
      </c>
      <c r="R179" s="6" t="s">
        <v>3111</v>
      </c>
      <c r="S179" s="6" t="s">
        <v>3112</v>
      </c>
      <c r="U179" s="6" t="s">
        <v>3113</v>
      </c>
      <c r="V179" s="2" t="s">
        <v>988</v>
      </c>
      <c r="W179" s="2" t="s">
        <v>139</v>
      </c>
      <c r="X179" s="6" t="s">
        <v>3791</v>
      </c>
    </row>
    <row r="180" spans="1:24" ht="16" customHeight="1">
      <c r="A180" s="6">
        <v>2770</v>
      </c>
      <c r="B180" s="6" t="s">
        <v>3114</v>
      </c>
      <c r="C180" s="6" t="s">
        <v>2043</v>
      </c>
      <c r="D180" s="2" t="s">
        <v>30</v>
      </c>
      <c r="F180" s="2" t="s">
        <v>30</v>
      </c>
      <c r="G180" s="7">
        <v>3</v>
      </c>
      <c r="H180" s="19" t="s">
        <v>3115</v>
      </c>
      <c r="I180" s="19" t="s">
        <v>3116</v>
      </c>
      <c r="J180" s="2" t="s">
        <v>1851</v>
      </c>
      <c r="K180" s="6" t="s">
        <v>3117</v>
      </c>
      <c r="L180" s="6" t="s">
        <v>3118</v>
      </c>
      <c r="P180" s="6">
        <v>3540</v>
      </c>
      <c r="Q180" s="6" t="s">
        <v>3064</v>
      </c>
      <c r="R180" s="6" t="s">
        <v>2238</v>
      </c>
      <c r="S180" s="6" t="s">
        <v>3119</v>
      </c>
      <c r="U180" s="6" t="s">
        <v>3120</v>
      </c>
      <c r="V180" s="2" t="s">
        <v>23</v>
      </c>
      <c r="W180" s="2" t="s">
        <v>23</v>
      </c>
      <c r="X180" s="6" t="s">
        <v>3791</v>
      </c>
    </row>
    <row r="181" spans="1:24" ht="16" customHeight="1">
      <c r="A181" s="6">
        <v>2780</v>
      </c>
      <c r="B181" s="6" t="s">
        <v>3121</v>
      </c>
      <c r="C181" s="6" t="s">
        <v>2043</v>
      </c>
      <c r="D181" s="2" t="s">
        <v>30</v>
      </c>
      <c r="E181" s="2" t="s">
        <v>2043</v>
      </c>
      <c r="F181" s="2" t="s">
        <v>23</v>
      </c>
      <c r="G181" s="7">
        <v>3</v>
      </c>
      <c r="H181" s="19" t="s">
        <v>3122</v>
      </c>
      <c r="I181" s="19" t="s">
        <v>3123</v>
      </c>
      <c r="J181" s="2" t="s">
        <v>1591</v>
      </c>
      <c r="K181" s="6" t="s">
        <v>3124</v>
      </c>
      <c r="L181" s="6" t="s">
        <v>3125</v>
      </c>
      <c r="P181" s="6">
        <v>3570</v>
      </c>
      <c r="Q181" s="6" t="s">
        <v>2076</v>
      </c>
      <c r="R181" s="6" t="s">
        <v>2077</v>
      </c>
      <c r="S181" s="6" t="s">
        <v>3126</v>
      </c>
      <c r="U181" s="6" t="s">
        <v>3127</v>
      </c>
      <c r="V181" s="2" t="s">
        <v>23</v>
      </c>
      <c r="W181" s="2" t="s">
        <v>30</v>
      </c>
      <c r="X181" s="6" t="s">
        <v>3791</v>
      </c>
    </row>
    <row r="182" spans="1:24" ht="16" customHeight="1">
      <c r="A182" s="6">
        <v>2790</v>
      </c>
      <c r="B182" s="6" t="s">
        <v>3128</v>
      </c>
      <c r="C182" s="6" t="s">
        <v>2043</v>
      </c>
      <c r="D182" s="2" t="s">
        <v>30</v>
      </c>
      <c r="F182" s="2" t="s">
        <v>30</v>
      </c>
      <c r="G182" s="7">
        <v>3</v>
      </c>
      <c r="H182" s="19" t="s">
        <v>3129</v>
      </c>
      <c r="I182" s="19" t="s">
        <v>3130</v>
      </c>
      <c r="J182" s="2" t="s">
        <v>1859</v>
      </c>
      <c r="K182" s="6" t="s">
        <v>3131</v>
      </c>
      <c r="L182" s="6" t="s">
        <v>3132</v>
      </c>
      <c r="P182" s="6">
        <v>3580</v>
      </c>
      <c r="Q182" s="6" t="s">
        <v>2954</v>
      </c>
      <c r="R182" s="6" t="s">
        <v>2955</v>
      </c>
      <c r="S182" s="6" t="s">
        <v>3133</v>
      </c>
      <c r="U182" s="6" t="s">
        <v>3134</v>
      </c>
      <c r="V182" s="2" t="s">
        <v>30</v>
      </c>
      <c r="W182" s="2" t="s">
        <v>30</v>
      </c>
      <c r="X182" s="6" t="s">
        <v>3791</v>
      </c>
    </row>
    <row r="183" spans="1:24" ht="16" customHeight="1">
      <c r="A183" s="6">
        <v>2800</v>
      </c>
      <c r="B183" s="6" t="s">
        <v>1849</v>
      </c>
      <c r="C183" s="6" t="s">
        <v>2043</v>
      </c>
      <c r="D183" s="2" t="s">
        <v>988</v>
      </c>
      <c r="F183" s="2" t="s">
        <v>988</v>
      </c>
      <c r="G183" s="7">
        <v>1</v>
      </c>
      <c r="H183" s="8" t="s">
        <v>3135</v>
      </c>
      <c r="I183" s="8" t="s">
        <v>3136</v>
      </c>
      <c r="K183" s="6" t="s">
        <v>3137</v>
      </c>
      <c r="L183" s="6" t="s">
        <v>3138</v>
      </c>
      <c r="P183" s="6">
        <v>3380</v>
      </c>
      <c r="Q183" s="6" t="s">
        <v>3110</v>
      </c>
      <c r="R183" s="6" t="s">
        <v>3111</v>
      </c>
      <c r="S183" s="6" t="s">
        <v>3112</v>
      </c>
      <c r="U183" s="6" t="s">
        <v>3139</v>
      </c>
      <c r="V183" s="2" t="s">
        <v>988</v>
      </c>
      <c r="W183" s="2" t="s">
        <v>139</v>
      </c>
      <c r="X183" s="6">
        <v>0</v>
      </c>
    </row>
    <row r="184" spans="1:24" ht="16" customHeight="1">
      <c r="A184" s="6">
        <v>2810</v>
      </c>
      <c r="B184" s="6" t="s">
        <v>1853</v>
      </c>
      <c r="C184" s="6" t="s">
        <v>2043</v>
      </c>
      <c r="D184" s="2" t="s">
        <v>23</v>
      </c>
      <c r="F184" s="2" t="s">
        <v>23</v>
      </c>
      <c r="G184" s="7">
        <v>2</v>
      </c>
      <c r="H184" s="12" t="s">
        <v>3140</v>
      </c>
      <c r="I184" s="12" t="s">
        <v>3141</v>
      </c>
      <c r="J184" s="2" t="s">
        <v>1851</v>
      </c>
      <c r="K184" s="6" t="s">
        <v>3142</v>
      </c>
      <c r="L184" s="6" t="s">
        <v>3143</v>
      </c>
      <c r="O184" s="6">
        <v>250000</v>
      </c>
      <c r="P184" s="6">
        <v>3390</v>
      </c>
      <c r="Q184" s="6" t="s">
        <v>3144</v>
      </c>
      <c r="R184" s="6" t="s">
        <v>2238</v>
      </c>
      <c r="S184" s="6" t="s">
        <v>3145</v>
      </c>
      <c r="U184" s="6" t="s">
        <v>3146</v>
      </c>
      <c r="V184" s="2" t="s">
        <v>23</v>
      </c>
      <c r="W184" s="2" t="s">
        <v>30</v>
      </c>
      <c r="X184" s="6" t="s">
        <v>3857</v>
      </c>
    </row>
    <row r="185" spans="1:24" ht="16" customHeight="1">
      <c r="A185" s="6">
        <v>2820</v>
      </c>
      <c r="B185" s="6" t="s">
        <v>1850</v>
      </c>
      <c r="C185" s="6" t="s">
        <v>2043</v>
      </c>
      <c r="D185" s="2" t="s">
        <v>23</v>
      </c>
      <c r="F185" s="2" t="s">
        <v>23</v>
      </c>
      <c r="G185" s="7">
        <v>2</v>
      </c>
      <c r="H185" s="12" t="s">
        <v>3147</v>
      </c>
      <c r="I185" s="12" t="s">
        <v>3148</v>
      </c>
      <c r="J185" s="2" t="s">
        <v>1851</v>
      </c>
      <c r="K185" s="6" t="s">
        <v>3149</v>
      </c>
      <c r="L185" s="6" t="s">
        <v>3150</v>
      </c>
      <c r="O185" s="6">
        <v>25000</v>
      </c>
      <c r="P185" s="6">
        <v>3410</v>
      </c>
      <c r="Q185" s="6" t="s">
        <v>3064</v>
      </c>
      <c r="R185" s="6" t="s">
        <v>2238</v>
      </c>
      <c r="S185" s="6" t="s">
        <v>3119</v>
      </c>
      <c r="U185" s="6" t="s">
        <v>3151</v>
      </c>
      <c r="V185" s="2" t="s">
        <v>23</v>
      </c>
      <c r="W185" s="2" t="s">
        <v>23</v>
      </c>
      <c r="X185" s="6" t="s">
        <v>3858</v>
      </c>
    </row>
    <row r="186" spans="1:24" ht="16" customHeight="1">
      <c r="A186" s="6">
        <v>2830</v>
      </c>
      <c r="B186" s="6" t="s">
        <v>1854</v>
      </c>
      <c r="C186" s="6" t="s">
        <v>2043</v>
      </c>
      <c r="D186" s="2" t="s">
        <v>23</v>
      </c>
      <c r="F186" s="2" t="s">
        <v>23</v>
      </c>
      <c r="G186" s="7">
        <v>2</v>
      </c>
      <c r="H186" s="12" t="s">
        <v>3152</v>
      </c>
      <c r="I186" s="12" t="s">
        <v>3153</v>
      </c>
      <c r="J186" s="2" t="s">
        <v>1591</v>
      </c>
      <c r="K186" s="6" t="s">
        <v>3154</v>
      </c>
      <c r="L186" s="6" t="s">
        <v>3155</v>
      </c>
      <c r="O186" s="6" t="s">
        <v>2943</v>
      </c>
      <c r="P186" s="6">
        <v>3440</v>
      </c>
      <c r="Q186" s="6" t="s">
        <v>2076</v>
      </c>
      <c r="R186" s="6" t="s">
        <v>2077</v>
      </c>
      <c r="S186" s="6" t="s">
        <v>3126</v>
      </c>
      <c r="U186" s="6" t="s">
        <v>3156</v>
      </c>
      <c r="V186" s="2" t="s">
        <v>23</v>
      </c>
      <c r="W186" s="2" t="s">
        <v>30</v>
      </c>
      <c r="X186" s="6" t="s">
        <v>3859</v>
      </c>
    </row>
    <row r="187" spans="1:24" ht="16" customHeight="1">
      <c r="A187" s="6">
        <v>2840</v>
      </c>
      <c r="B187" s="6" t="s">
        <v>1858</v>
      </c>
      <c r="C187" s="6" t="s">
        <v>2043</v>
      </c>
      <c r="D187" s="2" t="s">
        <v>30</v>
      </c>
      <c r="F187" s="2" t="s">
        <v>30</v>
      </c>
      <c r="G187" s="7">
        <v>2</v>
      </c>
      <c r="H187" s="12" t="s">
        <v>3157</v>
      </c>
      <c r="I187" s="12" t="s">
        <v>3158</v>
      </c>
      <c r="J187" s="2" t="s">
        <v>1859</v>
      </c>
      <c r="K187" s="6" t="s">
        <v>3159</v>
      </c>
      <c r="L187" s="6" t="s">
        <v>3160</v>
      </c>
      <c r="O187" s="6">
        <v>10</v>
      </c>
      <c r="P187" s="6">
        <v>3450</v>
      </c>
      <c r="Q187" s="6" t="s">
        <v>2954</v>
      </c>
      <c r="R187" s="6" t="s">
        <v>2955</v>
      </c>
      <c r="S187" s="6" t="s">
        <v>3133</v>
      </c>
      <c r="U187" s="6" t="s">
        <v>3161</v>
      </c>
      <c r="V187" s="2" t="s">
        <v>30</v>
      </c>
      <c r="W187" s="2" t="s">
        <v>30</v>
      </c>
      <c r="X187" s="6" t="s">
        <v>3860</v>
      </c>
    </row>
    <row r="188" spans="1:24" ht="16" customHeight="1">
      <c r="A188" s="6">
        <v>2850</v>
      </c>
      <c r="B188" s="6" t="s">
        <v>1852</v>
      </c>
      <c r="C188" s="6" t="s">
        <v>2043</v>
      </c>
      <c r="D188" s="2" t="s">
        <v>30</v>
      </c>
      <c r="E188" s="2" t="s">
        <v>2043</v>
      </c>
      <c r="F188" s="2" t="s">
        <v>2959</v>
      </c>
      <c r="G188" s="7">
        <v>2</v>
      </c>
      <c r="H188" s="12" t="s">
        <v>3162</v>
      </c>
      <c r="I188" s="12" t="s">
        <v>3163</v>
      </c>
      <c r="J188" s="2" t="s">
        <v>1582</v>
      </c>
      <c r="K188" s="6" t="s">
        <v>3164</v>
      </c>
      <c r="L188" s="6" t="s">
        <v>3165</v>
      </c>
      <c r="N188" s="6" t="s">
        <v>2964</v>
      </c>
      <c r="P188" s="6">
        <v>3470</v>
      </c>
      <c r="Q188" s="6" t="s">
        <v>2973</v>
      </c>
      <c r="R188" s="6" t="s">
        <v>2147</v>
      </c>
      <c r="S188" s="6" t="s">
        <v>3166</v>
      </c>
      <c r="U188" s="6" t="s">
        <v>3167</v>
      </c>
      <c r="V188" s="2" t="s">
        <v>2959</v>
      </c>
      <c r="W188" s="2" t="s">
        <v>139</v>
      </c>
      <c r="X188" s="6" t="s">
        <v>3791</v>
      </c>
    </row>
    <row r="189" spans="1:24" ht="16" customHeight="1">
      <c r="A189" s="6">
        <v>2860</v>
      </c>
      <c r="B189" s="6" t="s">
        <v>1855</v>
      </c>
      <c r="C189" s="6" t="s">
        <v>2043</v>
      </c>
      <c r="D189" s="2" t="s">
        <v>30</v>
      </c>
      <c r="E189" s="2" t="s">
        <v>2043</v>
      </c>
      <c r="F189" s="2" t="s">
        <v>2959</v>
      </c>
      <c r="G189" s="7">
        <v>2</v>
      </c>
      <c r="H189" s="12" t="s">
        <v>3168</v>
      </c>
      <c r="I189" s="12" t="s">
        <v>3169</v>
      </c>
      <c r="J189" s="2" t="s">
        <v>1591</v>
      </c>
      <c r="K189" s="6" t="s">
        <v>3170</v>
      </c>
      <c r="L189" s="6" t="s">
        <v>3171</v>
      </c>
      <c r="N189" s="6" t="s">
        <v>2964</v>
      </c>
      <c r="P189" s="6">
        <v>3460</v>
      </c>
      <c r="Q189" s="6" t="s">
        <v>2965</v>
      </c>
      <c r="R189" s="6" t="s">
        <v>2102</v>
      </c>
      <c r="S189" s="6" t="s">
        <v>3172</v>
      </c>
      <c r="U189" s="6" t="s">
        <v>3173</v>
      </c>
      <c r="V189" s="2" t="s">
        <v>2959</v>
      </c>
      <c r="W189" s="2" t="s">
        <v>30</v>
      </c>
      <c r="X189" s="6" t="s">
        <v>3791</v>
      </c>
    </row>
    <row r="190" spans="1:24" ht="16" customHeight="1">
      <c r="A190" s="6">
        <v>2870</v>
      </c>
      <c r="B190" s="6" t="s">
        <v>1728</v>
      </c>
      <c r="C190" s="6" t="s">
        <v>2063</v>
      </c>
      <c r="D190" s="2" t="s">
        <v>139</v>
      </c>
      <c r="F190" s="2" t="s">
        <v>139</v>
      </c>
      <c r="G190" s="7">
        <v>1</v>
      </c>
      <c r="H190" s="8" t="s">
        <v>1729</v>
      </c>
      <c r="I190" s="8" t="s">
        <v>3174</v>
      </c>
      <c r="K190" s="6" t="s">
        <v>1730</v>
      </c>
      <c r="L190" s="6" t="s">
        <v>3175</v>
      </c>
      <c r="M190" s="11" t="s">
        <v>3176</v>
      </c>
      <c r="N190" s="11" t="s">
        <v>3177</v>
      </c>
      <c r="P190" s="6">
        <v>1360</v>
      </c>
      <c r="Q190" s="6" t="s">
        <v>3178</v>
      </c>
      <c r="R190" s="6" t="s">
        <v>3179</v>
      </c>
      <c r="S190" s="6" t="s">
        <v>3180</v>
      </c>
      <c r="T190" s="6" t="s">
        <v>3181</v>
      </c>
      <c r="U190" s="6" t="s">
        <v>3182</v>
      </c>
      <c r="V190" s="2" t="s">
        <v>139</v>
      </c>
      <c r="W190" s="2" t="s">
        <v>139</v>
      </c>
      <c r="X190" s="6">
        <v>0</v>
      </c>
    </row>
    <row r="191" spans="1:24" ht="16" customHeight="1">
      <c r="A191" s="6">
        <v>2880</v>
      </c>
      <c r="B191" s="6" t="s">
        <v>1736</v>
      </c>
      <c r="C191" s="6" t="s">
        <v>2063</v>
      </c>
      <c r="D191" s="2" t="s">
        <v>23</v>
      </c>
      <c r="F191" s="2" t="s">
        <v>23</v>
      </c>
      <c r="G191" s="7">
        <v>2</v>
      </c>
      <c r="H191" s="12" t="s">
        <v>1737</v>
      </c>
      <c r="I191" s="12" t="s">
        <v>3183</v>
      </c>
      <c r="J191" s="2" t="s">
        <v>2151</v>
      </c>
      <c r="K191" s="6" t="s">
        <v>1738</v>
      </c>
      <c r="L191" s="6" t="s">
        <v>3184</v>
      </c>
      <c r="P191" s="6">
        <v>1370</v>
      </c>
      <c r="Q191" s="6" t="s">
        <v>2076</v>
      </c>
      <c r="R191" s="6" t="s">
        <v>2077</v>
      </c>
      <c r="S191" s="6" t="s">
        <v>2192</v>
      </c>
      <c r="U191" s="6" t="s">
        <v>3185</v>
      </c>
      <c r="V191" s="2" t="s">
        <v>23</v>
      </c>
      <c r="W191" s="2" t="s">
        <v>23</v>
      </c>
      <c r="X191" s="6" t="s">
        <v>3861</v>
      </c>
    </row>
    <row r="192" spans="1:24" ht="16" customHeight="1">
      <c r="A192" s="6">
        <v>2890</v>
      </c>
      <c r="B192" s="6" t="s">
        <v>1742</v>
      </c>
      <c r="C192" s="6" t="s">
        <v>2063</v>
      </c>
      <c r="D192" s="2" t="s">
        <v>30</v>
      </c>
      <c r="F192" s="2" t="s">
        <v>30</v>
      </c>
      <c r="G192" s="7">
        <v>2</v>
      </c>
      <c r="H192" s="12" t="s">
        <v>1743</v>
      </c>
      <c r="I192" s="12" t="s">
        <v>3186</v>
      </c>
      <c r="J192" s="2" t="s">
        <v>1582</v>
      </c>
      <c r="K192" s="6" t="s">
        <v>1744</v>
      </c>
      <c r="L192" s="6" t="s">
        <v>3187</v>
      </c>
      <c r="P192" s="6">
        <v>1380</v>
      </c>
      <c r="Q192" s="6" t="s">
        <v>3188</v>
      </c>
      <c r="R192" s="6" t="s">
        <v>2147</v>
      </c>
      <c r="S192" s="6" t="s">
        <v>3189</v>
      </c>
      <c r="U192" s="6" t="s">
        <v>3190</v>
      </c>
      <c r="V192" s="2" t="s">
        <v>30</v>
      </c>
      <c r="W192" s="2" t="s">
        <v>139</v>
      </c>
      <c r="X192" s="6" t="s">
        <v>3862</v>
      </c>
    </row>
    <row r="193" spans="1:24" ht="16" customHeight="1">
      <c r="A193" s="6">
        <v>2900</v>
      </c>
      <c r="B193" s="6" t="s">
        <v>1745</v>
      </c>
      <c r="C193" s="6" t="s">
        <v>2063</v>
      </c>
      <c r="D193" s="2" t="s">
        <v>30</v>
      </c>
      <c r="F193" s="2" t="s">
        <v>30</v>
      </c>
      <c r="G193" s="7">
        <v>2</v>
      </c>
      <c r="H193" s="12" t="s">
        <v>1746</v>
      </c>
      <c r="I193" s="12" t="s">
        <v>3174</v>
      </c>
      <c r="J193" s="2" t="s">
        <v>1748</v>
      </c>
      <c r="K193" s="6" t="s">
        <v>1747</v>
      </c>
      <c r="L193" s="6" t="s">
        <v>3191</v>
      </c>
      <c r="M193" s="11" t="s">
        <v>3192</v>
      </c>
      <c r="N193" s="11" t="s">
        <v>3193</v>
      </c>
      <c r="P193" s="6">
        <v>1400</v>
      </c>
      <c r="Q193" s="6" t="s">
        <v>3194</v>
      </c>
      <c r="R193" s="6" t="s">
        <v>3195</v>
      </c>
      <c r="S193" s="6" t="s">
        <v>3196</v>
      </c>
      <c r="U193" s="6" t="s">
        <v>3197</v>
      </c>
      <c r="V193" s="2" t="s">
        <v>30</v>
      </c>
      <c r="W193" s="2" t="s">
        <v>30</v>
      </c>
      <c r="X193" s="6" t="s">
        <v>3791</v>
      </c>
    </row>
    <row r="194" spans="1:24" ht="16" customHeight="1">
      <c r="A194" s="6">
        <v>2910</v>
      </c>
      <c r="B194" s="6" t="s">
        <v>3198</v>
      </c>
      <c r="C194" s="6" t="s">
        <v>2043</v>
      </c>
      <c r="D194" s="2" t="s">
        <v>23</v>
      </c>
      <c r="F194" s="2" t="s">
        <v>23</v>
      </c>
      <c r="G194" s="7">
        <v>3</v>
      </c>
      <c r="H194" s="19" t="s">
        <v>1749</v>
      </c>
      <c r="I194" s="19" t="s">
        <v>3199</v>
      </c>
      <c r="J194" s="2" t="s">
        <v>1591</v>
      </c>
      <c r="K194" s="11" t="s">
        <v>3200</v>
      </c>
      <c r="L194" s="11" t="s">
        <v>3201</v>
      </c>
      <c r="P194" s="6">
        <v>1410</v>
      </c>
      <c r="Q194" s="6" t="s">
        <v>3202</v>
      </c>
      <c r="R194" s="6" t="s">
        <v>2199</v>
      </c>
      <c r="S194" s="6" t="s">
        <v>3203</v>
      </c>
      <c r="U194" s="6" t="s">
        <v>3204</v>
      </c>
      <c r="V194" s="2" t="s">
        <v>23</v>
      </c>
      <c r="W194" s="2" t="s">
        <v>23</v>
      </c>
      <c r="X194" s="6" t="s">
        <v>3863</v>
      </c>
    </row>
    <row r="195" spans="1:24" ht="16" customHeight="1">
      <c r="A195" s="6">
        <v>2920</v>
      </c>
      <c r="B195" s="6" t="s">
        <v>3205</v>
      </c>
      <c r="C195" s="6" t="s">
        <v>2063</v>
      </c>
      <c r="D195" s="2" t="s">
        <v>23</v>
      </c>
      <c r="F195" s="2" t="s">
        <v>23</v>
      </c>
      <c r="G195" s="7">
        <v>3</v>
      </c>
      <c r="H195" s="19" t="s">
        <v>1750</v>
      </c>
      <c r="I195" s="19" t="s">
        <v>3206</v>
      </c>
      <c r="J195" s="2" t="s">
        <v>1582</v>
      </c>
      <c r="K195" s="6" t="s">
        <v>1836</v>
      </c>
      <c r="L195" s="6" t="s">
        <v>1836</v>
      </c>
      <c r="P195" s="6">
        <v>1420</v>
      </c>
      <c r="Q195" s="6" t="s">
        <v>3207</v>
      </c>
      <c r="R195" s="6" t="s">
        <v>2742</v>
      </c>
      <c r="S195" s="6" t="s">
        <v>3208</v>
      </c>
      <c r="U195" s="6" t="s">
        <v>3209</v>
      </c>
      <c r="V195" s="2" t="s">
        <v>23</v>
      </c>
      <c r="W195" s="2" t="s">
        <v>30</v>
      </c>
      <c r="X195" s="6" t="s">
        <v>3864</v>
      </c>
    </row>
    <row r="196" spans="1:24" ht="16" customHeight="1">
      <c r="A196" s="6">
        <v>2930</v>
      </c>
      <c r="B196" s="6" t="s">
        <v>1739</v>
      </c>
      <c r="C196" s="6" t="s">
        <v>2063</v>
      </c>
      <c r="D196" s="2" t="s">
        <v>30</v>
      </c>
      <c r="F196" s="2" t="s">
        <v>30</v>
      </c>
      <c r="G196" s="7">
        <v>2</v>
      </c>
      <c r="H196" s="12" t="s">
        <v>1740</v>
      </c>
      <c r="I196" s="12" t="s">
        <v>3210</v>
      </c>
      <c r="J196" s="2" t="s">
        <v>1582</v>
      </c>
      <c r="K196" s="6" t="s">
        <v>1741</v>
      </c>
      <c r="L196" s="6" t="s">
        <v>3211</v>
      </c>
      <c r="N196" s="6" t="s">
        <v>3212</v>
      </c>
      <c r="P196" s="6">
        <v>1440</v>
      </c>
      <c r="Q196" s="6" t="s">
        <v>3213</v>
      </c>
      <c r="R196" s="6" t="s">
        <v>2077</v>
      </c>
      <c r="S196" s="6" t="s">
        <v>3214</v>
      </c>
      <c r="U196" s="6" t="s">
        <v>3215</v>
      </c>
      <c r="V196" s="2" t="s">
        <v>23</v>
      </c>
      <c r="W196" s="2" t="s">
        <v>30</v>
      </c>
      <c r="X196" s="6" t="s">
        <v>3865</v>
      </c>
    </row>
    <row r="197" spans="1:24" ht="16" customHeight="1">
      <c r="A197" s="6">
        <v>2940</v>
      </c>
      <c r="B197" s="6" t="s">
        <v>1932</v>
      </c>
      <c r="C197" s="6" t="s">
        <v>2063</v>
      </c>
      <c r="D197" s="2" t="s">
        <v>988</v>
      </c>
      <c r="F197" s="2" t="s">
        <v>988</v>
      </c>
      <c r="G197" s="7">
        <v>1</v>
      </c>
      <c r="H197" s="8" t="s">
        <v>1933</v>
      </c>
      <c r="I197" s="8" t="s">
        <v>3216</v>
      </c>
      <c r="K197" s="6" t="s">
        <v>1934</v>
      </c>
      <c r="L197" s="6" t="s">
        <v>3217</v>
      </c>
      <c r="P197" s="6">
        <v>3760</v>
      </c>
      <c r="Q197" s="6" t="s">
        <v>3218</v>
      </c>
      <c r="R197" s="6" t="s">
        <v>3219</v>
      </c>
      <c r="S197" s="6" t="s">
        <v>3220</v>
      </c>
      <c r="U197" s="6" t="s">
        <v>3221</v>
      </c>
      <c r="V197" s="2" t="s">
        <v>988</v>
      </c>
      <c r="W197" s="2" t="s">
        <v>988</v>
      </c>
      <c r="X197" s="6" t="s">
        <v>3791</v>
      </c>
    </row>
    <row r="198" spans="1:24" ht="16" customHeight="1">
      <c r="A198" s="6">
        <v>2950</v>
      </c>
      <c r="B198" s="6" t="s">
        <v>1935</v>
      </c>
      <c r="C198" s="6" t="s">
        <v>2063</v>
      </c>
      <c r="D198" s="2" t="s">
        <v>23</v>
      </c>
      <c r="F198" s="2" t="s">
        <v>23</v>
      </c>
      <c r="G198" s="7">
        <v>2</v>
      </c>
      <c r="H198" s="12" t="s">
        <v>1936</v>
      </c>
      <c r="I198" s="12" t="s">
        <v>3222</v>
      </c>
      <c r="J198" s="2" t="s">
        <v>1585</v>
      </c>
      <c r="K198" s="6" t="s">
        <v>1937</v>
      </c>
      <c r="L198" s="6" t="s">
        <v>3223</v>
      </c>
      <c r="O198" s="6">
        <v>1</v>
      </c>
      <c r="P198" s="6">
        <v>3770</v>
      </c>
      <c r="Q198" s="6" t="s">
        <v>2076</v>
      </c>
      <c r="R198" s="6" t="s">
        <v>2077</v>
      </c>
      <c r="S198" s="6" t="s">
        <v>3224</v>
      </c>
      <c r="U198" s="6" t="s">
        <v>3225</v>
      </c>
      <c r="V198" s="2" t="s">
        <v>23</v>
      </c>
      <c r="W198" s="2" t="s">
        <v>23</v>
      </c>
      <c r="X198" s="6" t="s">
        <v>3791</v>
      </c>
    </row>
    <row r="199" spans="1:24" ht="16" customHeight="1">
      <c r="A199" s="6">
        <v>2960</v>
      </c>
      <c r="B199" s="6" t="s">
        <v>1938</v>
      </c>
      <c r="C199" s="6" t="s">
        <v>2063</v>
      </c>
      <c r="D199" s="2" t="s">
        <v>30</v>
      </c>
      <c r="F199" s="2" t="s">
        <v>30</v>
      </c>
      <c r="G199" s="7">
        <v>2</v>
      </c>
      <c r="H199" s="12" t="s">
        <v>1939</v>
      </c>
      <c r="I199" s="12" t="s">
        <v>3226</v>
      </c>
      <c r="J199" s="2" t="s">
        <v>1582</v>
      </c>
      <c r="K199" s="6" t="s">
        <v>1940</v>
      </c>
      <c r="L199" s="6" t="s">
        <v>3227</v>
      </c>
      <c r="P199" s="6">
        <v>3780</v>
      </c>
      <c r="Q199" s="6" t="s">
        <v>2229</v>
      </c>
      <c r="R199" s="6" t="s">
        <v>2147</v>
      </c>
      <c r="S199" s="6" t="s">
        <v>3228</v>
      </c>
      <c r="U199" s="6" t="s">
        <v>3229</v>
      </c>
      <c r="V199" s="2" t="s">
        <v>30</v>
      </c>
      <c r="W199" s="2" t="s">
        <v>139</v>
      </c>
      <c r="X199" s="6" t="s">
        <v>3791</v>
      </c>
    </row>
    <row r="200" spans="1:24" ht="16" customHeight="1">
      <c r="A200" s="6">
        <v>2970</v>
      </c>
      <c r="B200" s="6" t="s">
        <v>3230</v>
      </c>
      <c r="C200" s="6" t="s">
        <v>2043</v>
      </c>
      <c r="D200" s="2" t="s">
        <v>30</v>
      </c>
      <c r="F200" s="2" t="s">
        <v>30</v>
      </c>
      <c r="G200" s="7">
        <v>2</v>
      </c>
      <c r="H200" s="12" t="s">
        <v>3231</v>
      </c>
      <c r="I200" s="12" t="s">
        <v>3232</v>
      </c>
      <c r="K200" s="6" t="s">
        <v>3233</v>
      </c>
      <c r="L200" s="6" t="s">
        <v>3234</v>
      </c>
      <c r="P200" s="6">
        <v>3950</v>
      </c>
      <c r="Q200" s="6" t="s">
        <v>3235</v>
      </c>
      <c r="R200" s="6" t="s">
        <v>3179</v>
      </c>
      <c r="S200" s="6" t="s">
        <v>3236</v>
      </c>
      <c r="T200" s="6" t="s">
        <v>3181</v>
      </c>
      <c r="U200" s="6" t="s">
        <v>3237</v>
      </c>
      <c r="V200" s="2" t="s">
        <v>30</v>
      </c>
      <c r="W200" s="2" t="s">
        <v>139</v>
      </c>
      <c r="X200" s="6">
        <v>0</v>
      </c>
    </row>
    <row r="201" spans="1:24" ht="16" customHeight="1">
      <c r="A201" s="6">
        <v>2980</v>
      </c>
      <c r="B201" s="6" t="s">
        <v>3238</v>
      </c>
      <c r="C201" s="6" t="s">
        <v>2043</v>
      </c>
      <c r="D201" s="2" t="s">
        <v>23</v>
      </c>
      <c r="F201" s="2" t="s">
        <v>23</v>
      </c>
      <c r="G201" s="7">
        <v>3</v>
      </c>
      <c r="H201" s="19" t="s">
        <v>3239</v>
      </c>
      <c r="I201" s="19" t="s">
        <v>3240</v>
      </c>
      <c r="J201" s="2" t="s">
        <v>1585</v>
      </c>
      <c r="K201" s="6" t="s">
        <v>3241</v>
      </c>
      <c r="L201" s="6" t="s">
        <v>3242</v>
      </c>
      <c r="P201" s="6">
        <v>3960</v>
      </c>
      <c r="Q201" s="6" t="s">
        <v>2076</v>
      </c>
      <c r="R201" s="6" t="s">
        <v>2077</v>
      </c>
      <c r="S201" s="6" t="s">
        <v>3243</v>
      </c>
      <c r="U201" s="6" t="s">
        <v>3244</v>
      </c>
      <c r="V201" s="2" t="s">
        <v>23</v>
      </c>
      <c r="W201" s="2" t="s">
        <v>23</v>
      </c>
      <c r="X201" s="6" t="s">
        <v>3866</v>
      </c>
    </row>
    <row r="202" spans="1:24" ht="16" customHeight="1">
      <c r="A202" s="6">
        <v>2990</v>
      </c>
      <c r="B202" s="6" t="s">
        <v>3245</v>
      </c>
      <c r="C202" s="6" t="s">
        <v>2043</v>
      </c>
      <c r="D202" s="2" t="s">
        <v>30</v>
      </c>
      <c r="F202" s="2" t="s">
        <v>30</v>
      </c>
      <c r="G202" s="7">
        <v>3</v>
      </c>
      <c r="H202" s="19" t="s">
        <v>3246</v>
      </c>
      <c r="I202" s="19" t="s">
        <v>3247</v>
      </c>
      <c r="J202" s="2" t="s">
        <v>1591</v>
      </c>
      <c r="K202" s="6" t="s">
        <v>3248</v>
      </c>
      <c r="L202" s="6" t="s">
        <v>3249</v>
      </c>
      <c r="P202" s="6">
        <v>3970</v>
      </c>
      <c r="Q202" s="6" t="s">
        <v>3250</v>
      </c>
      <c r="R202" s="6" t="s">
        <v>2102</v>
      </c>
      <c r="S202" s="6" t="s">
        <v>3251</v>
      </c>
      <c r="U202" s="6" t="s">
        <v>3252</v>
      </c>
      <c r="V202" s="2" t="s">
        <v>30</v>
      </c>
      <c r="W202" s="2" t="s">
        <v>30</v>
      </c>
      <c r="X202" s="6" t="s">
        <v>3791</v>
      </c>
    </row>
    <row r="203" spans="1:24" ht="16" customHeight="1">
      <c r="A203" s="6">
        <v>3000</v>
      </c>
      <c r="B203" s="6" t="s">
        <v>2003</v>
      </c>
      <c r="C203" s="6" t="s">
        <v>2063</v>
      </c>
      <c r="D203" s="2" t="s">
        <v>30</v>
      </c>
      <c r="F203" s="2" t="s">
        <v>30</v>
      </c>
      <c r="G203" s="7">
        <v>2</v>
      </c>
      <c r="H203" s="12" t="s">
        <v>2004</v>
      </c>
      <c r="I203" s="12" t="s">
        <v>3253</v>
      </c>
      <c r="J203" s="2" t="s">
        <v>1585</v>
      </c>
      <c r="K203" s="6" t="s">
        <v>3233</v>
      </c>
      <c r="L203" s="6" t="s">
        <v>3254</v>
      </c>
      <c r="P203" s="6">
        <v>3990</v>
      </c>
      <c r="Q203" s="6" t="s">
        <v>2076</v>
      </c>
      <c r="R203" s="6" t="s">
        <v>2077</v>
      </c>
      <c r="S203" s="6" t="s">
        <v>3243</v>
      </c>
      <c r="U203" s="6" t="s">
        <v>3255</v>
      </c>
      <c r="V203" s="2" t="s">
        <v>23</v>
      </c>
      <c r="W203" s="2" t="s">
        <v>23</v>
      </c>
      <c r="X203" s="6" t="s">
        <v>3791</v>
      </c>
    </row>
    <row r="204" spans="1:24" ht="16" customHeight="1">
      <c r="A204" s="6">
        <v>3010</v>
      </c>
      <c r="B204" s="6" t="s">
        <v>3256</v>
      </c>
      <c r="C204" s="6" t="s">
        <v>2063</v>
      </c>
      <c r="D204" s="2" t="s">
        <v>30</v>
      </c>
      <c r="F204" s="2" t="s">
        <v>30</v>
      </c>
      <c r="G204" s="7">
        <v>3</v>
      </c>
      <c r="H204" s="19" t="s">
        <v>3257</v>
      </c>
      <c r="I204" s="19" t="s">
        <v>2312</v>
      </c>
      <c r="J204" s="2" t="s">
        <v>1591</v>
      </c>
      <c r="K204" s="6" t="s">
        <v>3241</v>
      </c>
      <c r="L204" s="6" t="s">
        <v>3258</v>
      </c>
      <c r="P204" s="6">
        <v>4000</v>
      </c>
      <c r="Q204" s="6" t="s">
        <v>2198</v>
      </c>
      <c r="R204" s="6" t="s">
        <v>2199</v>
      </c>
      <c r="S204" s="6" t="s">
        <v>3259</v>
      </c>
      <c r="U204" s="6" t="s">
        <v>3260</v>
      </c>
      <c r="V204" s="2" t="s">
        <v>30</v>
      </c>
      <c r="W204" s="2" t="s">
        <v>30</v>
      </c>
      <c r="X204" s="6" t="s">
        <v>3791</v>
      </c>
    </row>
    <row r="205" spans="1:24" ht="16" customHeight="1">
      <c r="A205" s="6">
        <v>3020</v>
      </c>
      <c r="B205" s="6" t="s">
        <v>1959</v>
      </c>
      <c r="C205" s="6" t="s">
        <v>2063</v>
      </c>
      <c r="D205" s="2" t="s">
        <v>23</v>
      </c>
      <c r="F205" s="2" t="s">
        <v>23</v>
      </c>
      <c r="G205" s="7">
        <v>2</v>
      </c>
      <c r="H205" s="12" t="s">
        <v>1960</v>
      </c>
      <c r="I205" s="12" t="s">
        <v>3261</v>
      </c>
      <c r="J205" s="2" t="s">
        <v>3262</v>
      </c>
      <c r="K205" s="6" t="s">
        <v>1961</v>
      </c>
      <c r="L205" s="6" t="s">
        <v>3263</v>
      </c>
      <c r="M205" s="6" t="s">
        <v>3264</v>
      </c>
      <c r="N205" s="11" t="s">
        <v>3265</v>
      </c>
      <c r="O205" s="6">
        <v>5</v>
      </c>
      <c r="P205" s="6">
        <v>3790</v>
      </c>
      <c r="Q205" s="6" t="s">
        <v>3266</v>
      </c>
      <c r="R205" s="6" t="s">
        <v>3267</v>
      </c>
      <c r="S205" s="6" t="s">
        <v>3268</v>
      </c>
      <c r="U205" s="6" t="s">
        <v>3269</v>
      </c>
      <c r="V205" s="2" t="s">
        <v>23</v>
      </c>
      <c r="W205" s="2" t="s">
        <v>30</v>
      </c>
      <c r="X205" s="6" t="s">
        <v>3867</v>
      </c>
    </row>
    <row r="206" spans="1:24" ht="16" customHeight="1">
      <c r="A206" s="6">
        <v>3030</v>
      </c>
      <c r="B206" s="6" t="s">
        <v>1962</v>
      </c>
      <c r="C206" s="6" t="s">
        <v>2063</v>
      </c>
      <c r="D206" s="2" t="s">
        <v>23</v>
      </c>
      <c r="F206" s="2" t="s">
        <v>23</v>
      </c>
      <c r="G206" s="7">
        <v>2</v>
      </c>
      <c r="H206" s="12" t="s">
        <v>3270</v>
      </c>
      <c r="I206" s="12" t="s">
        <v>3271</v>
      </c>
      <c r="J206" s="2" t="s">
        <v>1591</v>
      </c>
      <c r="K206" s="6" t="s">
        <v>1963</v>
      </c>
      <c r="L206" s="6" t="s">
        <v>3272</v>
      </c>
      <c r="N206" s="11" t="s">
        <v>3273</v>
      </c>
      <c r="O206" s="6" t="s">
        <v>3274</v>
      </c>
      <c r="P206" s="6">
        <v>3800</v>
      </c>
      <c r="Q206" s="6" t="s">
        <v>3275</v>
      </c>
      <c r="R206" s="6" t="s">
        <v>2199</v>
      </c>
      <c r="S206" s="6" t="s">
        <v>3276</v>
      </c>
      <c r="U206" s="6" t="s">
        <v>3277</v>
      </c>
      <c r="V206" s="2" t="s">
        <v>23</v>
      </c>
      <c r="W206" s="2" t="s">
        <v>30</v>
      </c>
      <c r="X206" s="6" t="s">
        <v>3791</v>
      </c>
    </row>
    <row r="207" spans="1:24" ht="16" customHeight="1">
      <c r="A207" s="20">
        <v>3035</v>
      </c>
      <c r="B207" s="20" t="s">
        <v>3278</v>
      </c>
      <c r="C207" s="20" t="s">
        <v>3279</v>
      </c>
      <c r="D207" s="21"/>
      <c r="E207" s="21"/>
      <c r="F207" s="21" t="s">
        <v>30</v>
      </c>
      <c r="G207" s="22">
        <v>2</v>
      </c>
      <c r="H207" s="24" t="s">
        <v>3280</v>
      </c>
      <c r="I207" s="24" t="s">
        <v>3281</v>
      </c>
      <c r="J207" s="21" t="s">
        <v>1851</v>
      </c>
      <c r="K207" s="20" t="s">
        <v>3282</v>
      </c>
      <c r="L207" s="20" t="s">
        <v>3283</v>
      </c>
      <c r="M207" s="20"/>
      <c r="N207" s="20"/>
      <c r="O207" s="20"/>
      <c r="P207" s="20">
        <v>3815</v>
      </c>
      <c r="Q207" s="20" t="s">
        <v>3284</v>
      </c>
      <c r="R207" s="20" t="s">
        <v>2238</v>
      </c>
      <c r="S207" s="20" t="s">
        <v>3285</v>
      </c>
      <c r="T207" s="20"/>
      <c r="U207" s="20" t="s">
        <v>3286</v>
      </c>
      <c r="V207" s="21" t="s">
        <v>30</v>
      </c>
      <c r="W207" s="21" t="s">
        <v>30</v>
      </c>
      <c r="X207" s="6" t="s">
        <v>3791</v>
      </c>
    </row>
    <row r="208" spans="1:24" ht="16" customHeight="1">
      <c r="A208" s="6">
        <v>3040</v>
      </c>
      <c r="B208" s="6" t="s">
        <v>2001</v>
      </c>
      <c r="C208" s="6" t="s">
        <v>2063</v>
      </c>
      <c r="D208" s="2" t="s">
        <v>23</v>
      </c>
      <c r="F208" s="2" t="s">
        <v>23</v>
      </c>
      <c r="G208" s="7">
        <v>2</v>
      </c>
      <c r="H208" s="12" t="s">
        <v>2002</v>
      </c>
      <c r="I208" s="12" t="s">
        <v>3287</v>
      </c>
      <c r="J208" s="2" t="s">
        <v>1851</v>
      </c>
      <c r="K208" s="6" t="s">
        <v>3288</v>
      </c>
      <c r="L208" s="6" t="s">
        <v>3289</v>
      </c>
      <c r="N208" s="11" t="s">
        <v>3290</v>
      </c>
      <c r="O208" s="6">
        <v>250000</v>
      </c>
      <c r="P208" s="6">
        <v>3810</v>
      </c>
      <c r="Q208" s="6" t="s">
        <v>3038</v>
      </c>
      <c r="R208" s="6" t="s">
        <v>2238</v>
      </c>
      <c r="S208" s="6" t="s">
        <v>3291</v>
      </c>
      <c r="U208" s="6" t="s">
        <v>3292</v>
      </c>
      <c r="V208" s="2" t="s">
        <v>23</v>
      </c>
      <c r="W208" s="2" t="s">
        <v>23</v>
      </c>
      <c r="X208" s="6" t="s">
        <v>3868</v>
      </c>
    </row>
    <row r="209" spans="1:24" ht="16" customHeight="1">
      <c r="A209" s="6">
        <v>3050</v>
      </c>
      <c r="B209" s="6" t="s">
        <v>3293</v>
      </c>
      <c r="C209" s="6" t="s">
        <v>2043</v>
      </c>
      <c r="D209" s="2" t="s">
        <v>30</v>
      </c>
      <c r="F209" s="2" t="s">
        <v>30</v>
      </c>
      <c r="G209" s="7">
        <v>2</v>
      </c>
      <c r="H209" s="12" t="s">
        <v>1722</v>
      </c>
      <c r="I209" s="12" t="s">
        <v>3294</v>
      </c>
      <c r="J209" s="2" t="s">
        <v>2151</v>
      </c>
      <c r="K209" s="6" t="s">
        <v>3295</v>
      </c>
      <c r="L209" s="6" t="s">
        <v>3296</v>
      </c>
      <c r="O209" s="6" t="s">
        <v>3297</v>
      </c>
      <c r="P209" s="6">
        <v>3900</v>
      </c>
      <c r="Q209" s="6" t="s">
        <v>2076</v>
      </c>
      <c r="R209" s="6" t="s">
        <v>2077</v>
      </c>
      <c r="S209" s="6" t="s">
        <v>3298</v>
      </c>
      <c r="U209" s="6" t="s">
        <v>3299</v>
      </c>
      <c r="V209" s="2" t="s">
        <v>23</v>
      </c>
      <c r="W209" s="2" t="s">
        <v>23</v>
      </c>
      <c r="X209" s="6" t="s">
        <v>3869</v>
      </c>
    </row>
    <row r="210" spans="1:24" ht="16" customHeight="1">
      <c r="A210" s="6">
        <v>3060</v>
      </c>
      <c r="B210" s="6" t="s">
        <v>1944</v>
      </c>
      <c r="C210" s="6" t="s">
        <v>2063</v>
      </c>
      <c r="D210" s="2" t="s">
        <v>30</v>
      </c>
      <c r="F210" s="2" t="s">
        <v>30</v>
      </c>
      <c r="G210" s="7">
        <v>2</v>
      </c>
      <c r="H210" s="12" t="s">
        <v>1945</v>
      </c>
      <c r="I210" s="12" t="s">
        <v>3300</v>
      </c>
      <c r="J210" s="2" t="s">
        <v>2151</v>
      </c>
      <c r="K210" s="6" t="s">
        <v>3301</v>
      </c>
      <c r="L210" s="6" t="s">
        <v>3302</v>
      </c>
      <c r="O210" s="6" t="s">
        <v>3303</v>
      </c>
      <c r="P210" s="6">
        <v>3880</v>
      </c>
      <c r="Q210" s="6" t="s">
        <v>3304</v>
      </c>
      <c r="R210" s="6" t="s">
        <v>2077</v>
      </c>
      <c r="S210" s="6" t="s">
        <v>3305</v>
      </c>
      <c r="U210" s="6" t="s">
        <v>3306</v>
      </c>
      <c r="V210" s="2" t="s">
        <v>23</v>
      </c>
      <c r="W210" s="2" t="s">
        <v>23</v>
      </c>
      <c r="X210" s="6" t="s">
        <v>3870</v>
      </c>
    </row>
    <row r="211" spans="1:24" ht="16" customHeight="1">
      <c r="A211" s="6">
        <v>3070</v>
      </c>
      <c r="B211" s="6" t="s">
        <v>3307</v>
      </c>
      <c r="C211" s="6" t="s">
        <v>2043</v>
      </c>
      <c r="D211" s="2" t="s">
        <v>30</v>
      </c>
      <c r="F211" s="2" t="s">
        <v>30</v>
      </c>
      <c r="G211" s="7">
        <v>2</v>
      </c>
      <c r="H211" s="12" t="s">
        <v>1783</v>
      </c>
      <c r="I211" s="12" t="s">
        <v>2181</v>
      </c>
      <c r="J211" s="2" t="s">
        <v>2151</v>
      </c>
      <c r="K211" s="6" t="s">
        <v>3308</v>
      </c>
      <c r="L211" s="6" t="s">
        <v>3309</v>
      </c>
      <c r="M211" s="11" t="s">
        <v>3310</v>
      </c>
      <c r="N211" s="11" t="s">
        <v>3311</v>
      </c>
      <c r="P211" s="6">
        <v>3940</v>
      </c>
      <c r="Q211" s="6" t="s">
        <v>2076</v>
      </c>
      <c r="R211" s="6" t="s">
        <v>2077</v>
      </c>
      <c r="S211" s="6" t="s">
        <v>3312</v>
      </c>
      <c r="U211" s="6" t="s">
        <v>3313</v>
      </c>
      <c r="V211" s="2" t="s">
        <v>23</v>
      </c>
      <c r="W211" s="2" t="s">
        <v>23</v>
      </c>
      <c r="X211" s="6" t="s">
        <v>3791</v>
      </c>
    </row>
    <row r="212" spans="1:24" ht="16" customHeight="1">
      <c r="A212" s="6">
        <v>3080</v>
      </c>
      <c r="B212" s="6" t="s">
        <v>2005</v>
      </c>
      <c r="C212" s="6" t="s">
        <v>2063</v>
      </c>
      <c r="D212" s="2" t="s">
        <v>30</v>
      </c>
      <c r="F212" s="2" t="s">
        <v>30</v>
      </c>
      <c r="G212" s="7">
        <v>2</v>
      </c>
      <c r="H212" s="12" t="s">
        <v>2006</v>
      </c>
      <c r="I212" s="12" t="s">
        <v>3314</v>
      </c>
      <c r="J212" s="2" t="s">
        <v>1582</v>
      </c>
      <c r="K212" s="6" t="s">
        <v>2203</v>
      </c>
      <c r="L212" s="6" t="s">
        <v>3315</v>
      </c>
      <c r="N212" s="6" t="s">
        <v>3316</v>
      </c>
      <c r="P212" s="6">
        <v>3830</v>
      </c>
      <c r="Q212" s="6" t="s">
        <v>2206</v>
      </c>
      <c r="R212" s="6" t="s">
        <v>2147</v>
      </c>
      <c r="S212" s="6" t="s">
        <v>3317</v>
      </c>
      <c r="U212" s="6" t="s">
        <v>3318</v>
      </c>
      <c r="V212" s="2" t="s">
        <v>30</v>
      </c>
      <c r="W212" s="2" t="s">
        <v>30</v>
      </c>
      <c r="X212" s="6" t="s">
        <v>3791</v>
      </c>
    </row>
    <row r="213" spans="1:24" ht="16" customHeight="1">
      <c r="A213" s="6">
        <v>3090</v>
      </c>
      <c r="B213" s="6" t="s">
        <v>1967</v>
      </c>
      <c r="C213" s="6" t="s">
        <v>2063</v>
      </c>
      <c r="D213" s="2" t="s">
        <v>30</v>
      </c>
      <c r="F213" s="2" t="s">
        <v>30</v>
      </c>
      <c r="G213" s="7">
        <v>2</v>
      </c>
      <c r="H213" s="12" t="s">
        <v>1968</v>
      </c>
      <c r="I213" s="12" t="s">
        <v>3319</v>
      </c>
      <c r="K213" s="6" t="s">
        <v>1969</v>
      </c>
      <c r="L213" s="6" t="s">
        <v>3320</v>
      </c>
      <c r="P213" s="6">
        <v>3840</v>
      </c>
      <c r="Q213" s="6" t="s">
        <v>2669</v>
      </c>
      <c r="R213" s="6" t="s">
        <v>2670</v>
      </c>
      <c r="S213" s="6" t="s">
        <v>3321</v>
      </c>
      <c r="U213" s="6" t="s">
        <v>3322</v>
      </c>
      <c r="V213" s="2" t="s">
        <v>30</v>
      </c>
      <c r="W213" s="2" t="s">
        <v>139</v>
      </c>
      <c r="X213" s="6">
        <v>0</v>
      </c>
    </row>
    <row r="214" spans="1:24" ht="16" customHeight="1">
      <c r="A214" s="6">
        <v>3100</v>
      </c>
      <c r="B214" s="6" t="s">
        <v>1970</v>
      </c>
      <c r="C214" s="6" t="s">
        <v>2063</v>
      </c>
      <c r="D214" s="2" t="s">
        <v>30</v>
      </c>
      <c r="F214" s="2" t="s">
        <v>30</v>
      </c>
      <c r="G214" s="7">
        <v>3</v>
      </c>
      <c r="H214" s="19" t="s">
        <v>1971</v>
      </c>
      <c r="I214" s="19" t="s">
        <v>3323</v>
      </c>
      <c r="J214" s="2" t="s">
        <v>1595</v>
      </c>
      <c r="K214" s="6" t="s">
        <v>1972</v>
      </c>
      <c r="L214" s="6" t="s">
        <v>3324</v>
      </c>
      <c r="M214" s="6" t="s">
        <v>2082</v>
      </c>
      <c r="N214" s="6" t="s">
        <v>2083</v>
      </c>
      <c r="O214" s="10">
        <v>45217</v>
      </c>
      <c r="P214" s="6">
        <v>3850</v>
      </c>
      <c r="Q214" s="6" t="s">
        <v>2675</v>
      </c>
      <c r="R214" s="6" t="s">
        <v>2085</v>
      </c>
      <c r="S214" s="6" t="s">
        <v>3325</v>
      </c>
      <c r="U214" s="6" t="s">
        <v>3326</v>
      </c>
      <c r="V214" s="2" t="s">
        <v>30</v>
      </c>
      <c r="W214" s="2" t="s">
        <v>30</v>
      </c>
      <c r="X214" s="6" t="s">
        <v>3871</v>
      </c>
    </row>
    <row r="215" spans="1:24" ht="16" customHeight="1">
      <c r="A215" s="6">
        <v>3110</v>
      </c>
      <c r="B215" s="6" t="s">
        <v>1973</v>
      </c>
      <c r="C215" s="6" t="s">
        <v>2063</v>
      </c>
      <c r="D215" s="2" t="s">
        <v>30</v>
      </c>
      <c r="F215" s="2" t="s">
        <v>30</v>
      </c>
      <c r="G215" s="7">
        <v>3</v>
      </c>
      <c r="H215" s="19" t="s">
        <v>1974</v>
      </c>
      <c r="I215" s="19" t="s">
        <v>3327</v>
      </c>
      <c r="J215" s="2" t="s">
        <v>1595</v>
      </c>
      <c r="K215" s="6" t="s">
        <v>1975</v>
      </c>
      <c r="L215" s="6" t="s">
        <v>3328</v>
      </c>
      <c r="M215" s="6" t="s">
        <v>2082</v>
      </c>
      <c r="N215" s="6" t="s">
        <v>2083</v>
      </c>
      <c r="O215" s="10">
        <v>45217</v>
      </c>
      <c r="P215" s="6">
        <v>3860</v>
      </c>
      <c r="Q215" s="6" t="s">
        <v>2680</v>
      </c>
      <c r="R215" s="6" t="s">
        <v>2085</v>
      </c>
      <c r="S215" s="6" t="s">
        <v>3329</v>
      </c>
      <c r="U215" s="6" t="s">
        <v>3330</v>
      </c>
      <c r="V215" s="2" t="s">
        <v>30</v>
      </c>
      <c r="W215" s="2" t="s">
        <v>30</v>
      </c>
      <c r="X215" s="6" t="s">
        <v>3872</v>
      </c>
    </row>
    <row r="216" spans="1:24" ht="16" customHeight="1">
      <c r="A216" s="6">
        <v>3120</v>
      </c>
      <c r="B216" s="6" t="s">
        <v>1976</v>
      </c>
      <c r="C216" s="6" t="s">
        <v>2063</v>
      </c>
      <c r="D216" s="2" t="s">
        <v>139</v>
      </c>
      <c r="F216" s="2" t="s">
        <v>139</v>
      </c>
      <c r="G216" s="7">
        <v>2</v>
      </c>
      <c r="H216" s="12" t="s">
        <v>1977</v>
      </c>
      <c r="I216" s="12" t="s">
        <v>3331</v>
      </c>
      <c r="K216" s="6" t="s">
        <v>1978</v>
      </c>
      <c r="L216" s="6" t="s">
        <v>3332</v>
      </c>
      <c r="P216" s="6">
        <v>4010</v>
      </c>
      <c r="Q216" s="6" t="s">
        <v>2902</v>
      </c>
      <c r="R216" s="6" t="s">
        <v>2903</v>
      </c>
      <c r="S216" s="6" t="s">
        <v>3333</v>
      </c>
      <c r="T216" s="6" t="s">
        <v>2905</v>
      </c>
      <c r="U216" s="6" t="s">
        <v>3334</v>
      </c>
      <c r="V216" s="2" t="s">
        <v>139</v>
      </c>
      <c r="W216" s="2" t="s">
        <v>139</v>
      </c>
      <c r="X216" s="6" t="s">
        <v>3791</v>
      </c>
    </row>
    <row r="217" spans="1:24" ht="16" customHeight="1">
      <c r="A217" s="6">
        <v>3130</v>
      </c>
      <c r="B217" s="6" t="s">
        <v>1983</v>
      </c>
      <c r="C217" s="6" t="s">
        <v>2063</v>
      </c>
      <c r="D217" s="2" t="s">
        <v>23</v>
      </c>
      <c r="F217" s="2" t="s">
        <v>23</v>
      </c>
      <c r="G217" s="7">
        <v>3</v>
      </c>
      <c r="H217" s="19" t="s">
        <v>1984</v>
      </c>
      <c r="I217" s="19" t="s">
        <v>3335</v>
      </c>
      <c r="J217" s="2" t="s">
        <v>1851</v>
      </c>
      <c r="K217" s="6" t="s">
        <v>2908</v>
      </c>
      <c r="L217" s="6" t="s">
        <v>2909</v>
      </c>
      <c r="P217" s="6">
        <v>4060</v>
      </c>
      <c r="Q217" s="6" t="s">
        <v>2237</v>
      </c>
      <c r="R217" s="6" t="s">
        <v>2238</v>
      </c>
      <c r="S217" s="6" t="s">
        <v>3336</v>
      </c>
      <c r="U217" s="6" t="s">
        <v>3337</v>
      </c>
      <c r="V217" s="2" t="s">
        <v>23</v>
      </c>
      <c r="W217" s="2" t="s">
        <v>23</v>
      </c>
      <c r="X217" s="6" t="s">
        <v>3791</v>
      </c>
    </row>
    <row r="218" spans="1:24" ht="16" customHeight="1">
      <c r="A218" s="6">
        <v>3140</v>
      </c>
      <c r="B218" s="6" t="s">
        <v>1981</v>
      </c>
      <c r="C218" s="6" t="s">
        <v>2063</v>
      </c>
      <c r="D218" s="2" t="s">
        <v>30</v>
      </c>
      <c r="F218" s="2" t="s">
        <v>30</v>
      </c>
      <c r="G218" s="7">
        <v>3</v>
      </c>
      <c r="H218" s="19" t="s">
        <v>1982</v>
      </c>
      <c r="I218" s="19" t="s">
        <v>3338</v>
      </c>
      <c r="J218" s="2" t="s">
        <v>1851</v>
      </c>
      <c r="K218" s="6" t="s">
        <v>3339</v>
      </c>
      <c r="L218" s="6" t="s">
        <v>3340</v>
      </c>
      <c r="P218" s="6">
        <v>4080</v>
      </c>
      <c r="Q218" s="6" t="s">
        <v>2915</v>
      </c>
      <c r="R218" s="6" t="s">
        <v>2238</v>
      </c>
      <c r="S218" s="6" t="s">
        <v>3341</v>
      </c>
      <c r="U218" s="6" t="s">
        <v>3342</v>
      </c>
      <c r="V218" s="2" t="s">
        <v>30</v>
      </c>
      <c r="W218" s="2" t="s">
        <v>30</v>
      </c>
      <c r="X218" s="6" t="s">
        <v>3791</v>
      </c>
    </row>
    <row r="219" spans="1:24" ht="16" customHeight="1">
      <c r="A219" s="6">
        <v>3150</v>
      </c>
      <c r="B219" s="6" t="s">
        <v>1979</v>
      </c>
      <c r="C219" s="6" t="s">
        <v>2063</v>
      </c>
      <c r="D219" s="2" t="s">
        <v>30</v>
      </c>
      <c r="F219" s="2" t="s">
        <v>30</v>
      </c>
      <c r="G219" s="7">
        <v>3</v>
      </c>
      <c r="H219" s="19" t="s">
        <v>1980</v>
      </c>
      <c r="I219" s="19" t="s">
        <v>3343</v>
      </c>
      <c r="J219" s="2" t="s">
        <v>1859</v>
      </c>
      <c r="K219" s="6" t="s">
        <v>3344</v>
      </c>
      <c r="L219" s="6" t="s">
        <v>3345</v>
      </c>
      <c r="P219" s="6">
        <v>4050</v>
      </c>
      <c r="Q219" s="6" t="s">
        <v>2921</v>
      </c>
      <c r="R219" s="6" t="s">
        <v>2922</v>
      </c>
      <c r="S219" s="6" t="s">
        <v>3346</v>
      </c>
      <c r="U219" s="6" t="s">
        <v>3347</v>
      </c>
      <c r="V219" s="2" t="s">
        <v>30</v>
      </c>
      <c r="W219" s="2" t="s">
        <v>30</v>
      </c>
      <c r="X219" s="6" t="s">
        <v>3791</v>
      </c>
    </row>
    <row r="220" spans="1:24" ht="16" customHeight="1">
      <c r="A220" s="6">
        <v>3160</v>
      </c>
      <c r="B220" s="6" t="s">
        <v>1987</v>
      </c>
      <c r="C220" s="6" t="s">
        <v>2063</v>
      </c>
      <c r="D220" s="2" t="s">
        <v>30</v>
      </c>
      <c r="F220" s="2" t="s">
        <v>30</v>
      </c>
      <c r="G220" s="7">
        <v>3</v>
      </c>
      <c r="H220" s="19" t="s">
        <v>1988</v>
      </c>
      <c r="I220" s="19" t="s">
        <v>3348</v>
      </c>
      <c r="J220" s="2" t="s">
        <v>1582</v>
      </c>
      <c r="K220" s="6" t="s">
        <v>3349</v>
      </c>
      <c r="L220" s="6" t="s">
        <v>3350</v>
      </c>
      <c r="P220" s="6">
        <v>4040</v>
      </c>
      <c r="Q220" s="6" t="s">
        <v>2929</v>
      </c>
      <c r="R220" s="6" t="s">
        <v>2147</v>
      </c>
      <c r="S220" s="6" t="s">
        <v>3351</v>
      </c>
      <c r="U220" s="6" t="s">
        <v>3352</v>
      </c>
      <c r="V220" s="2" t="s">
        <v>30</v>
      </c>
      <c r="W220" s="2" t="s">
        <v>139</v>
      </c>
      <c r="X220" s="6" t="s">
        <v>3791</v>
      </c>
    </row>
    <row r="221" spans="1:24" ht="16" customHeight="1">
      <c r="A221" s="6">
        <v>3170</v>
      </c>
      <c r="B221" s="6" t="s">
        <v>1985</v>
      </c>
      <c r="C221" s="6" t="s">
        <v>2063</v>
      </c>
      <c r="D221" s="2" t="s">
        <v>30</v>
      </c>
      <c r="F221" s="2" t="s">
        <v>30</v>
      </c>
      <c r="G221" s="7">
        <v>3</v>
      </c>
      <c r="H221" s="19" t="s">
        <v>1986</v>
      </c>
      <c r="I221" s="19" t="s">
        <v>3353</v>
      </c>
      <c r="J221" s="2" t="s">
        <v>1591</v>
      </c>
      <c r="K221" s="6" t="s">
        <v>3354</v>
      </c>
      <c r="L221" s="6" t="s">
        <v>3355</v>
      </c>
      <c r="P221" s="6">
        <v>4030</v>
      </c>
      <c r="Q221" s="6" t="s">
        <v>2935</v>
      </c>
      <c r="R221" s="6" t="s">
        <v>2102</v>
      </c>
      <c r="S221" s="6" t="s">
        <v>3356</v>
      </c>
      <c r="U221" s="6" t="s">
        <v>3357</v>
      </c>
      <c r="V221" s="2" t="s">
        <v>30</v>
      </c>
      <c r="W221" s="2" t="s">
        <v>30</v>
      </c>
      <c r="X221" s="6" t="s">
        <v>3791</v>
      </c>
    </row>
    <row r="222" spans="1:24" ht="16" customHeight="1">
      <c r="A222" s="6">
        <v>3180</v>
      </c>
      <c r="B222" s="6" t="s">
        <v>1989</v>
      </c>
      <c r="C222" s="6" t="s">
        <v>2063</v>
      </c>
      <c r="D222" s="2" t="s">
        <v>139</v>
      </c>
      <c r="F222" s="2" t="s">
        <v>139</v>
      </c>
      <c r="G222" s="7">
        <v>2</v>
      </c>
      <c r="H222" s="12" t="s">
        <v>1990</v>
      </c>
      <c r="I222" s="12" t="s">
        <v>3358</v>
      </c>
      <c r="K222" s="6" t="s">
        <v>3359</v>
      </c>
      <c r="L222" s="6" t="s">
        <v>3360</v>
      </c>
      <c r="P222" s="6">
        <v>4100</v>
      </c>
      <c r="Q222" s="6" t="s">
        <v>2902</v>
      </c>
      <c r="R222" s="6" t="s">
        <v>2903</v>
      </c>
      <c r="S222" s="6" t="s">
        <v>3333</v>
      </c>
      <c r="T222" s="6" t="s">
        <v>2979</v>
      </c>
      <c r="U222" s="6" t="s">
        <v>3361</v>
      </c>
      <c r="V222" s="2" t="s">
        <v>139</v>
      </c>
      <c r="W222" s="2" t="s">
        <v>139</v>
      </c>
      <c r="X222" s="6" t="s">
        <v>3791</v>
      </c>
    </row>
    <row r="223" spans="1:24" ht="16" customHeight="1">
      <c r="A223" s="6">
        <v>3190</v>
      </c>
      <c r="B223" s="6" t="s">
        <v>1995</v>
      </c>
      <c r="C223" s="6" t="s">
        <v>2063</v>
      </c>
      <c r="D223" s="2" t="s">
        <v>23</v>
      </c>
      <c r="F223" s="2" t="s">
        <v>23</v>
      </c>
      <c r="G223" s="7">
        <v>3</v>
      </c>
      <c r="H223" s="19" t="s">
        <v>1996</v>
      </c>
      <c r="I223" s="19" t="s">
        <v>3362</v>
      </c>
      <c r="J223" s="2" t="s">
        <v>1851</v>
      </c>
      <c r="K223" s="6" t="s">
        <v>2982</v>
      </c>
      <c r="L223" s="6" t="s">
        <v>2983</v>
      </c>
      <c r="P223" s="6">
        <v>4150</v>
      </c>
      <c r="Q223" s="6" t="s">
        <v>2237</v>
      </c>
      <c r="R223" s="6" t="s">
        <v>2238</v>
      </c>
      <c r="S223" s="6" t="s">
        <v>3336</v>
      </c>
      <c r="U223" s="6" t="s">
        <v>3363</v>
      </c>
      <c r="V223" s="2" t="s">
        <v>23</v>
      </c>
      <c r="W223" s="2" t="s">
        <v>23</v>
      </c>
      <c r="X223" s="6" t="s">
        <v>3791</v>
      </c>
    </row>
    <row r="224" spans="1:24" ht="16" customHeight="1">
      <c r="A224" s="6">
        <v>3200</v>
      </c>
      <c r="B224" s="6" t="s">
        <v>1993</v>
      </c>
      <c r="C224" s="6" t="s">
        <v>2063</v>
      </c>
      <c r="D224" s="2" t="s">
        <v>30</v>
      </c>
      <c r="F224" s="2" t="s">
        <v>30</v>
      </c>
      <c r="G224" s="7">
        <v>3</v>
      </c>
      <c r="H224" s="19" t="s">
        <v>1994</v>
      </c>
      <c r="I224" s="19" t="s">
        <v>3364</v>
      </c>
      <c r="J224" s="2" t="s">
        <v>1851</v>
      </c>
      <c r="K224" s="6" t="s">
        <v>3365</v>
      </c>
      <c r="L224" s="6" t="s">
        <v>3366</v>
      </c>
      <c r="P224" s="6">
        <v>4170</v>
      </c>
      <c r="Q224" s="6" t="s">
        <v>2915</v>
      </c>
      <c r="R224" s="6" t="s">
        <v>2238</v>
      </c>
      <c r="S224" s="6" t="s">
        <v>3341</v>
      </c>
      <c r="U224" s="6" t="s">
        <v>3367</v>
      </c>
      <c r="V224" s="2" t="s">
        <v>30</v>
      </c>
      <c r="W224" s="2" t="s">
        <v>30</v>
      </c>
      <c r="X224" s="6" t="s">
        <v>3791</v>
      </c>
    </row>
    <row r="225" spans="1:24" ht="16" customHeight="1">
      <c r="A225" s="6">
        <v>3210</v>
      </c>
      <c r="B225" s="6" t="s">
        <v>1991</v>
      </c>
      <c r="C225" s="6" t="s">
        <v>2063</v>
      </c>
      <c r="D225" s="2" t="s">
        <v>30</v>
      </c>
      <c r="F225" s="2" t="s">
        <v>30</v>
      </c>
      <c r="G225" s="7">
        <v>3</v>
      </c>
      <c r="H225" s="19" t="s">
        <v>1992</v>
      </c>
      <c r="I225" s="19" t="s">
        <v>3368</v>
      </c>
      <c r="J225" s="2" t="s">
        <v>1859</v>
      </c>
      <c r="K225" s="6" t="s">
        <v>3369</v>
      </c>
      <c r="L225" s="6" t="s">
        <v>3370</v>
      </c>
      <c r="P225" s="6">
        <v>4140</v>
      </c>
      <c r="Q225" s="6" t="s">
        <v>2921</v>
      </c>
      <c r="R225" s="6" t="s">
        <v>2922</v>
      </c>
      <c r="S225" s="6" t="s">
        <v>3346</v>
      </c>
      <c r="U225" s="6" t="s">
        <v>3371</v>
      </c>
      <c r="V225" s="2" t="s">
        <v>30</v>
      </c>
      <c r="W225" s="2" t="s">
        <v>30</v>
      </c>
      <c r="X225" s="6" t="s">
        <v>3791</v>
      </c>
    </row>
    <row r="226" spans="1:24" ht="16" customHeight="1">
      <c r="A226" s="6">
        <v>3220</v>
      </c>
      <c r="B226" s="6" t="s">
        <v>1999</v>
      </c>
      <c r="C226" s="6" t="s">
        <v>2063</v>
      </c>
      <c r="D226" s="2" t="s">
        <v>30</v>
      </c>
      <c r="F226" s="2" t="s">
        <v>30</v>
      </c>
      <c r="G226" s="7">
        <v>3</v>
      </c>
      <c r="H226" s="19" t="s">
        <v>2000</v>
      </c>
      <c r="I226" s="19" t="s">
        <v>3372</v>
      </c>
      <c r="J226" s="2" t="s">
        <v>1582</v>
      </c>
      <c r="K226" s="6" t="s">
        <v>3373</v>
      </c>
      <c r="L226" s="6" t="s">
        <v>3374</v>
      </c>
      <c r="P226" s="6">
        <v>4130</v>
      </c>
      <c r="Q226" s="6" t="s">
        <v>2929</v>
      </c>
      <c r="R226" s="6" t="s">
        <v>2147</v>
      </c>
      <c r="S226" s="6" t="s">
        <v>3351</v>
      </c>
      <c r="U226" s="6" t="s">
        <v>3375</v>
      </c>
      <c r="V226" s="2" t="s">
        <v>30</v>
      </c>
      <c r="W226" s="2" t="s">
        <v>139</v>
      </c>
      <c r="X226" s="6" t="s">
        <v>3791</v>
      </c>
    </row>
    <row r="227" spans="1:24" ht="16" customHeight="1">
      <c r="A227" s="6">
        <v>3230</v>
      </c>
      <c r="B227" s="6" t="s">
        <v>1997</v>
      </c>
      <c r="C227" s="6" t="s">
        <v>2063</v>
      </c>
      <c r="D227" s="2" t="s">
        <v>30</v>
      </c>
      <c r="F227" s="2" t="s">
        <v>30</v>
      </c>
      <c r="G227" s="7">
        <v>3</v>
      </c>
      <c r="H227" s="19" t="s">
        <v>1998</v>
      </c>
      <c r="I227" s="19" t="s">
        <v>3376</v>
      </c>
      <c r="J227" s="2" t="s">
        <v>1591</v>
      </c>
      <c r="K227" s="6" t="s">
        <v>3377</v>
      </c>
      <c r="L227" s="6" t="s">
        <v>3378</v>
      </c>
      <c r="P227" s="6">
        <v>4120</v>
      </c>
      <c r="Q227" s="6" t="s">
        <v>2935</v>
      </c>
      <c r="R227" s="6" t="s">
        <v>2102</v>
      </c>
      <c r="S227" s="6" t="s">
        <v>3356</v>
      </c>
      <c r="U227" s="6" t="s">
        <v>3379</v>
      </c>
      <c r="V227" s="2" t="s">
        <v>30</v>
      </c>
      <c r="W227" s="2" t="s">
        <v>30</v>
      </c>
      <c r="X227" s="6" t="s">
        <v>3791</v>
      </c>
    </row>
    <row r="228" spans="1:24" ht="16" customHeight="1">
      <c r="A228" s="6">
        <v>3240</v>
      </c>
      <c r="B228" s="6" t="s">
        <v>1941</v>
      </c>
      <c r="C228" s="6" t="s">
        <v>2063</v>
      </c>
      <c r="D228" s="2" t="s">
        <v>23</v>
      </c>
      <c r="F228" s="2" t="s">
        <v>23</v>
      </c>
      <c r="G228" s="7">
        <v>2</v>
      </c>
      <c r="H228" s="12" t="s">
        <v>1942</v>
      </c>
      <c r="I228" s="12" t="s">
        <v>3380</v>
      </c>
      <c r="K228" s="6" t="s">
        <v>1943</v>
      </c>
      <c r="L228" s="6" t="s">
        <v>3381</v>
      </c>
      <c r="P228" s="6">
        <v>4460</v>
      </c>
      <c r="Q228" s="6" t="s">
        <v>3382</v>
      </c>
      <c r="R228" s="6" t="s">
        <v>3383</v>
      </c>
      <c r="S228" s="6" t="s">
        <v>3384</v>
      </c>
      <c r="U228" s="6" t="s">
        <v>3385</v>
      </c>
      <c r="V228" s="2" t="s">
        <v>23</v>
      </c>
      <c r="W228" s="2" t="s">
        <v>30</v>
      </c>
      <c r="X228" s="6">
        <v>0</v>
      </c>
    </row>
    <row r="229" spans="1:24" ht="16" customHeight="1">
      <c r="A229" s="6">
        <v>3250</v>
      </c>
      <c r="B229" s="6" t="s">
        <v>1957</v>
      </c>
      <c r="C229" s="6" t="s">
        <v>2063</v>
      </c>
      <c r="D229" s="2" t="s">
        <v>23</v>
      </c>
      <c r="F229" s="2" t="s">
        <v>23</v>
      </c>
      <c r="G229" s="7">
        <v>3</v>
      </c>
      <c r="H229" s="19" t="s">
        <v>1958</v>
      </c>
      <c r="I229" s="19" t="s">
        <v>3386</v>
      </c>
      <c r="J229" s="2" t="s">
        <v>3387</v>
      </c>
      <c r="K229" s="6" t="s">
        <v>3388</v>
      </c>
      <c r="L229" s="6" t="s">
        <v>3389</v>
      </c>
      <c r="N229" s="6" t="s">
        <v>3390</v>
      </c>
      <c r="O229" s="6">
        <v>50000</v>
      </c>
      <c r="P229" s="6">
        <v>4470</v>
      </c>
      <c r="Q229" s="6" t="s">
        <v>3391</v>
      </c>
      <c r="R229" s="6" t="s">
        <v>2238</v>
      </c>
      <c r="S229" s="6" t="s">
        <v>3392</v>
      </c>
      <c r="U229" s="6" t="s">
        <v>3393</v>
      </c>
      <c r="V229" s="2" t="s">
        <v>23</v>
      </c>
      <c r="W229" s="2" t="s">
        <v>23</v>
      </c>
      <c r="X229" s="6" t="s">
        <v>3873</v>
      </c>
    </row>
    <row r="230" spans="1:24" ht="16" customHeight="1">
      <c r="A230" s="6">
        <v>3260</v>
      </c>
      <c r="B230" s="6" t="s">
        <v>1954</v>
      </c>
      <c r="C230" s="6" t="s">
        <v>2063</v>
      </c>
      <c r="D230" s="2" t="s">
        <v>30</v>
      </c>
      <c r="F230" s="2" t="s">
        <v>30</v>
      </c>
      <c r="G230" s="7">
        <v>3</v>
      </c>
      <c r="H230" s="19" t="s">
        <v>1955</v>
      </c>
      <c r="I230" s="19" t="s">
        <v>3394</v>
      </c>
      <c r="J230" s="2" t="s">
        <v>3387</v>
      </c>
      <c r="K230" s="6" t="s">
        <v>1956</v>
      </c>
      <c r="L230" s="6" t="s">
        <v>3395</v>
      </c>
      <c r="P230" s="6">
        <v>4530</v>
      </c>
      <c r="Q230" s="6" t="s">
        <v>2237</v>
      </c>
      <c r="R230" s="6" t="s">
        <v>2238</v>
      </c>
      <c r="S230" s="6" t="s">
        <v>3396</v>
      </c>
      <c r="U230" s="6" t="s">
        <v>3397</v>
      </c>
      <c r="V230" s="2" t="s">
        <v>23</v>
      </c>
      <c r="W230" s="2" t="s">
        <v>23</v>
      </c>
      <c r="X230" s="6" t="s">
        <v>3791</v>
      </c>
    </row>
    <row r="231" spans="1:24" ht="16" customHeight="1">
      <c r="A231" s="6">
        <v>3270</v>
      </c>
      <c r="B231" s="6" t="s">
        <v>1946</v>
      </c>
      <c r="C231" s="6" t="s">
        <v>2063</v>
      </c>
      <c r="D231" s="2" t="s">
        <v>30</v>
      </c>
      <c r="F231" s="2" t="s">
        <v>30</v>
      </c>
      <c r="G231" s="7">
        <v>3</v>
      </c>
      <c r="H231" s="19" t="s">
        <v>1947</v>
      </c>
      <c r="I231" s="19" t="s">
        <v>3398</v>
      </c>
      <c r="J231" s="2" t="s">
        <v>3387</v>
      </c>
      <c r="K231" s="6" t="s">
        <v>3399</v>
      </c>
      <c r="L231" s="6" t="s">
        <v>3400</v>
      </c>
      <c r="P231" s="6">
        <v>4550</v>
      </c>
      <c r="Q231" s="6" t="s">
        <v>2915</v>
      </c>
      <c r="R231" s="6" t="s">
        <v>2238</v>
      </c>
      <c r="S231" s="6" t="s">
        <v>3401</v>
      </c>
      <c r="U231" s="6" t="s">
        <v>3402</v>
      </c>
      <c r="V231" s="2" t="s">
        <v>30</v>
      </c>
      <c r="W231" s="2" t="s">
        <v>30</v>
      </c>
      <c r="X231" s="6" t="s">
        <v>3791</v>
      </c>
    </row>
    <row r="232" spans="1:24" ht="16" customHeight="1">
      <c r="A232" s="6">
        <v>3280</v>
      </c>
      <c r="B232" s="6" t="s">
        <v>1948</v>
      </c>
      <c r="C232" s="6" t="s">
        <v>2063</v>
      </c>
      <c r="D232" s="2" t="s">
        <v>30</v>
      </c>
      <c r="F232" s="2" t="s">
        <v>30</v>
      </c>
      <c r="G232" s="7">
        <v>3</v>
      </c>
      <c r="H232" s="19" t="s">
        <v>1949</v>
      </c>
      <c r="I232" s="19" t="s">
        <v>3403</v>
      </c>
      <c r="J232" s="2" t="s">
        <v>3262</v>
      </c>
      <c r="K232" s="6" t="s">
        <v>1950</v>
      </c>
      <c r="L232" s="6" t="s">
        <v>3404</v>
      </c>
      <c r="N232" s="11" t="s">
        <v>3405</v>
      </c>
      <c r="O232" s="6">
        <v>1</v>
      </c>
      <c r="P232" s="6">
        <v>4490</v>
      </c>
      <c r="Q232" s="6" t="s">
        <v>3406</v>
      </c>
      <c r="R232" s="6" t="s">
        <v>3267</v>
      </c>
      <c r="S232" s="6" t="s">
        <v>3407</v>
      </c>
      <c r="U232" s="6" t="s">
        <v>3408</v>
      </c>
      <c r="V232" s="2" t="s">
        <v>30</v>
      </c>
      <c r="W232" s="2" t="s">
        <v>30</v>
      </c>
      <c r="X232" s="6" t="s">
        <v>3874</v>
      </c>
    </row>
    <row r="233" spans="1:24" ht="16" customHeight="1">
      <c r="A233" s="6">
        <v>3290</v>
      </c>
      <c r="B233" s="6" t="s">
        <v>1951</v>
      </c>
      <c r="C233" s="6" t="s">
        <v>2063</v>
      </c>
      <c r="D233" s="2" t="s">
        <v>30</v>
      </c>
      <c r="F233" s="2" t="s">
        <v>30</v>
      </c>
      <c r="G233" s="7">
        <v>3</v>
      </c>
      <c r="H233" s="19" t="s">
        <v>1952</v>
      </c>
      <c r="I233" s="19" t="s">
        <v>3409</v>
      </c>
      <c r="J233" s="2" t="s">
        <v>1591</v>
      </c>
      <c r="K233" s="6" t="s">
        <v>1953</v>
      </c>
      <c r="L233" s="6" t="s">
        <v>3410</v>
      </c>
      <c r="M233" s="11" t="s">
        <v>3411</v>
      </c>
      <c r="N233" s="6" t="s">
        <v>3412</v>
      </c>
      <c r="O233" s="6" t="s">
        <v>3274</v>
      </c>
      <c r="P233" s="6">
        <v>4500</v>
      </c>
      <c r="Q233" s="6" t="s">
        <v>3275</v>
      </c>
      <c r="R233" s="6" t="s">
        <v>2199</v>
      </c>
      <c r="S233" s="6" t="s">
        <v>3413</v>
      </c>
      <c r="U233" s="6" t="s">
        <v>3414</v>
      </c>
      <c r="V233" s="2" t="s">
        <v>30</v>
      </c>
      <c r="W233" s="2" t="s">
        <v>30</v>
      </c>
      <c r="X233" s="6" t="s">
        <v>3791</v>
      </c>
    </row>
    <row r="234" spans="1:24" ht="16" customHeight="1">
      <c r="A234" s="6">
        <v>3300</v>
      </c>
      <c r="B234" s="6" t="s">
        <v>1964</v>
      </c>
      <c r="C234" s="6" t="s">
        <v>2043</v>
      </c>
      <c r="D234" s="2" t="s">
        <v>139</v>
      </c>
      <c r="E234" s="2" t="s">
        <v>2043</v>
      </c>
      <c r="F234" s="2" t="s">
        <v>988</v>
      </c>
      <c r="G234" s="7">
        <v>2</v>
      </c>
      <c r="H234" s="12" t="s">
        <v>3415</v>
      </c>
      <c r="I234" s="12" t="s">
        <v>3416</v>
      </c>
      <c r="K234" s="6" t="s">
        <v>3417</v>
      </c>
      <c r="L234" s="6" t="s">
        <v>3418</v>
      </c>
      <c r="N234" s="6" t="s">
        <v>3419</v>
      </c>
      <c r="P234" s="6">
        <v>4350</v>
      </c>
      <c r="Q234" s="6" t="s">
        <v>3420</v>
      </c>
      <c r="R234" s="6" t="s">
        <v>3421</v>
      </c>
      <c r="S234" s="6" t="s">
        <v>3422</v>
      </c>
      <c r="U234" s="6" t="s">
        <v>3423</v>
      </c>
      <c r="V234" s="2" t="s">
        <v>988</v>
      </c>
      <c r="W234" s="2" t="s">
        <v>139</v>
      </c>
      <c r="X234" s="6" t="s">
        <v>3791</v>
      </c>
    </row>
    <row r="235" spans="1:24" ht="16" customHeight="1">
      <c r="A235" s="6">
        <v>3310</v>
      </c>
      <c r="B235" s="6" t="s">
        <v>1965</v>
      </c>
      <c r="C235" s="6" t="s">
        <v>2043</v>
      </c>
      <c r="D235" s="2" t="s">
        <v>23</v>
      </c>
      <c r="F235" s="2" t="s">
        <v>23</v>
      </c>
      <c r="G235" s="7">
        <v>3</v>
      </c>
      <c r="H235" s="19" t="s">
        <v>3424</v>
      </c>
      <c r="I235" s="19" t="s">
        <v>3425</v>
      </c>
      <c r="J235" s="2" t="s">
        <v>1591</v>
      </c>
      <c r="K235" s="6" t="s">
        <v>3426</v>
      </c>
      <c r="L235" s="6" t="s">
        <v>3427</v>
      </c>
      <c r="O235" s="6" t="s">
        <v>2943</v>
      </c>
      <c r="P235" s="6">
        <v>4360</v>
      </c>
      <c r="Q235" s="6" t="s">
        <v>2076</v>
      </c>
      <c r="R235" s="6" t="s">
        <v>2077</v>
      </c>
      <c r="S235" s="6" t="s">
        <v>3428</v>
      </c>
      <c r="U235" s="6" t="s">
        <v>3429</v>
      </c>
      <c r="V235" s="2" t="s">
        <v>23</v>
      </c>
      <c r="W235" s="2" t="s">
        <v>30</v>
      </c>
      <c r="X235" s="6" t="s">
        <v>3875</v>
      </c>
    </row>
    <row r="236" spans="1:24" ht="16" customHeight="1">
      <c r="A236" s="6">
        <v>3320</v>
      </c>
      <c r="B236" s="6" t="s">
        <v>1966</v>
      </c>
      <c r="C236" s="6" t="s">
        <v>2043</v>
      </c>
      <c r="D236" s="2" t="s">
        <v>30</v>
      </c>
      <c r="F236" s="2" t="s">
        <v>30</v>
      </c>
      <c r="G236" s="7">
        <v>3</v>
      </c>
      <c r="H236" s="19" t="s">
        <v>3430</v>
      </c>
      <c r="I236" s="19" t="s">
        <v>3431</v>
      </c>
      <c r="J236" s="2" t="s">
        <v>1859</v>
      </c>
      <c r="K236" s="6" t="s">
        <v>3432</v>
      </c>
      <c r="L236" s="6" t="s">
        <v>3433</v>
      </c>
      <c r="O236" s="6">
        <v>10</v>
      </c>
      <c r="P236" s="6">
        <v>4370</v>
      </c>
      <c r="Q236" s="6" t="s">
        <v>2954</v>
      </c>
      <c r="R236" s="6" t="s">
        <v>2955</v>
      </c>
      <c r="S236" s="6" t="s">
        <v>3434</v>
      </c>
      <c r="U236" s="6" t="s">
        <v>3435</v>
      </c>
      <c r="V236" s="2" t="s">
        <v>30</v>
      </c>
      <c r="W236" s="2" t="s">
        <v>30</v>
      </c>
      <c r="X236" s="6" t="s">
        <v>3876</v>
      </c>
    </row>
    <row r="237" spans="1:24" ht="16" customHeight="1">
      <c r="A237" s="6">
        <v>3330</v>
      </c>
      <c r="B237" s="6" t="s">
        <v>3436</v>
      </c>
      <c r="C237" s="6" t="s">
        <v>2043</v>
      </c>
      <c r="D237" s="2" t="s">
        <v>30</v>
      </c>
      <c r="F237" s="2" t="s">
        <v>30</v>
      </c>
      <c r="G237" s="7">
        <v>3</v>
      </c>
      <c r="H237" s="19" t="s">
        <v>3437</v>
      </c>
      <c r="I237" s="19" t="s">
        <v>3438</v>
      </c>
      <c r="J237" s="2" t="s">
        <v>1851</v>
      </c>
      <c r="K237" s="6" t="s">
        <v>3439</v>
      </c>
      <c r="L237" s="6" t="s">
        <v>3440</v>
      </c>
      <c r="P237" s="6">
        <v>4380</v>
      </c>
      <c r="Q237" s="6" t="s">
        <v>3441</v>
      </c>
      <c r="R237" s="6" t="s">
        <v>2238</v>
      </c>
      <c r="S237" s="6" t="s">
        <v>3442</v>
      </c>
      <c r="U237" s="6" t="s">
        <v>3443</v>
      </c>
      <c r="V237" s="2" t="s">
        <v>30</v>
      </c>
      <c r="W237" s="2" t="s">
        <v>30</v>
      </c>
      <c r="X237" s="6" t="s">
        <v>3791</v>
      </c>
    </row>
    <row r="238" spans="1:24" ht="16" customHeight="1">
      <c r="A238" s="6">
        <v>3340</v>
      </c>
      <c r="B238" s="6" t="s">
        <v>3444</v>
      </c>
      <c r="C238" s="6" t="s">
        <v>2043</v>
      </c>
      <c r="D238" s="2" t="s">
        <v>30</v>
      </c>
      <c r="E238" s="2" t="s">
        <v>2043</v>
      </c>
      <c r="F238" s="2" t="s">
        <v>2959</v>
      </c>
      <c r="G238" s="7">
        <v>3</v>
      </c>
      <c r="H238" s="19" t="s">
        <v>3162</v>
      </c>
      <c r="I238" s="19" t="s">
        <v>3163</v>
      </c>
      <c r="J238" s="2" t="s">
        <v>1591</v>
      </c>
      <c r="K238" s="6" t="s">
        <v>3445</v>
      </c>
      <c r="L238" s="6" t="s">
        <v>3171</v>
      </c>
      <c r="N238" s="6" t="s">
        <v>2964</v>
      </c>
      <c r="P238" s="6">
        <v>4390</v>
      </c>
      <c r="Q238" s="6" t="s">
        <v>2965</v>
      </c>
      <c r="R238" s="6" t="s">
        <v>2102</v>
      </c>
      <c r="S238" s="6" t="s">
        <v>3446</v>
      </c>
      <c r="U238" s="6" t="s">
        <v>3447</v>
      </c>
      <c r="V238" s="2" t="s">
        <v>2959</v>
      </c>
      <c r="W238" s="2" t="s">
        <v>30</v>
      </c>
      <c r="X238" s="6" t="s">
        <v>3791</v>
      </c>
    </row>
    <row r="239" spans="1:24" ht="16" customHeight="1">
      <c r="A239" s="6">
        <v>3350</v>
      </c>
      <c r="B239" s="6" t="s">
        <v>3448</v>
      </c>
      <c r="C239" s="6" t="s">
        <v>2043</v>
      </c>
      <c r="D239" s="2" t="s">
        <v>30</v>
      </c>
      <c r="E239" s="2" t="s">
        <v>2043</v>
      </c>
      <c r="F239" s="2" t="s">
        <v>2959</v>
      </c>
      <c r="G239" s="7">
        <v>3</v>
      </c>
      <c r="H239" s="19" t="s">
        <v>3168</v>
      </c>
      <c r="I239" s="19" t="s">
        <v>3169</v>
      </c>
      <c r="J239" s="2" t="s">
        <v>1582</v>
      </c>
      <c r="K239" s="6" t="s">
        <v>3449</v>
      </c>
      <c r="L239" s="6" t="s">
        <v>3165</v>
      </c>
      <c r="N239" s="6" t="s">
        <v>2964</v>
      </c>
      <c r="P239" s="6">
        <v>4400</v>
      </c>
      <c r="Q239" s="6" t="s">
        <v>2973</v>
      </c>
      <c r="R239" s="6" t="s">
        <v>2147</v>
      </c>
      <c r="S239" s="6" t="s">
        <v>3450</v>
      </c>
      <c r="U239" s="6" t="s">
        <v>3451</v>
      </c>
      <c r="V239" s="2" t="s">
        <v>2959</v>
      </c>
      <c r="W239" s="2" t="s">
        <v>139</v>
      </c>
      <c r="X239" s="6" t="s">
        <v>3791</v>
      </c>
    </row>
    <row r="240" spans="1:24" ht="16" customHeight="1">
      <c r="A240" s="6">
        <v>3360</v>
      </c>
      <c r="B240" s="6" t="s">
        <v>3452</v>
      </c>
      <c r="C240" s="6" t="s">
        <v>2043</v>
      </c>
      <c r="D240" s="2" t="s">
        <v>30</v>
      </c>
      <c r="F240" s="2" t="s">
        <v>30</v>
      </c>
      <c r="G240" s="7">
        <v>3</v>
      </c>
      <c r="H240" s="19" t="s">
        <v>3453</v>
      </c>
      <c r="I240" s="19" t="s">
        <v>3454</v>
      </c>
      <c r="J240" s="2" t="s">
        <v>1591</v>
      </c>
      <c r="K240" s="6" t="s">
        <v>3455</v>
      </c>
      <c r="L240" s="6" t="s">
        <v>3456</v>
      </c>
      <c r="M240" s="6" t="s">
        <v>3457</v>
      </c>
      <c r="N240" s="6" t="s">
        <v>3458</v>
      </c>
      <c r="O240" s="6" t="s">
        <v>3459</v>
      </c>
      <c r="P240" s="6">
        <v>4420</v>
      </c>
      <c r="Q240" s="6" t="s">
        <v>2076</v>
      </c>
      <c r="R240" s="6" t="s">
        <v>2077</v>
      </c>
      <c r="S240" s="6" t="s">
        <v>3460</v>
      </c>
      <c r="U240" s="6" t="s">
        <v>3461</v>
      </c>
      <c r="V240" s="2" t="s">
        <v>23</v>
      </c>
      <c r="W240" s="2" t="s">
        <v>30</v>
      </c>
      <c r="X240" s="6" t="s">
        <v>3791</v>
      </c>
    </row>
    <row r="241" spans="1:24" ht="16" customHeight="1">
      <c r="A241" s="6">
        <v>3370</v>
      </c>
      <c r="B241" s="6" t="s">
        <v>2007</v>
      </c>
      <c r="C241" s="6" t="s">
        <v>2063</v>
      </c>
      <c r="D241" s="2" t="s">
        <v>23</v>
      </c>
      <c r="F241" s="2" t="s">
        <v>23</v>
      </c>
      <c r="G241" s="7">
        <v>2</v>
      </c>
      <c r="H241" s="12" t="s">
        <v>2008</v>
      </c>
      <c r="I241" s="12" t="s">
        <v>3462</v>
      </c>
      <c r="K241" s="6" t="s">
        <v>2009</v>
      </c>
      <c r="L241" s="6" t="s">
        <v>3463</v>
      </c>
      <c r="P241" s="6">
        <v>4190</v>
      </c>
      <c r="Q241" s="6" t="s">
        <v>3464</v>
      </c>
      <c r="R241" s="6" t="s">
        <v>3465</v>
      </c>
      <c r="S241" s="6" t="s">
        <v>3466</v>
      </c>
      <c r="U241" s="6" t="s">
        <v>3467</v>
      </c>
      <c r="V241" s="2" t="s">
        <v>23</v>
      </c>
      <c r="W241" s="2" t="s">
        <v>23</v>
      </c>
      <c r="X241" s="6">
        <v>0</v>
      </c>
    </row>
    <row r="242" spans="1:24" ht="16" customHeight="1">
      <c r="A242" s="6">
        <v>3380</v>
      </c>
      <c r="B242" s="6" t="s">
        <v>2017</v>
      </c>
      <c r="C242" s="6" t="s">
        <v>2063</v>
      </c>
      <c r="D242" s="2" t="s">
        <v>23</v>
      </c>
      <c r="F242" s="2" t="s">
        <v>23</v>
      </c>
      <c r="G242" s="7">
        <v>3</v>
      </c>
      <c r="H242" s="19" t="s">
        <v>2018</v>
      </c>
      <c r="I242" s="19" t="s">
        <v>1562</v>
      </c>
      <c r="J242" s="2" t="s">
        <v>1582</v>
      </c>
      <c r="K242" s="6" t="s">
        <v>2019</v>
      </c>
      <c r="L242" s="6" t="s">
        <v>3468</v>
      </c>
      <c r="O242" s="6" t="s">
        <v>3469</v>
      </c>
      <c r="P242" s="6">
        <v>4210</v>
      </c>
      <c r="Q242" s="6" t="s">
        <v>2303</v>
      </c>
      <c r="R242" s="6" t="s">
        <v>2297</v>
      </c>
      <c r="S242" s="6" t="s">
        <v>3470</v>
      </c>
      <c r="U242" s="6" t="s">
        <v>3471</v>
      </c>
      <c r="V242" s="2" t="s">
        <v>23</v>
      </c>
      <c r="W242" s="2" t="s">
        <v>30</v>
      </c>
      <c r="X242" s="6" t="s">
        <v>3877</v>
      </c>
    </row>
    <row r="243" spans="1:24" ht="16" customHeight="1">
      <c r="A243" s="6">
        <v>3390</v>
      </c>
      <c r="B243" s="6" t="s">
        <v>2020</v>
      </c>
      <c r="C243" s="6" t="s">
        <v>2063</v>
      </c>
      <c r="D243" s="2" t="s">
        <v>30</v>
      </c>
      <c r="F243" s="2" t="s">
        <v>30</v>
      </c>
      <c r="G243" s="7">
        <v>3</v>
      </c>
      <c r="H243" s="19" t="s">
        <v>2021</v>
      </c>
      <c r="I243" s="19" t="s">
        <v>1565</v>
      </c>
      <c r="J243" s="2" t="s">
        <v>1582</v>
      </c>
      <c r="K243" s="6" t="s">
        <v>2022</v>
      </c>
      <c r="L243" s="6" t="s">
        <v>3472</v>
      </c>
      <c r="P243" s="6">
        <v>4200</v>
      </c>
      <c r="Q243" s="6" t="s">
        <v>3473</v>
      </c>
      <c r="R243" s="6" t="s">
        <v>2147</v>
      </c>
      <c r="S243" s="6" t="s">
        <v>3474</v>
      </c>
      <c r="U243" s="6" t="s">
        <v>3475</v>
      </c>
      <c r="V243" s="2" t="s">
        <v>30</v>
      </c>
      <c r="W243" s="2" t="s">
        <v>139</v>
      </c>
      <c r="X243" s="6" t="s">
        <v>3878</v>
      </c>
    </row>
    <row r="244" spans="1:24" ht="16" customHeight="1" thickBot="1">
      <c r="A244" s="6">
        <v>3400</v>
      </c>
      <c r="B244" s="6" t="s">
        <v>2013</v>
      </c>
      <c r="C244" s="6" t="s">
        <v>2063</v>
      </c>
      <c r="D244" s="2" t="s">
        <v>30</v>
      </c>
      <c r="F244" s="2" t="s">
        <v>30</v>
      </c>
      <c r="G244" s="7">
        <v>3</v>
      </c>
      <c r="H244" s="19" t="s">
        <v>2014</v>
      </c>
      <c r="I244" s="19" t="s">
        <v>3476</v>
      </c>
      <c r="J244" s="2" t="s">
        <v>1585</v>
      </c>
      <c r="K244" s="6" t="s">
        <v>3477</v>
      </c>
      <c r="L244" s="6" t="s">
        <v>3478</v>
      </c>
      <c r="P244" s="6">
        <v>4250</v>
      </c>
      <c r="Q244" s="6" t="s">
        <v>2076</v>
      </c>
      <c r="R244" s="6" t="s">
        <v>2077</v>
      </c>
      <c r="S244" s="6" t="s">
        <v>3479</v>
      </c>
      <c r="U244" s="6" t="s">
        <v>3480</v>
      </c>
      <c r="V244" s="2" t="s">
        <v>23</v>
      </c>
      <c r="W244" s="2" t="s">
        <v>23</v>
      </c>
      <c r="X244" s="6" t="s">
        <v>3791</v>
      </c>
    </row>
    <row r="245" spans="1:24" s="13" customFormat="1" ht="16.5" customHeight="1">
      <c r="A245" s="6">
        <v>3410</v>
      </c>
      <c r="B245" s="6" t="s">
        <v>2015</v>
      </c>
      <c r="C245" s="25" t="s">
        <v>2063</v>
      </c>
      <c r="D245" s="26" t="s">
        <v>30</v>
      </c>
      <c r="E245" s="2"/>
      <c r="F245" s="2" t="s">
        <v>30</v>
      </c>
      <c r="G245" s="7">
        <v>3</v>
      </c>
      <c r="H245" s="19" t="s">
        <v>2016</v>
      </c>
      <c r="I245" s="19" t="s">
        <v>3481</v>
      </c>
      <c r="J245" s="2" t="s">
        <v>1585</v>
      </c>
      <c r="K245" s="25" t="s">
        <v>3482</v>
      </c>
      <c r="L245" s="6" t="s">
        <v>3483</v>
      </c>
      <c r="M245" s="6"/>
      <c r="N245" s="6"/>
      <c r="O245" s="6"/>
      <c r="P245" s="6">
        <v>4230</v>
      </c>
      <c r="Q245" s="6" t="s">
        <v>2076</v>
      </c>
      <c r="R245" s="6" t="s">
        <v>2077</v>
      </c>
      <c r="S245" s="6" t="s">
        <v>3484</v>
      </c>
      <c r="T245" s="6"/>
      <c r="U245" s="6" t="s">
        <v>3485</v>
      </c>
      <c r="V245" s="2" t="s">
        <v>23</v>
      </c>
      <c r="W245" s="2" t="s">
        <v>23</v>
      </c>
      <c r="X245" s="6" t="s">
        <v>3791</v>
      </c>
    </row>
    <row r="246" spans="1:24" ht="16" customHeight="1">
      <c r="A246" s="6">
        <v>3420</v>
      </c>
      <c r="B246" s="6" t="s">
        <v>2010</v>
      </c>
      <c r="C246" s="6" t="s">
        <v>2063</v>
      </c>
      <c r="D246" s="2" t="s">
        <v>30</v>
      </c>
      <c r="F246" s="2" t="s">
        <v>30</v>
      </c>
      <c r="G246" s="7">
        <v>3</v>
      </c>
      <c r="H246" s="19" t="s">
        <v>2011</v>
      </c>
      <c r="I246" s="19" t="s">
        <v>3486</v>
      </c>
      <c r="J246" s="2" t="s">
        <v>1585</v>
      </c>
      <c r="K246" s="6" t="s">
        <v>2012</v>
      </c>
      <c r="L246" s="6" t="s">
        <v>3487</v>
      </c>
      <c r="P246" s="6">
        <v>4270</v>
      </c>
      <c r="Q246" s="6" t="s">
        <v>2076</v>
      </c>
      <c r="R246" s="6" t="s">
        <v>2077</v>
      </c>
      <c r="S246" s="6" t="s">
        <v>3488</v>
      </c>
      <c r="U246" s="6" t="s">
        <v>3489</v>
      </c>
      <c r="V246" s="2" t="s">
        <v>23</v>
      </c>
      <c r="W246" s="2" t="s">
        <v>23</v>
      </c>
      <c r="X246" s="6" t="s">
        <v>3791</v>
      </c>
    </row>
    <row r="247" spans="1:24" ht="16" customHeight="1">
      <c r="A247" s="6">
        <v>3430</v>
      </c>
      <c r="B247" s="6" t="s">
        <v>3490</v>
      </c>
      <c r="C247" s="6" t="s">
        <v>2063</v>
      </c>
      <c r="D247" s="2" t="s">
        <v>23</v>
      </c>
      <c r="F247" s="14" t="s">
        <v>23</v>
      </c>
      <c r="G247" s="7">
        <v>4</v>
      </c>
      <c r="H247" s="27" t="s">
        <v>3491</v>
      </c>
      <c r="I247" s="28" t="s">
        <v>2312</v>
      </c>
      <c r="J247" s="14" t="s">
        <v>1591</v>
      </c>
      <c r="K247" s="29" t="s">
        <v>3492</v>
      </c>
      <c r="L247" s="13" t="s">
        <v>2325</v>
      </c>
      <c r="M247" s="13"/>
      <c r="N247" s="13"/>
      <c r="P247" s="6">
        <v>4280</v>
      </c>
      <c r="Q247" s="6" t="s">
        <v>2198</v>
      </c>
      <c r="R247" s="6" t="s">
        <v>2199</v>
      </c>
      <c r="S247" s="6" t="s">
        <v>3493</v>
      </c>
      <c r="U247" s="6" t="s">
        <v>3494</v>
      </c>
      <c r="V247" s="2" t="s">
        <v>23</v>
      </c>
      <c r="W247" s="2" t="s">
        <v>30</v>
      </c>
      <c r="X247" s="6" t="s">
        <v>3791</v>
      </c>
    </row>
    <row r="248" spans="1:24" ht="16" customHeight="1">
      <c r="A248" s="6">
        <v>3440</v>
      </c>
      <c r="B248" s="6" t="s">
        <v>2032</v>
      </c>
      <c r="C248" s="6" t="s">
        <v>2063</v>
      </c>
      <c r="D248" s="2" t="s">
        <v>139</v>
      </c>
      <c r="F248" s="2" t="s">
        <v>139</v>
      </c>
      <c r="G248" s="7">
        <v>3</v>
      </c>
      <c r="H248" s="19" t="s">
        <v>2033</v>
      </c>
      <c r="I248" s="19" t="s">
        <v>3495</v>
      </c>
      <c r="J248" s="2" t="s">
        <v>1585</v>
      </c>
      <c r="K248" s="6" t="s">
        <v>2034</v>
      </c>
      <c r="L248" s="6" t="s">
        <v>3496</v>
      </c>
      <c r="N248" s="6" t="s">
        <v>3497</v>
      </c>
      <c r="P248" s="6">
        <v>4320</v>
      </c>
      <c r="Q248" s="6" t="s">
        <v>3498</v>
      </c>
      <c r="R248" s="6" t="s">
        <v>2102</v>
      </c>
      <c r="S248" s="6" t="s">
        <v>3499</v>
      </c>
      <c r="U248" s="6" t="s">
        <v>3500</v>
      </c>
      <c r="V248" s="2" t="s">
        <v>23</v>
      </c>
      <c r="W248" s="2" t="s">
        <v>30</v>
      </c>
      <c r="X248" s="6" t="s">
        <v>3791</v>
      </c>
    </row>
    <row r="249" spans="1:24" ht="16" customHeight="1">
      <c r="A249" s="6">
        <v>3450</v>
      </c>
      <c r="B249" s="6" t="s">
        <v>3501</v>
      </c>
      <c r="C249" s="6" t="s">
        <v>2063</v>
      </c>
      <c r="D249" s="2" t="s">
        <v>23</v>
      </c>
      <c r="F249" s="2" t="s">
        <v>23</v>
      </c>
      <c r="G249" s="7">
        <v>4</v>
      </c>
      <c r="H249" s="30" t="s">
        <v>3502</v>
      </c>
      <c r="I249" s="30" t="s">
        <v>2312</v>
      </c>
      <c r="J249" s="2" t="s">
        <v>1591</v>
      </c>
      <c r="K249" s="6" t="s">
        <v>3503</v>
      </c>
      <c r="L249" s="6" t="s">
        <v>3504</v>
      </c>
      <c r="M249" s="11" t="s">
        <v>3505</v>
      </c>
      <c r="N249" s="11" t="s">
        <v>3506</v>
      </c>
      <c r="P249" s="6">
        <v>4330</v>
      </c>
      <c r="Q249" s="6" t="s">
        <v>3507</v>
      </c>
      <c r="R249" s="6" t="s">
        <v>2199</v>
      </c>
      <c r="S249" s="6" t="s">
        <v>3508</v>
      </c>
      <c r="U249" s="6" t="s">
        <v>3509</v>
      </c>
      <c r="V249" s="2" t="s">
        <v>23</v>
      </c>
      <c r="W249" s="2" t="s">
        <v>30</v>
      </c>
      <c r="X249" s="6" t="s">
        <v>3791</v>
      </c>
    </row>
    <row r="250" spans="1:24" ht="16" customHeight="1">
      <c r="A250" s="6">
        <v>3460</v>
      </c>
      <c r="B250" s="6" t="s">
        <v>3510</v>
      </c>
      <c r="C250" s="6" t="s">
        <v>2063</v>
      </c>
      <c r="D250" s="2" t="s">
        <v>30</v>
      </c>
      <c r="F250" s="2" t="s">
        <v>30</v>
      </c>
      <c r="G250" s="7">
        <v>4</v>
      </c>
      <c r="H250" s="30" t="s">
        <v>3511</v>
      </c>
      <c r="I250" s="30" t="s">
        <v>3512</v>
      </c>
      <c r="J250" s="2" t="s">
        <v>1582</v>
      </c>
      <c r="K250" s="6" t="s">
        <v>2035</v>
      </c>
      <c r="L250" s="6" t="s">
        <v>3513</v>
      </c>
      <c r="P250" s="6">
        <v>4340</v>
      </c>
      <c r="Q250" s="6" t="s">
        <v>3514</v>
      </c>
      <c r="R250" s="6" t="s">
        <v>2199</v>
      </c>
      <c r="S250" s="6" t="s">
        <v>3515</v>
      </c>
      <c r="U250" s="6" t="s">
        <v>3516</v>
      </c>
      <c r="V250" s="2" t="s">
        <v>30</v>
      </c>
      <c r="W250" s="2" t="s">
        <v>30</v>
      </c>
      <c r="X250" s="6" t="s">
        <v>3791</v>
      </c>
    </row>
    <row r="251" spans="1:24" ht="16" customHeight="1">
      <c r="A251" s="6">
        <v>3470</v>
      </c>
      <c r="B251" s="6" t="s">
        <v>2036</v>
      </c>
      <c r="C251" s="6" t="s">
        <v>2063</v>
      </c>
      <c r="D251" s="2" t="s">
        <v>30</v>
      </c>
      <c r="F251" s="2" t="s">
        <v>30</v>
      </c>
      <c r="G251" s="7">
        <v>3</v>
      </c>
      <c r="H251" s="19" t="s">
        <v>2037</v>
      </c>
      <c r="I251" s="19" t="s">
        <v>3517</v>
      </c>
      <c r="J251" s="2" t="s">
        <v>1591</v>
      </c>
      <c r="K251" s="6" t="s">
        <v>2038</v>
      </c>
      <c r="L251" s="6" t="s">
        <v>3518</v>
      </c>
      <c r="P251" s="6">
        <v>4300</v>
      </c>
      <c r="Q251" s="6" t="s">
        <v>2417</v>
      </c>
      <c r="R251" s="6" t="s">
        <v>2102</v>
      </c>
      <c r="S251" s="6" t="s">
        <v>3519</v>
      </c>
      <c r="U251" s="6" t="s">
        <v>3520</v>
      </c>
      <c r="V251" s="2" t="s">
        <v>23</v>
      </c>
      <c r="W251" s="2" t="s">
        <v>30</v>
      </c>
      <c r="X251" s="6" t="s">
        <v>3791</v>
      </c>
    </row>
    <row r="252" spans="1:24" ht="16" customHeight="1">
      <c r="A252" s="6">
        <v>3480</v>
      </c>
      <c r="B252" s="6" t="s">
        <v>2023</v>
      </c>
      <c r="C252" s="6" t="s">
        <v>2063</v>
      </c>
      <c r="D252" s="2" t="s">
        <v>139</v>
      </c>
      <c r="F252" s="2" t="s">
        <v>139</v>
      </c>
      <c r="G252" s="7">
        <v>3</v>
      </c>
      <c r="H252" s="19" t="s">
        <v>2024</v>
      </c>
      <c r="I252" s="19" t="s">
        <v>3521</v>
      </c>
      <c r="K252" s="6" t="s">
        <v>2025</v>
      </c>
      <c r="L252" s="6" t="s">
        <v>3522</v>
      </c>
      <c r="P252" s="6">
        <v>4430</v>
      </c>
      <c r="Q252" s="6" t="s">
        <v>3523</v>
      </c>
      <c r="R252" s="6" t="s">
        <v>3524</v>
      </c>
      <c r="S252" s="6" t="s">
        <v>3525</v>
      </c>
      <c r="U252" s="6" t="s">
        <v>3526</v>
      </c>
      <c r="V252" s="2" t="s">
        <v>139</v>
      </c>
      <c r="W252" s="2" t="s">
        <v>139</v>
      </c>
      <c r="X252" s="6" t="s">
        <v>3791</v>
      </c>
    </row>
    <row r="253" spans="1:24" ht="16" customHeight="1">
      <c r="A253" s="6">
        <v>3490</v>
      </c>
      <c r="B253" s="6" t="s">
        <v>2026</v>
      </c>
      <c r="C253" s="6" t="s">
        <v>2063</v>
      </c>
      <c r="D253" s="2" t="s">
        <v>23</v>
      </c>
      <c r="F253" s="2" t="s">
        <v>23</v>
      </c>
      <c r="G253" s="7">
        <v>4</v>
      </c>
      <c r="H253" s="30" t="s">
        <v>2027</v>
      </c>
      <c r="I253" s="30" t="s">
        <v>3527</v>
      </c>
      <c r="J253" s="2" t="s">
        <v>1582</v>
      </c>
      <c r="K253" s="6" t="s">
        <v>2028</v>
      </c>
      <c r="L253" s="6" t="s">
        <v>3528</v>
      </c>
      <c r="M253" s="6" t="s">
        <v>3529</v>
      </c>
      <c r="N253" s="6" t="s">
        <v>3530</v>
      </c>
      <c r="P253" s="6">
        <v>4440</v>
      </c>
      <c r="Q253" s="6" t="s">
        <v>2303</v>
      </c>
      <c r="R253" s="6" t="s">
        <v>2297</v>
      </c>
      <c r="S253" s="6" t="s">
        <v>3531</v>
      </c>
      <c r="U253" s="6" t="s">
        <v>3532</v>
      </c>
      <c r="V253" s="2" t="s">
        <v>23</v>
      </c>
      <c r="W253" s="2" t="s">
        <v>23</v>
      </c>
      <c r="X253" s="6" t="s">
        <v>3791</v>
      </c>
    </row>
    <row r="254" spans="1:24" ht="16" customHeight="1">
      <c r="A254" s="6">
        <v>3500</v>
      </c>
      <c r="B254" s="6" t="s">
        <v>2029</v>
      </c>
      <c r="C254" s="6" t="s">
        <v>2063</v>
      </c>
      <c r="D254" s="2" t="s">
        <v>23</v>
      </c>
      <c r="F254" s="2" t="s">
        <v>23</v>
      </c>
      <c r="G254" s="7">
        <v>4</v>
      </c>
      <c r="H254" s="30" t="s">
        <v>2030</v>
      </c>
      <c r="I254" s="30" t="s">
        <v>3533</v>
      </c>
      <c r="J254" s="2" t="s">
        <v>1582</v>
      </c>
      <c r="K254" s="6" t="s">
        <v>2031</v>
      </c>
      <c r="L254" s="6" t="s">
        <v>3534</v>
      </c>
      <c r="M254" s="6" t="s">
        <v>3535</v>
      </c>
      <c r="N254" s="6" t="s">
        <v>3536</v>
      </c>
      <c r="P254" s="6">
        <v>4450</v>
      </c>
      <c r="Q254" s="6" t="s">
        <v>3537</v>
      </c>
      <c r="R254" s="6" t="s">
        <v>2147</v>
      </c>
      <c r="S254" s="6" t="s">
        <v>3538</v>
      </c>
      <c r="U254" s="6" t="s">
        <v>3539</v>
      </c>
      <c r="V254" s="2" t="s">
        <v>23</v>
      </c>
      <c r="W254" s="2" t="s">
        <v>30</v>
      </c>
      <c r="X254" s="6" t="s">
        <v>3791</v>
      </c>
    </row>
    <row r="255" spans="1:24" ht="16" customHeight="1">
      <c r="P255" s="6">
        <v>1180</v>
      </c>
      <c r="Q255" s="6" t="s">
        <v>3540</v>
      </c>
      <c r="R255" s="6" t="s">
        <v>3541</v>
      </c>
      <c r="S255" s="6" t="s">
        <v>3542</v>
      </c>
      <c r="U255" s="6" t="s">
        <v>3543</v>
      </c>
      <c r="V255" s="2" t="s">
        <v>30</v>
      </c>
      <c r="W255" s="2" t="s">
        <v>30</v>
      </c>
    </row>
    <row r="256" spans="1:24" ht="16" customHeight="1">
      <c r="P256" s="6">
        <v>1220</v>
      </c>
      <c r="Q256" s="6" t="s">
        <v>3544</v>
      </c>
      <c r="R256" s="6" t="s">
        <v>3179</v>
      </c>
      <c r="S256" s="6" t="s">
        <v>3545</v>
      </c>
      <c r="U256" s="6" t="s">
        <v>3546</v>
      </c>
      <c r="V256" s="2" t="s">
        <v>23</v>
      </c>
      <c r="W256" s="2" t="s">
        <v>30</v>
      </c>
    </row>
    <row r="257" spans="16:23" ht="16" customHeight="1">
      <c r="P257" s="6">
        <v>1250</v>
      </c>
      <c r="Q257" s="6" t="s">
        <v>3547</v>
      </c>
      <c r="R257" s="6" t="s">
        <v>3179</v>
      </c>
      <c r="S257" s="6" t="s">
        <v>3548</v>
      </c>
      <c r="U257" s="6" t="s">
        <v>3549</v>
      </c>
      <c r="V257" s="2" t="s">
        <v>30</v>
      </c>
      <c r="W257" s="2" t="s">
        <v>139</v>
      </c>
    </row>
    <row r="258" spans="16:23" ht="16" customHeight="1">
      <c r="P258" s="6">
        <v>1270</v>
      </c>
      <c r="Q258" s="6" t="s">
        <v>3550</v>
      </c>
      <c r="R258" s="6" t="s">
        <v>3179</v>
      </c>
      <c r="S258" s="6" t="s">
        <v>3551</v>
      </c>
      <c r="U258" s="6" t="s">
        <v>3552</v>
      </c>
      <c r="V258" s="2" t="s">
        <v>30</v>
      </c>
      <c r="W258" s="2" t="s">
        <v>139</v>
      </c>
    </row>
    <row r="259" spans="16:23" ht="16" customHeight="1">
      <c r="P259" s="6">
        <v>1290</v>
      </c>
      <c r="Q259" s="6" t="s">
        <v>3553</v>
      </c>
      <c r="R259" s="6" t="s">
        <v>3179</v>
      </c>
      <c r="S259" s="6" t="s">
        <v>3554</v>
      </c>
      <c r="U259" s="6" t="s">
        <v>3555</v>
      </c>
      <c r="V259" s="2" t="s">
        <v>30</v>
      </c>
      <c r="W259" s="2" t="s">
        <v>139</v>
      </c>
    </row>
    <row r="260" spans="16:23" ht="16" customHeight="1">
      <c r="P260" s="6">
        <v>1310</v>
      </c>
      <c r="Q260" s="6" t="s">
        <v>3556</v>
      </c>
      <c r="R260" s="6" t="s">
        <v>3179</v>
      </c>
      <c r="S260" s="6" t="s">
        <v>3557</v>
      </c>
      <c r="U260" s="6" t="s">
        <v>3558</v>
      </c>
      <c r="V260" s="2" t="s">
        <v>30</v>
      </c>
      <c r="W260" s="2" t="s">
        <v>139</v>
      </c>
    </row>
    <row r="261" spans="16:23" ht="16" customHeight="1">
      <c r="P261" s="6">
        <v>1330</v>
      </c>
      <c r="Q261" s="6" t="s">
        <v>3178</v>
      </c>
      <c r="R261" s="6" t="s">
        <v>3179</v>
      </c>
      <c r="S261" s="6" t="s">
        <v>3180</v>
      </c>
      <c r="T261" s="6" t="s">
        <v>3559</v>
      </c>
      <c r="U261" s="6" t="s">
        <v>3560</v>
      </c>
      <c r="V261" s="2" t="s">
        <v>139</v>
      </c>
      <c r="W261" s="2" t="s">
        <v>139</v>
      </c>
    </row>
    <row r="262" spans="16:23" ht="16" customHeight="1">
      <c r="P262" s="6">
        <v>1390</v>
      </c>
      <c r="Q262" s="6" t="s">
        <v>3561</v>
      </c>
      <c r="R262" s="6" t="s">
        <v>3562</v>
      </c>
      <c r="S262" s="6" t="s">
        <v>3563</v>
      </c>
      <c r="U262" s="6" t="s">
        <v>3564</v>
      </c>
      <c r="V262" s="2" t="s">
        <v>30</v>
      </c>
      <c r="W262" s="2" t="s">
        <v>30</v>
      </c>
    </row>
    <row r="263" spans="16:23" ht="16" customHeight="1">
      <c r="P263" s="6">
        <v>1430</v>
      </c>
      <c r="Q263" s="6" t="s">
        <v>3565</v>
      </c>
      <c r="R263" s="6" t="s">
        <v>3566</v>
      </c>
      <c r="S263" s="6" t="s">
        <v>3567</v>
      </c>
      <c r="U263" s="6" t="s">
        <v>3568</v>
      </c>
      <c r="V263" s="2" t="s">
        <v>30</v>
      </c>
      <c r="W263" s="2" t="s">
        <v>30</v>
      </c>
    </row>
    <row r="264" spans="16:23" ht="16" customHeight="1">
      <c r="P264" s="6">
        <v>1450</v>
      </c>
      <c r="Q264" s="6" t="s">
        <v>3569</v>
      </c>
      <c r="R264" s="6" t="s">
        <v>3570</v>
      </c>
      <c r="S264" s="6" t="s">
        <v>3571</v>
      </c>
      <c r="U264" s="6" t="s">
        <v>3572</v>
      </c>
      <c r="V264" s="2" t="s">
        <v>30</v>
      </c>
      <c r="W264" s="2" t="s">
        <v>139</v>
      </c>
    </row>
    <row r="265" spans="16:23" ht="16" customHeight="1">
      <c r="P265" s="6">
        <v>1480</v>
      </c>
      <c r="Q265" s="6" t="s">
        <v>3573</v>
      </c>
      <c r="R265" s="6" t="s">
        <v>2559</v>
      </c>
      <c r="S265" s="6" t="s">
        <v>3574</v>
      </c>
      <c r="U265" s="6" t="s">
        <v>3575</v>
      </c>
      <c r="V265" s="2" t="s">
        <v>23</v>
      </c>
      <c r="W265" s="2" t="s">
        <v>30</v>
      </c>
    </row>
    <row r="266" spans="16:23" ht="16" customHeight="1">
      <c r="P266" s="6">
        <v>1510</v>
      </c>
      <c r="Q266" s="6" t="s">
        <v>3576</v>
      </c>
      <c r="R266" s="6" t="s">
        <v>3577</v>
      </c>
      <c r="S266" s="6" t="s">
        <v>3578</v>
      </c>
      <c r="T266" s="6" t="s">
        <v>3579</v>
      </c>
      <c r="U266" s="6" t="s">
        <v>3580</v>
      </c>
      <c r="V266" s="2" t="s">
        <v>139</v>
      </c>
      <c r="W266" s="2" t="s">
        <v>139</v>
      </c>
    </row>
    <row r="267" spans="16:23" ht="16" customHeight="1">
      <c r="P267" s="6">
        <v>1530</v>
      </c>
      <c r="Q267" s="6" t="s">
        <v>2198</v>
      </c>
      <c r="R267" s="6" t="s">
        <v>2199</v>
      </c>
      <c r="S267" s="6" t="s">
        <v>2315</v>
      </c>
      <c r="U267" s="6" t="s">
        <v>3581</v>
      </c>
      <c r="V267" s="2" t="s">
        <v>23</v>
      </c>
      <c r="W267" s="2" t="s">
        <v>30</v>
      </c>
    </row>
    <row r="268" spans="16:23" ht="16" customHeight="1">
      <c r="P268" s="6">
        <v>1540</v>
      </c>
      <c r="Q268" s="6" t="s">
        <v>3576</v>
      </c>
      <c r="R268" s="6" t="s">
        <v>3577</v>
      </c>
      <c r="S268" s="6" t="s">
        <v>3578</v>
      </c>
      <c r="T268" s="31" t="s">
        <v>3582</v>
      </c>
      <c r="U268" s="6" t="s">
        <v>3583</v>
      </c>
      <c r="V268" s="2" t="s">
        <v>139</v>
      </c>
      <c r="W268" s="2" t="s">
        <v>139</v>
      </c>
    </row>
    <row r="269" spans="16:23" ht="16" customHeight="1">
      <c r="P269" s="6">
        <v>1570</v>
      </c>
      <c r="Q269" s="6" t="s">
        <v>3584</v>
      </c>
      <c r="R269" s="6" t="s">
        <v>3585</v>
      </c>
      <c r="S269" s="6" t="s">
        <v>3586</v>
      </c>
      <c r="U269" s="6" t="s">
        <v>3587</v>
      </c>
      <c r="V269" s="2" t="s">
        <v>30</v>
      </c>
      <c r="W269" s="2" t="s">
        <v>139</v>
      </c>
    </row>
    <row r="270" spans="16:23" ht="16" customHeight="1">
      <c r="P270" s="6">
        <v>1650</v>
      </c>
      <c r="Q270" s="6" t="s">
        <v>3588</v>
      </c>
      <c r="R270" s="6" t="s">
        <v>3589</v>
      </c>
      <c r="S270" s="6" t="s">
        <v>3590</v>
      </c>
      <c r="U270" s="6" t="s">
        <v>3591</v>
      </c>
      <c r="V270" s="2" t="s">
        <v>30</v>
      </c>
      <c r="W270" s="2" t="s">
        <v>139</v>
      </c>
    </row>
    <row r="271" spans="16:23" ht="16" customHeight="1">
      <c r="P271" s="6">
        <v>1670</v>
      </c>
      <c r="Q271" s="6" t="s">
        <v>3592</v>
      </c>
      <c r="R271" s="6" t="s">
        <v>3593</v>
      </c>
      <c r="S271" s="6" t="s">
        <v>3594</v>
      </c>
      <c r="U271" s="6" t="s">
        <v>3595</v>
      </c>
      <c r="V271" s="2" t="s">
        <v>23</v>
      </c>
      <c r="W271" s="2" t="s">
        <v>30</v>
      </c>
    </row>
    <row r="272" spans="16:23" ht="16" customHeight="1">
      <c r="P272" s="6">
        <v>1690</v>
      </c>
      <c r="Q272" s="6" t="s">
        <v>3596</v>
      </c>
      <c r="R272" s="6" t="s">
        <v>3597</v>
      </c>
      <c r="S272" s="6" t="s">
        <v>3598</v>
      </c>
      <c r="T272" s="6" t="s">
        <v>3599</v>
      </c>
      <c r="U272" s="6" t="s">
        <v>3600</v>
      </c>
      <c r="V272" s="2" t="s">
        <v>30</v>
      </c>
      <c r="W272" s="2" t="s">
        <v>139</v>
      </c>
    </row>
    <row r="273" spans="16:23" ht="16" customHeight="1">
      <c r="P273" s="6">
        <v>1710</v>
      </c>
      <c r="Q273" s="6" t="s">
        <v>3601</v>
      </c>
      <c r="R273" s="6" t="s">
        <v>3602</v>
      </c>
      <c r="S273" s="6" t="s">
        <v>3603</v>
      </c>
      <c r="U273" s="6" t="s">
        <v>3604</v>
      </c>
      <c r="V273" s="2" t="s">
        <v>23</v>
      </c>
      <c r="W273" s="2" t="s">
        <v>23</v>
      </c>
    </row>
    <row r="274" spans="16:23" ht="16" customHeight="1">
      <c r="P274" s="6">
        <v>1720</v>
      </c>
      <c r="Q274" s="6" t="s">
        <v>2076</v>
      </c>
      <c r="R274" s="6" t="s">
        <v>2077</v>
      </c>
      <c r="S274" s="6" t="s">
        <v>3605</v>
      </c>
      <c r="U274" s="6" t="s">
        <v>3606</v>
      </c>
      <c r="V274" s="2" t="s">
        <v>30</v>
      </c>
      <c r="W274" s="2" t="s">
        <v>30</v>
      </c>
    </row>
    <row r="275" spans="16:23" ht="16" customHeight="1">
      <c r="P275" s="6">
        <v>1730</v>
      </c>
      <c r="Q275" s="6" t="s">
        <v>3596</v>
      </c>
      <c r="R275" s="6" t="s">
        <v>3597</v>
      </c>
      <c r="S275" s="6" t="s">
        <v>3598</v>
      </c>
      <c r="T275" s="6" t="s">
        <v>3607</v>
      </c>
      <c r="U275" s="6" t="s">
        <v>3608</v>
      </c>
      <c r="V275" s="2" t="s">
        <v>30</v>
      </c>
      <c r="W275" s="2" t="s">
        <v>139</v>
      </c>
    </row>
    <row r="276" spans="16:23" ht="16" customHeight="1">
      <c r="P276" s="6">
        <v>1750</v>
      </c>
      <c r="Q276" s="6" t="s">
        <v>3601</v>
      </c>
      <c r="R276" s="6" t="s">
        <v>3602</v>
      </c>
      <c r="S276" s="6" t="s">
        <v>3603</v>
      </c>
      <c r="U276" s="6" t="s">
        <v>3609</v>
      </c>
      <c r="V276" s="2" t="s">
        <v>23</v>
      </c>
      <c r="W276" s="2" t="s">
        <v>23</v>
      </c>
    </row>
    <row r="277" spans="16:23" ht="16" customHeight="1">
      <c r="P277" s="6">
        <v>1760</v>
      </c>
      <c r="Q277" s="6" t="s">
        <v>2076</v>
      </c>
      <c r="R277" s="6" t="s">
        <v>2077</v>
      </c>
      <c r="S277" s="6" t="s">
        <v>3605</v>
      </c>
      <c r="U277" s="6" t="s">
        <v>3610</v>
      </c>
      <c r="V277" s="2" t="s">
        <v>30</v>
      </c>
      <c r="W277" s="2" t="s">
        <v>30</v>
      </c>
    </row>
    <row r="278" spans="16:23" ht="16" customHeight="1">
      <c r="P278" s="6">
        <v>1770</v>
      </c>
      <c r="Q278" s="6" t="s">
        <v>3611</v>
      </c>
      <c r="R278" s="6" t="s">
        <v>3612</v>
      </c>
      <c r="S278" s="6" t="s">
        <v>3613</v>
      </c>
      <c r="U278" s="6" t="s">
        <v>3614</v>
      </c>
      <c r="V278" s="2" t="s">
        <v>23</v>
      </c>
      <c r="W278" s="2" t="s">
        <v>139</v>
      </c>
    </row>
    <row r="279" spans="16:23" ht="16" customHeight="1">
      <c r="P279" s="6">
        <v>1870</v>
      </c>
      <c r="Q279" s="6" t="s">
        <v>3573</v>
      </c>
      <c r="R279" s="6" t="s">
        <v>2559</v>
      </c>
      <c r="S279" s="6" t="s">
        <v>3615</v>
      </c>
      <c r="U279" s="6" t="s">
        <v>3616</v>
      </c>
      <c r="V279" s="2" t="s">
        <v>23</v>
      </c>
      <c r="W279" s="2" t="s">
        <v>30</v>
      </c>
    </row>
    <row r="280" spans="16:23" ht="16" customHeight="1">
      <c r="P280" s="6">
        <v>1900</v>
      </c>
      <c r="Q280" s="6" t="s">
        <v>3576</v>
      </c>
      <c r="R280" s="6" t="s">
        <v>3577</v>
      </c>
      <c r="S280" s="6" t="s">
        <v>3617</v>
      </c>
      <c r="U280" s="6" t="s">
        <v>3618</v>
      </c>
      <c r="V280" s="2" t="s">
        <v>30</v>
      </c>
      <c r="W280" s="2" t="s">
        <v>139</v>
      </c>
    </row>
    <row r="281" spans="16:23" ht="16" customHeight="1">
      <c r="P281" s="6">
        <v>1930</v>
      </c>
      <c r="Q281" s="6" t="s">
        <v>3584</v>
      </c>
      <c r="R281" s="6" t="s">
        <v>3585</v>
      </c>
      <c r="S281" s="6" t="s">
        <v>3619</v>
      </c>
      <c r="U281" s="6" t="s">
        <v>3620</v>
      </c>
      <c r="V281" s="2" t="s">
        <v>30</v>
      </c>
      <c r="W281" s="2" t="s">
        <v>139</v>
      </c>
    </row>
    <row r="282" spans="16:23" ht="16" customHeight="1">
      <c r="P282" s="6">
        <v>2010</v>
      </c>
      <c r="Q282" s="6" t="s">
        <v>3588</v>
      </c>
      <c r="R282" s="6" t="s">
        <v>3589</v>
      </c>
      <c r="S282" s="6" t="s">
        <v>3621</v>
      </c>
      <c r="U282" s="6" t="s">
        <v>3622</v>
      </c>
      <c r="V282" s="2" t="s">
        <v>30</v>
      </c>
      <c r="W282" s="2" t="s">
        <v>139</v>
      </c>
    </row>
    <row r="283" spans="16:23" ht="16" customHeight="1">
      <c r="P283" s="6">
        <v>2030</v>
      </c>
      <c r="Q283" s="6" t="s">
        <v>3592</v>
      </c>
      <c r="R283" s="6" t="s">
        <v>3593</v>
      </c>
      <c r="S283" s="6" t="s">
        <v>3623</v>
      </c>
      <c r="U283" s="6" t="s">
        <v>3624</v>
      </c>
      <c r="V283" s="2" t="s">
        <v>23</v>
      </c>
      <c r="W283" s="2" t="s">
        <v>30</v>
      </c>
    </row>
    <row r="284" spans="16:23" ht="16" customHeight="1">
      <c r="P284" s="6">
        <v>2050</v>
      </c>
      <c r="Q284" s="6" t="s">
        <v>3596</v>
      </c>
      <c r="R284" s="6" t="s">
        <v>3597</v>
      </c>
      <c r="S284" s="6" t="s">
        <v>3625</v>
      </c>
      <c r="U284" s="6" t="s">
        <v>3626</v>
      </c>
      <c r="V284" s="2" t="s">
        <v>30</v>
      </c>
      <c r="W284" s="2" t="s">
        <v>139</v>
      </c>
    </row>
    <row r="285" spans="16:23" ht="16" customHeight="1">
      <c r="P285" s="6">
        <v>2070</v>
      </c>
      <c r="Q285" s="6" t="s">
        <v>2198</v>
      </c>
      <c r="R285" s="6" t="s">
        <v>2199</v>
      </c>
      <c r="S285" s="6" t="s">
        <v>3627</v>
      </c>
      <c r="U285" s="6" t="s">
        <v>3628</v>
      </c>
      <c r="V285" s="2" t="s">
        <v>30</v>
      </c>
      <c r="W285" s="2" t="s">
        <v>30</v>
      </c>
    </row>
    <row r="286" spans="16:23" ht="16" customHeight="1">
      <c r="P286" s="6">
        <v>2080</v>
      </c>
      <c r="Q286" s="6" t="s">
        <v>3601</v>
      </c>
      <c r="R286" s="6" t="s">
        <v>3602</v>
      </c>
      <c r="S286" s="6" t="s">
        <v>3629</v>
      </c>
      <c r="U286" s="6" t="s">
        <v>3630</v>
      </c>
      <c r="V286" s="2" t="s">
        <v>23</v>
      </c>
      <c r="W286" s="2" t="s">
        <v>23</v>
      </c>
    </row>
    <row r="287" spans="16:23" ht="16" customHeight="1">
      <c r="P287" s="6">
        <v>2090</v>
      </c>
      <c r="Q287" s="6" t="s">
        <v>2076</v>
      </c>
      <c r="R287" s="6" t="s">
        <v>2077</v>
      </c>
      <c r="S287" s="6" t="s">
        <v>3631</v>
      </c>
      <c r="U287" s="6" t="s">
        <v>3632</v>
      </c>
      <c r="V287" s="2" t="s">
        <v>23</v>
      </c>
      <c r="W287" s="2" t="s">
        <v>30</v>
      </c>
    </row>
    <row r="288" spans="16:23" ht="16" customHeight="1">
      <c r="P288" s="6">
        <v>2100</v>
      </c>
      <c r="Q288" s="6" t="s">
        <v>3611</v>
      </c>
      <c r="R288" s="6" t="s">
        <v>3612</v>
      </c>
      <c r="S288" s="6" t="s">
        <v>3633</v>
      </c>
      <c r="U288" s="6" t="s">
        <v>3634</v>
      </c>
      <c r="V288" s="2" t="s">
        <v>23</v>
      </c>
      <c r="W288" s="2" t="s">
        <v>139</v>
      </c>
    </row>
    <row r="289" spans="16:23" ht="16" customHeight="1">
      <c r="P289" s="6">
        <v>2190</v>
      </c>
      <c r="Q289" s="6" t="s">
        <v>3576</v>
      </c>
      <c r="R289" s="6" t="s">
        <v>3577</v>
      </c>
      <c r="S289" s="6" t="s">
        <v>3635</v>
      </c>
      <c r="U289" s="6" t="s">
        <v>3636</v>
      </c>
      <c r="V289" s="2" t="s">
        <v>30</v>
      </c>
      <c r="W289" s="2" t="s">
        <v>139</v>
      </c>
    </row>
    <row r="290" spans="16:23" ht="16" customHeight="1">
      <c r="P290" s="6">
        <v>2220</v>
      </c>
      <c r="Q290" s="6" t="s">
        <v>3584</v>
      </c>
      <c r="R290" s="6" t="s">
        <v>3585</v>
      </c>
      <c r="S290" s="6" t="s">
        <v>3637</v>
      </c>
      <c r="U290" s="6" t="s">
        <v>3638</v>
      </c>
      <c r="V290" s="2" t="s">
        <v>23</v>
      </c>
      <c r="W290" s="2" t="s">
        <v>139</v>
      </c>
    </row>
    <row r="291" spans="16:23" ht="16" customHeight="1">
      <c r="P291" s="6">
        <v>2240</v>
      </c>
      <c r="Q291" s="6" t="s">
        <v>3611</v>
      </c>
      <c r="R291" s="6" t="s">
        <v>3612</v>
      </c>
      <c r="S291" s="6" t="s">
        <v>3639</v>
      </c>
      <c r="U291" s="6" t="s">
        <v>3640</v>
      </c>
      <c r="V291" s="2" t="s">
        <v>30</v>
      </c>
      <c r="W291" s="2" t="s">
        <v>139</v>
      </c>
    </row>
    <row r="292" spans="16:23" ht="16" customHeight="1">
      <c r="P292" s="6">
        <v>2280</v>
      </c>
      <c r="Q292" s="6" t="s">
        <v>3584</v>
      </c>
      <c r="R292" s="6" t="s">
        <v>3585</v>
      </c>
      <c r="S292" s="6" t="s">
        <v>3641</v>
      </c>
      <c r="U292" s="6" t="s">
        <v>3642</v>
      </c>
      <c r="V292" s="2" t="s">
        <v>23</v>
      </c>
      <c r="W292" s="2" t="s">
        <v>139</v>
      </c>
    </row>
    <row r="293" spans="16:23" ht="16" customHeight="1">
      <c r="P293" s="6">
        <v>2360</v>
      </c>
      <c r="Q293" s="6" t="s">
        <v>3588</v>
      </c>
      <c r="R293" s="6" t="s">
        <v>3589</v>
      </c>
      <c r="S293" s="6" t="s">
        <v>3643</v>
      </c>
      <c r="U293" s="6" t="s">
        <v>3644</v>
      </c>
      <c r="V293" s="2" t="s">
        <v>30</v>
      </c>
      <c r="W293" s="2" t="s">
        <v>139</v>
      </c>
    </row>
    <row r="294" spans="16:23" ht="16" customHeight="1">
      <c r="P294" s="6">
        <v>2380</v>
      </c>
      <c r="Q294" s="6" t="s">
        <v>3592</v>
      </c>
      <c r="R294" s="6" t="s">
        <v>3593</v>
      </c>
      <c r="S294" s="6" t="s">
        <v>3645</v>
      </c>
      <c r="U294" s="6" t="s">
        <v>3646</v>
      </c>
      <c r="V294" s="2" t="s">
        <v>23</v>
      </c>
      <c r="W294" s="2" t="s">
        <v>30</v>
      </c>
    </row>
    <row r="295" spans="16:23" ht="16" customHeight="1">
      <c r="P295" s="6">
        <v>2400</v>
      </c>
      <c r="Q295" s="6" t="s">
        <v>3596</v>
      </c>
      <c r="R295" s="6" t="s">
        <v>3597</v>
      </c>
      <c r="S295" s="6" t="s">
        <v>3647</v>
      </c>
      <c r="U295" s="6" t="s">
        <v>3648</v>
      </c>
      <c r="V295" s="2" t="s">
        <v>23</v>
      </c>
      <c r="W295" s="2" t="s">
        <v>139</v>
      </c>
    </row>
    <row r="296" spans="16:23" ht="16" customHeight="1">
      <c r="P296" s="6">
        <v>2420</v>
      </c>
      <c r="Q296" s="6" t="s">
        <v>3601</v>
      </c>
      <c r="R296" s="6" t="s">
        <v>3602</v>
      </c>
      <c r="S296" s="6" t="s">
        <v>3649</v>
      </c>
      <c r="U296" s="6" t="s">
        <v>3650</v>
      </c>
      <c r="V296" s="2" t="s">
        <v>23</v>
      </c>
      <c r="W296" s="2" t="s">
        <v>23</v>
      </c>
    </row>
    <row r="297" spans="16:23" ht="16" customHeight="1">
      <c r="P297" s="6">
        <v>2430</v>
      </c>
      <c r="Q297" s="6" t="s">
        <v>2076</v>
      </c>
      <c r="R297" s="6" t="s">
        <v>2077</v>
      </c>
      <c r="S297" s="6" t="s">
        <v>3651</v>
      </c>
      <c r="U297" s="6" t="s">
        <v>3652</v>
      </c>
      <c r="V297" s="2" t="s">
        <v>23</v>
      </c>
      <c r="W297" s="2" t="s">
        <v>30</v>
      </c>
    </row>
    <row r="298" spans="16:23" ht="16" customHeight="1">
      <c r="P298" s="6">
        <v>2460</v>
      </c>
      <c r="Q298" s="6" t="s">
        <v>3653</v>
      </c>
      <c r="R298" s="6" t="s">
        <v>3654</v>
      </c>
      <c r="S298" s="6" t="s">
        <v>3655</v>
      </c>
      <c r="U298" s="6" t="s">
        <v>3656</v>
      </c>
      <c r="V298" s="2" t="s">
        <v>30</v>
      </c>
      <c r="W298" s="2" t="s">
        <v>30</v>
      </c>
    </row>
    <row r="299" spans="16:23" ht="16" customHeight="1">
      <c r="P299" s="6">
        <v>2550</v>
      </c>
      <c r="Q299" s="6" t="s">
        <v>3588</v>
      </c>
      <c r="R299" s="6" t="s">
        <v>3589</v>
      </c>
      <c r="S299" s="6" t="s">
        <v>3657</v>
      </c>
      <c r="U299" s="6" t="s">
        <v>3658</v>
      </c>
      <c r="V299" s="2" t="s">
        <v>30</v>
      </c>
      <c r="W299" s="2" t="s">
        <v>139</v>
      </c>
    </row>
    <row r="300" spans="16:23" ht="16" customHeight="1">
      <c r="P300" s="6">
        <v>2570</v>
      </c>
      <c r="Q300" s="6" t="s">
        <v>3592</v>
      </c>
      <c r="R300" s="6" t="s">
        <v>3593</v>
      </c>
      <c r="S300" s="6" t="s">
        <v>3659</v>
      </c>
      <c r="U300" s="6" t="s">
        <v>3660</v>
      </c>
      <c r="V300" s="2" t="s">
        <v>23</v>
      </c>
      <c r="W300" s="2" t="s">
        <v>30</v>
      </c>
    </row>
    <row r="301" spans="16:23" ht="16" customHeight="1">
      <c r="P301" s="6">
        <v>2590</v>
      </c>
      <c r="Q301" s="6" t="s">
        <v>3661</v>
      </c>
      <c r="R301" s="6" t="s">
        <v>2559</v>
      </c>
      <c r="S301" s="6" t="s">
        <v>3662</v>
      </c>
      <c r="U301" s="6" t="s">
        <v>3663</v>
      </c>
      <c r="V301" s="2" t="s">
        <v>30</v>
      </c>
      <c r="W301" s="2" t="s">
        <v>30</v>
      </c>
    </row>
    <row r="302" spans="16:23" ht="16" customHeight="1">
      <c r="P302" s="6">
        <v>2600</v>
      </c>
      <c r="Q302" s="6" t="s">
        <v>3584</v>
      </c>
      <c r="R302" s="6" t="s">
        <v>3585</v>
      </c>
      <c r="S302" s="6" t="s">
        <v>3664</v>
      </c>
      <c r="U302" s="6" t="s">
        <v>3665</v>
      </c>
      <c r="V302" s="2" t="s">
        <v>23</v>
      </c>
      <c r="W302" s="2" t="s">
        <v>139</v>
      </c>
    </row>
    <row r="303" spans="16:23" ht="16" customHeight="1">
      <c r="P303" s="6">
        <v>2700</v>
      </c>
      <c r="Q303" s="6" t="s">
        <v>3666</v>
      </c>
      <c r="R303" s="6" t="s">
        <v>2077</v>
      </c>
      <c r="S303" s="6" t="s">
        <v>3667</v>
      </c>
      <c r="U303" s="6" t="s">
        <v>3668</v>
      </c>
      <c r="V303" s="2" t="s">
        <v>23</v>
      </c>
      <c r="W303" s="2" t="s">
        <v>23</v>
      </c>
    </row>
    <row r="304" spans="16:23" ht="16" customHeight="1">
      <c r="P304" s="6">
        <v>2760</v>
      </c>
      <c r="Q304" s="6" t="s">
        <v>3669</v>
      </c>
      <c r="R304" s="6" t="s">
        <v>3670</v>
      </c>
      <c r="S304" s="6" t="s">
        <v>3671</v>
      </c>
      <c r="U304" s="6" t="s">
        <v>3672</v>
      </c>
      <c r="V304" s="2" t="s">
        <v>30</v>
      </c>
      <c r="W304" s="2" t="s">
        <v>30</v>
      </c>
    </row>
    <row r="305" spans="15:23" ht="16" customHeight="1">
      <c r="P305" s="6">
        <v>2840</v>
      </c>
      <c r="Q305" s="6" t="s">
        <v>3588</v>
      </c>
      <c r="R305" s="6" t="s">
        <v>3589</v>
      </c>
      <c r="S305" s="6" t="s">
        <v>3673</v>
      </c>
      <c r="U305" s="6" t="s">
        <v>3674</v>
      </c>
      <c r="V305" s="2" t="s">
        <v>30</v>
      </c>
      <c r="W305" s="2" t="s">
        <v>139</v>
      </c>
    </row>
    <row r="306" spans="15:23" ht="16" customHeight="1">
      <c r="P306" s="6">
        <v>2860</v>
      </c>
      <c r="Q306" s="6" t="s">
        <v>3592</v>
      </c>
      <c r="R306" s="6" t="s">
        <v>3593</v>
      </c>
      <c r="S306" s="6" t="s">
        <v>3675</v>
      </c>
      <c r="U306" s="6" t="s">
        <v>3676</v>
      </c>
      <c r="V306" s="2" t="s">
        <v>30</v>
      </c>
      <c r="W306" s="2" t="s">
        <v>30</v>
      </c>
    </row>
    <row r="307" spans="15:23" ht="16" customHeight="1">
      <c r="P307" s="6">
        <v>2900</v>
      </c>
      <c r="Q307" s="6" t="s">
        <v>3677</v>
      </c>
      <c r="R307" s="6" t="s">
        <v>2760</v>
      </c>
      <c r="S307" s="6" t="s">
        <v>3678</v>
      </c>
      <c r="U307" s="6" t="s">
        <v>3679</v>
      </c>
      <c r="V307" s="2" t="s">
        <v>30</v>
      </c>
      <c r="W307" s="2" t="s">
        <v>30</v>
      </c>
    </row>
    <row r="308" spans="15:23" ht="16" customHeight="1">
      <c r="P308" s="6">
        <v>3030</v>
      </c>
      <c r="Q308" s="6" t="s">
        <v>3680</v>
      </c>
      <c r="R308" s="6" t="s">
        <v>3681</v>
      </c>
      <c r="S308" s="6" t="s">
        <v>3682</v>
      </c>
      <c r="U308" s="6" t="s">
        <v>3683</v>
      </c>
      <c r="V308" s="2" t="s">
        <v>23</v>
      </c>
      <c r="W308" s="2" t="s">
        <v>23</v>
      </c>
    </row>
    <row r="309" spans="15:23" ht="16" customHeight="1">
      <c r="O309" s="6" t="s">
        <v>2110</v>
      </c>
      <c r="P309" s="6">
        <v>3080</v>
      </c>
      <c r="Q309" s="6" t="s">
        <v>3684</v>
      </c>
      <c r="R309" s="6" t="s">
        <v>2199</v>
      </c>
      <c r="S309" s="6" t="s">
        <v>3685</v>
      </c>
      <c r="U309" s="6" t="s">
        <v>3686</v>
      </c>
      <c r="V309" s="2" t="s">
        <v>23</v>
      </c>
      <c r="W309" s="2" t="s">
        <v>23</v>
      </c>
    </row>
    <row r="310" spans="15:23" ht="16" customHeight="1">
      <c r="P310" s="6">
        <v>3100</v>
      </c>
      <c r="Q310" s="6" t="s">
        <v>3684</v>
      </c>
      <c r="R310" s="6" t="s">
        <v>2199</v>
      </c>
      <c r="S310" s="6" t="s">
        <v>3687</v>
      </c>
      <c r="U310" s="6" t="s">
        <v>3688</v>
      </c>
      <c r="V310" s="2" t="s">
        <v>23</v>
      </c>
      <c r="W310" s="2" t="s">
        <v>23</v>
      </c>
    </row>
    <row r="311" spans="15:23" ht="16" customHeight="1">
      <c r="P311" s="6">
        <v>3110</v>
      </c>
      <c r="Q311" s="6" t="s">
        <v>3689</v>
      </c>
      <c r="R311" s="6" t="s">
        <v>3421</v>
      </c>
      <c r="S311" s="6" t="s">
        <v>3690</v>
      </c>
      <c r="U311" s="6" t="s">
        <v>3691</v>
      </c>
      <c r="V311" s="2" t="s">
        <v>23</v>
      </c>
      <c r="W311" s="2" t="s">
        <v>139</v>
      </c>
    </row>
    <row r="312" spans="15:23" ht="16" customHeight="1">
      <c r="P312" s="6">
        <v>3170</v>
      </c>
      <c r="Q312" s="6" t="s">
        <v>3601</v>
      </c>
      <c r="R312" s="6" t="s">
        <v>3602</v>
      </c>
      <c r="S312" s="6" t="s">
        <v>3692</v>
      </c>
      <c r="U312" s="6" t="s">
        <v>3693</v>
      </c>
      <c r="V312" s="2" t="s">
        <v>23</v>
      </c>
      <c r="W312" s="2" t="s">
        <v>23</v>
      </c>
    </row>
    <row r="313" spans="15:23" ht="16" customHeight="1">
      <c r="P313" s="6">
        <v>3200</v>
      </c>
      <c r="Q313" s="6" t="s">
        <v>3680</v>
      </c>
      <c r="R313" s="6" t="s">
        <v>3681</v>
      </c>
      <c r="S313" s="6" t="s">
        <v>3694</v>
      </c>
      <c r="U313" s="6" t="s">
        <v>3695</v>
      </c>
      <c r="V313" s="2" t="s">
        <v>23</v>
      </c>
      <c r="W313" s="2" t="s">
        <v>23</v>
      </c>
    </row>
    <row r="314" spans="15:23" ht="16" customHeight="1">
      <c r="O314" s="6" t="s">
        <v>2110</v>
      </c>
      <c r="P314" s="6">
        <v>3250</v>
      </c>
      <c r="Q314" s="6" t="s">
        <v>3684</v>
      </c>
      <c r="R314" s="6" t="s">
        <v>2199</v>
      </c>
      <c r="S314" s="6" t="s">
        <v>3685</v>
      </c>
      <c r="U314" s="6" t="s">
        <v>3696</v>
      </c>
      <c r="V314" s="2" t="s">
        <v>23</v>
      </c>
      <c r="W314" s="2" t="s">
        <v>23</v>
      </c>
    </row>
    <row r="315" spans="15:23" ht="16" customHeight="1">
      <c r="P315" s="6">
        <v>3270</v>
      </c>
      <c r="Q315" s="6" t="s">
        <v>3684</v>
      </c>
      <c r="R315" s="6" t="s">
        <v>2199</v>
      </c>
      <c r="S315" s="6" t="s">
        <v>3687</v>
      </c>
      <c r="U315" s="6" t="s">
        <v>3697</v>
      </c>
      <c r="V315" s="2" t="s">
        <v>23</v>
      </c>
      <c r="W315" s="2" t="s">
        <v>23</v>
      </c>
    </row>
    <row r="316" spans="15:23" ht="16" customHeight="1">
      <c r="P316" s="6">
        <v>3350</v>
      </c>
      <c r="Q316" s="6" t="s">
        <v>3094</v>
      </c>
      <c r="R316" s="6" t="s">
        <v>3095</v>
      </c>
      <c r="S316" s="6" t="s">
        <v>3096</v>
      </c>
      <c r="T316" s="6" t="s">
        <v>3698</v>
      </c>
      <c r="U316" s="6" t="s">
        <v>3699</v>
      </c>
      <c r="V316" s="2" t="s">
        <v>30</v>
      </c>
      <c r="W316" s="2" t="s">
        <v>139</v>
      </c>
    </row>
    <row r="317" spans="15:23" ht="16" customHeight="1">
      <c r="O317" s="6" t="s">
        <v>2110</v>
      </c>
      <c r="P317" s="6">
        <v>3370</v>
      </c>
      <c r="Q317" s="6" t="s">
        <v>3684</v>
      </c>
      <c r="R317" s="6" t="s">
        <v>2199</v>
      </c>
      <c r="S317" s="6" t="s">
        <v>3700</v>
      </c>
      <c r="U317" s="6" t="s">
        <v>3701</v>
      </c>
      <c r="V317" s="2" t="s">
        <v>23</v>
      </c>
      <c r="W317" s="2" t="s">
        <v>23</v>
      </c>
    </row>
    <row r="318" spans="15:23" ht="16" customHeight="1">
      <c r="O318" s="6" t="s">
        <v>2110</v>
      </c>
      <c r="P318" s="6">
        <v>3400</v>
      </c>
      <c r="Q318" s="6" t="s">
        <v>3684</v>
      </c>
      <c r="R318" s="6" t="s">
        <v>2199</v>
      </c>
      <c r="S318" s="6" t="s">
        <v>3702</v>
      </c>
      <c r="U318" s="6" t="s">
        <v>3703</v>
      </c>
      <c r="V318" s="2" t="s">
        <v>23</v>
      </c>
      <c r="W318" s="2" t="s">
        <v>23</v>
      </c>
    </row>
    <row r="319" spans="15:23" ht="16" customHeight="1">
      <c r="O319" s="6" t="s">
        <v>2110</v>
      </c>
      <c r="P319" s="6">
        <v>3420</v>
      </c>
      <c r="Q319" s="6" t="s">
        <v>3684</v>
      </c>
      <c r="R319" s="6" t="s">
        <v>2199</v>
      </c>
      <c r="S319" s="6" t="s">
        <v>3704</v>
      </c>
      <c r="U319" s="6" t="s">
        <v>3705</v>
      </c>
      <c r="V319" s="2" t="s">
        <v>23</v>
      </c>
      <c r="W319" s="2" t="s">
        <v>23</v>
      </c>
    </row>
    <row r="320" spans="15:23" ht="16" customHeight="1">
      <c r="P320" s="6">
        <v>3430</v>
      </c>
      <c r="Q320" s="6" t="s">
        <v>3689</v>
      </c>
      <c r="R320" s="6" t="s">
        <v>3421</v>
      </c>
      <c r="S320" s="6" t="s">
        <v>3706</v>
      </c>
      <c r="U320" s="6" t="s">
        <v>3707</v>
      </c>
      <c r="V320" s="2" t="s">
        <v>23</v>
      </c>
      <c r="W320" s="2" t="s">
        <v>23</v>
      </c>
    </row>
    <row r="321" spans="15:23" ht="16" customHeight="1">
      <c r="P321" s="6">
        <v>3480</v>
      </c>
      <c r="Q321" s="6" t="s">
        <v>3601</v>
      </c>
      <c r="R321" s="6" t="s">
        <v>3602</v>
      </c>
      <c r="S321" s="6" t="s">
        <v>3708</v>
      </c>
      <c r="U321" s="6" t="s">
        <v>3709</v>
      </c>
      <c r="V321" s="2" t="s">
        <v>23</v>
      </c>
      <c r="W321" s="2" t="s">
        <v>23</v>
      </c>
    </row>
    <row r="322" spans="15:23" ht="16" customHeight="1">
      <c r="P322" s="6">
        <v>3490</v>
      </c>
      <c r="Q322" s="6" t="s">
        <v>2076</v>
      </c>
      <c r="R322" s="6" t="s">
        <v>2077</v>
      </c>
      <c r="S322" s="6" t="s">
        <v>3710</v>
      </c>
      <c r="U322" s="6" t="s">
        <v>3711</v>
      </c>
      <c r="V322" s="2" t="s">
        <v>23</v>
      </c>
      <c r="W322" s="2" t="s">
        <v>30</v>
      </c>
    </row>
    <row r="323" spans="15:23" ht="16" customHeight="1">
      <c r="P323" s="6">
        <v>3520</v>
      </c>
      <c r="Q323" s="6" t="s">
        <v>3684</v>
      </c>
      <c r="R323" s="6" t="s">
        <v>2199</v>
      </c>
      <c r="S323" s="6" t="s">
        <v>3700</v>
      </c>
      <c r="U323" s="6" t="s">
        <v>3712</v>
      </c>
      <c r="V323" s="2" t="s">
        <v>23</v>
      </c>
      <c r="W323" s="2" t="s">
        <v>23</v>
      </c>
    </row>
    <row r="324" spans="15:23" ht="16" customHeight="1">
      <c r="P324" s="6">
        <v>3550</v>
      </c>
      <c r="Q324" s="6" t="s">
        <v>3684</v>
      </c>
      <c r="R324" s="6" t="s">
        <v>2199</v>
      </c>
      <c r="S324" s="6" t="s">
        <v>3704</v>
      </c>
      <c r="U324" s="6" t="s">
        <v>3713</v>
      </c>
      <c r="V324" s="2" t="s">
        <v>23</v>
      </c>
      <c r="W324" s="2" t="s">
        <v>23</v>
      </c>
    </row>
    <row r="325" spans="15:23" ht="16" customHeight="1">
      <c r="P325" s="6">
        <v>3560</v>
      </c>
      <c r="Q325" s="6" t="s">
        <v>3689</v>
      </c>
      <c r="R325" s="6" t="s">
        <v>3421</v>
      </c>
      <c r="S325" s="6" t="s">
        <v>3706</v>
      </c>
      <c r="U325" s="6" t="s">
        <v>3714</v>
      </c>
      <c r="V325" s="2" t="s">
        <v>23</v>
      </c>
      <c r="W325" s="2" t="s">
        <v>23</v>
      </c>
    </row>
    <row r="326" spans="15:23" ht="16" customHeight="1">
      <c r="O326" s="6" t="s">
        <v>2110</v>
      </c>
      <c r="P326" s="6">
        <v>3610</v>
      </c>
      <c r="Q326" s="6" t="s">
        <v>3684</v>
      </c>
      <c r="R326" s="6" t="s">
        <v>2199</v>
      </c>
      <c r="S326" s="6" t="s">
        <v>3715</v>
      </c>
      <c r="U326" s="6" t="s">
        <v>3716</v>
      </c>
      <c r="V326" s="2" t="s">
        <v>23</v>
      </c>
      <c r="W326" s="2" t="s">
        <v>23</v>
      </c>
    </row>
    <row r="327" spans="15:23" ht="16" customHeight="1">
      <c r="O327" s="6" t="s">
        <v>2110</v>
      </c>
      <c r="P327" s="6">
        <v>3630</v>
      </c>
      <c r="Q327" s="6" t="s">
        <v>3684</v>
      </c>
      <c r="R327" s="6" t="s">
        <v>2199</v>
      </c>
      <c r="S327" s="6" t="s">
        <v>3717</v>
      </c>
      <c r="U327" s="6" t="s">
        <v>3718</v>
      </c>
      <c r="V327" s="2" t="s">
        <v>23</v>
      </c>
      <c r="W327" s="2" t="s">
        <v>23</v>
      </c>
    </row>
    <row r="328" spans="15:23" ht="16" customHeight="1">
      <c r="O328" s="6" t="s">
        <v>2110</v>
      </c>
      <c r="P328" s="6">
        <v>3650</v>
      </c>
      <c r="Q328" s="6" t="s">
        <v>3684</v>
      </c>
      <c r="R328" s="6" t="s">
        <v>2199</v>
      </c>
      <c r="S328" s="6" t="s">
        <v>3719</v>
      </c>
      <c r="U328" s="6" t="s">
        <v>3720</v>
      </c>
      <c r="V328" s="2" t="s">
        <v>23</v>
      </c>
      <c r="W328" s="2" t="s">
        <v>23</v>
      </c>
    </row>
    <row r="329" spans="15:23" ht="16" customHeight="1">
      <c r="O329" s="6" t="s">
        <v>2110</v>
      </c>
      <c r="P329" s="6">
        <v>3670</v>
      </c>
      <c r="Q329" s="6" t="s">
        <v>3684</v>
      </c>
      <c r="R329" s="6" t="s">
        <v>2199</v>
      </c>
      <c r="S329" s="6" t="s">
        <v>3721</v>
      </c>
      <c r="U329" s="6" t="s">
        <v>3722</v>
      </c>
      <c r="V329" s="2" t="s">
        <v>23</v>
      </c>
      <c r="W329" s="2" t="s">
        <v>23</v>
      </c>
    </row>
    <row r="330" spans="15:23" ht="16" customHeight="1">
      <c r="O330" s="6" t="s">
        <v>2110</v>
      </c>
      <c r="P330" s="6">
        <v>3690</v>
      </c>
      <c r="Q330" s="6" t="s">
        <v>3684</v>
      </c>
      <c r="R330" s="6" t="s">
        <v>2199</v>
      </c>
      <c r="S330" s="6" t="s">
        <v>3723</v>
      </c>
      <c r="U330" s="6" t="s">
        <v>3724</v>
      </c>
      <c r="V330" s="2" t="s">
        <v>23</v>
      </c>
      <c r="W330" s="2" t="s">
        <v>23</v>
      </c>
    </row>
    <row r="331" spans="15:23" ht="16" customHeight="1">
      <c r="P331" s="6">
        <v>3710</v>
      </c>
      <c r="Q331" s="6" t="s">
        <v>3684</v>
      </c>
      <c r="R331" s="6" t="s">
        <v>2199</v>
      </c>
      <c r="S331" s="6" t="s">
        <v>3725</v>
      </c>
      <c r="U331" s="6" t="s">
        <v>3726</v>
      </c>
      <c r="V331" s="2" t="s">
        <v>23</v>
      </c>
      <c r="W331" s="2" t="s">
        <v>23</v>
      </c>
    </row>
    <row r="332" spans="15:23" ht="16" customHeight="1">
      <c r="P332" s="6">
        <v>3730</v>
      </c>
      <c r="Q332" s="6" t="s">
        <v>3684</v>
      </c>
      <c r="R332" s="6" t="s">
        <v>2199</v>
      </c>
      <c r="S332" s="6" t="s">
        <v>3727</v>
      </c>
      <c r="U332" s="6" t="s">
        <v>3728</v>
      </c>
      <c r="V332" s="2" t="s">
        <v>23</v>
      </c>
      <c r="W332" s="2" t="s">
        <v>23</v>
      </c>
    </row>
    <row r="333" spans="15:23" ht="16" customHeight="1">
      <c r="O333" s="6" t="s">
        <v>2110</v>
      </c>
      <c r="P333" s="6">
        <v>3750</v>
      </c>
      <c r="Q333" s="6" t="s">
        <v>3684</v>
      </c>
      <c r="R333" s="6" t="s">
        <v>2199</v>
      </c>
      <c r="S333" s="6" t="s">
        <v>3729</v>
      </c>
      <c r="U333" s="6" t="s">
        <v>3730</v>
      </c>
      <c r="V333" s="2" t="s">
        <v>23</v>
      </c>
      <c r="W333" s="2" t="s">
        <v>23</v>
      </c>
    </row>
    <row r="334" spans="15:23" ht="16" customHeight="1">
      <c r="O334" s="6" t="s">
        <v>2110</v>
      </c>
      <c r="P334" s="6">
        <v>3820</v>
      </c>
      <c r="Q334" s="6" t="s">
        <v>3684</v>
      </c>
      <c r="R334" s="6" t="s">
        <v>2199</v>
      </c>
      <c r="S334" s="6" t="s">
        <v>3731</v>
      </c>
      <c r="U334" s="6" t="s">
        <v>3732</v>
      </c>
      <c r="V334" s="2" t="s">
        <v>23</v>
      </c>
      <c r="W334" s="2" t="s">
        <v>23</v>
      </c>
    </row>
    <row r="335" spans="15:23" ht="16" customHeight="1">
      <c r="P335" s="6">
        <v>3870</v>
      </c>
      <c r="Q335" s="6" t="s">
        <v>3733</v>
      </c>
      <c r="R335" s="6" t="s">
        <v>3734</v>
      </c>
      <c r="S335" s="6" t="s">
        <v>3735</v>
      </c>
      <c r="U335" s="6" t="s">
        <v>3736</v>
      </c>
      <c r="V335" s="2" t="s">
        <v>30</v>
      </c>
      <c r="W335" s="2" t="s">
        <v>139</v>
      </c>
    </row>
    <row r="336" spans="15:23" ht="16" customHeight="1">
      <c r="P336" s="6">
        <v>3890</v>
      </c>
      <c r="Q336" s="6" t="s">
        <v>3540</v>
      </c>
      <c r="R336" s="6" t="s">
        <v>3541</v>
      </c>
      <c r="S336" s="6" t="s">
        <v>3737</v>
      </c>
      <c r="U336" s="6" t="s">
        <v>3738</v>
      </c>
      <c r="V336" s="2" t="s">
        <v>30</v>
      </c>
      <c r="W336" s="2" t="s">
        <v>30</v>
      </c>
    </row>
    <row r="337" spans="16:23" ht="16" customHeight="1">
      <c r="P337" s="6">
        <v>3910</v>
      </c>
      <c r="Q337" s="6" t="s">
        <v>3739</v>
      </c>
      <c r="R337" s="6" t="s">
        <v>3740</v>
      </c>
      <c r="S337" s="6" t="s">
        <v>3741</v>
      </c>
      <c r="U337" s="6" t="s">
        <v>3742</v>
      </c>
      <c r="V337" s="2" t="s">
        <v>30</v>
      </c>
      <c r="W337" s="2" t="s">
        <v>139</v>
      </c>
    </row>
    <row r="338" spans="16:23" ht="16" customHeight="1">
      <c r="P338" s="6">
        <v>3920</v>
      </c>
      <c r="Q338" s="6" t="s">
        <v>3304</v>
      </c>
      <c r="R338" s="6" t="s">
        <v>2077</v>
      </c>
      <c r="S338" s="6" t="s">
        <v>3743</v>
      </c>
      <c r="U338" s="6" t="s">
        <v>3744</v>
      </c>
      <c r="V338" s="2" t="s">
        <v>23</v>
      </c>
      <c r="W338" s="2" t="s">
        <v>23</v>
      </c>
    </row>
    <row r="339" spans="16:23" ht="16" customHeight="1">
      <c r="P339" s="6">
        <v>3930</v>
      </c>
      <c r="Q339" s="6" t="s">
        <v>3235</v>
      </c>
      <c r="R339" s="6" t="s">
        <v>3179</v>
      </c>
      <c r="S339" s="6" t="s">
        <v>3745</v>
      </c>
      <c r="U339" s="6" t="s">
        <v>3746</v>
      </c>
      <c r="V339" s="2" t="s">
        <v>30</v>
      </c>
      <c r="W339" s="2" t="s">
        <v>30</v>
      </c>
    </row>
    <row r="340" spans="16:23" ht="16" customHeight="1">
      <c r="P340" s="6">
        <v>3980</v>
      </c>
      <c r="Q340" s="6" t="s">
        <v>3235</v>
      </c>
      <c r="R340" s="6" t="s">
        <v>3179</v>
      </c>
      <c r="S340" s="6" t="s">
        <v>3236</v>
      </c>
      <c r="T340" s="6" t="s">
        <v>3559</v>
      </c>
      <c r="U340" s="6" t="s">
        <v>3747</v>
      </c>
      <c r="V340" s="2" t="s">
        <v>30</v>
      </c>
      <c r="W340" s="2" t="s">
        <v>139</v>
      </c>
    </row>
    <row r="341" spans="16:23" ht="16" customHeight="1">
      <c r="P341" s="6">
        <v>4020</v>
      </c>
      <c r="Q341" s="6" t="s">
        <v>3680</v>
      </c>
      <c r="R341" s="6" t="s">
        <v>3681</v>
      </c>
      <c r="S341" s="6" t="s">
        <v>3748</v>
      </c>
      <c r="U341" s="6" t="s">
        <v>3749</v>
      </c>
      <c r="V341" s="2" t="s">
        <v>23</v>
      </c>
      <c r="W341" s="2" t="s">
        <v>23</v>
      </c>
    </row>
    <row r="342" spans="16:23" ht="16" customHeight="1">
      <c r="P342" s="6">
        <v>4070</v>
      </c>
      <c r="Q342" s="6" t="s">
        <v>3684</v>
      </c>
      <c r="R342" s="6" t="s">
        <v>2199</v>
      </c>
      <c r="S342" s="6" t="s">
        <v>3750</v>
      </c>
      <c r="U342" s="6" t="s">
        <v>3751</v>
      </c>
      <c r="V342" s="2" t="s">
        <v>23</v>
      </c>
      <c r="W342" s="2" t="s">
        <v>23</v>
      </c>
    </row>
    <row r="343" spans="16:23" ht="16" customHeight="1">
      <c r="P343" s="6">
        <v>4090</v>
      </c>
      <c r="Q343" s="6" t="s">
        <v>3684</v>
      </c>
      <c r="R343" s="6" t="s">
        <v>2199</v>
      </c>
      <c r="S343" s="6" t="s">
        <v>3752</v>
      </c>
      <c r="U343" s="6" t="s">
        <v>3753</v>
      </c>
      <c r="V343" s="2" t="s">
        <v>23</v>
      </c>
      <c r="W343" s="2" t="s">
        <v>23</v>
      </c>
    </row>
    <row r="344" spans="16:23" ht="16" customHeight="1">
      <c r="P344" s="6">
        <v>4110</v>
      </c>
      <c r="Q344" s="6" t="s">
        <v>3680</v>
      </c>
      <c r="R344" s="6" t="s">
        <v>3681</v>
      </c>
      <c r="S344" s="6" t="s">
        <v>3748</v>
      </c>
      <c r="U344" s="6" t="s">
        <v>3754</v>
      </c>
      <c r="V344" s="2" t="s">
        <v>23</v>
      </c>
      <c r="W344" s="2" t="s">
        <v>23</v>
      </c>
    </row>
    <row r="345" spans="16:23" ht="16" customHeight="1">
      <c r="P345" s="6">
        <v>4160</v>
      </c>
      <c r="Q345" s="6" t="s">
        <v>3684</v>
      </c>
      <c r="R345" s="6" t="s">
        <v>2199</v>
      </c>
      <c r="S345" s="6" t="s">
        <v>3750</v>
      </c>
      <c r="U345" s="6" t="s">
        <v>3755</v>
      </c>
      <c r="V345" s="2" t="s">
        <v>23</v>
      </c>
      <c r="W345" s="2" t="s">
        <v>23</v>
      </c>
    </row>
    <row r="346" spans="16:23" ht="16" customHeight="1">
      <c r="P346" s="6">
        <v>4180</v>
      </c>
      <c r="Q346" s="6" t="s">
        <v>3684</v>
      </c>
      <c r="R346" s="6" t="s">
        <v>2199</v>
      </c>
      <c r="S346" s="6" t="s">
        <v>3752</v>
      </c>
      <c r="U346" s="6" t="s">
        <v>3756</v>
      </c>
      <c r="V346" s="2" t="s">
        <v>23</v>
      </c>
      <c r="W346" s="2" t="s">
        <v>23</v>
      </c>
    </row>
    <row r="347" spans="16:23" ht="16" customHeight="1">
      <c r="P347" s="6">
        <v>4220</v>
      </c>
      <c r="Q347" s="6" t="s">
        <v>3757</v>
      </c>
      <c r="R347" s="6" t="s">
        <v>3758</v>
      </c>
      <c r="S347" s="6" t="s">
        <v>3759</v>
      </c>
      <c r="U347" s="6" t="s">
        <v>3760</v>
      </c>
      <c r="V347" s="2" t="s">
        <v>30</v>
      </c>
      <c r="W347" s="2" t="s">
        <v>30</v>
      </c>
    </row>
    <row r="348" spans="16:23" ht="16" customHeight="1">
      <c r="P348" s="6">
        <v>4240</v>
      </c>
      <c r="Q348" s="6" t="s">
        <v>3761</v>
      </c>
      <c r="R348" s="6" t="s">
        <v>3758</v>
      </c>
      <c r="S348" s="6" t="s">
        <v>3762</v>
      </c>
      <c r="U348" s="6" t="s">
        <v>3763</v>
      </c>
      <c r="V348" s="2" t="s">
        <v>30</v>
      </c>
      <c r="W348" s="2" t="s">
        <v>30</v>
      </c>
    </row>
    <row r="349" spans="16:23" ht="16" customHeight="1">
      <c r="P349" s="6">
        <v>4260</v>
      </c>
      <c r="Q349" s="6" t="s">
        <v>3764</v>
      </c>
      <c r="R349" s="6" t="s">
        <v>3758</v>
      </c>
      <c r="S349" s="6" t="s">
        <v>3765</v>
      </c>
      <c r="U349" s="6" t="s">
        <v>3766</v>
      </c>
      <c r="V349" s="2" t="s">
        <v>30</v>
      </c>
      <c r="W349" s="2" t="s">
        <v>30</v>
      </c>
    </row>
    <row r="350" spans="16:23" ht="16" customHeight="1">
      <c r="P350" s="6">
        <v>4290</v>
      </c>
      <c r="Q350" s="6" t="s">
        <v>3767</v>
      </c>
      <c r="R350" s="6" t="s">
        <v>3593</v>
      </c>
      <c r="S350" s="6" t="s">
        <v>3768</v>
      </c>
      <c r="U350" s="6" t="s">
        <v>3769</v>
      </c>
      <c r="V350" s="2" t="s">
        <v>30</v>
      </c>
      <c r="W350" s="2" t="s">
        <v>30</v>
      </c>
    </row>
    <row r="351" spans="16:23" ht="16" customHeight="1">
      <c r="P351" s="6">
        <v>4310</v>
      </c>
      <c r="Q351" s="6" t="s">
        <v>3770</v>
      </c>
      <c r="R351" s="6" t="s">
        <v>3771</v>
      </c>
      <c r="S351" s="6" t="s">
        <v>3772</v>
      </c>
      <c r="U351" s="6" t="s">
        <v>3773</v>
      </c>
      <c r="V351" s="2" t="s">
        <v>139</v>
      </c>
      <c r="W351" s="2" t="s">
        <v>139</v>
      </c>
    </row>
    <row r="352" spans="16:23" ht="16" customHeight="1">
      <c r="P352" s="6">
        <v>4410</v>
      </c>
      <c r="Q352" s="6" t="s">
        <v>3601</v>
      </c>
      <c r="R352" s="6" t="s">
        <v>3602</v>
      </c>
      <c r="S352" s="6" t="s">
        <v>3774</v>
      </c>
      <c r="U352" s="6" t="s">
        <v>3775</v>
      </c>
      <c r="V352" s="2" t="s">
        <v>30</v>
      </c>
      <c r="W352" s="2" t="s">
        <v>23</v>
      </c>
    </row>
    <row r="353" spans="15:23" ht="16" customHeight="1">
      <c r="O353" s="6" t="s">
        <v>2110</v>
      </c>
      <c r="P353" s="6">
        <v>4480</v>
      </c>
      <c r="Q353" s="6" t="s">
        <v>3684</v>
      </c>
      <c r="R353" s="6" t="s">
        <v>2199</v>
      </c>
      <c r="S353" s="6" t="s">
        <v>3776</v>
      </c>
      <c r="U353" s="6" t="s">
        <v>3777</v>
      </c>
      <c r="V353" s="2" t="s">
        <v>23</v>
      </c>
      <c r="W353" s="2" t="s">
        <v>23</v>
      </c>
    </row>
    <row r="354" spans="15:23" ht="16" customHeight="1">
      <c r="P354" s="6">
        <v>3280</v>
      </c>
      <c r="Q354" s="6" t="s">
        <v>3689</v>
      </c>
      <c r="R354" s="6" t="s">
        <v>3421</v>
      </c>
      <c r="S354" s="6" t="s">
        <v>3690</v>
      </c>
      <c r="U354" s="6" t="s">
        <v>3778</v>
      </c>
      <c r="V354" s="2" t="s">
        <v>23</v>
      </c>
      <c r="W354" s="2" t="s">
        <v>139</v>
      </c>
    </row>
    <row r="355" spans="15:23" ht="16" customHeight="1">
      <c r="P355" s="6">
        <v>3330</v>
      </c>
      <c r="Q355" s="6" t="s">
        <v>3601</v>
      </c>
      <c r="R355" s="6" t="s">
        <v>3602</v>
      </c>
      <c r="S355" s="6" t="s">
        <v>3692</v>
      </c>
      <c r="U355" s="6" t="s">
        <v>3779</v>
      </c>
      <c r="V355" s="2" t="s">
        <v>23</v>
      </c>
      <c r="W355" s="2" t="s">
        <v>23</v>
      </c>
    </row>
    <row r="356" spans="15:23" ht="16" customHeight="1">
      <c r="P356" s="6">
        <v>4510</v>
      </c>
      <c r="Q356" s="6" t="s">
        <v>2902</v>
      </c>
      <c r="R356" s="6" t="s">
        <v>2903</v>
      </c>
      <c r="S356" s="6" t="s">
        <v>3780</v>
      </c>
      <c r="U356" s="6" t="s">
        <v>3781</v>
      </c>
      <c r="V356" s="2" t="s">
        <v>30</v>
      </c>
      <c r="W356" s="2" t="s">
        <v>139</v>
      </c>
    </row>
    <row r="357" spans="15:23" ht="16" customHeight="1">
      <c r="P357" s="6">
        <v>4520</v>
      </c>
      <c r="Q357" s="6" t="s">
        <v>3680</v>
      </c>
      <c r="R357" s="6" t="s">
        <v>3681</v>
      </c>
      <c r="S357" s="6" t="s">
        <v>3782</v>
      </c>
      <c r="U357" s="6" t="s">
        <v>3783</v>
      </c>
      <c r="V357" s="2" t="s">
        <v>23</v>
      </c>
      <c r="W357" s="2" t="s">
        <v>23</v>
      </c>
    </row>
    <row r="358" spans="15:23" ht="16" customHeight="1">
      <c r="P358" s="6">
        <v>4540</v>
      </c>
      <c r="Q358" s="6" t="s">
        <v>3684</v>
      </c>
      <c r="R358" s="6" t="s">
        <v>2199</v>
      </c>
      <c r="S358" s="6" t="s">
        <v>3784</v>
      </c>
      <c r="U358" s="6" t="s">
        <v>3785</v>
      </c>
      <c r="V358" s="2" t="s">
        <v>23</v>
      </c>
      <c r="W358" s="2" t="s">
        <v>23</v>
      </c>
    </row>
    <row r="359" spans="15:23" ht="16" customHeight="1">
      <c r="P359" s="6">
        <v>4560</v>
      </c>
      <c r="Q359" s="6" t="s">
        <v>3684</v>
      </c>
      <c r="R359" s="6" t="s">
        <v>2199</v>
      </c>
      <c r="S359" s="6" t="s">
        <v>3786</v>
      </c>
      <c r="U359" s="6" t="s">
        <v>3787</v>
      </c>
      <c r="V359" s="2" t="s">
        <v>23</v>
      </c>
      <c r="W359" s="2" t="s">
        <v>23</v>
      </c>
    </row>
  </sheetData>
  <autoFilter ref="A1:W359" xr:uid="{00000000-0001-0000-0000-000000000000}">
    <sortState xmlns:xlrd2="http://schemas.microsoft.com/office/spreadsheetml/2017/richdata2" ref="A2:W359">
      <sortCondition ref="A1:A359"/>
    </sortState>
  </autoFilter>
  <phoneticPr fontId="18"/>
  <conditionalFormatting sqref="V1:V1048576">
    <cfRule type="expression" dxfId="5" priority="1">
      <formula>$V1&lt;&gt;$W1</formula>
    </cfRule>
  </conditionalFormatting>
  <conditionalFormatting sqref="F1:F1048576">
    <cfRule type="expression" dxfId="4" priority="2">
      <formula>$E1="Aligned"</formula>
    </cfRule>
    <cfRule type="expression" dxfId="3" priority="3">
      <formula>AND(LEN(F1)&gt;0,$F1&lt;&gt;V1)</formula>
    </cfRule>
  </conditionalFormatting>
  <conditionalFormatting sqref="A1:X1048576">
    <cfRule type="expression" dxfId="2" priority="4">
      <formula>"ibg"=MID($B1,1,3)</formula>
    </cfRule>
    <cfRule type="expression" dxfId="1" priority="5">
      <formula>"cac"=MID($Q1,1,3)</formula>
    </cfRule>
  </conditionalFormatting>
  <pageMargins left="0.75" right="0.75" top="1" bottom="1" header="0.5" footer="0.5"/>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97D6-4115-4AC7-A703-D14FA3991A45}">
  <dimension ref="A1:N240"/>
  <sheetViews>
    <sheetView topLeftCell="B1" zoomScale="90" zoomScaleNormal="90" workbookViewId="0">
      <selection activeCell="B1" sqref="A1:XFD1048576"/>
    </sheetView>
  </sheetViews>
  <sheetFormatPr baseColWidth="10" defaultColWidth="10.6640625" defaultRowHeight="15.75" customHeight="1"/>
  <cols>
    <col min="1" max="1" width="5.6640625" style="32" customWidth="1"/>
    <col min="2" max="2" width="8.83203125" style="33" bestFit="1" customWidth="1"/>
    <col min="3" max="3" width="9.5" style="33" bestFit="1" customWidth="1"/>
    <col min="4" max="4" width="3.6640625" style="32" bestFit="1" customWidth="1"/>
    <col min="5" max="5" width="4.33203125" style="32" bestFit="1" customWidth="1"/>
    <col min="6" max="7" width="34" style="33" customWidth="1"/>
    <col min="8" max="8" width="10.6640625" style="32" customWidth="1"/>
    <col min="9" max="9" width="8.5" style="32" bestFit="1" customWidth="1"/>
    <col min="10" max="10" width="181.83203125" style="33" customWidth="1"/>
    <col min="11" max="11" width="9.1640625" style="33" bestFit="1" customWidth="1"/>
    <col min="12" max="12" width="5" style="33" bestFit="1" customWidth="1"/>
    <col min="13" max="14" width="11.1640625" style="33" customWidth="1"/>
    <col min="15" max="16384" width="10.6640625" style="33"/>
  </cols>
  <sheetData>
    <row r="1" spans="1:14" ht="15.75" customHeight="1">
      <c r="A1" s="32" t="s">
        <v>3879</v>
      </c>
      <c r="B1" s="33" t="s">
        <v>2040</v>
      </c>
      <c r="D1" s="34" t="s">
        <v>1577</v>
      </c>
      <c r="E1" s="34" t="s">
        <v>3880</v>
      </c>
      <c r="F1" s="33" t="s">
        <v>3881</v>
      </c>
      <c r="G1" s="33" t="s">
        <v>3882</v>
      </c>
      <c r="H1" s="32" t="s">
        <v>3883</v>
      </c>
      <c r="I1" s="32" t="s">
        <v>3884</v>
      </c>
      <c r="J1" s="33" t="s">
        <v>3885</v>
      </c>
      <c r="K1" s="33" t="s">
        <v>3886</v>
      </c>
      <c r="L1" s="33" t="s">
        <v>3880</v>
      </c>
      <c r="M1" s="33" t="s">
        <v>3887</v>
      </c>
      <c r="N1" s="33" t="s">
        <v>3888</v>
      </c>
    </row>
    <row r="2" spans="1:14" ht="15.75" customHeight="1">
      <c r="A2" s="32">
        <v>1000</v>
      </c>
      <c r="B2" s="33" t="s">
        <v>4129</v>
      </c>
      <c r="C2" s="33" t="s">
        <v>1586</v>
      </c>
      <c r="D2" s="32">
        <v>1</v>
      </c>
      <c r="E2" s="32" t="s">
        <v>23</v>
      </c>
      <c r="F2" s="33" t="s">
        <v>1587</v>
      </c>
      <c r="G2" s="33" t="s">
        <v>3894</v>
      </c>
      <c r="I2" s="32">
        <v>1070</v>
      </c>
      <c r="J2" s="33" t="s">
        <v>4130</v>
      </c>
      <c r="K2" s="33" t="s">
        <v>3890</v>
      </c>
      <c r="L2" s="33" t="s">
        <v>23</v>
      </c>
    </row>
    <row r="3" spans="1:14" ht="15.75" customHeight="1">
      <c r="A3" s="32">
        <v>1010</v>
      </c>
      <c r="B3" s="33" t="s">
        <v>4131</v>
      </c>
      <c r="C3" s="33" t="s">
        <v>1592</v>
      </c>
      <c r="D3" s="32">
        <v>1</v>
      </c>
      <c r="E3" s="32" t="s">
        <v>23</v>
      </c>
      <c r="F3" s="33" t="s">
        <v>1593</v>
      </c>
      <c r="G3" s="33" t="s">
        <v>1594</v>
      </c>
      <c r="H3" s="32" t="s">
        <v>1595</v>
      </c>
      <c r="I3" s="32">
        <v>1100</v>
      </c>
      <c r="J3" s="33" t="s">
        <v>4132</v>
      </c>
      <c r="K3" s="33" t="s">
        <v>3890</v>
      </c>
      <c r="L3" s="33" t="s">
        <v>23</v>
      </c>
      <c r="N3" s="33" t="s">
        <v>3896</v>
      </c>
    </row>
    <row r="4" spans="1:14" ht="15.75" customHeight="1">
      <c r="A4" s="32">
        <v>1020</v>
      </c>
      <c r="C4" s="33" t="s">
        <v>3791</v>
      </c>
      <c r="I4" s="32">
        <v>1110</v>
      </c>
      <c r="J4" s="33" t="s">
        <v>4133</v>
      </c>
      <c r="K4" s="33" t="s">
        <v>3908</v>
      </c>
      <c r="N4" s="33" t="s">
        <v>4006</v>
      </c>
    </row>
    <row r="5" spans="1:14" ht="15.75" customHeight="1">
      <c r="A5" s="32">
        <v>1030</v>
      </c>
      <c r="B5" s="33" t="s">
        <v>4134</v>
      </c>
      <c r="C5" s="33" t="s">
        <v>1588</v>
      </c>
      <c r="D5" s="32">
        <v>1</v>
      </c>
      <c r="E5" s="32" t="s">
        <v>23</v>
      </c>
      <c r="F5" s="33" t="s">
        <v>1589</v>
      </c>
      <c r="G5" s="33" t="s">
        <v>1590</v>
      </c>
      <c r="H5" s="32" t="s">
        <v>1591</v>
      </c>
      <c r="I5" s="32">
        <v>1080</v>
      </c>
      <c r="J5" s="33" t="s">
        <v>4135</v>
      </c>
      <c r="K5" s="33" t="s">
        <v>3890</v>
      </c>
      <c r="L5" s="33" t="s">
        <v>30</v>
      </c>
      <c r="M5" s="33" t="s">
        <v>3895</v>
      </c>
    </row>
    <row r="6" spans="1:14" ht="15.75" customHeight="1">
      <c r="A6" s="32">
        <v>1040</v>
      </c>
      <c r="B6" s="33" t="s">
        <v>4136</v>
      </c>
      <c r="C6" s="33" t="s">
        <v>1797</v>
      </c>
      <c r="D6" s="32">
        <v>1</v>
      </c>
      <c r="E6" s="32" t="s">
        <v>23</v>
      </c>
      <c r="F6" s="33" t="s">
        <v>1798</v>
      </c>
      <c r="G6" s="33" t="s">
        <v>3974</v>
      </c>
      <c r="H6" s="32" t="s">
        <v>1591</v>
      </c>
      <c r="I6" s="32">
        <v>3120</v>
      </c>
      <c r="J6" s="33" t="s">
        <v>4137</v>
      </c>
      <c r="K6" s="33" t="s">
        <v>3890</v>
      </c>
      <c r="L6" s="33" t="s">
        <v>30</v>
      </c>
      <c r="M6" s="33" t="s">
        <v>3895</v>
      </c>
    </row>
    <row r="7" spans="1:14" ht="15.75" customHeight="1">
      <c r="A7" s="32">
        <v>1050</v>
      </c>
      <c r="B7" s="33" t="s">
        <v>4138</v>
      </c>
      <c r="C7" s="33" t="s">
        <v>1796</v>
      </c>
      <c r="D7" s="32">
        <v>1</v>
      </c>
      <c r="E7" s="32" t="s">
        <v>30</v>
      </c>
      <c r="F7" s="33" t="s">
        <v>3972</v>
      </c>
      <c r="G7" s="33" t="s">
        <v>3973</v>
      </c>
      <c r="H7" s="32" t="s">
        <v>1591</v>
      </c>
      <c r="I7" s="32">
        <v>3110</v>
      </c>
      <c r="J7" s="33" t="s">
        <v>4139</v>
      </c>
      <c r="K7" s="33" t="s">
        <v>3890</v>
      </c>
      <c r="L7" s="33" t="s">
        <v>30</v>
      </c>
      <c r="M7" s="33" t="s">
        <v>3895</v>
      </c>
    </row>
    <row r="8" spans="1:14" ht="15.75" customHeight="1">
      <c r="A8" s="32">
        <v>1060</v>
      </c>
      <c r="B8" s="33" t="s">
        <v>4140</v>
      </c>
      <c r="C8" s="33" t="s">
        <v>1856</v>
      </c>
      <c r="D8" s="32">
        <v>1</v>
      </c>
      <c r="E8" s="32" t="s">
        <v>30</v>
      </c>
      <c r="F8" s="33" t="s">
        <v>4003</v>
      </c>
      <c r="G8" s="33" t="s">
        <v>4004</v>
      </c>
      <c r="H8" s="32" t="s">
        <v>1595</v>
      </c>
      <c r="I8" s="32">
        <v>3450</v>
      </c>
      <c r="J8" s="33" t="s">
        <v>4141</v>
      </c>
      <c r="K8" s="33" t="s">
        <v>3890</v>
      </c>
      <c r="L8" s="33" t="s">
        <v>23</v>
      </c>
      <c r="M8" s="33" t="s">
        <v>4005</v>
      </c>
      <c r="N8" s="33" t="s">
        <v>3896</v>
      </c>
    </row>
    <row r="9" spans="1:14" ht="15.75" customHeight="1">
      <c r="A9" s="32">
        <v>1070</v>
      </c>
      <c r="C9" s="33" t="s">
        <v>3791</v>
      </c>
      <c r="I9" s="32">
        <v>3460</v>
      </c>
      <c r="J9" s="33" t="s">
        <v>4142</v>
      </c>
      <c r="K9" s="33" t="s">
        <v>3908</v>
      </c>
      <c r="N9" s="33" t="s">
        <v>4006</v>
      </c>
    </row>
    <row r="10" spans="1:14" ht="15.75" customHeight="1">
      <c r="A10" s="32">
        <v>1080</v>
      </c>
      <c r="B10" s="33" t="s">
        <v>4143</v>
      </c>
      <c r="C10" s="33" t="s">
        <v>1857</v>
      </c>
      <c r="D10" s="32">
        <v>1</v>
      </c>
      <c r="E10" s="32" t="s">
        <v>30</v>
      </c>
      <c r="F10" s="33" t="s">
        <v>4007</v>
      </c>
      <c r="G10" s="33" t="s">
        <v>4008</v>
      </c>
      <c r="H10" s="32" t="s">
        <v>1591</v>
      </c>
      <c r="I10" s="32">
        <v>3470</v>
      </c>
      <c r="J10" s="33" t="s">
        <v>4144</v>
      </c>
      <c r="K10" s="33" t="s">
        <v>3890</v>
      </c>
      <c r="L10" s="33" t="s">
        <v>30</v>
      </c>
      <c r="M10" s="33" t="s">
        <v>4005</v>
      </c>
    </row>
    <row r="11" spans="1:14" ht="15.75" customHeight="1">
      <c r="A11" s="32">
        <v>1090</v>
      </c>
      <c r="B11" s="33" t="s">
        <v>4145</v>
      </c>
      <c r="C11" s="33" t="s">
        <v>1843</v>
      </c>
      <c r="D11" s="32">
        <v>1</v>
      </c>
      <c r="E11" s="32" t="s">
        <v>30</v>
      </c>
      <c r="F11" s="33" t="s">
        <v>1844</v>
      </c>
      <c r="G11" s="33" t="s">
        <v>1845</v>
      </c>
      <c r="H11" s="32" t="s">
        <v>1595</v>
      </c>
      <c r="I11" s="32">
        <v>3830</v>
      </c>
      <c r="J11" s="33" t="s">
        <v>4146</v>
      </c>
      <c r="K11" s="33" t="s">
        <v>3890</v>
      </c>
      <c r="L11" s="33" t="s">
        <v>23</v>
      </c>
      <c r="N11" s="33" t="s">
        <v>3896</v>
      </c>
    </row>
    <row r="12" spans="1:14" ht="15.75" customHeight="1">
      <c r="A12" s="32">
        <v>1100</v>
      </c>
      <c r="C12" s="33" t="s">
        <v>3791</v>
      </c>
      <c r="I12" s="32">
        <v>3840</v>
      </c>
      <c r="J12" s="33" t="s">
        <v>4147</v>
      </c>
      <c r="K12" s="33" t="s">
        <v>3908</v>
      </c>
      <c r="N12" s="33" t="s">
        <v>4006</v>
      </c>
    </row>
    <row r="13" spans="1:14" ht="15.75" customHeight="1">
      <c r="A13" s="32">
        <v>1110</v>
      </c>
      <c r="B13" s="33" t="s">
        <v>4148</v>
      </c>
      <c r="C13" s="33" t="s">
        <v>1599</v>
      </c>
      <c r="D13" s="32">
        <v>1</v>
      </c>
      <c r="E13" s="32" t="s">
        <v>30</v>
      </c>
      <c r="F13" s="33" t="s">
        <v>1600</v>
      </c>
      <c r="G13" s="33" t="s">
        <v>1601</v>
      </c>
      <c r="H13" s="32" t="s">
        <v>1582</v>
      </c>
      <c r="I13" s="32">
        <v>1930</v>
      </c>
      <c r="J13" s="33" t="s">
        <v>4149</v>
      </c>
      <c r="K13" s="33" t="s">
        <v>3890</v>
      </c>
      <c r="L13" s="33" t="s">
        <v>30</v>
      </c>
    </row>
    <row r="14" spans="1:14" ht="15.75" customHeight="1">
      <c r="A14" s="32">
        <v>1120</v>
      </c>
      <c r="B14" s="33" t="s">
        <v>4150</v>
      </c>
      <c r="C14" s="33" t="s">
        <v>1752</v>
      </c>
      <c r="D14" s="32">
        <v>1</v>
      </c>
      <c r="E14" s="32" t="s">
        <v>30</v>
      </c>
      <c r="F14" s="33" t="s">
        <v>1753</v>
      </c>
      <c r="G14" s="33" t="s">
        <v>3961</v>
      </c>
      <c r="H14" s="32" t="s">
        <v>3950</v>
      </c>
      <c r="I14" s="32">
        <v>2840</v>
      </c>
      <c r="J14" s="33" t="s">
        <v>4151</v>
      </c>
      <c r="K14" s="33" t="s">
        <v>3890</v>
      </c>
      <c r="L14" s="33" t="s">
        <v>23</v>
      </c>
      <c r="N14" s="33" t="s">
        <v>3962</v>
      </c>
    </row>
    <row r="15" spans="1:14" ht="15.75" customHeight="1">
      <c r="A15" s="32">
        <v>1130</v>
      </c>
      <c r="C15" s="33" t="s">
        <v>3791</v>
      </c>
      <c r="I15" s="32">
        <v>2850</v>
      </c>
      <c r="J15" s="33" t="s">
        <v>4152</v>
      </c>
      <c r="K15" s="33" t="s">
        <v>3890</v>
      </c>
      <c r="L15" s="33" t="s">
        <v>23</v>
      </c>
      <c r="N15" s="33" t="s">
        <v>3962</v>
      </c>
    </row>
    <row r="16" spans="1:14" ht="15.75" customHeight="1">
      <c r="A16" s="32">
        <v>1140</v>
      </c>
      <c r="B16" s="33" t="s">
        <v>4153</v>
      </c>
      <c r="C16" s="33" t="s">
        <v>1725</v>
      </c>
      <c r="D16" s="32">
        <v>1</v>
      </c>
      <c r="E16" s="32" t="s">
        <v>30</v>
      </c>
      <c r="F16" s="33" t="s">
        <v>1726</v>
      </c>
      <c r="G16" s="33" t="s">
        <v>1727</v>
      </c>
      <c r="H16" s="32" t="s">
        <v>3950</v>
      </c>
      <c r="I16" s="32">
        <v>2730</v>
      </c>
      <c r="J16" s="33" t="s">
        <v>4154</v>
      </c>
      <c r="K16" s="33" t="s">
        <v>3890</v>
      </c>
      <c r="L16" s="33" t="s">
        <v>30</v>
      </c>
    </row>
    <row r="17" spans="1:14" ht="15.75" customHeight="1">
      <c r="A17" s="32">
        <v>1150</v>
      </c>
      <c r="B17" s="33" t="s">
        <v>4155</v>
      </c>
      <c r="C17" s="33" t="s">
        <v>1721</v>
      </c>
      <c r="D17" s="32">
        <v>1</v>
      </c>
      <c r="E17" s="32" t="s">
        <v>30</v>
      </c>
      <c r="F17" s="33" t="s">
        <v>1722</v>
      </c>
      <c r="G17" s="33" t="s">
        <v>3949</v>
      </c>
      <c r="H17" s="32" t="s">
        <v>3950</v>
      </c>
      <c r="I17" s="32">
        <v>2710</v>
      </c>
      <c r="J17" s="33" t="s">
        <v>4156</v>
      </c>
      <c r="K17" s="33" t="s">
        <v>3890</v>
      </c>
      <c r="L17" s="33" t="s">
        <v>30</v>
      </c>
    </row>
    <row r="18" spans="1:14" ht="15.75" customHeight="1">
      <c r="A18" s="32">
        <v>1160</v>
      </c>
      <c r="B18" s="33" t="s">
        <v>4157</v>
      </c>
      <c r="C18" s="33" t="s">
        <v>1723</v>
      </c>
      <c r="D18" s="32">
        <v>1</v>
      </c>
      <c r="E18" s="32" t="s">
        <v>30</v>
      </c>
      <c r="F18" s="33" t="s">
        <v>1724</v>
      </c>
      <c r="G18" s="33" t="s">
        <v>3951</v>
      </c>
      <c r="H18" s="32" t="s">
        <v>3950</v>
      </c>
      <c r="I18" s="32">
        <v>2690</v>
      </c>
      <c r="J18" s="33" t="s">
        <v>4158</v>
      </c>
      <c r="K18" s="33" t="s">
        <v>3890</v>
      </c>
      <c r="L18" s="33" t="s">
        <v>30</v>
      </c>
    </row>
    <row r="19" spans="1:14" ht="15.75" customHeight="1">
      <c r="A19" s="32">
        <v>1170</v>
      </c>
      <c r="B19" s="33" t="s">
        <v>4159</v>
      </c>
      <c r="C19" s="33" t="s">
        <v>1785</v>
      </c>
      <c r="D19" s="32">
        <v>1</v>
      </c>
      <c r="E19" s="32" t="s">
        <v>30</v>
      </c>
      <c r="F19" s="33" t="s">
        <v>1786</v>
      </c>
      <c r="G19" s="33" t="s">
        <v>1787</v>
      </c>
      <c r="H19" s="32" t="s">
        <v>3950</v>
      </c>
      <c r="I19" s="32">
        <v>3070</v>
      </c>
      <c r="J19" s="33" t="s">
        <v>4160</v>
      </c>
      <c r="K19" s="33" t="s">
        <v>3890</v>
      </c>
      <c r="L19" s="33" t="s">
        <v>30</v>
      </c>
    </row>
    <row r="20" spans="1:14" ht="15.75" customHeight="1">
      <c r="A20" s="32">
        <v>1180</v>
      </c>
      <c r="B20" s="33" t="s">
        <v>4161</v>
      </c>
      <c r="C20" s="33" t="s">
        <v>1782</v>
      </c>
      <c r="D20" s="32">
        <v>1</v>
      </c>
      <c r="E20" s="32" t="s">
        <v>30</v>
      </c>
      <c r="F20" s="33" t="s">
        <v>1783</v>
      </c>
      <c r="G20" s="33" t="s">
        <v>1784</v>
      </c>
      <c r="H20" s="32" t="s">
        <v>3950</v>
      </c>
      <c r="I20" s="32">
        <v>3050</v>
      </c>
      <c r="J20" s="33" t="s">
        <v>4162</v>
      </c>
      <c r="K20" s="33" t="s">
        <v>3890</v>
      </c>
      <c r="L20" s="33" t="s">
        <v>30</v>
      </c>
    </row>
    <row r="21" spans="1:14" ht="15.75" customHeight="1">
      <c r="A21" s="32">
        <v>1190</v>
      </c>
      <c r="B21" s="33" t="s">
        <v>4163</v>
      </c>
      <c r="C21" s="33" t="s">
        <v>1731</v>
      </c>
      <c r="D21" s="32">
        <v>1</v>
      </c>
      <c r="E21" s="32" t="s">
        <v>30</v>
      </c>
      <c r="F21" s="33" t="s">
        <v>1732</v>
      </c>
      <c r="G21" s="33" t="s">
        <v>1733</v>
      </c>
      <c r="H21" s="32" t="s">
        <v>3950</v>
      </c>
      <c r="I21" s="32">
        <v>2750</v>
      </c>
      <c r="J21" s="33" t="s">
        <v>4164</v>
      </c>
      <c r="K21" s="33" t="s">
        <v>3890</v>
      </c>
      <c r="L21" s="33" t="s">
        <v>30</v>
      </c>
      <c r="N21" s="33" t="s">
        <v>3952</v>
      </c>
    </row>
    <row r="22" spans="1:14" ht="15.75" customHeight="1">
      <c r="A22" s="32">
        <v>1200</v>
      </c>
      <c r="C22" s="33" t="s">
        <v>3791</v>
      </c>
      <c r="I22" s="32">
        <v>2770</v>
      </c>
      <c r="J22" s="33" t="s">
        <v>4165</v>
      </c>
      <c r="K22" s="33" t="s">
        <v>3890</v>
      </c>
      <c r="L22" s="33" t="s">
        <v>30</v>
      </c>
      <c r="N22" s="33" t="s">
        <v>3952</v>
      </c>
    </row>
    <row r="23" spans="1:14" ht="15.75" customHeight="1">
      <c r="A23" s="32">
        <v>1210</v>
      </c>
      <c r="B23" s="33" t="s">
        <v>4166</v>
      </c>
      <c r="C23" s="33" t="s">
        <v>1734</v>
      </c>
      <c r="D23" s="32">
        <v>1</v>
      </c>
      <c r="E23" s="32" t="s">
        <v>30</v>
      </c>
      <c r="F23" s="33" t="s">
        <v>1735</v>
      </c>
      <c r="G23" s="33" t="s">
        <v>1733</v>
      </c>
      <c r="H23" s="32" t="s">
        <v>1585</v>
      </c>
      <c r="I23" s="32">
        <v>2750</v>
      </c>
      <c r="J23" s="33" t="s">
        <v>4164</v>
      </c>
      <c r="K23" s="33" t="s">
        <v>3890</v>
      </c>
      <c r="L23" s="33" t="s">
        <v>30</v>
      </c>
      <c r="M23" s="33" t="s">
        <v>3895</v>
      </c>
      <c r="N23" s="33" t="s">
        <v>3953</v>
      </c>
    </row>
    <row r="24" spans="1:14" ht="15.75" customHeight="1">
      <c r="A24" s="32">
        <v>1220</v>
      </c>
      <c r="C24" s="33" t="s">
        <v>3791</v>
      </c>
      <c r="I24" s="32">
        <v>2770</v>
      </c>
      <c r="J24" s="33" t="s">
        <v>4165</v>
      </c>
      <c r="K24" s="33" t="s">
        <v>3890</v>
      </c>
      <c r="L24" s="33" t="s">
        <v>30</v>
      </c>
      <c r="M24" s="33" t="s">
        <v>3895</v>
      </c>
      <c r="N24" s="33" t="s">
        <v>3953</v>
      </c>
    </row>
    <row r="25" spans="1:14" ht="15.75" customHeight="1">
      <c r="A25" s="32">
        <v>1230</v>
      </c>
      <c r="B25" s="33" t="s">
        <v>4167</v>
      </c>
      <c r="C25" s="33" t="s">
        <v>3959</v>
      </c>
      <c r="D25" s="32">
        <v>2</v>
      </c>
      <c r="E25" s="32" t="s">
        <v>30</v>
      </c>
      <c r="F25" s="33" t="s">
        <v>3960</v>
      </c>
      <c r="G25" s="33" t="s">
        <v>1751</v>
      </c>
      <c r="H25" s="32" t="s">
        <v>3907</v>
      </c>
      <c r="I25" s="32">
        <v>2820</v>
      </c>
      <c r="J25" s="33" t="s">
        <v>4168</v>
      </c>
      <c r="K25" s="33" t="s">
        <v>3890</v>
      </c>
      <c r="L25" s="33" t="s">
        <v>30</v>
      </c>
    </row>
    <row r="26" spans="1:14" ht="15.75" customHeight="1">
      <c r="A26" s="32">
        <v>1240</v>
      </c>
      <c r="B26" s="33" t="s">
        <v>4169</v>
      </c>
      <c r="C26" s="33" t="s">
        <v>1930</v>
      </c>
      <c r="D26" s="32">
        <v>1</v>
      </c>
      <c r="E26" s="32" t="s">
        <v>30</v>
      </c>
      <c r="F26" s="33" t="s">
        <v>1931</v>
      </c>
      <c r="G26" s="33" t="s">
        <v>4048</v>
      </c>
      <c r="H26" s="32" t="s">
        <v>1582</v>
      </c>
      <c r="I26" s="32">
        <v>4030</v>
      </c>
      <c r="J26" s="33" t="s">
        <v>4170</v>
      </c>
      <c r="K26" s="33" t="s">
        <v>3890</v>
      </c>
      <c r="L26" s="33" t="s">
        <v>23</v>
      </c>
      <c r="M26" s="33" t="s">
        <v>3895</v>
      </c>
    </row>
    <row r="27" spans="1:14" ht="15.75" customHeight="1">
      <c r="A27" s="32">
        <v>1250</v>
      </c>
      <c r="B27" s="33" t="s">
        <v>4171</v>
      </c>
      <c r="C27" s="33" t="s">
        <v>1840</v>
      </c>
      <c r="D27" s="32">
        <v>1</v>
      </c>
      <c r="E27" s="32" t="s">
        <v>30</v>
      </c>
      <c r="F27" s="33" t="s">
        <v>1841</v>
      </c>
      <c r="G27" s="33" t="s">
        <v>1842</v>
      </c>
      <c r="H27" s="32" t="s">
        <v>1582</v>
      </c>
      <c r="I27" s="32">
        <v>3810</v>
      </c>
      <c r="J27" s="33" t="s">
        <v>4172</v>
      </c>
      <c r="K27" s="33" t="s">
        <v>3890</v>
      </c>
      <c r="L27" s="33" t="s">
        <v>139</v>
      </c>
      <c r="M27" s="33" t="s">
        <v>3900</v>
      </c>
    </row>
    <row r="28" spans="1:14" ht="15.75" customHeight="1">
      <c r="A28" s="32">
        <v>1260</v>
      </c>
      <c r="B28" s="33" t="s">
        <v>4173</v>
      </c>
      <c r="C28" s="33" t="s">
        <v>3897</v>
      </c>
      <c r="D28" s="32">
        <v>1</v>
      </c>
      <c r="E28" s="32" t="s">
        <v>139</v>
      </c>
      <c r="F28" s="33" t="s">
        <v>3898</v>
      </c>
      <c r="G28" s="33" t="s">
        <v>3899</v>
      </c>
      <c r="I28" s="32">
        <v>1120</v>
      </c>
      <c r="J28" s="33" t="s">
        <v>4174</v>
      </c>
      <c r="K28" s="33" t="s">
        <v>3890</v>
      </c>
      <c r="L28" s="33" t="s">
        <v>139</v>
      </c>
    </row>
    <row r="29" spans="1:14" ht="15.75" customHeight="1">
      <c r="A29" s="32">
        <v>1270</v>
      </c>
      <c r="B29" s="33" t="s">
        <v>4175</v>
      </c>
      <c r="C29" s="33" t="s">
        <v>4176</v>
      </c>
      <c r="D29" s="32">
        <v>2</v>
      </c>
      <c r="E29" s="32" t="s">
        <v>30</v>
      </c>
      <c r="F29" s="33" t="s">
        <v>4177</v>
      </c>
      <c r="G29" s="33" t="s">
        <v>4178</v>
      </c>
      <c r="H29" s="32" t="s">
        <v>1591</v>
      </c>
      <c r="I29" s="32">
        <v>1140</v>
      </c>
      <c r="J29" s="33" t="s">
        <v>4179</v>
      </c>
      <c r="K29" s="33" t="s">
        <v>3890</v>
      </c>
      <c r="L29" s="33" t="s">
        <v>30</v>
      </c>
    </row>
    <row r="30" spans="1:14" ht="15.75" customHeight="1">
      <c r="A30" s="32">
        <v>1280</v>
      </c>
      <c r="B30" s="33" t="s">
        <v>4180</v>
      </c>
      <c r="C30" s="33" t="s">
        <v>1596</v>
      </c>
      <c r="D30" s="32">
        <v>2</v>
      </c>
      <c r="E30" s="32" t="s">
        <v>23</v>
      </c>
      <c r="F30" s="33" t="s">
        <v>1597</v>
      </c>
      <c r="G30" s="33" t="s">
        <v>1598</v>
      </c>
      <c r="H30" s="32" t="s">
        <v>1582</v>
      </c>
      <c r="I30" s="32">
        <v>1130</v>
      </c>
      <c r="J30" s="33" t="s">
        <v>4181</v>
      </c>
      <c r="K30" s="33" t="s">
        <v>3890</v>
      </c>
      <c r="L30" s="33" t="s">
        <v>139</v>
      </c>
      <c r="M30" s="33" t="s">
        <v>3900</v>
      </c>
    </row>
    <row r="31" spans="1:14" ht="15.75" customHeight="1">
      <c r="A31" s="32">
        <v>1290</v>
      </c>
      <c r="B31" s="33" t="s">
        <v>4182</v>
      </c>
      <c r="C31" s="33" t="s">
        <v>1578</v>
      </c>
      <c r="D31" s="32">
        <v>1</v>
      </c>
      <c r="E31" s="32" t="s">
        <v>23</v>
      </c>
      <c r="F31" s="33" t="s">
        <v>1579</v>
      </c>
      <c r="G31" s="33" t="s">
        <v>3889</v>
      </c>
      <c r="I31" s="32">
        <v>1010</v>
      </c>
      <c r="J31" s="33" t="s">
        <v>4183</v>
      </c>
      <c r="K31" s="33" t="s">
        <v>3890</v>
      </c>
      <c r="L31" s="33" t="s">
        <v>23</v>
      </c>
    </row>
    <row r="32" spans="1:14" ht="15.75" customHeight="1">
      <c r="A32" s="32">
        <v>1300</v>
      </c>
      <c r="B32" s="33" t="s">
        <v>4184</v>
      </c>
      <c r="C32" s="33" t="s">
        <v>1580</v>
      </c>
      <c r="D32" s="32">
        <v>2</v>
      </c>
      <c r="E32" s="32" t="s">
        <v>30</v>
      </c>
      <c r="F32" s="33" t="s">
        <v>1581</v>
      </c>
      <c r="G32" s="33" t="s">
        <v>3891</v>
      </c>
      <c r="H32" s="32" t="s">
        <v>1582</v>
      </c>
      <c r="I32" s="32">
        <v>1030</v>
      </c>
      <c r="J32" s="33" t="s">
        <v>4185</v>
      </c>
      <c r="K32" s="33" t="s">
        <v>3890</v>
      </c>
      <c r="L32" s="33" t="s">
        <v>30</v>
      </c>
    </row>
    <row r="33" spans="1:14" ht="15.75" customHeight="1">
      <c r="A33" s="32">
        <v>1310</v>
      </c>
      <c r="B33" s="33" t="s">
        <v>4186</v>
      </c>
      <c r="C33" s="33" t="s">
        <v>1583</v>
      </c>
      <c r="D33" s="32">
        <v>2</v>
      </c>
      <c r="E33" s="32" t="s">
        <v>23</v>
      </c>
      <c r="F33" s="33" t="s">
        <v>1584</v>
      </c>
      <c r="G33" s="33" t="s">
        <v>3892</v>
      </c>
      <c r="H33" s="32" t="s">
        <v>1585</v>
      </c>
      <c r="I33" s="32">
        <v>1050</v>
      </c>
      <c r="J33" s="33" t="s">
        <v>4187</v>
      </c>
      <c r="K33" s="33" t="s">
        <v>3890</v>
      </c>
      <c r="L33" s="33" t="s">
        <v>30</v>
      </c>
      <c r="M33" s="33" t="s">
        <v>3893</v>
      </c>
    </row>
    <row r="34" spans="1:14" ht="15.75" customHeight="1">
      <c r="A34" s="32">
        <v>1320</v>
      </c>
      <c r="B34" s="33" t="s">
        <v>4188</v>
      </c>
      <c r="C34" s="33" t="s">
        <v>1922</v>
      </c>
      <c r="D34" s="32">
        <v>1</v>
      </c>
      <c r="E34" s="32" t="s">
        <v>139</v>
      </c>
      <c r="F34" s="33" t="s">
        <v>1923</v>
      </c>
      <c r="G34" s="33" t="s">
        <v>1924</v>
      </c>
      <c r="I34" s="32">
        <v>3970</v>
      </c>
      <c r="J34" s="33" t="s">
        <v>4189</v>
      </c>
      <c r="K34" s="33" t="s">
        <v>3890</v>
      </c>
      <c r="L34" s="33" t="s">
        <v>30</v>
      </c>
    </row>
    <row r="35" spans="1:14" ht="15.75" customHeight="1">
      <c r="A35" s="32">
        <v>1330</v>
      </c>
      <c r="B35" s="33" t="s">
        <v>4190</v>
      </c>
      <c r="C35" s="33" t="s">
        <v>1925</v>
      </c>
      <c r="D35" s="32">
        <v>2</v>
      </c>
      <c r="E35" s="32" t="s">
        <v>23</v>
      </c>
      <c r="F35" s="33" t="s">
        <v>4046</v>
      </c>
      <c r="G35" s="33" t="s">
        <v>1926</v>
      </c>
      <c r="H35" s="32" t="s">
        <v>3950</v>
      </c>
      <c r="I35" s="32">
        <v>3980</v>
      </c>
      <c r="J35" s="33" t="s">
        <v>4191</v>
      </c>
      <c r="K35" s="33" t="s">
        <v>3890</v>
      </c>
      <c r="L35" s="33" t="s">
        <v>30</v>
      </c>
      <c r="M35" s="33" t="s">
        <v>3895</v>
      </c>
    </row>
    <row r="36" spans="1:14" ht="15.75" customHeight="1">
      <c r="A36" s="32">
        <v>1340</v>
      </c>
      <c r="B36" s="33" t="s">
        <v>4192</v>
      </c>
      <c r="C36" s="33" t="s">
        <v>1927</v>
      </c>
      <c r="D36" s="32">
        <v>2</v>
      </c>
      <c r="E36" s="32" t="s">
        <v>30</v>
      </c>
      <c r="F36" s="33" t="s">
        <v>1928</v>
      </c>
      <c r="G36" s="33" t="s">
        <v>1929</v>
      </c>
      <c r="H36" s="32" t="s">
        <v>1595</v>
      </c>
      <c r="I36" s="32">
        <v>4000</v>
      </c>
      <c r="J36" s="33" t="s">
        <v>4193</v>
      </c>
      <c r="K36" s="33" t="s">
        <v>3890</v>
      </c>
      <c r="L36" s="33" t="s">
        <v>23</v>
      </c>
    </row>
    <row r="37" spans="1:14" ht="15.75" customHeight="1">
      <c r="A37" s="32">
        <v>1350</v>
      </c>
      <c r="C37" s="33" t="s">
        <v>3791</v>
      </c>
      <c r="I37" s="32">
        <v>4010</v>
      </c>
      <c r="J37" s="33" t="s">
        <v>4194</v>
      </c>
      <c r="K37" s="33" t="s">
        <v>3908</v>
      </c>
      <c r="N37" s="33" t="s">
        <v>4195</v>
      </c>
    </row>
    <row r="38" spans="1:14" ht="15.75" customHeight="1">
      <c r="A38" s="32">
        <v>1360</v>
      </c>
      <c r="B38" s="33" t="s">
        <v>4196</v>
      </c>
      <c r="C38" s="33" t="s">
        <v>1602</v>
      </c>
      <c r="D38" s="32">
        <v>1</v>
      </c>
      <c r="E38" s="32" t="s">
        <v>23</v>
      </c>
      <c r="F38" s="33" t="s">
        <v>1603</v>
      </c>
      <c r="G38" s="33" t="s">
        <v>1604</v>
      </c>
      <c r="I38" s="32">
        <v>1940</v>
      </c>
      <c r="J38" s="33" t="s">
        <v>4197</v>
      </c>
      <c r="K38" s="33" t="s">
        <v>3890</v>
      </c>
      <c r="L38" s="33" t="s">
        <v>30</v>
      </c>
    </row>
    <row r="39" spans="1:14" ht="15.75" customHeight="1">
      <c r="A39" s="32">
        <v>1370</v>
      </c>
      <c r="B39" s="33" t="s">
        <v>4198</v>
      </c>
      <c r="C39" s="33" t="s">
        <v>1608</v>
      </c>
      <c r="D39" s="32">
        <v>2</v>
      </c>
      <c r="E39" s="32" t="s">
        <v>23</v>
      </c>
      <c r="F39" s="33" t="s">
        <v>1609</v>
      </c>
      <c r="G39" s="33" t="s">
        <v>1610</v>
      </c>
      <c r="H39" s="32" t="s">
        <v>1582</v>
      </c>
      <c r="I39" s="32">
        <v>1980</v>
      </c>
      <c r="J39" s="33" t="s">
        <v>4199</v>
      </c>
      <c r="K39" s="33" t="s">
        <v>3890</v>
      </c>
      <c r="L39" s="33" t="s">
        <v>30</v>
      </c>
      <c r="M39" s="33" t="s">
        <v>3895</v>
      </c>
    </row>
    <row r="40" spans="1:14" ht="15.75" customHeight="1">
      <c r="A40" s="32">
        <v>1380</v>
      </c>
      <c r="B40" s="33" t="s">
        <v>4200</v>
      </c>
      <c r="C40" s="33" t="s">
        <v>1617</v>
      </c>
      <c r="D40" s="32">
        <v>2</v>
      </c>
      <c r="E40" s="32" t="s">
        <v>30</v>
      </c>
      <c r="F40" s="33" t="s">
        <v>1618</v>
      </c>
      <c r="G40" s="33" t="s">
        <v>3914</v>
      </c>
      <c r="H40" s="32" t="s">
        <v>1582</v>
      </c>
      <c r="I40" s="32">
        <v>2030</v>
      </c>
      <c r="J40" s="33" t="s">
        <v>4201</v>
      </c>
      <c r="K40" s="33" t="s">
        <v>3890</v>
      </c>
      <c r="L40" s="33" t="s">
        <v>30</v>
      </c>
    </row>
    <row r="41" spans="1:14" ht="15.75" customHeight="1">
      <c r="A41" s="32">
        <v>1390</v>
      </c>
      <c r="B41" s="33" t="s">
        <v>4202</v>
      </c>
      <c r="C41" s="33" t="s">
        <v>1605</v>
      </c>
      <c r="D41" s="32">
        <v>2</v>
      </c>
      <c r="E41" s="32" t="s">
        <v>139</v>
      </c>
      <c r="F41" s="33" t="s">
        <v>1606</v>
      </c>
      <c r="G41" s="33" t="s">
        <v>1607</v>
      </c>
      <c r="H41" s="32" t="s">
        <v>1585</v>
      </c>
      <c r="I41" s="32">
        <v>1950</v>
      </c>
      <c r="J41" s="33" t="s">
        <v>4203</v>
      </c>
      <c r="K41" s="33" t="s">
        <v>3890</v>
      </c>
      <c r="L41" s="33" t="s">
        <v>139</v>
      </c>
      <c r="M41" s="33" t="s">
        <v>3902</v>
      </c>
      <c r="N41" s="33" t="s">
        <v>3903</v>
      </c>
    </row>
    <row r="42" spans="1:14" ht="15.75" customHeight="1">
      <c r="A42" s="32">
        <v>1400</v>
      </c>
      <c r="C42" s="33" t="s">
        <v>3791</v>
      </c>
      <c r="I42" s="32">
        <v>1960</v>
      </c>
      <c r="J42" s="33" t="s">
        <v>4204</v>
      </c>
      <c r="K42" s="33" t="s">
        <v>3890</v>
      </c>
      <c r="L42" s="33" t="s">
        <v>139</v>
      </c>
      <c r="M42" s="33" t="s">
        <v>3902</v>
      </c>
      <c r="N42" s="33" t="s">
        <v>3903</v>
      </c>
    </row>
    <row r="43" spans="1:14" ht="15.75" customHeight="1">
      <c r="A43" s="32">
        <v>1410</v>
      </c>
      <c r="B43" s="33" t="s">
        <v>4205</v>
      </c>
      <c r="C43" s="33" t="s">
        <v>3904</v>
      </c>
      <c r="D43" s="32">
        <v>3</v>
      </c>
      <c r="E43" s="32" t="s">
        <v>30</v>
      </c>
      <c r="F43" s="33" t="s">
        <v>3905</v>
      </c>
      <c r="G43" s="33" t="s">
        <v>3906</v>
      </c>
      <c r="H43" s="32" t="s">
        <v>3907</v>
      </c>
      <c r="I43" s="32">
        <v>1970</v>
      </c>
      <c r="J43" s="33" t="s">
        <v>4206</v>
      </c>
      <c r="K43" s="33" t="s">
        <v>3908</v>
      </c>
    </row>
    <row r="44" spans="1:14" ht="15.75" customHeight="1">
      <c r="A44" s="32">
        <v>1420</v>
      </c>
      <c r="B44" s="33" t="s">
        <v>4207</v>
      </c>
      <c r="C44" s="33" t="s">
        <v>1614</v>
      </c>
      <c r="D44" s="32">
        <v>2</v>
      </c>
      <c r="E44" s="32" t="s">
        <v>30</v>
      </c>
      <c r="F44" s="33" t="s">
        <v>1615</v>
      </c>
      <c r="G44" s="33" t="s">
        <v>1616</v>
      </c>
      <c r="H44" s="32" t="s">
        <v>1585</v>
      </c>
      <c r="I44" s="32">
        <v>2010</v>
      </c>
      <c r="J44" s="33" t="s">
        <v>4208</v>
      </c>
      <c r="K44" s="33" t="s">
        <v>3890</v>
      </c>
      <c r="L44" s="33" t="s">
        <v>30</v>
      </c>
    </row>
    <row r="45" spans="1:14" ht="15.75" customHeight="1">
      <c r="A45" s="32">
        <v>1430</v>
      </c>
      <c r="B45" s="33" t="s">
        <v>4209</v>
      </c>
      <c r="C45" s="33" t="s">
        <v>3911</v>
      </c>
      <c r="D45" s="32">
        <v>3</v>
      </c>
      <c r="E45" s="32" t="s">
        <v>30</v>
      </c>
      <c r="F45" s="33" t="s">
        <v>3912</v>
      </c>
      <c r="G45" s="33" t="s">
        <v>3913</v>
      </c>
      <c r="H45" s="32" t="s">
        <v>3907</v>
      </c>
      <c r="I45" s="32">
        <v>2020</v>
      </c>
      <c r="J45" s="33" t="s">
        <v>4210</v>
      </c>
      <c r="K45" s="33" t="s">
        <v>3908</v>
      </c>
    </row>
    <row r="46" spans="1:14" ht="15.75" customHeight="1">
      <c r="A46" s="32">
        <v>1440</v>
      </c>
      <c r="B46" s="33" t="s">
        <v>4211</v>
      </c>
      <c r="C46" s="33" t="s">
        <v>1653</v>
      </c>
      <c r="D46" s="32">
        <v>2</v>
      </c>
      <c r="E46" s="32" t="s">
        <v>30</v>
      </c>
      <c r="F46" s="33" t="s">
        <v>3923</v>
      </c>
      <c r="G46" s="33" t="s">
        <v>3924</v>
      </c>
      <c r="H46" s="32" t="s">
        <v>1585</v>
      </c>
      <c r="I46" s="32">
        <v>2230</v>
      </c>
      <c r="J46" s="33" t="s">
        <v>4212</v>
      </c>
      <c r="K46" s="33" t="s">
        <v>3890</v>
      </c>
      <c r="L46" s="33" t="s">
        <v>30</v>
      </c>
      <c r="N46" s="33" t="s">
        <v>3925</v>
      </c>
    </row>
    <row r="47" spans="1:14" ht="15.75" customHeight="1">
      <c r="A47" s="32">
        <v>1450</v>
      </c>
      <c r="B47" s="33" t="s">
        <v>4213</v>
      </c>
      <c r="C47" s="33" t="s">
        <v>1654</v>
      </c>
      <c r="D47" s="32">
        <v>2</v>
      </c>
      <c r="E47" s="32" t="s">
        <v>30</v>
      </c>
      <c r="F47" s="33" t="s">
        <v>3926</v>
      </c>
      <c r="G47" s="33" t="s">
        <v>1655</v>
      </c>
      <c r="H47" s="32" t="s">
        <v>1585</v>
      </c>
      <c r="I47" s="32">
        <v>2230</v>
      </c>
      <c r="J47" s="33" t="s">
        <v>4214</v>
      </c>
      <c r="K47" s="33" t="s">
        <v>3890</v>
      </c>
      <c r="L47" s="33" t="s">
        <v>30</v>
      </c>
      <c r="N47" s="33" t="s">
        <v>3927</v>
      </c>
    </row>
    <row r="48" spans="1:14" ht="15.75" customHeight="1">
      <c r="A48" s="32">
        <v>1460</v>
      </c>
      <c r="B48" s="33" t="s">
        <v>4215</v>
      </c>
      <c r="C48" s="33" t="s">
        <v>1611</v>
      </c>
      <c r="D48" s="32">
        <v>2</v>
      </c>
      <c r="E48" s="32" t="s">
        <v>30</v>
      </c>
      <c r="F48" s="33" t="s">
        <v>1612</v>
      </c>
      <c r="G48" s="33" t="s">
        <v>1613</v>
      </c>
      <c r="H48" s="32" t="s">
        <v>1582</v>
      </c>
      <c r="I48" s="32">
        <v>1990</v>
      </c>
      <c r="J48" s="33" t="s">
        <v>4216</v>
      </c>
      <c r="K48" s="33" t="s">
        <v>3890</v>
      </c>
      <c r="L48" s="33" t="s">
        <v>139</v>
      </c>
      <c r="M48" s="33" t="s">
        <v>3900</v>
      </c>
    </row>
    <row r="49" spans="1:13" ht="15.75" customHeight="1">
      <c r="A49" s="32">
        <v>1470</v>
      </c>
      <c r="B49" s="33" t="s">
        <v>4217</v>
      </c>
      <c r="C49" s="33" t="s">
        <v>1651</v>
      </c>
      <c r="D49" s="32">
        <v>2</v>
      </c>
      <c r="E49" s="32" t="s">
        <v>30</v>
      </c>
      <c r="F49" s="33" t="s">
        <v>1652</v>
      </c>
      <c r="G49" s="33" t="s">
        <v>3919</v>
      </c>
      <c r="H49" s="32" t="s">
        <v>1585</v>
      </c>
      <c r="I49" s="32">
        <v>2200</v>
      </c>
      <c r="J49" s="33" t="s">
        <v>4218</v>
      </c>
      <c r="K49" s="33" t="s">
        <v>3890</v>
      </c>
      <c r="L49" s="33" t="s">
        <v>30</v>
      </c>
      <c r="M49" s="33" t="s">
        <v>3900</v>
      </c>
    </row>
    <row r="50" spans="1:13" ht="15.75" customHeight="1">
      <c r="A50" s="32">
        <v>1480</v>
      </c>
      <c r="B50" s="33" t="s">
        <v>4219</v>
      </c>
      <c r="C50" s="33" t="s">
        <v>3920</v>
      </c>
      <c r="D50" s="32">
        <v>3</v>
      </c>
      <c r="E50" s="32" t="s">
        <v>23</v>
      </c>
      <c r="F50" s="33" t="s">
        <v>3921</v>
      </c>
      <c r="G50" s="33" t="s">
        <v>3922</v>
      </c>
      <c r="H50" s="32" t="s">
        <v>3907</v>
      </c>
      <c r="I50" s="32">
        <v>2210</v>
      </c>
      <c r="J50" s="33" t="s">
        <v>4220</v>
      </c>
      <c r="K50" s="33" t="s">
        <v>3908</v>
      </c>
    </row>
    <row r="51" spans="1:13" ht="15.75" customHeight="1">
      <c r="A51" s="32">
        <v>1490</v>
      </c>
      <c r="B51" s="33" t="s">
        <v>4196</v>
      </c>
      <c r="C51" s="33" t="s">
        <v>1602</v>
      </c>
      <c r="D51" s="32">
        <v>2</v>
      </c>
      <c r="E51" s="32" t="s">
        <v>23</v>
      </c>
      <c r="F51" s="33" t="s">
        <v>1630</v>
      </c>
      <c r="G51" s="33" t="s">
        <v>1631</v>
      </c>
      <c r="I51" s="32">
        <v>2110</v>
      </c>
      <c r="J51" s="33" t="s">
        <v>4221</v>
      </c>
      <c r="K51" s="33" t="s">
        <v>3890</v>
      </c>
      <c r="L51" s="33" t="s">
        <v>30</v>
      </c>
    </row>
    <row r="52" spans="1:13" ht="15.75" customHeight="1">
      <c r="A52" s="32">
        <v>1500</v>
      </c>
      <c r="B52" s="33" t="s">
        <v>4222</v>
      </c>
      <c r="C52" s="33" t="s">
        <v>1635</v>
      </c>
      <c r="D52" s="32">
        <v>3</v>
      </c>
      <c r="E52" s="32" t="s">
        <v>30</v>
      </c>
      <c r="F52" s="33" t="s">
        <v>1636</v>
      </c>
      <c r="G52" s="33" t="s">
        <v>1637</v>
      </c>
      <c r="H52" s="32" t="s">
        <v>1582</v>
      </c>
      <c r="I52" s="32">
        <v>2130</v>
      </c>
      <c r="J52" s="33" t="s">
        <v>4223</v>
      </c>
      <c r="K52" s="33" t="s">
        <v>3890</v>
      </c>
      <c r="L52" s="33" t="s">
        <v>30</v>
      </c>
    </row>
    <row r="53" spans="1:13" ht="15.75" customHeight="1">
      <c r="A53" s="32">
        <v>1510</v>
      </c>
      <c r="B53" s="33" t="s">
        <v>4224</v>
      </c>
      <c r="C53" s="33" t="s">
        <v>1638</v>
      </c>
      <c r="D53" s="32">
        <v>3</v>
      </c>
      <c r="E53" s="32" t="s">
        <v>30</v>
      </c>
      <c r="F53" s="33" t="s">
        <v>1639</v>
      </c>
      <c r="G53" s="33" t="s">
        <v>1640</v>
      </c>
      <c r="H53" s="32" t="s">
        <v>1582</v>
      </c>
      <c r="I53" s="32">
        <v>2140</v>
      </c>
      <c r="J53" s="33" t="s">
        <v>4225</v>
      </c>
      <c r="K53" s="33" t="s">
        <v>3890</v>
      </c>
      <c r="L53" s="33" t="s">
        <v>30</v>
      </c>
    </row>
    <row r="54" spans="1:13" ht="15.75" customHeight="1">
      <c r="A54" s="32">
        <v>1520</v>
      </c>
      <c r="B54" s="33" t="s">
        <v>4226</v>
      </c>
      <c r="C54" s="33" t="s">
        <v>1641</v>
      </c>
      <c r="D54" s="32">
        <v>3</v>
      </c>
      <c r="E54" s="32" t="s">
        <v>30</v>
      </c>
      <c r="F54" s="33" t="s">
        <v>1642</v>
      </c>
      <c r="G54" s="33" t="s">
        <v>1640</v>
      </c>
      <c r="H54" s="32" t="s">
        <v>1582</v>
      </c>
      <c r="I54" s="32">
        <v>2150</v>
      </c>
      <c r="J54" s="33" t="s">
        <v>4227</v>
      </c>
      <c r="K54" s="33" t="s">
        <v>3890</v>
      </c>
      <c r="L54" s="33" t="s">
        <v>30</v>
      </c>
    </row>
    <row r="55" spans="1:13" ht="15.75" customHeight="1">
      <c r="A55" s="32">
        <v>1530</v>
      </c>
      <c r="B55" s="33" t="s">
        <v>4228</v>
      </c>
      <c r="C55" s="33" t="s">
        <v>1643</v>
      </c>
      <c r="D55" s="32">
        <v>3</v>
      </c>
      <c r="E55" s="32" t="s">
        <v>30</v>
      </c>
      <c r="F55" s="33" t="s">
        <v>1644</v>
      </c>
      <c r="G55" s="33" t="s">
        <v>3918</v>
      </c>
      <c r="H55" s="32" t="s">
        <v>1582</v>
      </c>
      <c r="I55" s="32">
        <v>2160</v>
      </c>
      <c r="J55" s="33" t="s">
        <v>4229</v>
      </c>
      <c r="K55" s="33" t="s">
        <v>3890</v>
      </c>
      <c r="L55" s="33" t="s">
        <v>30</v>
      </c>
    </row>
    <row r="56" spans="1:13" ht="15.75" customHeight="1">
      <c r="A56" s="32">
        <v>1540</v>
      </c>
      <c r="B56" s="33" t="s">
        <v>4230</v>
      </c>
      <c r="C56" s="33" t="s">
        <v>1632</v>
      </c>
      <c r="D56" s="32">
        <v>3</v>
      </c>
      <c r="E56" s="32" t="s">
        <v>30</v>
      </c>
      <c r="F56" s="33" t="s">
        <v>1633</v>
      </c>
      <c r="G56" s="33" t="s">
        <v>1634</v>
      </c>
      <c r="H56" s="32" t="s">
        <v>1582</v>
      </c>
      <c r="I56" s="32">
        <v>2120</v>
      </c>
      <c r="J56" s="33" t="s">
        <v>4231</v>
      </c>
      <c r="K56" s="33" t="s">
        <v>3890</v>
      </c>
      <c r="L56" s="33" t="s">
        <v>30</v>
      </c>
    </row>
    <row r="57" spans="1:13" ht="15.75" customHeight="1">
      <c r="A57" s="32">
        <v>1550</v>
      </c>
      <c r="B57" s="33" t="s">
        <v>4232</v>
      </c>
      <c r="C57" s="33" t="s">
        <v>1648</v>
      </c>
      <c r="D57" s="32">
        <v>3</v>
      </c>
      <c r="E57" s="32" t="s">
        <v>30</v>
      </c>
      <c r="F57" s="33" t="s">
        <v>1649</v>
      </c>
      <c r="G57" s="33" t="s">
        <v>1650</v>
      </c>
      <c r="H57" s="32" t="s">
        <v>1582</v>
      </c>
      <c r="I57" s="32">
        <v>2180</v>
      </c>
      <c r="J57" s="33" t="s">
        <v>4233</v>
      </c>
      <c r="K57" s="33" t="s">
        <v>3890</v>
      </c>
      <c r="L57" s="33" t="s">
        <v>139</v>
      </c>
      <c r="M57" s="33" t="s">
        <v>3900</v>
      </c>
    </row>
    <row r="58" spans="1:13" ht="15.75" customHeight="1">
      <c r="A58" s="32">
        <v>1560</v>
      </c>
      <c r="B58" s="33" t="s">
        <v>4234</v>
      </c>
      <c r="C58" s="33" t="s">
        <v>1645</v>
      </c>
      <c r="D58" s="32">
        <v>3</v>
      </c>
      <c r="E58" s="32" t="s">
        <v>23</v>
      </c>
      <c r="F58" s="33" t="s">
        <v>1646</v>
      </c>
      <c r="G58" s="33" t="s">
        <v>1647</v>
      </c>
      <c r="H58" s="32" t="s">
        <v>1591</v>
      </c>
      <c r="I58" s="32">
        <v>2170</v>
      </c>
      <c r="J58" s="33" t="s">
        <v>4235</v>
      </c>
      <c r="K58" s="33" t="s">
        <v>3890</v>
      </c>
      <c r="L58" s="33" t="s">
        <v>30</v>
      </c>
    </row>
    <row r="59" spans="1:13" ht="15.75" customHeight="1">
      <c r="A59" s="32">
        <v>1570</v>
      </c>
      <c r="B59" s="33" t="s">
        <v>4236</v>
      </c>
      <c r="C59" s="33" t="s">
        <v>1619</v>
      </c>
      <c r="D59" s="32">
        <v>2</v>
      </c>
      <c r="E59" s="32" t="s">
        <v>30</v>
      </c>
      <c r="F59" s="33" t="s">
        <v>1620</v>
      </c>
      <c r="G59" s="33" t="s">
        <v>3916</v>
      </c>
      <c r="I59" s="32">
        <v>2040</v>
      </c>
      <c r="J59" s="33" t="s">
        <v>4237</v>
      </c>
      <c r="K59" s="33" t="s">
        <v>3890</v>
      </c>
      <c r="L59" s="33" t="s">
        <v>139</v>
      </c>
      <c r="M59" s="33" t="s">
        <v>3900</v>
      </c>
    </row>
    <row r="60" spans="1:13" ht="15.75" customHeight="1">
      <c r="A60" s="32">
        <v>1580</v>
      </c>
      <c r="B60" s="33" t="s">
        <v>4238</v>
      </c>
      <c r="C60" s="33" t="s">
        <v>1621</v>
      </c>
      <c r="D60" s="32">
        <v>3</v>
      </c>
      <c r="E60" s="32" t="s">
        <v>30</v>
      </c>
      <c r="F60" s="33" t="s">
        <v>1622</v>
      </c>
      <c r="G60" s="33" t="s">
        <v>1623</v>
      </c>
      <c r="H60" s="32" t="s">
        <v>1582</v>
      </c>
      <c r="I60" s="32">
        <v>2050</v>
      </c>
      <c r="J60" s="33" t="s">
        <v>4239</v>
      </c>
      <c r="K60" s="33" t="s">
        <v>3890</v>
      </c>
      <c r="L60" s="33" t="s">
        <v>30</v>
      </c>
      <c r="M60" s="33" t="s">
        <v>3917</v>
      </c>
    </row>
    <row r="61" spans="1:13" ht="15.75" customHeight="1">
      <c r="A61" s="32">
        <v>1590</v>
      </c>
      <c r="C61" s="33" t="s">
        <v>3791</v>
      </c>
      <c r="I61" s="32">
        <v>2060</v>
      </c>
      <c r="J61" s="33" t="s">
        <v>4240</v>
      </c>
      <c r="K61" s="33" t="s">
        <v>3890</v>
      </c>
      <c r="L61" s="33" t="s">
        <v>30</v>
      </c>
      <c r="M61" s="33" t="s">
        <v>3917</v>
      </c>
    </row>
    <row r="62" spans="1:13" ht="15.75" customHeight="1">
      <c r="A62" s="32">
        <v>1600</v>
      </c>
      <c r="B62" s="33" t="s">
        <v>4241</v>
      </c>
      <c r="C62" s="33" t="s">
        <v>1624</v>
      </c>
      <c r="D62" s="32">
        <v>3</v>
      </c>
      <c r="E62" s="32" t="s">
        <v>30</v>
      </c>
      <c r="F62" s="33" t="s">
        <v>1625</v>
      </c>
      <c r="G62" s="33" t="s">
        <v>1626</v>
      </c>
      <c r="H62" s="32" t="s">
        <v>1582</v>
      </c>
      <c r="I62" s="32">
        <v>2080</v>
      </c>
      <c r="J62" s="33" t="s">
        <v>4242</v>
      </c>
      <c r="K62" s="33" t="s">
        <v>3890</v>
      </c>
      <c r="L62" s="33" t="s">
        <v>30</v>
      </c>
    </row>
    <row r="63" spans="1:13" ht="15.75" customHeight="1">
      <c r="A63" s="32">
        <v>1610</v>
      </c>
      <c r="B63" s="33" t="s">
        <v>4243</v>
      </c>
      <c r="C63" s="33" t="s">
        <v>1627</v>
      </c>
      <c r="D63" s="32">
        <v>3</v>
      </c>
      <c r="E63" s="32" t="s">
        <v>30</v>
      </c>
      <c r="F63" s="33" t="s">
        <v>1628</v>
      </c>
      <c r="G63" s="33" t="s">
        <v>1629</v>
      </c>
      <c r="H63" s="32" t="s">
        <v>1582</v>
      </c>
      <c r="I63" s="32">
        <v>2100</v>
      </c>
      <c r="J63" s="33" t="s">
        <v>4244</v>
      </c>
      <c r="K63" s="33" t="s">
        <v>3890</v>
      </c>
      <c r="L63" s="33" t="s">
        <v>30</v>
      </c>
    </row>
    <row r="64" spans="1:13" ht="15.75" customHeight="1">
      <c r="A64" s="32">
        <v>1620</v>
      </c>
      <c r="B64" s="33" t="s">
        <v>4245</v>
      </c>
      <c r="C64" s="33" t="s">
        <v>1656</v>
      </c>
      <c r="D64" s="32">
        <v>1</v>
      </c>
      <c r="E64" s="32" t="s">
        <v>23</v>
      </c>
      <c r="F64" s="33" t="s">
        <v>1657</v>
      </c>
      <c r="G64" s="33" t="s">
        <v>1658</v>
      </c>
      <c r="I64" s="32">
        <v>2250</v>
      </c>
      <c r="J64" s="33" t="s">
        <v>4246</v>
      </c>
      <c r="K64" s="33" t="s">
        <v>3890</v>
      </c>
      <c r="L64" s="33" t="s">
        <v>30</v>
      </c>
    </row>
    <row r="65" spans="1:14" ht="15.75" customHeight="1">
      <c r="A65" s="32">
        <v>1630</v>
      </c>
      <c r="B65" s="33" t="s">
        <v>4247</v>
      </c>
      <c r="C65" s="33" t="s">
        <v>1662</v>
      </c>
      <c r="D65" s="32">
        <v>2</v>
      </c>
      <c r="E65" s="32" t="s">
        <v>23</v>
      </c>
      <c r="F65" s="33" t="s">
        <v>1663</v>
      </c>
      <c r="G65" s="33" t="s">
        <v>1664</v>
      </c>
      <c r="H65" s="32" t="s">
        <v>1582</v>
      </c>
      <c r="I65" s="32">
        <v>2290</v>
      </c>
      <c r="J65" s="33" t="s">
        <v>4248</v>
      </c>
      <c r="K65" s="33" t="s">
        <v>3890</v>
      </c>
      <c r="L65" s="33" t="s">
        <v>30</v>
      </c>
      <c r="M65" s="33" t="s">
        <v>3895</v>
      </c>
    </row>
    <row r="66" spans="1:14" ht="15.75" customHeight="1">
      <c r="A66" s="32">
        <v>1640</v>
      </c>
      <c r="B66" s="33" t="s">
        <v>4249</v>
      </c>
      <c r="C66" s="33" t="s">
        <v>1668</v>
      </c>
      <c r="D66" s="32">
        <v>2</v>
      </c>
      <c r="E66" s="32" t="s">
        <v>30</v>
      </c>
      <c r="F66" s="33" t="s">
        <v>1669</v>
      </c>
      <c r="G66" s="33" t="s">
        <v>3936</v>
      </c>
      <c r="H66" s="32" t="s">
        <v>1582</v>
      </c>
      <c r="I66" s="32">
        <v>2330</v>
      </c>
      <c r="J66" s="33" t="s">
        <v>4250</v>
      </c>
      <c r="K66" s="33" t="s">
        <v>3890</v>
      </c>
      <c r="L66" s="33" t="s">
        <v>30</v>
      </c>
    </row>
    <row r="67" spans="1:14" ht="15.75" customHeight="1">
      <c r="A67" s="32">
        <v>1650</v>
      </c>
      <c r="B67" s="33" t="s">
        <v>4251</v>
      </c>
      <c r="C67" s="33" t="s">
        <v>1659</v>
      </c>
      <c r="D67" s="32">
        <v>2</v>
      </c>
      <c r="E67" s="32" t="s">
        <v>139</v>
      </c>
      <c r="F67" s="33" t="s">
        <v>1660</v>
      </c>
      <c r="G67" s="33" t="s">
        <v>1661</v>
      </c>
      <c r="H67" s="32" t="s">
        <v>1585</v>
      </c>
      <c r="I67" s="32">
        <v>2260</v>
      </c>
      <c r="J67" s="33" t="s">
        <v>4252</v>
      </c>
      <c r="K67" s="33" t="s">
        <v>3890</v>
      </c>
      <c r="L67" s="33" t="s">
        <v>30</v>
      </c>
      <c r="M67" s="33" t="s">
        <v>3902</v>
      </c>
      <c r="N67" s="33" t="s">
        <v>3928</v>
      </c>
    </row>
    <row r="68" spans="1:14" ht="15.75" customHeight="1">
      <c r="A68" s="32">
        <v>1660</v>
      </c>
      <c r="C68" s="33" t="s">
        <v>3791</v>
      </c>
      <c r="I68" s="32">
        <v>2270</v>
      </c>
      <c r="J68" s="33" t="s">
        <v>4253</v>
      </c>
      <c r="K68" s="33" t="s">
        <v>3890</v>
      </c>
      <c r="L68" s="33" t="s">
        <v>30</v>
      </c>
      <c r="M68" s="33" t="s">
        <v>3902</v>
      </c>
      <c r="N68" s="33" t="s">
        <v>3929</v>
      </c>
    </row>
    <row r="69" spans="1:14" ht="15.75" customHeight="1">
      <c r="A69" s="32">
        <v>1670</v>
      </c>
      <c r="B69" s="33" t="s">
        <v>4254</v>
      </c>
      <c r="C69" s="33" t="s">
        <v>3930</v>
      </c>
      <c r="D69" s="32">
        <v>3</v>
      </c>
      <c r="E69" s="32" t="s">
        <v>30</v>
      </c>
      <c r="F69" s="33" t="s">
        <v>3931</v>
      </c>
      <c r="G69" s="33" t="s">
        <v>3932</v>
      </c>
      <c r="H69" s="32" t="s">
        <v>3907</v>
      </c>
      <c r="I69" s="32">
        <v>2280</v>
      </c>
      <c r="J69" s="33" t="s">
        <v>4255</v>
      </c>
      <c r="K69" s="33" t="s">
        <v>3908</v>
      </c>
    </row>
    <row r="70" spans="1:14" ht="15.75" customHeight="1">
      <c r="A70" s="32">
        <v>1680</v>
      </c>
      <c r="B70" s="33" t="s">
        <v>4256</v>
      </c>
      <c r="C70" s="33" t="s">
        <v>1665</v>
      </c>
      <c r="D70" s="32">
        <v>2</v>
      </c>
      <c r="E70" s="32" t="s">
        <v>30</v>
      </c>
      <c r="F70" s="33" t="s">
        <v>1666</v>
      </c>
      <c r="G70" s="33" t="s">
        <v>1667</v>
      </c>
      <c r="H70" s="32" t="s">
        <v>1585</v>
      </c>
      <c r="I70" s="32">
        <v>2310</v>
      </c>
      <c r="J70" s="33" t="s">
        <v>4257</v>
      </c>
      <c r="K70" s="33" t="s">
        <v>3890</v>
      </c>
      <c r="L70" s="33" t="s">
        <v>30</v>
      </c>
    </row>
    <row r="71" spans="1:14" ht="15.75" customHeight="1">
      <c r="A71" s="32">
        <v>1690</v>
      </c>
      <c r="B71" s="33" t="s">
        <v>4258</v>
      </c>
      <c r="C71" s="33" t="s">
        <v>3933</v>
      </c>
      <c r="D71" s="32">
        <v>3</v>
      </c>
      <c r="E71" s="32" t="s">
        <v>30</v>
      </c>
      <c r="F71" s="33" t="s">
        <v>3934</v>
      </c>
      <c r="G71" s="33" t="s">
        <v>3935</v>
      </c>
      <c r="H71" s="32" t="s">
        <v>3907</v>
      </c>
      <c r="I71" s="32">
        <v>2320</v>
      </c>
      <c r="J71" s="33" t="s">
        <v>4259</v>
      </c>
      <c r="K71" s="33" t="s">
        <v>3908</v>
      </c>
    </row>
    <row r="72" spans="1:14" ht="15.75" customHeight="1">
      <c r="A72" s="32">
        <v>1700</v>
      </c>
      <c r="B72" s="33" t="s">
        <v>4260</v>
      </c>
      <c r="C72" s="33" t="s">
        <v>1698</v>
      </c>
      <c r="D72" s="32">
        <v>2</v>
      </c>
      <c r="E72" s="32" t="s">
        <v>30</v>
      </c>
      <c r="F72" s="33" t="s">
        <v>3942</v>
      </c>
      <c r="G72" s="33" t="s">
        <v>3943</v>
      </c>
      <c r="H72" s="32" t="s">
        <v>1585</v>
      </c>
      <c r="I72" s="32">
        <v>2530</v>
      </c>
      <c r="J72" s="33" t="s">
        <v>4261</v>
      </c>
      <c r="K72" s="33" t="s">
        <v>3890</v>
      </c>
      <c r="L72" s="33" t="s">
        <v>30</v>
      </c>
      <c r="N72" s="33" t="s">
        <v>3925</v>
      </c>
    </row>
    <row r="73" spans="1:14" ht="15.75" customHeight="1">
      <c r="A73" s="32">
        <v>1710</v>
      </c>
      <c r="B73" s="33" t="s">
        <v>4262</v>
      </c>
      <c r="C73" s="33" t="s">
        <v>1696</v>
      </c>
      <c r="D73" s="32">
        <v>2</v>
      </c>
      <c r="E73" s="32" t="s">
        <v>30</v>
      </c>
      <c r="F73" s="33" t="s">
        <v>1697</v>
      </c>
      <c r="G73" s="33" t="s">
        <v>3938</v>
      </c>
      <c r="H73" s="32" t="s">
        <v>1585</v>
      </c>
      <c r="I73" s="32">
        <v>2500</v>
      </c>
      <c r="J73" s="33" t="s">
        <v>4263</v>
      </c>
      <c r="K73" s="33" t="s">
        <v>3890</v>
      </c>
      <c r="L73" s="33" t="s">
        <v>30</v>
      </c>
      <c r="M73" s="33" t="s">
        <v>3900</v>
      </c>
    </row>
    <row r="74" spans="1:14" ht="15.75" customHeight="1">
      <c r="A74" s="32">
        <v>1720</v>
      </c>
      <c r="B74" s="33" t="s">
        <v>4264</v>
      </c>
      <c r="C74" s="33" t="s">
        <v>3939</v>
      </c>
      <c r="D74" s="32">
        <v>3</v>
      </c>
      <c r="E74" s="32" t="s">
        <v>23</v>
      </c>
      <c r="F74" s="33" t="s">
        <v>3940</v>
      </c>
      <c r="G74" s="33" t="s">
        <v>3941</v>
      </c>
      <c r="H74" s="32" t="s">
        <v>3907</v>
      </c>
      <c r="I74" s="32">
        <v>2510</v>
      </c>
      <c r="J74" s="33" t="s">
        <v>4265</v>
      </c>
      <c r="K74" s="33" t="s">
        <v>3908</v>
      </c>
    </row>
    <row r="75" spans="1:14" ht="15.75" customHeight="1">
      <c r="A75" s="32">
        <v>1730</v>
      </c>
      <c r="B75" s="33" t="s">
        <v>4266</v>
      </c>
      <c r="C75" s="33" t="s">
        <v>1679</v>
      </c>
      <c r="D75" s="32">
        <v>2</v>
      </c>
      <c r="E75" s="32" t="s">
        <v>23</v>
      </c>
      <c r="F75" s="33" t="s">
        <v>1680</v>
      </c>
      <c r="G75" s="33" t="s">
        <v>1681</v>
      </c>
      <c r="I75" s="32">
        <v>2410</v>
      </c>
      <c r="J75" s="33" t="s">
        <v>4267</v>
      </c>
      <c r="K75" s="33" t="s">
        <v>3890</v>
      </c>
      <c r="L75" s="33" t="s">
        <v>30</v>
      </c>
    </row>
    <row r="76" spans="1:14" ht="15.75" customHeight="1">
      <c r="A76" s="32">
        <v>1740</v>
      </c>
      <c r="B76" s="33" t="s">
        <v>4268</v>
      </c>
      <c r="C76" s="33" t="s">
        <v>1684</v>
      </c>
      <c r="D76" s="32">
        <v>3</v>
      </c>
      <c r="E76" s="32" t="s">
        <v>30</v>
      </c>
      <c r="F76" s="33" t="s">
        <v>1685</v>
      </c>
      <c r="G76" s="33" t="s">
        <v>1637</v>
      </c>
      <c r="H76" s="32" t="s">
        <v>1582</v>
      </c>
      <c r="I76" s="32">
        <v>2430</v>
      </c>
      <c r="J76" s="33" t="s">
        <v>4269</v>
      </c>
      <c r="K76" s="33" t="s">
        <v>3890</v>
      </c>
      <c r="L76" s="33" t="s">
        <v>30</v>
      </c>
    </row>
    <row r="77" spans="1:14" ht="15.75" customHeight="1">
      <c r="A77" s="32">
        <v>1750</v>
      </c>
      <c r="B77" s="33" t="s">
        <v>4270</v>
      </c>
      <c r="C77" s="33" t="s">
        <v>1686</v>
      </c>
      <c r="D77" s="32">
        <v>3</v>
      </c>
      <c r="E77" s="32" t="s">
        <v>30</v>
      </c>
      <c r="F77" s="33" t="s">
        <v>1687</v>
      </c>
      <c r="G77" s="33" t="s">
        <v>1640</v>
      </c>
      <c r="H77" s="32" t="s">
        <v>1582</v>
      </c>
      <c r="I77" s="32">
        <v>2440</v>
      </c>
      <c r="J77" s="33" t="s">
        <v>4271</v>
      </c>
      <c r="K77" s="33" t="s">
        <v>3890</v>
      </c>
      <c r="L77" s="33" t="s">
        <v>30</v>
      </c>
    </row>
    <row r="78" spans="1:14" ht="15.75" customHeight="1">
      <c r="A78" s="32">
        <v>1760</v>
      </c>
      <c r="B78" s="33" t="s">
        <v>4272</v>
      </c>
      <c r="C78" s="33" t="s">
        <v>1688</v>
      </c>
      <c r="D78" s="32">
        <v>3</v>
      </c>
      <c r="E78" s="32" t="s">
        <v>30</v>
      </c>
      <c r="F78" s="33" t="s">
        <v>1689</v>
      </c>
      <c r="G78" s="33" t="s">
        <v>1640</v>
      </c>
      <c r="H78" s="32" t="s">
        <v>1582</v>
      </c>
      <c r="I78" s="32">
        <v>2450</v>
      </c>
      <c r="J78" s="33" t="s">
        <v>4273</v>
      </c>
      <c r="K78" s="33" t="s">
        <v>3890</v>
      </c>
      <c r="L78" s="33" t="s">
        <v>30</v>
      </c>
    </row>
    <row r="79" spans="1:14" ht="15.75" customHeight="1">
      <c r="A79" s="32">
        <v>1770</v>
      </c>
      <c r="B79" s="33" t="s">
        <v>4274</v>
      </c>
      <c r="C79" s="33" t="s">
        <v>1690</v>
      </c>
      <c r="D79" s="32">
        <v>3</v>
      </c>
      <c r="E79" s="32" t="s">
        <v>30</v>
      </c>
      <c r="F79" s="33" t="s">
        <v>1691</v>
      </c>
      <c r="G79" s="33" t="s">
        <v>3937</v>
      </c>
      <c r="H79" s="32" t="s">
        <v>1582</v>
      </c>
      <c r="I79" s="32">
        <v>2460</v>
      </c>
      <c r="J79" s="33" t="s">
        <v>4275</v>
      </c>
      <c r="K79" s="33" t="s">
        <v>3890</v>
      </c>
      <c r="L79" s="33" t="s">
        <v>30</v>
      </c>
    </row>
    <row r="80" spans="1:14" ht="15.75" customHeight="1">
      <c r="A80" s="32">
        <v>1780</v>
      </c>
      <c r="B80" s="33" t="s">
        <v>4276</v>
      </c>
      <c r="C80" s="33" t="s">
        <v>1682</v>
      </c>
      <c r="D80" s="32">
        <v>3</v>
      </c>
      <c r="E80" s="32" t="s">
        <v>30</v>
      </c>
      <c r="F80" s="33" t="s">
        <v>1683</v>
      </c>
      <c r="G80" s="33" t="s">
        <v>1634</v>
      </c>
      <c r="H80" s="32" t="s">
        <v>1582</v>
      </c>
      <c r="I80" s="32">
        <v>2420</v>
      </c>
      <c r="J80" s="33" t="s">
        <v>4277</v>
      </c>
      <c r="K80" s="33" t="s">
        <v>3890</v>
      </c>
      <c r="L80" s="33" t="s">
        <v>30</v>
      </c>
    </row>
    <row r="81" spans="1:14" ht="15.75" customHeight="1">
      <c r="A81" s="32">
        <v>1790</v>
      </c>
      <c r="B81" s="33" t="s">
        <v>4278</v>
      </c>
      <c r="C81" s="33" t="s">
        <v>1694</v>
      </c>
      <c r="D81" s="32">
        <v>3</v>
      </c>
      <c r="E81" s="32" t="s">
        <v>30</v>
      </c>
      <c r="F81" s="33" t="s">
        <v>1695</v>
      </c>
      <c r="G81" s="33" t="s">
        <v>1650</v>
      </c>
      <c r="H81" s="32" t="s">
        <v>1582</v>
      </c>
      <c r="I81" s="32">
        <v>2480</v>
      </c>
      <c r="J81" s="33" t="s">
        <v>4279</v>
      </c>
      <c r="K81" s="33" t="s">
        <v>3890</v>
      </c>
      <c r="L81" s="33" t="s">
        <v>139</v>
      </c>
      <c r="M81" s="33" t="s">
        <v>3900</v>
      </c>
    </row>
    <row r="82" spans="1:14" ht="15.75" customHeight="1">
      <c r="A82" s="32">
        <v>1800</v>
      </c>
      <c r="B82" s="33" t="s">
        <v>4280</v>
      </c>
      <c r="C82" s="33" t="s">
        <v>1692</v>
      </c>
      <c r="D82" s="32">
        <v>3</v>
      </c>
      <c r="E82" s="32" t="s">
        <v>23</v>
      </c>
      <c r="F82" s="33" t="s">
        <v>1693</v>
      </c>
      <c r="G82" s="33" t="s">
        <v>1647</v>
      </c>
      <c r="H82" s="32" t="s">
        <v>1591</v>
      </c>
      <c r="I82" s="32">
        <v>2470</v>
      </c>
      <c r="J82" s="33" t="s">
        <v>4281</v>
      </c>
      <c r="K82" s="33" t="s">
        <v>3890</v>
      </c>
      <c r="L82" s="33" t="s">
        <v>30</v>
      </c>
    </row>
    <row r="83" spans="1:14" ht="15.75" customHeight="1">
      <c r="A83" s="32">
        <v>1810</v>
      </c>
      <c r="B83" s="33" t="s">
        <v>4282</v>
      </c>
      <c r="C83" s="33" t="s">
        <v>1670</v>
      </c>
      <c r="D83" s="32">
        <v>2</v>
      </c>
      <c r="E83" s="32" t="s">
        <v>30</v>
      </c>
      <c r="F83" s="33" t="s">
        <v>1671</v>
      </c>
      <c r="G83" s="33" t="s">
        <v>1672</v>
      </c>
      <c r="I83" s="32">
        <v>2340</v>
      </c>
      <c r="J83" s="33" t="s">
        <v>4283</v>
      </c>
      <c r="K83" s="33" t="s">
        <v>3890</v>
      </c>
      <c r="L83" s="33" t="s">
        <v>139</v>
      </c>
      <c r="M83" s="33" t="s">
        <v>3900</v>
      </c>
    </row>
    <row r="84" spans="1:14" ht="15.75" customHeight="1">
      <c r="A84" s="32">
        <v>1820</v>
      </c>
      <c r="B84" s="33" t="s">
        <v>4284</v>
      </c>
      <c r="C84" s="33" t="s">
        <v>1673</v>
      </c>
      <c r="D84" s="32">
        <v>3</v>
      </c>
      <c r="E84" s="32" t="s">
        <v>30</v>
      </c>
      <c r="F84" s="33" t="s">
        <v>1674</v>
      </c>
      <c r="G84" s="33" t="s">
        <v>1623</v>
      </c>
      <c r="H84" s="32" t="s">
        <v>1582</v>
      </c>
      <c r="I84" s="32">
        <v>2350</v>
      </c>
      <c r="J84" s="33" t="s">
        <v>4285</v>
      </c>
      <c r="K84" s="33" t="s">
        <v>3890</v>
      </c>
      <c r="L84" s="33" t="s">
        <v>30</v>
      </c>
      <c r="M84" s="33" t="s">
        <v>3917</v>
      </c>
    </row>
    <row r="85" spans="1:14" ht="15.75" customHeight="1">
      <c r="A85" s="32">
        <v>1830</v>
      </c>
      <c r="C85" s="33" t="s">
        <v>3791</v>
      </c>
      <c r="I85" s="32">
        <v>2360</v>
      </c>
      <c r="J85" s="33" t="s">
        <v>4286</v>
      </c>
      <c r="K85" s="33" t="s">
        <v>3890</v>
      </c>
      <c r="L85" s="33" t="s">
        <v>30</v>
      </c>
      <c r="M85" s="33" t="s">
        <v>3917</v>
      </c>
    </row>
    <row r="86" spans="1:14" ht="15.75" customHeight="1">
      <c r="A86" s="32">
        <v>1840</v>
      </c>
      <c r="B86" s="33" t="s">
        <v>4287</v>
      </c>
      <c r="C86" s="33" t="s">
        <v>1675</v>
      </c>
      <c r="D86" s="32">
        <v>3</v>
      </c>
      <c r="E86" s="32" t="s">
        <v>30</v>
      </c>
      <c r="F86" s="33" t="s">
        <v>1676</v>
      </c>
      <c r="G86" s="33" t="s">
        <v>1626</v>
      </c>
      <c r="H86" s="32" t="s">
        <v>1582</v>
      </c>
      <c r="I86" s="32">
        <v>2380</v>
      </c>
      <c r="J86" s="33" t="s">
        <v>4288</v>
      </c>
      <c r="K86" s="33" t="s">
        <v>3890</v>
      </c>
      <c r="L86" s="33" t="s">
        <v>30</v>
      </c>
    </row>
    <row r="87" spans="1:14" ht="15.75" customHeight="1">
      <c r="A87" s="32">
        <v>1850</v>
      </c>
      <c r="B87" s="33" t="s">
        <v>4289</v>
      </c>
      <c r="C87" s="33" t="s">
        <v>1677</v>
      </c>
      <c r="D87" s="32">
        <v>3</v>
      </c>
      <c r="E87" s="32" t="s">
        <v>30</v>
      </c>
      <c r="F87" s="33" t="s">
        <v>1678</v>
      </c>
      <c r="G87" s="33" t="s">
        <v>1629</v>
      </c>
      <c r="H87" s="32" t="s">
        <v>1582</v>
      </c>
      <c r="I87" s="32">
        <v>2400</v>
      </c>
      <c r="J87" s="33" t="s">
        <v>4290</v>
      </c>
      <c r="K87" s="33" t="s">
        <v>3890</v>
      </c>
      <c r="L87" s="33" t="s">
        <v>30</v>
      </c>
    </row>
    <row r="88" spans="1:14" ht="15.75" customHeight="1">
      <c r="A88" s="32">
        <v>1860</v>
      </c>
      <c r="B88" s="33" t="s">
        <v>4291</v>
      </c>
      <c r="C88" s="33" t="s">
        <v>1799</v>
      </c>
      <c r="D88" s="32">
        <v>1</v>
      </c>
      <c r="E88" s="32" t="s">
        <v>30</v>
      </c>
      <c r="F88" s="33" t="s">
        <v>1800</v>
      </c>
      <c r="G88" s="33" t="s">
        <v>3975</v>
      </c>
      <c r="I88" s="32">
        <v>3130</v>
      </c>
      <c r="J88" s="33" t="s">
        <v>4292</v>
      </c>
      <c r="K88" s="33" t="s">
        <v>3890</v>
      </c>
      <c r="L88" s="33" t="s">
        <v>30</v>
      </c>
    </row>
    <row r="89" spans="1:14" ht="15.75" customHeight="1">
      <c r="A89" s="32">
        <v>1870</v>
      </c>
      <c r="B89" s="33" t="s">
        <v>4293</v>
      </c>
      <c r="C89" s="33" t="s">
        <v>1804</v>
      </c>
      <c r="D89" s="32">
        <v>2</v>
      </c>
      <c r="E89" s="32" t="s">
        <v>23</v>
      </c>
      <c r="F89" s="33" t="s">
        <v>1805</v>
      </c>
      <c r="G89" s="33" t="s">
        <v>1806</v>
      </c>
      <c r="H89" s="32" t="s">
        <v>1582</v>
      </c>
      <c r="I89" s="32">
        <v>3170</v>
      </c>
      <c r="J89" s="33" t="s">
        <v>4294</v>
      </c>
      <c r="K89" s="33" t="s">
        <v>3890</v>
      </c>
      <c r="L89" s="33" t="s">
        <v>30</v>
      </c>
    </row>
    <row r="90" spans="1:14" ht="15.75" customHeight="1">
      <c r="A90" s="32">
        <v>1880</v>
      </c>
      <c r="B90" s="33" t="s">
        <v>4295</v>
      </c>
      <c r="C90" s="33" t="s">
        <v>1801</v>
      </c>
      <c r="D90" s="32">
        <v>2</v>
      </c>
      <c r="E90" s="32" t="s">
        <v>30</v>
      </c>
      <c r="F90" s="33" t="s">
        <v>1802</v>
      </c>
      <c r="G90" s="33" t="s">
        <v>1803</v>
      </c>
      <c r="H90" s="32" t="s">
        <v>1585</v>
      </c>
      <c r="I90" s="32">
        <v>3140</v>
      </c>
      <c r="J90" s="33" t="s">
        <v>4296</v>
      </c>
      <c r="K90" s="33" t="s">
        <v>3890</v>
      </c>
      <c r="L90" s="33" t="s">
        <v>139</v>
      </c>
      <c r="M90" s="33" t="s">
        <v>3902</v>
      </c>
      <c r="N90" s="33" t="s">
        <v>3928</v>
      </c>
    </row>
    <row r="91" spans="1:14" ht="15.75" customHeight="1">
      <c r="A91" s="32">
        <v>1890</v>
      </c>
      <c r="C91" s="33" t="s">
        <v>3791</v>
      </c>
      <c r="I91" s="32">
        <v>3150</v>
      </c>
      <c r="J91" s="33" t="s">
        <v>4297</v>
      </c>
      <c r="K91" s="33" t="s">
        <v>3890</v>
      </c>
      <c r="L91" s="33" t="s">
        <v>139</v>
      </c>
      <c r="M91" s="33" t="s">
        <v>3902</v>
      </c>
      <c r="N91" s="33" t="s">
        <v>3928</v>
      </c>
    </row>
    <row r="92" spans="1:14" ht="15.75" customHeight="1">
      <c r="A92" s="32">
        <v>1900</v>
      </c>
      <c r="B92" s="33" t="s">
        <v>4298</v>
      </c>
      <c r="C92" s="33" t="s">
        <v>3976</v>
      </c>
      <c r="D92" s="32">
        <v>3</v>
      </c>
      <c r="E92" s="32" t="s">
        <v>30</v>
      </c>
      <c r="F92" s="33" t="s">
        <v>3977</v>
      </c>
      <c r="G92" s="33" t="s">
        <v>3978</v>
      </c>
      <c r="H92" s="32" t="s">
        <v>3907</v>
      </c>
      <c r="I92" s="32">
        <v>3160</v>
      </c>
      <c r="J92" s="33" t="s">
        <v>4299</v>
      </c>
      <c r="K92" s="33" t="s">
        <v>3908</v>
      </c>
    </row>
    <row r="93" spans="1:14" ht="15.75" customHeight="1">
      <c r="A93" s="32">
        <v>1910</v>
      </c>
      <c r="B93" s="33" t="s">
        <v>4300</v>
      </c>
      <c r="C93" s="33" t="s">
        <v>1807</v>
      </c>
      <c r="D93" s="32">
        <v>2</v>
      </c>
      <c r="E93" s="32" t="s">
        <v>30</v>
      </c>
      <c r="F93" s="33" t="s">
        <v>1808</v>
      </c>
      <c r="G93" s="33" t="s">
        <v>1809</v>
      </c>
      <c r="H93" s="32" t="s">
        <v>1585</v>
      </c>
      <c r="I93" s="32">
        <v>3190</v>
      </c>
      <c r="J93" s="33" t="s">
        <v>4301</v>
      </c>
      <c r="K93" s="33" t="s">
        <v>3890</v>
      </c>
      <c r="L93" s="33" t="s">
        <v>30</v>
      </c>
    </row>
    <row r="94" spans="1:14" ht="15.75" customHeight="1">
      <c r="A94" s="32">
        <v>1920</v>
      </c>
      <c r="B94" s="33" t="s">
        <v>4302</v>
      </c>
      <c r="C94" s="33" t="s">
        <v>3979</v>
      </c>
      <c r="D94" s="32">
        <v>3</v>
      </c>
      <c r="E94" s="32" t="s">
        <v>30</v>
      </c>
      <c r="F94" s="33" t="s">
        <v>3980</v>
      </c>
      <c r="G94" s="33" t="s">
        <v>3981</v>
      </c>
      <c r="H94" s="32" t="s">
        <v>3907</v>
      </c>
      <c r="I94" s="32">
        <v>3200</v>
      </c>
      <c r="J94" s="33" t="s">
        <v>4303</v>
      </c>
      <c r="K94" s="33" t="s">
        <v>3908</v>
      </c>
    </row>
    <row r="95" spans="1:14" ht="15.75" customHeight="1">
      <c r="A95" s="32">
        <v>1930</v>
      </c>
      <c r="B95" s="33" t="s">
        <v>4304</v>
      </c>
      <c r="C95" s="33" t="s">
        <v>1699</v>
      </c>
      <c r="D95" s="32">
        <v>1</v>
      </c>
      <c r="E95" s="32" t="s">
        <v>30</v>
      </c>
      <c r="F95" s="33" t="s">
        <v>1700</v>
      </c>
      <c r="G95" s="33" t="s">
        <v>3944</v>
      </c>
      <c r="I95" s="32">
        <v>2550</v>
      </c>
      <c r="J95" s="33" t="s">
        <v>4305</v>
      </c>
      <c r="K95" s="33" t="s">
        <v>3890</v>
      </c>
      <c r="L95" s="33" t="s">
        <v>30</v>
      </c>
    </row>
    <row r="96" spans="1:14" ht="15.75" customHeight="1">
      <c r="A96" s="32">
        <v>1940</v>
      </c>
      <c r="B96" s="33" t="s">
        <v>4306</v>
      </c>
      <c r="C96" s="33" t="s">
        <v>1701</v>
      </c>
      <c r="D96" s="32">
        <v>2</v>
      </c>
      <c r="E96" s="32" t="s">
        <v>23</v>
      </c>
      <c r="F96" s="33" t="s">
        <v>1702</v>
      </c>
      <c r="G96" s="33" t="s">
        <v>3945</v>
      </c>
      <c r="H96" s="32" t="s">
        <v>1582</v>
      </c>
      <c r="I96" s="32">
        <v>2560</v>
      </c>
      <c r="J96" s="33" t="s">
        <v>4307</v>
      </c>
      <c r="K96" s="33" t="s">
        <v>3890</v>
      </c>
      <c r="L96" s="33" t="s">
        <v>30</v>
      </c>
    </row>
    <row r="97" spans="1:14" ht="15.75" customHeight="1">
      <c r="A97" s="32">
        <v>1950</v>
      </c>
      <c r="B97" s="33" t="s">
        <v>4308</v>
      </c>
      <c r="C97" s="33" t="s">
        <v>1720</v>
      </c>
      <c r="D97" s="32">
        <v>2</v>
      </c>
      <c r="E97" s="32" t="s">
        <v>23</v>
      </c>
      <c r="F97" s="33" t="s">
        <v>3947</v>
      </c>
      <c r="G97" s="33" t="s">
        <v>3948</v>
      </c>
      <c r="H97" s="32" t="s">
        <v>1585</v>
      </c>
      <c r="I97" s="32">
        <v>2660</v>
      </c>
      <c r="J97" s="33" t="s">
        <v>4309</v>
      </c>
      <c r="K97" s="33" t="s">
        <v>3890</v>
      </c>
      <c r="L97" s="33" t="s">
        <v>30</v>
      </c>
      <c r="M97" s="33" t="s">
        <v>3900</v>
      </c>
      <c r="N97" s="33" t="s">
        <v>3925</v>
      </c>
    </row>
    <row r="98" spans="1:14" ht="15.75" customHeight="1">
      <c r="A98" s="32">
        <v>1960</v>
      </c>
      <c r="B98" s="33" t="s">
        <v>4310</v>
      </c>
      <c r="C98" s="33" t="s">
        <v>1703</v>
      </c>
      <c r="D98" s="32">
        <v>2</v>
      </c>
      <c r="E98" s="32" t="s">
        <v>23</v>
      </c>
      <c r="F98" s="33" t="s">
        <v>1704</v>
      </c>
      <c r="G98" s="33" t="s">
        <v>1705</v>
      </c>
      <c r="I98" s="32">
        <v>2570</v>
      </c>
      <c r="J98" s="33" t="s">
        <v>4311</v>
      </c>
      <c r="K98" s="33" t="s">
        <v>3890</v>
      </c>
      <c r="L98" s="33" t="s">
        <v>30</v>
      </c>
    </row>
    <row r="99" spans="1:14" ht="15.75" customHeight="1">
      <c r="A99" s="32">
        <v>1970</v>
      </c>
      <c r="B99" s="33" t="s">
        <v>4312</v>
      </c>
      <c r="C99" s="33" t="s">
        <v>1708</v>
      </c>
      <c r="D99" s="32">
        <v>3</v>
      </c>
      <c r="E99" s="32" t="s">
        <v>30</v>
      </c>
      <c r="F99" s="33" t="s">
        <v>1709</v>
      </c>
      <c r="G99" s="33" t="s">
        <v>1637</v>
      </c>
      <c r="H99" s="32" t="s">
        <v>1582</v>
      </c>
      <c r="I99" s="32">
        <v>2590</v>
      </c>
      <c r="J99" s="33" t="s">
        <v>4313</v>
      </c>
      <c r="K99" s="33" t="s">
        <v>3890</v>
      </c>
      <c r="L99" s="33" t="s">
        <v>30</v>
      </c>
    </row>
    <row r="100" spans="1:14" ht="15.75" customHeight="1">
      <c r="A100" s="32">
        <v>1980</v>
      </c>
      <c r="B100" s="33" t="s">
        <v>4314</v>
      </c>
      <c r="C100" s="33" t="s">
        <v>1710</v>
      </c>
      <c r="D100" s="32">
        <v>3</v>
      </c>
      <c r="E100" s="32" t="s">
        <v>30</v>
      </c>
      <c r="F100" s="33" t="s">
        <v>1711</v>
      </c>
      <c r="G100" s="33" t="s">
        <v>1640</v>
      </c>
      <c r="H100" s="32" t="s">
        <v>1582</v>
      </c>
      <c r="I100" s="32">
        <v>2600</v>
      </c>
      <c r="J100" s="33" t="s">
        <v>4315</v>
      </c>
      <c r="K100" s="33" t="s">
        <v>3890</v>
      </c>
      <c r="L100" s="33" t="s">
        <v>30</v>
      </c>
    </row>
    <row r="101" spans="1:14" ht="15.75" customHeight="1">
      <c r="A101" s="32">
        <v>1990</v>
      </c>
      <c r="B101" s="33" t="s">
        <v>4316</v>
      </c>
      <c r="C101" s="33" t="s">
        <v>1712</v>
      </c>
      <c r="D101" s="32">
        <v>3</v>
      </c>
      <c r="E101" s="32" t="s">
        <v>30</v>
      </c>
      <c r="F101" s="33" t="s">
        <v>1713</v>
      </c>
      <c r="G101" s="33" t="s">
        <v>1640</v>
      </c>
      <c r="H101" s="32" t="s">
        <v>1582</v>
      </c>
      <c r="I101" s="32">
        <v>2610</v>
      </c>
      <c r="J101" s="33" t="s">
        <v>4317</v>
      </c>
      <c r="K101" s="33" t="s">
        <v>3890</v>
      </c>
      <c r="L101" s="33" t="s">
        <v>30</v>
      </c>
    </row>
    <row r="102" spans="1:14" ht="15.75" customHeight="1">
      <c r="A102" s="32">
        <v>2000</v>
      </c>
      <c r="B102" s="33" t="s">
        <v>4318</v>
      </c>
      <c r="C102" s="33" t="s">
        <v>1714</v>
      </c>
      <c r="D102" s="32">
        <v>3</v>
      </c>
      <c r="E102" s="32" t="s">
        <v>30</v>
      </c>
      <c r="F102" s="33" t="s">
        <v>1715</v>
      </c>
      <c r="G102" s="33" t="s">
        <v>3946</v>
      </c>
      <c r="H102" s="32" t="s">
        <v>1582</v>
      </c>
      <c r="I102" s="32">
        <v>2620</v>
      </c>
      <c r="J102" s="33" t="s">
        <v>4319</v>
      </c>
      <c r="K102" s="33" t="s">
        <v>3890</v>
      </c>
      <c r="L102" s="33" t="s">
        <v>30</v>
      </c>
    </row>
    <row r="103" spans="1:14" ht="15.75" customHeight="1">
      <c r="A103" s="32">
        <v>2010</v>
      </c>
      <c r="B103" s="33" t="s">
        <v>4320</v>
      </c>
      <c r="C103" s="33" t="s">
        <v>1706</v>
      </c>
      <c r="D103" s="32">
        <v>3</v>
      </c>
      <c r="E103" s="32" t="s">
        <v>30</v>
      </c>
      <c r="F103" s="33" t="s">
        <v>1707</v>
      </c>
      <c r="G103" s="33" t="s">
        <v>1634</v>
      </c>
      <c r="H103" s="32" t="s">
        <v>1582</v>
      </c>
      <c r="I103" s="32">
        <v>2580</v>
      </c>
      <c r="J103" s="33" t="s">
        <v>4321</v>
      </c>
      <c r="K103" s="33" t="s">
        <v>3890</v>
      </c>
      <c r="L103" s="33" t="s">
        <v>30</v>
      </c>
    </row>
    <row r="104" spans="1:14" ht="15.75" customHeight="1">
      <c r="A104" s="32">
        <v>2020</v>
      </c>
      <c r="B104" s="33" t="s">
        <v>4322</v>
      </c>
      <c r="C104" s="33" t="s">
        <v>1718</v>
      </c>
      <c r="D104" s="32">
        <v>3</v>
      </c>
      <c r="E104" s="32" t="s">
        <v>30</v>
      </c>
      <c r="F104" s="33" t="s">
        <v>1719</v>
      </c>
      <c r="G104" s="33" t="s">
        <v>1650</v>
      </c>
      <c r="H104" s="32" t="s">
        <v>1582</v>
      </c>
      <c r="I104" s="32">
        <v>2640</v>
      </c>
      <c r="J104" s="33" t="s">
        <v>4323</v>
      </c>
      <c r="K104" s="33" t="s">
        <v>3890</v>
      </c>
      <c r="L104" s="33" t="s">
        <v>139</v>
      </c>
      <c r="M104" s="33" t="s">
        <v>3900</v>
      </c>
    </row>
    <row r="105" spans="1:14" ht="15.75" customHeight="1">
      <c r="A105" s="32">
        <v>2030</v>
      </c>
      <c r="B105" s="33" t="s">
        <v>4324</v>
      </c>
      <c r="C105" s="33" t="s">
        <v>1716</v>
      </c>
      <c r="D105" s="32">
        <v>3</v>
      </c>
      <c r="E105" s="32" t="s">
        <v>23</v>
      </c>
      <c r="F105" s="33" t="s">
        <v>1717</v>
      </c>
      <c r="G105" s="33" t="s">
        <v>1647</v>
      </c>
      <c r="H105" s="32" t="s">
        <v>1591</v>
      </c>
      <c r="I105" s="32">
        <v>2630</v>
      </c>
      <c r="J105" s="33" t="s">
        <v>4325</v>
      </c>
      <c r="K105" s="33" t="s">
        <v>3890</v>
      </c>
      <c r="L105" s="33" t="s">
        <v>30</v>
      </c>
    </row>
    <row r="106" spans="1:14" ht="15.75" customHeight="1">
      <c r="A106" s="32">
        <v>2040</v>
      </c>
      <c r="B106" s="33" t="s">
        <v>4326</v>
      </c>
      <c r="C106" s="33" t="s">
        <v>1754</v>
      </c>
      <c r="D106" s="32">
        <v>1</v>
      </c>
      <c r="E106" s="32" t="s">
        <v>30</v>
      </c>
      <c r="F106" s="33" t="s">
        <v>1755</v>
      </c>
      <c r="G106" s="33" t="s">
        <v>1756</v>
      </c>
      <c r="I106" s="32">
        <v>2870</v>
      </c>
      <c r="J106" s="33" t="s">
        <v>4327</v>
      </c>
      <c r="K106" s="33" t="s">
        <v>3890</v>
      </c>
      <c r="L106" s="33" t="s">
        <v>30</v>
      </c>
      <c r="M106" s="33" t="s">
        <v>3963</v>
      </c>
    </row>
    <row r="107" spans="1:14" ht="15.75" customHeight="1">
      <c r="A107" s="32">
        <v>2050</v>
      </c>
      <c r="B107" s="33" t="s">
        <v>4328</v>
      </c>
      <c r="C107" s="33" t="s">
        <v>1760</v>
      </c>
      <c r="D107" s="32">
        <v>2</v>
      </c>
      <c r="E107" s="32" t="s">
        <v>30</v>
      </c>
      <c r="F107" s="33" t="s">
        <v>1761</v>
      </c>
      <c r="G107" s="33" t="s">
        <v>1762</v>
      </c>
      <c r="H107" s="32" t="s">
        <v>1582</v>
      </c>
      <c r="I107" s="32">
        <v>2910</v>
      </c>
      <c r="J107" s="33" t="s">
        <v>4329</v>
      </c>
      <c r="K107" s="33" t="s">
        <v>3890</v>
      </c>
      <c r="L107" s="33" t="s">
        <v>30</v>
      </c>
    </row>
    <row r="108" spans="1:14" ht="15.75" customHeight="1">
      <c r="A108" s="32">
        <v>2060</v>
      </c>
      <c r="B108" s="33" t="s">
        <v>4330</v>
      </c>
      <c r="C108" s="33" t="s">
        <v>1757</v>
      </c>
      <c r="D108" s="32">
        <v>2</v>
      </c>
      <c r="E108" s="32" t="s">
        <v>30</v>
      </c>
      <c r="F108" s="33" t="s">
        <v>1758</v>
      </c>
      <c r="G108" s="33" t="s">
        <v>1759</v>
      </c>
      <c r="H108" s="32" t="s">
        <v>1585</v>
      </c>
      <c r="I108" s="32">
        <v>2880</v>
      </c>
      <c r="J108" s="33" t="s">
        <v>4331</v>
      </c>
      <c r="K108" s="33" t="s">
        <v>3890</v>
      </c>
      <c r="L108" s="33" t="s">
        <v>139</v>
      </c>
      <c r="M108" s="33" t="s">
        <v>3902</v>
      </c>
      <c r="N108" s="33" t="s">
        <v>3928</v>
      </c>
    </row>
    <row r="109" spans="1:14" ht="15.75" customHeight="1">
      <c r="A109" s="32">
        <v>2070</v>
      </c>
      <c r="C109" s="33" t="s">
        <v>3791</v>
      </c>
      <c r="I109" s="32">
        <v>2890</v>
      </c>
      <c r="J109" s="33" t="s">
        <v>4332</v>
      </c>
      <c r="K109" s="33" t="s">
        <v>3890</v>
      </c>
      <c r="L109" s="33" t="s">
        <v>139</v>
      </c>
      <c r="M109" s="33" t="s">
        <v>3902</v>
      </c>
      <c r="N109" s="33" t="s">
        <v>3929</v>
      </c>
    </row>
    <row r="110" spans="1:14" ht="15.75" customHeight="1">
      <c r="A110" s="32">
        <v>2080</v>
      </c>
      <c r="B110" s="33" t="s">
        <v>4333</v>
      </c>
      <c r="C110" s="33" t="s">
        <v>3964</v>
      </c>
      <c r="D110" s="32">
        <v>3</v>
      </c>
      <c r="E110" s="32" t="s">
        <v>30</v>
      </c>
      <c r="F110" s="33" t="s">
        <v>3965</v>
      </c>
      <c r="G110" s="33" t="s">
        <v>3966</v>
      </c>
      <c r="H110" s="32" t="s">
        <v>3907</v>
      </c>
      <c r="I110" s="32">
        <v>2900</v>
      </c>
      <c r="J110" s="33" t="s">
        <v>4334</v>
      </c>
      <c r="K110" s="33" t="s">
        <v>3908</v>
      </c>
    </row>
    <row r="111" spans="1:14" ht="15.75" customHeight="1">
      <c r="A111" s="32">
        <v>2090</v>
      </c>
      <c r="B111" s="33" t="s">
        <v>4335</v>
      </c>
      <c r="C111" s="33" t="s">
        <v>1780</v>
      </c>
      <c r="D111" s="32">
        <v>2</v>
      </c>
      <c r="E111" s="32" t="s">
        <v>30</v>
      </c>
      <c r="F111" s="33" t="s">
        <v>1781</v>
      </c>
      <c r="G111" s="33" t="s">
        <v>3968</v>
      </c>
      <c r="H111" s="32" t="s">
        <v>1595</v>
      </c>
      <c r="I111" s="32">
        <v>3020</v>
      </c>
      <c r="J111" s="33" t="s">
        <v>4336</v>
      </c>
      <c r="K111" s="33" t="s">
        <v>3890</v>
      </c>
      <c r="L111" s="33" t="s">
        <v>23</v>
      </c>
      <c r="N111" s="33" t="s">
        <v>3896</v>
      </c>
    </row>
    <row r="112" spans="1:14" ht="15.75" customHeight="1">
      <c r="A112" s="32">
        <v>2100</v>
      </c>
      <c r="B112" s="33" t="s">
        <v>4337</v>
      </c>
      <c r="C112" s="33" t="s">
        <v>1860</v>
      </c>
      <c r="D112" s="32">
        <v>2</v>
      </c>
      <c r="E112" s="32" t="s">
        <v>30</v>
      </c>
      <c r="F112" s="33" t="s">
        <v>4011</v>
      </c>
      <c r="G112" s="33" t="s">
        <v>1861</v>
      </c>
      <c r="I112" s="32">
        <v>3490</v>
      </c>
      <c r="J112" s="33" t="s">
        <v>4338</v>
      </c>
      <c r="K112" s="33" t="s">
        <v>3890</v>
      </c>
      <c r="L112" s="33" t="s">
        <v>30</v>
      </c>
    </row>
    <row r="113" spans="1:14" ht="15.75" customHeight="1">
      <c r="A113" s="32">
        <v>2110</v>
      </c>
      <c r="B113" s="33" t="s">
        <v>4339</v>
      </c>
      <c r="C113" s="33" t="s">
        <v>1862</v>
      </c>
      <c r="D113" s="32">
        <v>3</v>
      </c>
      <c r="E113" s="32" t="s">
        <v>30</v>
      </c>
      <c r="F113" s="33" t="s">
        <v>1863</v>
      </c>
      <c r="G113" s="33" t="s">
        <v>1864</v>
      </c>
      <c r="H113" s="32" t="s">
        <v>1595</v>
      </c>
      <c r="I113" s="32">
        <v>3510</v>
      </c>
      <c r="J113" s="33" t="s">
        <v>4340</v>
      </c>
      <c r="K113" s="33" t="s">
        <v>3890</v>
      </c>
      <c r="L113" s="33" t="s">
        <v>23</v>
      </c>
      <c r="M113" s="33" t="s">
        <v>4012</v>
      </c>
      <c r="N113" s="33" t="s">
        <v>3896</v>
      </c>
    </row>
    <row r="114" spans="1:14" ht="15.75" customHeight="1">
      <c r="A114" s="32">
        <v>2120</v>
      </c>
      <c r="C114" s="33" t="s">
        <v>3791</v>
      </c>
      <c r="I114" s="32">
        <v>3520</v>
      </c>
      <c r="J114" s="33" t="s">
        <v>4341</v>
      </c>
      <c r="K114" s="33" t="s">
        <v>3908</v>
      </c>
      <c r="N114" s="33" t="s">
        <v>4006</v>
      </c>
    </row>
    <row r="115" spans="1:14" ht="15.75" customHeight="1">
      <c r="A115" s="32">
        <v>2130</v>
      </c>
      <c r="B115" s="33" t="s">
        <v>4342</v>
      </c>
      <c r="C115" s="33" t="s">
        <v>1865</v>
      </c>
      <c r="D115" s="32">
        <v>3</v>
      </c>
      <c r="E115" s="32" t="s">
        <v>30</v>
      </c>
      <c r="F115" s="33" t="s">
        <v>1866</v>
      </c>
      <c r="G115" s="33" t="s">
        <v>1867</v>
      </c>
      <c r="H115" s="32" t="s">
        <v>1595</v>
      </c>
      <c r="I115" s="32">
        <v>3540</v>
      </c>
      <c r="J115" s="33" t="s">
        <v>4343</v>
      </c>
      <c r="K115" s="33" t="s">
        <v>3890</v>
      </c>
      <c r="L115" s="33" t="s">
        <v>23</v>
      </c>
      <c r="M115" s="33" t="s">
        <v>4012</v>
      </c>
      <c r="N115" s="33" t="s">
        <v>3896</v>
      </c>
    </row>
    <row r="116" spans="1:14" ht="15.75" customHeight="1">
      <c r="A116" s="32">
        <v>2140</v>
      </c>
      <c r="C116" s="33" t="s">
        <v>3791</v>
      </c>
      <c r="I116" s="32">
        <v>3550</v>
      </c>
      <c r="J116" s="33" t="s">
        <v>4344</v>
      </c>
      <c r="K116" s="33" t="s">
        <v>3908</v>
      </c>
      <c r="N116" s="33" t="s">
        <v>4006</v>
      </c>
    </row>
    <row r="117" spans="1:14" ht="15.75" customHeight="1">
      <c r="A117" s="32">
        <v>2150</v>
      </c>
      <c r="B117" s="33" t="s">
        <v>4345</v>
      </c>
      <c r="C117" s="33" t="s">
        <v>1763</v>
      </c>
      <c r="D117" s="32">
        <v>2</v>
      </c>
      <c r="E117" s="32" t="s">
        <v>30</v>
      </c>
      <c r="F117" s="33" t="s">
        <v>1764</v>
      </c>
      <c r="G117" s="33" t="s">
        <v>1765</v>
      </c>
      <c r="I117" s="32">
        <v>2920</v>
      </c>
      <c r="J117" s="33" t="s">
        <v>4346</v>
      </c>
      <c r="K117" s="33" t="s">
        <v>3890</v>
      </c>
      <c r="L117" s="33" t="s">
        <v>30</v>
      </c>
    </row>
    <row r="118" spans="1:14" ht="15.75" customHeight="1">
      <c r="A118" s="32">
        <v>2160</v>
      </c>
      <c r="B118" s="33" t="s">
        <v>4347</v>
      </c>
      <c r="C118" s="33" t="s">
        <v>1768</v>
      </c>
      <c r="D118" s="32">
        <v>3</v>
      </c>
      <c r="E118" s="32" t="s">
        <v>30</v>
      </c>
      <c r="F118" s="33" t="s">
        <v>1769</v>
      </c>
      <c r="G118" s="33" t="s">
        <v>1637</v>
      </c>
      <c r="H118" s="32" t="s">
        <v>1582</v>
      </c>
      <c r="I118" s="32">
        <v>2940</v>
      </c>
      <c r="J118" s="33" t="s">
        <v>4348</v>
      </c>
      <c r="K118" s="33" t="s">
        <v>3890</v>
      </c>
      <c r="L118" s="33" t="s">
        <v>30</v>
      </c>
    </row>
    <row r="119" spans="1:14" ht="15.75" customHeight="1">
      <c r="A119" s="32">
        <v>2170</v>
      </c>
      <c r="B119" s="33" t="s">
        <v>4349</v>
      </c>
      <c r="C119" s="33" t="s">
        <v>1770</v>
      </c>
      <c r="D119" s="32">
        <v>3</v>
      </c>
      <c r="E119" s="32" t="s">
        <v>30</v>
      </c>
      <c r="F119" s="33" t="s">
        <v>1771</v>
      </c>
      <c r="G119" s="33" t="s">
        <v>1640</v>
      </c>
      <c r="H119" s="32" t="s">
        <v>1582</v>
      </c>
      <c r="I119" s="32">
        <v>2950</v>
      </c>
      <c r="J119" s="33" t="s">
        <v>4350</v>
      </c>
      <c r="K119" s="33" t="s">
        <v>3890</v>
      </c>
      <c r="L119" s="33" t="s">
        <v>30</v>
      </c>
    </row>
    <row r="120" spans="1:14" ht="15.75" customHeight="1">
      <c r="A120" s="32">
        <v>2180</v>
      </c>
      <c r="B120" s="33" t="s">
        <v>4351</v>
      </c>
      <c r="C120" s="33" t="s">
        <v>1772</v>
      </c>
      <c r="D120" s="32">
        <v>3</v>
      </c>
      <c r="E120" s="32" t="s">
        <v>30</v>
      </c>
      <c r="F120" s="33" t="s">
        <v>1773</v>
      </c>
      <c r="G120" s="33" t="s">
        <v>1640</v>
      </c>
      <c r="H120" s="32" t="s">
        <v>1582</v>
      </c>
      <c r="I120" s="32">
        <v>2960</v>
      </c>
      <c r="J120" s="33" t="s">
        <v>4352</v>
      </c>
      <c r="K120" s="33" t="s">
        <v>3890</v>
      </c>
      <c r="L120" s="33" t="s">
        <v>30</v>
      </c>
    </row>
    <row r="121" spans="1:14" ht="15.75" customHeight="1">
      <c r="A121" s="32">
        <v>2190</v>
      </c>
      <c r="B121" s="33" t="s">
        <v>4353</v>
      </c>
      <c r="C121" s="33" t="s">
        <v>1774</v>
      </c>
      <c r="D121" s="32">
        <v>3</v>
      </c>
      <c r="E121" s="32" t="s">
        <v>30</v>
      </c>
      <c r="F121" s="33" t="s">
        <v>1775</v>
      </c>
      <c r="G121" s="33" t="s">
        <v>3967</v>
      </c>
      <c r="H121" s="32" t="s">
        <v>1582</v>
      </c>
      <c r="I121" s="32">
        <v>2970</v>
      </c>
      <c r="J121" s="33" t="s">
        <v>4354</v>
      </c>
      <c r="K121" s="33" t="s">
        <v>3890</v>
      </c>
      <c r="L121" s="33" t="s">
        <v>30</v>
      </c>
    </row>
    <row r="122" spans="1:14" ht="15.75" customHeight="1">
      <c r="A122" s="32">
        <v>2200</v>
      </c>
      <c r="B122" s="33" t="s">
        <v>4355</v>
      </c>
      <c r="C122" s="33" t="s">
        <v>1766</v>
      </c>
      <c r="D122" s="32">
        <v>3</v>
      </c>
      <c r="E122" s="32" t="s">
        <v>30</v>
      </c>
      <c r="F122" s="33" t="s">
        <v>1767</v>
      </c>
      <c r="G122" s="33" t="s">
        <v>1634</v>
      </c>
      <c r="H122" s="32" t="s">
        <v>1582</v>
      </c>
      <c r="I122" s="32">
        <v>2930</v>
      </c>
      <c r="J122" s="33" t="s">
        <v>4356</v>
      </c>
      <c r="K122" s="33" t="s">
        <v>3890</v>
      </c>
      <c r="L122" s="33" t="s">
        <v>30</v>
      </c>
    </row>
    <row r="123" spans="1:14" ht="15.75" customHeight="1">
      <c r="A123" s="32">
        <v>2210</v>
      </c>
      <c r="B123" s="33" t="s">
        <v>4357</v>
      </c>
      <c r="C123" s="33" t="s">
        <v>1778</v>
      </c>
      <c r="D123" s="32">
        <v>3</v>
      </c>
      <c r="E123" s="32" t="s">
        <v>30</v>
      </c>
      <c r="F123" s="33" t="s">
        <v>1779</v>
      </c>
      <c r="G123" s="33" t="s">
        <v>1650</v>
      </c>
      <c r="H123" s="32" t="s">
        <v>1582</v>
      </c>
      <c r="I123" s="32">
        <v>2990</v>
      </c>
      <c r="J123" s="33" t="s">
        <v>4358</v>
      </c>
      <c r="K123" s="33" t="s">
        <v>3890</v>
      </c>
      <c r="L123" s="33" t="s">
        <v>139</v>
      </c>
      <c r="M123" s="33" t="s">
        <v>3900</v>
      </c>
    </row>
    <row r="124" spans="1:14" ht="15.75" customHeight="1">
      <c r="A124" s="32">
        <v>2220</v>
      </c>
      <c r="B124" s="33" t="s">
        <v>4359</v>
      </c>
      <c r="C124" s="33" t="s">
        <v>1776</v>
      </c>
      <c r="D124" s="32">
        <v>3</v>
      </c>
      <c r="E124" s="32" t="s">
        <v>23</v>
      </c>
      <c r="F124" s="33" t="s">
        <v>1777</v>
      </c>
      <c r="G124" s="33" t="s">
        <v>1647</v>
      </c>
      <c r="H124" s="32" t="s">
        <v>1591</v>
      </c>
      <c r="I124" s="32">
        <v>2980</v>
      </c>
      <c r="J124" s="33" t="s">
        <v>4360</v>
      </c>
      <c r="K124" s="33" t="s">
        <v>3890</v>
      </c>
      <c r="L124" s="33" t="s">
        <v>30</v>
      </c>
    </row>
    <row r="125" spans="1:14" ht="15.75" customHeight="1">
      <c r="A125" s="32">
        <v>2230</v>
      </c>
      <c r="B125" s="33" t="s">
        <v>4361</v>
      </c>
      <c r="C125" s="33" t="s">
        <v>1810</v>
      </c>
      <c r="D125" s="32">
        <v>1</v>
      </c>
      <c r="E125" s="32" t="s">
        <v>30</v>
      </c>
      <c r="F125" s="33" t="s">
        <v>1811</v>
      </c>
      <c r="G125" s="33" t="s">
        <v>1812</v>
      </c>
      <c r="I125" s="32">
        <v>3210</v>
      </c>
      <c r="J125" s="33" t="s">
        <v>4362</v>
      </c>
      <c r="K125" s="33" t="s">
        <v>3890</v>
      </c>
      <c r="L125" s="33" t="s">
        <v>139</v>
      </c>
      <c r="M125" s="33" t="s">
        <v>3963</v>
      </c>
    </row>
    <row r="126" spans="1:14" ht="15.75" customHeight="1">
      <c r="A126" s="32">
        <v>2240</v>
      </c>
      <c r="B126" s="33" t="s">
        <v>4363</v>
      </c>
      <c r="C126" s="33" t="s">
        <v>1813</v>
      </c>
      <c r="D126" s="32">
        <v>2</v>
      </c>
      <c r="E126" s="32" t="s">
        <v>23</v>
      </c>
      <c r="F126" s="33" t="s">
        <v>1814</v>
      </c>
      <c r="G126" s="33" t="s">
        <v>3982</v>
      </c>
      <c r="H126" s="32" t="s">
        <v>1591</v>
      </c>
      <c r="I126" s="32">
        <v>3220</v>
      </c>
      <c r="J126" s="33" t="s">
        <v>4364</v>
      </c>
      <c r="K126" s="33" t="s">
        <v>3890</v>
      </c>
      <c r="L126" s="33" t="s">
        <v>30</v>
      </c>
      <c r="M126" s="33" t="s">
        <v>3895</v>
      </c>
    </row>
    <row r="127" spans="1:14" ht="15.75" customHeight="1">
      <c r="A127" s="32">
        <v>2250</v>
      </c>
      <c r="B127" s="33" t="s">
        <v>4365</v>
      </c>
      <c r="C127" s="33" t="s">
        <v>1815</v>
      </c>
      <c r="D127" s="32">
        <v>2</v>
      </c>
      <c r="E127" s="32" t="s">
        <v>30</v>
      </c>
      <c r="F127" s="33" t="s">
        <v>1816</v>
      </c>
      <c r="G127" s="33" t="s">
        <v>3983</v>
      </c>
      <c r="H127" s="32" t="s">
        <v>1582</v>
      </c>
      <c r="I127" s="32">
        <v>3230</v>
      </c>
      <c r="J127" s="33" t="s">
        <v>4366</v>
      </c>
      <c r="K127" s="33" t="s">
        <v>3890</v>
      </c>
      <c r="L127" s="33" t="s">
        <v>139</v>
      </c>
      <c r="M127" s="33" t="s">
        <v>3900</v>
      </c>
    </row>
    <row r="128" spans="1:14" ht="15.75" customHeight="1">
      <c r="A128" s="32">
        <v>2260</v>
      </c>
      <c r="B128" s="33" t="s">
        <v>4367</v>
      </c>
      <c r="C128" s="33" t="s">
        <v>1794</v>
      </c>
      <c r="D128" s="32">
        <v>2</v>
      </c>
      <c r="E128" s="32" t="s">
        <v>30</v>
      </c>
      <c r="F128" s="33" t="s">
        <v>1795</v>
      </c>
      <c r="G128" s="33" t="s">
        <v>3971</v>
      </c>
      <c r="H128" s="32" t="s">
        <v>1582</v>
      </c>
      <c r="I128" s="32">
        <v>3100</v>
      </c>
      <c r="J128" s="33" t="s">
        <v>4368</v>
      </c>
      <c r="K128" s="33" t="s">
        <v>3890</v>
      </c>
      <c r="L128" s="33" t="s">
        <v>139</v>
      </c>
      <c r="M128" s="33" t="s">
        <v>3900</v>
      </c>
    </row>
    <row r="129" spans="1:14" ht="15.75" customHeight="1">
      <c r="A129" s="32">
        <v>2270</v>
      </c>
      <c r="B129" s="33" t="s">
        <v>4369</v>
      </c>
      <c r="C129" s="33" t="s">
        <v>1817</v>
      </c>
      <c r="D129" s="32">
        <v>2</v>
      </c>
      <c r="E129" s="32" t="s">
        <v>139</v>
      </c>
      <c r="F129" s="33" t="s">
        <v>1818</v>
      </c>
      <c r="G129" s="33" t="s">
        <v>1819</v>
      </c>
      <c r="I129" s="32">
        <v>3290</v>
      </c>
      <c r="J129" s="33" t="s">
        <v>4370</v>
      </c>
      <c r="K129" s="33" t="s">
        <v>3890</v>
      </c>
      <c r="L129" s="33" t="s">
        <v>30</v>
      </c>
      <c r="M129" s="33" t="s">
        <v>3984</v>
      </c>
    </row>
    <row r="130" spans="1:14" ht="15.75" customHeight="1">
      <c r="A130" s="32">
        <v>2280</v>
      </c>
      <c r="B130" s="33" t="s">
        <v>4371</v>
      </c>
      <c r="C130" s="33" t="s">
        <v>1822</v>
      </c>
      <c r="D130" s="32">
        <v>3</v>
      </c>
      <c r="E130" s="32" t="s">
        <v>23</v>
      </c>
      <c r="F130" s="33" t="s">
        <v>1823</v>
      </c>
      <c r="G130" s="33" t="s">
        <v>3986</v>
      </c>
      <c r="H130" s="32" t="s">
        <v>1585</v>
      </c>
      <c r="I130" s="32">
        <v>3300</v>
      </c>
      <c r="J130" s="33" t="s">
        <v>4372</v>
      </c>
      <c r="K130" s="33" t="s">
        <v>3890</v>
      </c>
      <c r="L130" s="33" t="s">
        <v>30</v>
      </c>
      <c r="M130" s="33" t="s">
        <v>3987</v>
      </c>
      <c r="N130" s="33" t="s">
        <v>3988</v>
      </c>
    </row>
    <row r="131" spans="1:14" ht="15.75" customHeight="1">
      <c r="A131" s="32">
        <v>2290</v>
      </c>
      <c r="C131" s="33" t="s">
        <v>3791</v>
      </c>
      <c r="I131" s="32">
        <v>3320</v>
      </c>
      <c r="J131" s="33" t="s">
        <v>4373</v>
      </c>
      <c r="K131" s="33" t="s">
        <v>3890</v>
      </c>
      <c r="L131" s="33" t="s">
        <v>30</v>
      </c>
      <c r="M131" s="33" t="s">
        <v>3987</v>
      </c>
      <c r="N131" s="33" t="s">
        <v>3988</v>
      </c>
    </row>
    <row r="132" spans="1:14" ht="15.75" customHeight="1">
      <c r="A132" s="32">
        <v>2300</v>
      </c>
      <c r="B132" s="33" t="s">
        <v>4374</v>
      </c>
      <c r="C132" s="33" t="s">
        <v>1820</v>
      </c>
      <c r="D132" s="32">
        <v>3</v>
      </c>
      <c r="E132" s="32" t="s">
        <v>30</v>
      </c>
      <c r="F132" s="33" t="s">
        <v>1821</v>
      </c>
      <c r="G132" s="33" t="s">
        <v>3985</v>
      </c>
      <c r="H132" s="32" t="s">
        <v>1582</v>
      </c>
      <c r="I132" s="32">
        <v>3310</v>
      </c>
      <c r="J132" s="33" t="s">
        <v>4375</v>
      </c>
      <c r="K132" s="33" t="s">
        <v>3890</v>
      </c>
      <c r="L132" s="33" t="s">
        <v>30</v>
      </c>
    </row>
    <row r="133" spans="1:14" ht="15.75" customHeight="1">
      <c r="A133" s="32">
        <v>2310</v>
      </c>
      <c r="B133" s="33" t="s">
        <v>4376</v>
      </c>
      <c r="C133" s="33" t="s">
        <v>1837</v>
      </c>
      <c r="D133" s="32">
        <v>3</v>
      </c>
      <c r="E133" s="32" t="s">
        <v>30</v>
      </c>
      <c r="F133" s="33" t="s">
        <v>1838</v>
      </c>
      <c r="G133" s="33" t="s">
        <v>1839</v>
      </c>
      <c r="H133" s="32" t="s">
        <v>1585</v>
      </c>
      <c r="I133" s="32">
        <v>3360</v>
      </c>
      <c r="J133" s="33" t="s">
        <v>4377</v>
      </c>
      <c r="K133" s="33" t="s">
        <v>3890</v>
      </c>
      <c r="L133" s="33" t="s">
        <v>30</v>
      </c>
      <c r="N133" s="33" t="s">
        <v>3989</v>
      </c>
    </row>
    <row r="134" spans="1:14" ht="15.75" customHeight="1">
      <c r="A134" s="32">
        <v>2320</v>
      </c>
      <c r="C134" s="33" t="s">
        <v>3791</v>
      </c>
      <c r="I134" s="32">
        <v>3360</v>
      </c>
      <c r="J134" s="33" t="s">
        <v>4377</v>
      </c>
      <c r="K134" s="33" t="s">
        <v>3890</v>
      </c>
      <c r="L134" s="33" t="s">
        <v>30</v>
      </c>
      <c r="M134" s="33" t="s">
        <v>3963</v>
      </c>
      <c r="N134" s="33" t="s">
        <v>3990</v>
      </c>
    </row>
    <row r="135" spans="1:14" ht="15.75" customHeight="1">
      <c r="A135" s="32">
        <v>2330</v>
      </c>
      <c r="B135" s="33" t="s">
        <v>4378</v>
      </c>
      <c r="C135" s="33" t="s">
        <v>1824</v>
      </c>
      <c r="D135" s="32">
        <v>2</v>
      </c>
      <c r="E135" s="32" t="s">
        <v>30</v>
      </c>
      <c r="F135" s="33" t="s">
        <v>1825</v>
      </c>
      <c r="G135" s="33" t="s">
        <v>1826</v>
      </c>
      <c r="I135" s="32">
        <v>3240</v>
      </c>
      <c r="J135" s="33" t="s">
        <v>4379</v>
      </c>
      <c r="K135" s="33" t="s">
        <v>3890</v>
      </c>
      <c r="L135" s="33" t="s">
        <v>30</v>
      </c>
    </row>
    <row r="136" spans="1:14" ht="15.75" customHeight="1">
      <c r="A136" s="32">
        <v>2340</v>
      </c>
      <c r="B136" s="33" t="s">
        <v>4380</v>
      </c>
      <c r="C136" s="33" t="s">
        <v>1827</v>
      </c>
      <c r="D136" s="32">
        <v>3</v>
      </c>
      <c r="E136" s="32" t="s">
        <v>23</v>
      </c>
      <c r="F136" s="33" t="s">
        <v>1828</v>
      </c>
      <c r="G136" s="33" t="s">
        <v>1829</v>
      </c>
      <c r="H136" s="32" t="s">
        <v>1582</v>
      </c>
      <c r="I136" s="32">
        <v>3250</v>
      </c>
      <c r="J136" s="33" t="s">
        <v>4381</v>
      </c>
      <c r="K136" s="33" t="s">
        <v>3890</v>
      </c>
      <c r="L136" s="33" t="s">
        <v>30</v>
      </c>
      <c r="M136" s="33" t="s">
        <v>3895</v>
      </c>
    </row>
    <row r="137" spans="1:14" ht="15.75" customHeight="1">
      <c r="A137" s="32">
        <v>2350</v>
      </c>
      <c r="B137" s="33" t="s">
        <v>4382</v>
      </c>
      <c r="C137" s="33" t="s">
        <v>1830</v>
      </c>
      <c r="D137" s="32">
        <v>3</v>
      </c>
      <c r="E137" s="32" t="s">
        <v>30</v>
      </c>
      <c r="F137" s="33" t="s">
        <v>1831</v>
      </c>
      <c r="G137" s="33" t="s">
        <v>1832</v>
      </c>
      <c r="H137" s="32" t="s">
        <v>1582</v>
      </c>
      <c r="I137" s="32">
        <v>3260</v>
      </c>
      <c r="J137" s="33" t="s">
        <v>4383</v>
      </c>
      <c r="K137" s="33" t="s">
        <v>3890</v>
      </c>
      <c r="L137" s="33" t="s">
        <v>30</v>
      </c>
    </row>
    <row r="138" spans="1:14" ht="15.75" customHeight="1">
      <c r="A138" s="32">
        <v>2360</v>
      </c>
      <c r="B138" s="33" t="s">
        <v>4384</v>
      </c>
      <c r="C138" s="33" t="s">
        <v>1788</v>
      </c>
      <c r="D138" s="32">
        <v>2</v>
      </c>
      <c r="E138" s="32" t="s">
        <v>30</v>
      </c>
      <c r="F138" s="33" t="s">
        <v>1789</v>
      </c>
      <c r="G138" s="33" t="s">
        <v>1790</v>
      </c>
      <c r="I138" s="32">
        <v>3080</v>
      </c>
      <c r="J138" s="33" t="s">
        <v>4385</v>
      </c>
      <c r="K138" s="33" t="s">
        <v>3890</v>
      </c>
      <c r="L138" s="33" t="s">
        <v>23</v>
      </c>
      <c r="M138" s="33" t="s">
        <v>3963</v>
      </c>
    </row>
    <row r="139" spans="1:14" ht="15.75" customHeight="1">
      <c r="A139" s="32">
        <v>2370</v>
      </c>
      <c r="B139" s="33" t="s">
        <v>4386</v>
      </c>
      <c r="C139" s="33" t="s">
        <v>1846</v>
      </c>
      <c r="D139" s="32">
        <v>3</v>
      </c>
      <c r="E139" s="32" t="s">
        <v>30</v>
      </c>
      <c r="F139" s="33" t="s">
        <v>1847</v>
      </c>
      <c r="G139" s="33" t="s">
        <v>1848</v>
      </c>
      <c r="H139" s="32" t="s">
        <v>1585</v>
      </c>
      <c r="I139" s="32">
        <v>3850</v>
      </c>
      <c r="J139" s="33" t="s">
        <v>4387</v>
      </c>
      <c r="K139" s="33" t="s">
        <v>3890</v>
      </c>
      <c r="L139" s="33" t="s">
        <v>139</v>
      </c>
    </row>
    <row r="140" spans="1:14" ht="15.75" customHeight="1">
      <c r="A140" s="32">
        <v>2380</v>
      </c>
      <c r="B140" s="33" t="s">
        <v>4388</v>
      </c>
      <c r="C140" s="33" t="s">
        <v>1791</v>
      </c>
      <c r="D140" s="32">
        <v>3</v>
      </c>
      <c r="E140" s="32" t="s">
        <v>30</v>
      </c>
      <c r="F140" s="33" t="s">
        <v>1792</v>
      </c>
      <c r="G140" s="33" t="s">
        <v>1793</v>
      </c>
      <c r="H140" s="32" t="s">
        <v>1585</v>
      </c>
      <c r="I140" s="32">
        <v>3090</v>
      </c>
      <c r="J140" s="33" t="s">
        <v>4389</v>
      </c>
      <c r="K140" s="33" t="s">
        <v>3890</v>
      </c>
      <c r="L140" s="33" t="s">
        <v>30</v>
      </c>
    </row>
    <row r="141" spans="1:14" ht="15.75" customHeight="1">
      <c r="A141" s="32">
        <v>2390</v>
      </c>
      <c r="B141" s="33" t="s">
        <v>4390</v>
      </c>
      <c r="C141" s="33" t="s">
        <v>1833</v>
      </c>
      <c r="D141" s="32">
        <v>3</v>
      </c>
      <c r="E141" s="32" t="s">
        <v>30</v>
      </c>
      <c r="F141" s="33" t="s">
        <v>1834</v>
      </c>
      <c r="G141" s="33" t="s">
        <v>1835</v>
      </c>
      <c r="H141" s="32" t="s">
        <v>1585</v>
      </c>
      <c r="I141" s="32">
        <v>3280</v>
      </c>
      <c r="J141" s="33" t="s">
        <v>4391</v>
      </c>
      <c r="K141" s="33" t="s">
        <v>3890</v>
      </c>
      <c r="L141" s="33" t="s">
        <v>30</v>
      </c>
    </row>
    <row r="142" spans="1:14" ht="15.75" customHeight="1">
      <c r="A142" s="32">
        <v>2400</v>
      </c>
      <c r="B142" s="33" t="s">
        <v>4392</v>
      </c>
      <c r="C142" s="33" t="s">
        <v>1868</v>
      </c>
      <c r="D142" s="32">
        <v>1</v>
      </c>
      <c r="E142" s="32" t="s">
        <v>139</v>
      </c>
      <c r="F142" s="33" t="s">
        <v>1869</v>
      </c>
      <c r="G142" s="33" t="s">
        <v>1870</v>
      </c>
      <c r="I142" s="32">
        <v>3560</v>
      </c>
      <c r="J142" s="33" t="s">
        <v>4393</v>
      </c>
      <c r="K142" s="33" t="s">
        <v>3890</v>
      </c>
      <c r="L142" s="33" t="s">
        <v>139</v>
      </c>
      <c r="M142" s="33" t="s">
        <v>4013</v>
      </c>
      <c r="N142" s="33" t="s">
        <v>4014</v>
      </c>
    </row>
    <row r="143" spans="1:14" ht="15.75" customHeight="1">
      <c r="A143" s="32">
        <v>2410</v>
      </c>
      <c r="B143" s="33" t="s">
        <v>4394</v>
      </c>
      <c r="C143" s="33" t="s">
        <v>1875</v>
      </c>
      <c r="D143" s="32">
        <v>2</v>
      </c>
      <c r="E143" s="32" t="s">
        <v>23</v>
      </c>
      <c r="F143" s="33" t="s">
        <v>1876</v>
      </c>
      <c r="G143" s="33" t="s">
        <v>4017</v>
      </c>
      <c r="H143" s="32" t="s">
        <v>1851</v>
      </c>
      <c r="I143" s="32">
        <v>3610</v>
      </c>
      <c r="J143" s="33" t="s">
        <v>4395</v>
      </c>
      <c r="K143" s="33" t="s">
        <v>3890</v>
      </c>
      <c r="L143" s="33" t="s">
        <v>139</v>
      </c>
      <c r="M143" s="33" t="s">
        <v>3893</v>
      </c>
    </row>
    <row r="144" spans="1:14" ht="15.75" customHeight="1">
      <c r="A144" s="32">
        <v>2420</v>
      </c>
      <c r="B144" s="33" t="s">
        <v>4396</v>
      </c>
      <c r="C144" s="33" t="s">
        <v>1873</v>
      </c>
      <c r="D144" s="32">
        <v>2</v>
      </c>
      <c r="E144" s="32" t="s">
        <v>30</v>
      </c>
      <c r="F144" s="33" t="s">
        <v>1874</v>
      </c>
      <c r="G144" s="33" t="s">
        <v>4016</v>
      </c>
      <c r="H144" s="32" t="s">
        <v>1851</v>
      </c>
      <c r="I144" s="32">
        <v>3600</v>
      </c>
      <c r="J144" s="33" t="s">
        <v>4397</v>
      </c>
      <c r="K144" s="33" t="s">
        <v>3890</v>
      </c>
      <c r="L144" s="33" t="s">
        <v>30</v>
      </c>
    </row>
    <row r="145" spans="1:14" ht="15.75" customHeight="1">
      <c r="A145" s="32">
        <v>2430</v>
      </c>
      <c r="B145" s="33" t="s">
        <v>4398</v>
      </c>
      <c r="C145" s="33" t="s">
        <v>1871</v>
      </c>
      <c r="D145" s="32">
        <v>2</v>
      </c>
      <c r="E145" s="32" t="s">
        <v>30</v>
      </c>
      <c r="F145" s="33" t="s">
        <v>1872</v>
      </c>
      <c r="G145" s="33" t="s">
        <v>4015</v>
      </c>
      <c r="H145" s="32" t="s">
        <v>1859</v>
      </c>
      <c r="I145" s="32">
        <v>3590</v>
      </c>
      <c r="J145" s="33" t="s">
        <v>4399</v>
      </c>
      <c r="K145" s="33" t="s">
        <v>3890</v>
      </c>
      <c r="L145" s="33" t="s">
        <v>30</v>
      </c>
    </row>
    <row r="146" spans="1:14" ht="15.75" customHeight="1">
      <c r="A146" s="32">
        <v>2440</v>
      </c>
      <c r="B146" s="33" t="s">
        <v>4400</v>
      </c>
      <c r="C146" s="33" t="s">
        <v>1881</v>
      </c>
      <c r="D146" s="32">
        <v>2</v>
      </c>
      <c r="E146" s="32" t="s">
        <v>23</v>
      </c>
      <c r="F146" s="33" t="s">
        <v>4020</v>
      </c>
      <c r="G146" s="33" t="s">
        <v>4021</v>
      </c>
      <c r="H146" s="32" t="s">
        <v>1591</v>
      </c>
      <c r="I146" s="32">
        <v>3650</v>
      </c>
      <c r="J146" s="33" t="s">
        <v>4401</v>
      </c>
      <c r="K146" s="33" t="s">
        <v>3890</v>
      </c>
      <c r="L146" s="33" t="s">
        <v>30</v>
      </c>
      <c r="M146" s="33" t="s">
        <v>4022</v>
      </c>
    </row>
    <row r="147" spans="1:14" ht="15.75" customHeight="1">
      <c r="A147" s="32">
        <v>2450</v>
      </c>
      <c r="C147" s="33" t="s">
        <v>3791</v>
      </c>
      <c r="I147" s="32">
        <v>3660</v>
      </c>
      <c r="J147" s="33" t="s">
        <v>4402</v>
      </c>
      <c r="K147" s="33" t="s">
        <v>3890</v>
      </c>
      <c r="L147" s="33" t="s">
        <v>30</v>
      </c>
    </row>
    <row r="148" spans="1:14" ht="15.75" customHeight="1">
      <c r="A148" s="32">
        <v>2460</v>
      </c>
      <c r="B148" s="33" t="s">
        <v>4403</v>
      </c>
      <c r="C148" s="33" t="s">
        <v>1882</v>
      </c>
      <c r="D148" s="32">
        <v>2</v>
      </c>
      <c r="E148" s="32" t="s">
        <v>30</v>
      </c>
      <c r="F148" s="33" t="s">
        <v>4023</v>
      </c>
      <c r="G148" s="33" t="s">
        <v>4024</v>
      </c>
      <c r="H148" s="32" t="s">
        <v>1859</v>
      </c>
      <c r="I148" s="32">
        <v>3670</v>
      </c>
      <c r="J148" s="33" t="s">
        <v>4404</v>
      </c>
      <c r="K148" s="33" t="s">
        <v>3890</v>
      </c>
      <c r="L148" s="33" t="s">
        <v>30</v>
      </c>
    </row>
    <row r="149" spans="1:14" ht="15.75" customHeight="1">
      <c r="A149" s="32">
        <v>2470</v>
      </c>
      <c r="B149" s="33" t="s">
        <v>4405</v>
      </c>
      <c r="C149" s="33" t="s">
        <v>1879</v>
      </c>
      <c r="D149" s="32">
        <v>2</v>
      </c>
      <c r="E149" s="32" t="s">
        <v>30</v>
      </c>
      <c r="F149" s="33" t="s">
        <v>1880</v>
      </c>
      <c r="G149" s="33" t="s">
        <v>4019</v>
      </c>
      <c r="H149" s="32" t="s">
        <v>1582</v>
      </c>
      <c r="I149" s="32">
        <v>3630</v>
      </c>
      <c r="J149" s="33" t="s">
        <v>4406</v>
      </c>
      <c r="K149" s="33" t="s">
        <v>3890</v>
      </c>
      <c r="L149" s="33" t="s">
        <v>30</v>
      </c>
    </row>
    <row r="150" spans="1:14" ht="15.75" customHeight="1">
      <c r="A150" s="32">
        <v>2480</v>
      </c>
      <c r="B150" s="33" t="s">
        <v>4407</v>
      </c>
      <c r="C150" s="33" t="s">
        <v>1877</v>
      </c>
      <c r="D150" s="32">
        <v>2</v>
      </c>
      <c r="E150" s="32" t="s">
        <v>30</v>
      </c>
      <c r="F150" s="33" t="s">
        <v>1878</v>
      </c>
      <c r="G150" s="33" t="s">
        <v>4018</v>
      </c>
      <c r="H150" s="32" t="s">
        <v>1591</v>
      </c>
      <c r="I150" s="32">
        <v>3620</v>
      </c>
      <c r="J150" s="33" t="s">
        <v>4408</v>
      </c>
      <c r="K150" s="33" t="s">
        <v>3890</v>
      </c>
      <c r="L150" s="33" t="s">
        <v>30</v>
      </c>
    </row>
    <row r="151" spans="1:14" ht="15.75" customHeight="1">
      <c r="A151" s="32">
        <v>2490</v>
      </c>
      <c r="B151" s="33" t="s">
        <v>4409</v>
      </c>
      <c r="C151" s="33" t="s">
        <v>1883</v>
      </c>
      <c r="D151" s="32">
        <v>1</v>
      </c>
      <c r="E151" s="32" t="s">
        <v>139</v>
      </c>
      <c r="F151" s="33" t="s">
        <v>1884</v>
      </c>
      <c r="G151" s="33" t="s">
        <v>4025</v>
      </c>
      <c r="I151" s="32">
        <v>3680</v>
      </c>
      <c r="J151" s="33" t="s">
        <v>4410</v>
      </c>
      <c r="K151" s="33" t="s">
        <v>3890</v>
      </c>
      <c r="L151" s="33" t="s">
        <v>139</v>
      </c>
      <c r="M151" s="33" t="s">
        <v>4013</v>
      </c>
      <c r="N151" s="33" t="s">
        <v>4026</v>
      </c>
    </row>
    <row r="152" spans="1:14" ht="15.75" customHeight="1">
      <c r="A152" s="32">
        <v>2500</v>
      </c>
      <c r="B152" s="33" t="s">
        <v>4411</v>
      </c>
      <c r="C152" s="33" t="s">
        <v>1889</v>
      </c>
      <c r="D152" s="32">
        <v>2</v>
      </c>
      <c r="E152" s="32" t="s">
        <v>23</v>
      </c>
      <c r="F152" s="33" t="s">
        <v>1890</v>
      </c>
      <c r="G152" s="33" t="s">
        <v>4029</v>
      </c>
      <c r="H152" s="32" t="s">
        <v>1851</v>
      </c>
      <c r="I152" s="32">
        <v>3730</v>
      </c>
      <c r="J152" s="33" t="s">
        <v>4412</v>
      </c>
      <c r="K152" s="33" t="s">
        <v>3890</v>
      </c>
      <c r="L152" s="33" t="s">
        <v>139</v>
      </c>
      <c r="M152" s="33" t="s">
        <v>3893</v>
      </c>
    </row>
    <row r="153" spans="1:14" ht="15.75" customHeight="1">
      <c r="A153" s="32">
        <v>2510</v>
      </c>
      <c r="B153" s="33" t="s">
        <v>4413</v>
      </c>
      <c r="C153" s="33" t="s">
        <v>1887</v>
      </c>
      <c r="D153" s="32">
        <v>2</v>
      </c>
      <c r="E153" s="32" t="s">
        <v>30</v>
      </c>
      <c r="F153" s="33" t="s">
        <v>1888</v>
      </c>
      <c r="G153" s="33" t="s">
        <v>4028</v>
      </c>
      <c r="H153" s="32" t="s">
        <v>1851</v>
      </c>
      <c r="I153" s="32">
        <v>3720</v>
      </c>
      <c r="J153" s="33" t="s">
        <v>4414</v>
      </c>
      <c r="K153" s="33" t="s">
        <v>3890</v>
      </c>
      <c r="L153" s="33" t="s">
        <v>30</v>
      </c>
    </row>
    <row r="154" spans="1:14" ht="15.75" customHeight="1">
      <c r="A154" s="32">
        <v>2520</v>
      </c>
      <c r="B154" s="33" t="s">
        <v>4415</v>
      </c>
      <c r="C154" s="33" t="s">
        <v>1885</v>
      </c>
      <c r="D154" s="32">
        <v>2</v>
      </c>
      <c r="E154" s="32" t="s">
        <v>30</v>
      </c>
      <c r="F154" s="33" t="s">
        <v>1886</v>
      </c>
      <c r="G154" s="33" t="s">
        <v>4027</v>
      </c>
      <c r="H154" s="32" t="s">
        <v>1859</v>
      </c>
      <c r="I154" s="32">
        <v>3710</v>
      </c>
      <c r="J154" s="33" t="s">
        <v>4416</v>
      </c>
      <c r="K154" s="33" t="s">
        <v>3890</v>
      </c>
      <c r="L154" s="33" t="s">
        <v>30</v>
      </c>
    </row>
    <row r="155" spans="1:14" ht="15.75" customHeight="1">
      <c r="A155" s="32">
        <v>2530</v>
      </c>
      <c r="B155" s="33" t="s">
        <v>4417</v>
      </c>
      <c r="C155" s="33" t="s">
        <v>1895</v>
      </c>
      <c r="D155" s="32">
        <v>2</v>
      </c>
      <c r="E155" s="32" t="s">
        <v>23</v>
      </c>
      <c r="F155" s="33" t="s">
        <v>4032</v>
      </c>
      <c r="G155" s="33" t="s">
        <v>4033</v>
      </c>
      <c r="H155" s="32" t="s">
        <v>1591</v>
      </c>
      <c r="I155" s="32">
        <v>3770</v>
      </c>
      <c r="J155" s="33" t="s">
        <v>4418</v>
      </c>
      <c r="K155" s="33" t="s">
        <v>3890</v>
      </c>
      <c r="L155" s="33" t="s">
        <v>30</v>
      </c>
      <c r="N155" s="33" t="s">
        <v>4022</v>
      </c>
    </row>
    <row r="156" spans="1:14" ht="15.75" customHeight="1">
      <c r="A156" s="32">
        <v>2540</v>
      </c>
      <c r="C156" s="33" t="s">
        <v>3791</v>
      </c>
      <c r="I156" s="32">
        <v>3780</v>
      </c>
      <c r="J156" s="33" t="s">
        <v>4419</v>
      </c>
      <c r="K156" s="33" t="s">
        <v>3890</v>
      </c>
      <c r="L156" s="33" t="s">
        <v>30</v>
      </c>
    </row>
    <row r="157" spans="1:14" ht="15.75" customHeight="1">
      <c r="A157" s="32">
        <v>2550</v>
      </c>
      <c r="B157" s="33" t="s">
        <v>4420</v>
      </c>
      <c r="C157" s="33" t="s">
        <v>1896</v>
      </c>
      <c r="D157" s="32">
        <v>2</v>
      </c>
      <c r="E157" s="32" t="s">
        <v>30</v>
      </c>
      <c r="F157" s="33" t="s">
        <v>4034</v>
      </c>
      <c r="G157" s="33" t="s">
        <v>4035</v>
      </c>
      <c r="H157" s="32" t="s">
        <v>1859</v>
      </c>
      <c r="I157" s="32">
        <v>3790</v>
      </c>
      <c r="J157" s="33" t="s">
        <v>4421</v>
      </c>
      <c r="K157" s="33" t="s">
        <v>3890</v>
      </c>
      <c r="L157" s="33" t="s">
        <v>30</v>
      </c>
    </row>
    <row r="158" spans="1:14" ht="15.75" customHeight="1">
      <c r="A158" s="32">
        <v>2560</v>
      </c>
      <c r="B158" s="33" t="s">
        <v>4422</v>
      </c>
      <c r="C158" s="33" t="s">
        <v>1893</v>
      </c>
      <c r="D158" s="32">
        <v>2</v>
      </c>
      <c r="E158" s="32" t="s">
        <v>30</v>
      </c>
      <c r="F158" s="33" t="s">
        <v>1894</v>
      </c>
      <c r="G158" s="33" t="s">
        <v>4031</v>
      </c>
      <c r="H158" s="32" t="s">
        <v>1582</v>
      </c>
      <c r="I158" s="32">
        <v>3750</v>
      </c>
      <c r="J158" s="33" t="s">
        <v>4423</v>
      </c>
      <c r="K158" s="33" t="s">
        <v>3890</v>
      </c>
      <c r="L158" s="33" t="s">
        <v>30</v>
      </c>
    </row>
    <row r="159" spans="1:14" ht="15.75" customHeight="1">
      <c r="A159" s="32">
        <v>2570</v>
      </c>
      <c r="B159" s="33" t="s">
        <v>4424</v>
      </c>
      <c r="C159" s="33" t="s">
        <v>1891</v>
      </c>
      <c r="D159" s="32">
        <v>2</v>
      </c>
      <c r="E159" s="32" t="s">
        <v>30</v>
      </c>
      <c r="F159" s="33" t="s">
        <v>1892</v>
      </c>
      <c r="G159" s="33" t="s">
        <v>4030</v>
      </c>
      <c r="H159" s="32" t="s">
        <v>1591</v>
      </c>
      <c r="I159" s="32">
        <v>3740</v>
      </c>
      <c r="J159" s="33" t="s">
        <v>4425</v>
      </c>
      <c r="K159" s="33" t="s">
        <v>3890</v>
      </c>
      <c r="L159" s="33" t="s">
        <v>30</v>
      </c>
    </row>
    <row r="160" spans="1:14" ht="15.75" customHeight="1">
      <c r="A160" s="32">
        <v>2580</v>
      </c>
      <c r="B160" s="33" t="s">
        <v>4426</v>
      </c>
      <c r="C160" s="33" t="s">
        <v>1897</v>
      </c>
      <c r="D160" s="32">
        <v>1</v>
      </c>
      <c r="E160" s="32" t="s">
        <v>23</v>
      </c>
      <c r="F160" s="33" t="s">
        <v>1898</v>
      </c>
      <c r="G160" s="33" t="s">
        <v>1899</v>
      </c>
      <c r="I160" s="32">
        <v>3860</v>
      </c>
      <c r="J160" s="33" t="s">
        <v>4427</v>
      </c>
      <c r="K160" s="33" t="s">
        <v>3890</v>
      </c>
      <c r="L160" s="33" t="s">
        <v>30</v>
      </c>
    </row>
    <row r="161" spans="1:14" ht="15.75" customHeight="1">
      <c r="A161" s="32">
        <v>2590</v>
      </c>
      <c r="B161" s="33" t="s">
        <v>4428</v>
      </c>
      <c r="C161" s="33" t="s">
        <v>1916</v>
      </c>
      <c r="D161" s="32">
        <v>2</v>
      </c>
      <c r="E161" s="32" t="s">
        <v>23</v>
      </c>
      <c r="F161" s="33" t="s">
        <v>1917</v>
      </c>
      <c r="G161" s="33" t="s">
        <v>1918</v>
      </c>
      <c r="H161" s="32" t="s">
        <v>1851</v>
      </c>
      <c r="I161" s="32">
        <v>3870</v>
      </c>
      <c r="J161" s="33" t="s">
        <v>4429</v>
      </c>
      <c r="K161" s="33" t="s">
        <v>3890</v>
      </c>
      <c r="L161" s="33" t="s">
        <v>139</v>
      </c>
      <c r="M161" s="33" t="s">
        <v>3893</v>
      </c>
    </row>
    <row r="162" spans="1:14" ht="15.75" customHeight="1">
      <c r="A162" s="32">
        <v>2600</v>
      </c>
      <c r="B162" s="33" t="s">
        <v>4430</v>
      </c>
      <c r="C162" s="33" t="s">
        <v>1903</v>
      </c>
      <c r="D162" s="32">
        <v>2</v>
      </c>
      <c r="E162" s="32" t="s">
        <v>30</v>
      </c>
      <c r="F162" s="33" t="s">
        <v>1904</v>
      </c>
      <c r="G162" s="33" t="s">
        <v>1905</v>
      </c>
      <c r="H162" s="32" t="s">
        <v>1851</v>
      </c>
      <c r="I162" s="32">
        <v>3890</v>
      </c>
      <c r="J162" s="33" t="s">
        <v>4431</v>
      </c>
      <c r="K162" s="33" t="s">
        <v>3890</v>
      </c>
      <c r="L162" s="33" t="s">
        <v>139</v>
      </c>
      <c r="M162" s="33" t="s">
        <v>3900</v>
      </c>
    </row>
    <row r="163" spans="1:14" ht="15.75" customHeight="1">
      <c r="A163" s="32">
        <v>2610</v>
      </c>
      <c r="B163" s="33" t="s">
        <v>4432</v>
      </c>
      <c r="C163" s="33" t="s">
        <v>1900</v>
      </c>
      <c r="D163" s="32">
        <v>2</v>
      </c>
      <c r="E163" s="32" t="s">
        <v>30</v>
      </c>
      <c r="F163" s="33" t="s">
        <v>1901</v>
      </c>
      <c r="G163" s="33" t="s">
        <v>1902</v>
      </c>
      <c r="H163" s="32" t="s">
        <v>1851</v>
      </c>
      <c r="I163" s="32">
        <v>3880</v>
      </c>
      <c r="J163" s="33" t="s">
        <v>4433</v>
      </c>
      <c r="K163" s="33" t="s">
        <v>3890</v>
      </c>
      <c r="L163" s="33" t="s">
        <v>139</v>
      </c>
      <c r="M163" s="33" t="s">
        <v>3900</v>
      </c>
    </row>
    <row r="164" spans="1:14" ht="15.75" customHeight="1">
      <c r="A164" s="32">
        <v>2620</v>
      </c>
      <c r="B164" s="33" t="s">
        <v>4434</v>
      </c>
      <c r="C164" s="33" t="s">
        <v>1906</v>
      </c>
      <c r="D164" s="32">
        <v>2</v>
      </c>
      <c r="E164" s="32" t="s">
        <v>23</v>
      </c>
      <c r="F164" s="33" t="s">
        <v>4036</v>
      </c>
      <c r="G164" s="33" t="s">
        <v>4037</v>
      </c>
      <c r="H164" s="32" t="s">
        <v>1851</v>
      </c>
      <c r="I164" s="32">
        <v>3900</v>
      </c>
      <c r="J164" s="33" t="s">
        <v>4435</v>
      </c>
      <c r="K164" s="33" t="s">
        <v>3890</v>
      </c>
      <c r="L164" s="33" t="s">
        <v>139</v>
      </c>
      <c r="M164" s="33" t="s">
        <v>3893</v>
      </c>
    </row>
    <row r="165" spans="1:14" ht="15.75" customHeight="1">
      <c r="A165" s="32">
        <v>2630</v>
      </c>
      <c r="B165" s="33" t="s">
        <v>4436</v>
      </c>
      <c r="C165" s="33" t="s">
        <v>1907</v>
      </c>
      <c r="D165" s="32">
        <v>2</v>
      </c>
      <c r="E165" s="32" t="s">
        <v>30</v>
      </c>
      <c r="F165" s="33" t="s">
        <v>4038</v>
      </c>
      <c r="G165" s="33" t="s">
        <v>4039</v>
      </c>
      <c r="H165" s="32" t="s">
        <v>1851</v>
      </c>
      <c r="I165" s="32">
        <v>3910</v>
      </c>
      <c r="J165" s="33" t="s">
        <v>4437</v>
      </c>
      <c r="K165" s="33" t="s">
        <v>3890</v>
      </c>
      <c r="L165" s="33" t="s">
        <v>139</v>
      </c>
      <c r="M165" s="33" t="s">
        <v>4040</v>
      </c>
      <c r="N165" s="33" t="s">
        <v>4041</v>
      </c>
    </row>
    <row r="166" spans="1:14" ht="15.75" customHeight="1">
      <c r="A166" s="32">
        <v>2640</v>
      </c>
      <c r="B166" s="33" t="s">
        <v>4438</v>
      </c>
      <c r="C166" s="33" t="s">
        <v>1908</v>
      </c>
      <c r="D166" s="32">
        <v>2</v>
      </c>
      <c r="E166" s="32" t="s">
        <v>30</v>
      </c>
      <c r="F166" s="33" t="s">
        <v>4042</v>
      </c>
      <c r="G166" s="33" t="s">
        <v>4043</v>
      </c>
      <c r="H166" s="32" t="s">
        <v>1851</v>
      </c>
      <c r="I166" s="32">
        <v>3910</v>
      </c>
      <c r="J166" s="33" t="s">
        <v>4437</v>
      </c>
      <c r="K166" s="33" t="s">
        <v>3890</v>
      </c>
      <c r="L166" s="33" t="s">
        <v>139</v>
      </c>
      <c r="M166" s="33" t="s">
        <v>4040</v>
      </c>
      <c r="N166" s="33" t="s">
        <v>4041</v>
      </c>
    </row>
    <row r="167" spans="1:14" ht="15.75" customHeight="1">
      <c r="A167" s="32">
        <v>2650</v>
      </c>
      <c r="B167" s="33" t="s">
        <v>4439</v>
      </c>
      <c r="C167" s="33" t="s">
        <v>1912</v>
      </c>
      <c r="D167" s="32">
        <v>2</v>
      </c>
      <c r="E167" s="32" t="s">
        <v>23</v>
      </c>
      <c r="F167" s="33" t="s">
        <v>4044</v>
      </c>
      <c r="G167" s="33" t="s">
        <v>4045</v>
      </c>
      <c r="H167" s="32" t="s">
        <v>1851</v>
      </c>
      <c r="I167" s="32">
        <v>3940</v>
      </c>
      <c r="J167" s="33" t="s">
        <v>4440</v>
      </c>
      <c r="K167" s="33" t="s">
        <v>3890</v>
      </c>
      <c r="L167" s="33" t="s">
        <v>139</v>
      </c>
      <c r="M167" s="33" t="s">
        <v>3893</v>
      </c>
    </row>
    <row r="168" spans="1:14" ht="15.75" customHeight="1">
      <c r="A168" s="32">
        <v>2660</v>
      </c>
      <c r="B168" s="33" t="s">
        <v>4441</v>
      </c>
      <c r="C168" s="33" t="s">
        <v>1913</v>
      </c>
      <c r="D168" s="32">
        <v>2</v>
      </c>
      <c r="E168" s="32" t="s">
        <v>30</v>
      </c>
      <c r="F168" s="33" t="s">
        <v>1914</v>
      </c>
      <c r="G168" s="33" t="s">
        <v>1915</v>
      </c>
      <c r="H168" s="32" t="s">
        <v>1851</v>
      </c>
      <c r="I168" s="32">
        <v>3950</v>
      </c>
      <c r="J168" s="33" t="s">
        <v>4442</v>
      </c>
      <c r="K168" s="33" t="s">
        <v>3890</v>
      </c>
      <c r="L168" s="33" t="s">
        <v>139</v>
      </c>
      <c r="M168" s="33" t="s">
        <v>3900</v>
      </c>
    </row>
    <row r="169" spans="1:14" ht="15.75" customHeight="1">
      <c r="A169" s="32">
        <v>2670</v>
      </c>
      <c r="B169" s="33" t="s">
        <v>4443</v>
      </c>
      <c r="C169" s="33" t="s">
        <v>1909</v>
      </c>
      <c r="D169" s="32">
        <v>2</v>
      </c>
      <c r="E169" s="32" t="s">
        <v>30</v>
      </c>
      <c r="F169" s="33" t="s">
        <v>1910</v>
      </c>
      <c r="G169" s="33" t="s">
        <v>1911</v>
      </c>
      <c r="H169" s="32" t="s">
        <v>1851</v>
      </c>
      <c r="I169" s="32">
        <v>3930</v>
      </c>
      <c r="J169" s="33" t="s">
        <v>4444</v>
      </c>
      <c r="K169" s="33" t="s">
        <v>3890</v>
      </c>
      <c r="L169" s="33" t="s">
        <v>139</v>
      </c>
      <c r="M169" s="33" t="s">
        <v>3900</v>
      </c>
    </row>
    <row r="170" spans="1:14" ht="15.75" customHeight="1">
      <c r="A170" s="32">
        <v>2680</v>
      </c>
      <c r="B170" s="33" t="s">
        <v>4445</v>
      </c>
      <c r="C170" s="33" t="s">
        <v>1919</v>
      </c>
      <c r="D170" s="32">
        <v>2</v>
      </c>
      <c r="E170" s="32" t="s">
        <v>23</v>
      </c>
      <c r="F170" s="33" t="s">
        <v>1920</v>
      </c>
      <c r="G170" s="33" t="s">
        <v>1921</v>
      </c>
      <c r="H170" s="32" t="s">
        <v>1851</v>
      </c>
      <c r="I170" s="32">
        <v>3960</v>
      </c>
      <c r="J170" s="33" t="s">
        <v>4446</v>
      </c>
      <c r="K170" s="33" t="s">
        <v>3890</v>
      </c>
      <c r="L170" s="33" t="s">
        <v>139</v>
      </c>
      <c r="M170" s="33" t="s">
        <v>3893</v>
      </c>
    </row>
    <row r="171" spans="1:14" ht="15.75" customHeight="1">
      <c r="A171" s="32">
        <v>2690</v>
      </c>
      <c r="B171" s="33" t="s">
        <v>4447</v>
      </c>
      <c r="C171" s="33" t="s">
        <v>1849</v>
      </c>
      <c r="D171" s="32">
        <v>1</v>
      </c>
      <c r="E171" s="32" t="s">
        <v>988</v>
      </c>
      <c r="F171" s="33" t="s">
        <v>3991</v>
      </c>
      <c r="G171" s="33" t="s">
        <v>3992</v>
      </c>
      <c r="I171" s="32">
        <v>3370</v>
      </c>
      <c r="J171" s="33" t="s">
        <v>4448</v>
      </c>
      <c r="K171" s="33" t="s">
        <v>3890</v>
      </c>
      <c r="L171" s="33" t="s">
        <v>139</v>
      </c>
      <c r="M171" s="33" t="s">
        <v>3895</v>
      </c>
    </row>
    <row r="172" spans="1:14" ht="15.75" customHeight="1">
      <c r="A172" s="32">
        <v>2700</v>
      </c>
      <c r="B172" s="33" t="s">
        <v>4449</v>
      </c>
      <c r="C172" s="33" t="s">
        <v>1853</v>
      </c>
      <c r="D172" s="32">
        <v>2</v>
      </c>
      <c r="E172" s="32" t="s">
        <v>23</v>
      </c>
      <c r="F172" s="33" t="s">
        <v>3997</v>
      </c>
      <c r="G172" s="33" t="s">
        <v>3998</v>
      </c>
      <c r="H172" s="32" t="s">
        <v>1851</v>
      </c>
      <c r="I172" s="32">
        <v>3410</v>
      </c>
      <c r="J172" s="33" t="s">
        <v>4450</v>
      </c>
      <c r="K172" s="33" t="s">
        <v>3890</v>
      </c>
      <c r="L172" s="33" t="s">
        <v>139</v>
      </c>
      <c r="M172" s="33" t="s">
        <v>3893</v>
      </c>
    </row>
    <row r="173" spans="1:14" ht="15.75" customHeight="1">
      <c r="A173" s="32">
        <v>2710</v>
      </c>
      <c r="B173" s="33" t="s">
        <v>4451</v>
      </c>
      <c r="C173" s="33" t="s">
        <v>1850</v>
      </c>
      <c r="D173" s="32">
        <v>2</v>
      </c>
      <c r="E173" s="32" t="s">
        <v>23</v>
      </c>
      <c r="F173" s="33" t="s">
        <v>3993</v>
      </c>
      <c r="G173" s="33" t="s">
        <v>3994</v>
      </c>
      <c r="H173" s="32" t="s">
        <v>1851</v>
      </c>
      <c r="I173" s="32">
        <v>3380</v>
      </c>
      <c r="J173" s="33" t="s">
        <v>4452</v>
      </c>
      <c r="K173" s="33" t="s">
        <v>3890</v>
      </c>
      <c r="L173" s="33" t="s">
        <v>139</v>
      </c>
      <c r="M173" s="33" t="s">
        <v>3893</v>
      </c>
    </row>
    <row r="174" spans="1:14" ht="15.75" customHeight="1">
      <c r="A174" s="32">
        <v>2720</v>
      </c>
      <c r="B174" s="33" t="s">
        <v>4453</v>
      </c>
      <c r="C174" s="33" t="s">
        <v>1854</v>
      </c>
      <c r="D174" s="32">
        <v>2</v>
      </c>
      <c r="E174" s="32" t="s">
        <v>23</v>
      </c>
      <c r="F174" s="33" t="s">
        <v>3999</v>
      </c>
      <c r="G174" s="33" t="s">
        <v>4000</v>
      </c>
      <c r="H174" s="32" t="s">
        <v>1591</v>
      </c>
      <c r="I174" s="32">
        <v>3390</v>
      </c>
      <c r="J174" s="33" t="s">
        <v>4454</v>
      </c>
      <c r="K174" s="33" t="s">
        <v>3890</v>
      </c>
      <c r="L174" s="33" t="s">
        <v>30</v>
      </c>
      <c r="N174" s="33" t="s">
        <v>4022</v>
      </c>
    </row>
    <row r="175" spans="1:14" ht="15.75" customHeight="1">
      <c r="A175" s="32">
        <v>2730</v>
      </c>
      <c r="C175" s="33" t="s">
        <v>3791</v>
      </c>
      <c r="I175" s="32">
        <v>3420</v>
      </c>
      <c r="J175" s="33" t="s">
        <v>4455</v>
      </c>
      <c r="K175" s="33" t="s">
        <v>3890</v>
      </c>
      <c r="L175" s="33" t="s">
        <v>30</v>
      </c>
      <c r="M175" s="33" t="s">
        <v>3895</v>
      </c>
    </row>
    <row r="176" spans="1:14" ht="15.75" customHeight="1">
      <c r="A176" s="32">
        <v>2740</v>
      </c>
      <c r="B176" s="33" t="s">
        <v>4456</v>
      </c>
      <c r="C176" s="33" t="s">
        <v>1858</v>
      </c>
      <c r="D176" s="32">
        <v>2</v>
      </c>
      <c r="E176" s="32" t="s">
        <v>30</v>
      </c>
      <c r="F176" s="33" t="s">
        <v>4009</v>
      </c>
      <c r="G176" s="33" t="s">
        <v>4010</v>
      </c>
      <c r="H176" s="32" t="s">
        <v>1859</v>
      </c>
      <c r="I176" s="32">
        <v>3480</v>
      </c>
      <c r="J176" s="33" t="s">
        <v>4457</v>
      </c>
      <c r="K176" s="33" t="s">
        <v>3890</v>
      </c>
      <c r="L176" s="33" t="s">
        <v>30</v>
      </c>
    </row>
    <row r="177" spans="1:14" ht="15.75" customHeight="1">
      <c r="A177" s="32">
        <v>2750</v>
      </c>
      <c r="B177" s="33" t="s">
        <v>4458</v>
      </c>
      <c r="C177" s="33" t="s">
        <v>1852</v>
      </c>
      <c r="D177" s="32">
        <v>2</v>
      </c>
      <c r="E177" s="32" t="s">
        <v>30</v>
      </c>
      <c r="F177" s="33" t="s">
        <v>3995</v>
      </c>
      <c r="G177" s="33" t="s">
        <v>3996</v>
      </c>
      <c r="H177" s="32" t="s">
        <v>1582</v>
      </c>
      <c r="I177" s="32">
        <v>3400</v>
      </c>
      <c r="J177" s="33" t="s">
        <v>4459</v>
      </c>
      <c r="K177" s="33" t="s">
        <v>3890</v>
      </c>
      <c r="L177" s="33" t="s">
        <v>30</v>
      </c>
    </row>
    <row r="178" spans="1:14" ht="15.75" customHeight="1">
      <c r="A178" s="32">
        <v>2760</v>
      </c>
      <c r="B178" s="33" t="s">
        <v>4460</v>
      </c>
      <c r="C178" s="33" t="s">
        <v>1855</v>
      </c>
      <c r="D178" s="32">
        <v>2</v>
      </c>
      <c r="E178" s="32" t="s">
        <v>30</v>
      </c>
      <c r="F178" s="33" t="s">
        <v>4001</v>
      </c>
      <c r="G178" s="33" t="s">
        <v>4002</v>
      </c>
      <c r="H178" s="32" t="s">
        <v>1591</v>
      </c>
      <c r="I178" s="32">
        <v>3430</v>
      </c>
      <c r="J178" s="33" t="s">
        <v>4461</v>
      </c>
      <c r="K178" s="33" t="s">
        <v>3890</v>
      </c>
      <c r="L178" s="33" t="s">
        <v>30</v>
      </c>
    </row>
    <row r="179" spans="1:14" ht="15.75" customHeight="1">
      <c r="A179" s="32">
        <v>2770</v>
      </c>
      <c r="B179" s="33" t="s">
        <v>4462</v>
      </c>
      <c r="C179" s="33" t="s">
        <v>1728</v>
      </c>
      <c r="D179" s="32">
        <v>1</v>
      </c>
      <c r="E179" s="32" t="s">
        <v>139</v>
      </c>
      <c r="F179" s="33" t="s">
        <v>1729</v>
      </c>
      <c r="G179" s="33" t="s">
        <v>1730</v>
      </c>
      <c r="I179" s="32">
        <v>2740</v>
      </c>
      <c r="J179" s="33" t="s">
        <v>4463</v>
      </c>
      <c r="K179" s="33" t="s">
        <v>3890</v>
      </c>
      <c r="L179" s="33" t="s">
        <v>139</v>
      </c>
    </row>
    <row r="180" spans="1:14" ht="15.75" customHeight="1">
      <c r="A180" s="32">
        <v>2780</v>
      </c>
      <c r="B180" s="33" t="s">
        <v>4464</v>
      </c>
      <c r="C180" s="33" t="s">
        <v>1736</v>
      </c>
      <c r="D180" s="32">
        <v>2</v>
      </c>
      <c r="E180" s="32" t="s">
        <v>23</v>
      </c>
      <c r="F180" s="33" t="s">
        <v>1737</v>
      </c>
      <c r="G180" s="33" t="s">
        <v>1738</v>
      </c>
      <c r="H180" s="32" t="s">
        <v>3950</v>
      </c>
      <c r="I180" s="32">
        <v>2750</v>
      </c>
      <c r="J180" s="33" t="s">
        <v>4164</v>
      </c>
      <c r="K180" s="33" t="s">
        <v>3890</v>
      </c>
      <c r="L180" s="33" t="s">
        <v>30</v>
      </c>
      <c r="M180" s="33" t="s">
        <v>3895</v>
      </c>
      <c r="N180" s="33" t="s">
        <v>3954</v>
      </c>
    </row>
    <row r="181" spans="1:14" ht="15.75" customHeight="1">
      <c r="A181" s="32">
        <v>2790</v>
      </c>
      <c r="C181" s="33" t="s">
        <v>3791</v>
      </c>
      <c r="I181" s="32">
        <v>2770</v>
      </c>
      <c r="J181" s="33" t="s">
        <v>4165</v>
      </c>
      <c r="K181" s="33" t="s">
        <v>3890</v>
      </c>
      <c r="L181" s="33" t="s">
        <v>30</v>
      </c>
      <c r="M181" s="33" t="s">
        <v>3895</v>
      </c>
      <c r="N181" s="33" t="s">
        <v>3954</v>
      </c>
    </row>
    <row r="182" spans="1:14" ht="15.75" customHeight="1">
      <c r="A182" s="32">
        <v>2800</v>
      </c>
      <c r="B182" s="33" t="s">
        <v>4465</v>
      </c>
      <c r="C182" s="33" t="s">
        <v>1742</v>
      </c>
      <c r="D182" s="32">
        <v>2</v>
      </c>
      <c r="E182" s="32" t="s">
        <v>30</v>
      </c>
      <c r="F182" s="33" t="s">
        <v>1743</v>
      </c>
      <c r="G182" s="33" t="s">
        <v>1744</v>
      </c>
      <c r="H182" s="32" t="s">
        <v>1582</v>
      </c>
      <c r="I182" s="32">
        <v>2780</v>
      </c>
      <c r="J182" s="33" t="s">
        <v>4466</v>
      </c>
      <c r="K182" s="33" t="s">
        <v>3890</v>
      </c>
      <c r="L182" s="33" t="s">
        <v>139</v>
      </c>
      <c r="M182" s="33" t="s">
        <v>3900</v>
      </c>
    </row>
    <row r="183" spans="1:14" ht="15.75" customHeight="1">
      <c r="A183" s="32">
        <v>2810</v>
      </c>
      <c r="B183" s="33" t="s">
        <v>4467</v>
      </c>
      <c r="C183" s="33" t="s">
        <v>1739</v>
      </c>
      <c r="D183" s="32">
        <v>2</v>
      </c>
      <c r="E183" s="32" t="s">
        <v>30</v>
      </c>
      <c r="F183" s="33" t="s">
        <v>1740</v>
      </c>
      <c r="G183" s="33" t="s">
        <v>1741</v>
      </c>
      <c r="H183" s="32" t="s">
        <v>1582</v>
      </c>
      <c r="I183" s="32">
        <v>2760</v>
      </c>
      <c r="J183" s="33" t="s">
        <v>4468</v>
      </c>
      <c r="K183" s="33" t="s">
        <v>3890</v>
      </c>
      <c r="L183" s="33" t="s">
        <v>30</v>
      </c>
    </row>
    <row r="184" spans="1:14" ht="15.75" customHeight="1">
      <c r="A184" s="32">
        <v>2820</v>
      </c>
      <c r="B184" s="33" t="s">
        <v>4469</v>
      </c>
      <c r="C184" s="33" t="s">
        <v>1745</v>
      </c>
      <c r="D184" s="32">
        <v>2</v>
      </c>
      <c r="E184" s="32" t="s">
        <v>30</v>
      </c>
      <c r="F184" s="33" t="s">
        <v>1746</v>
      </c>
      <c r="G184" s="33" t="s">
        <v>1747</v>
      </c>
      <c r="H184" s="32" t="s">
        <v>1748</v>
      </c>
      <c r="I184" s="32">
        <v>2790</v>
      </c>
      <c r="J184" s="33" t="s">
        <v>4470</v>
      </c>
      <c r="K184" s="33" t="s">
        <v>3890</v>
      </c>
      <c r="L184" s="33" t="s">
        <v>139</v>
      </c>
      <c r="M184" s="33" t="s">
        <v>3900</v>
      </c>
    </row>
    <row r="185" spans="1:14" ht="15.75" customHeight="1">
      <c r="A185" s="32">
        <v>2830</v>
      </c>
      <c r="B185" s="33" t="s">
        <v>4471</v>
      </c>
      <c r="C185" s="33" t="s">
        <v>3955</v>
      </c>
      <c r="D185" s="32">
        <v>3</v>
      </c>
      <c r="E185" s="32" t="s">
        <v>23</v>
      </c>
      <c r="F185" s="33" t="s">
        <v>1749</v>
      </c>
      <c r="G185" s="33" t="s">
        <v>3956</v>
      </c>
      <c r="H185" s="32" t="s">
        <v>3907</v>
      </c>
      <c r="I185" s="32">
        <v>2800</v>
      </c>
      <c r="J185" s="33" t="s">
        <v>4472</v>
      </c>
      <c r="K185" s="33" t="s">
        <v>3908</v>
      </c>
      <c r="M185" s="33" t="s">
        <v>3895</v>
      </c>
    </row>
    <row r="186" spans="1:14" ht="15.75" customHeight="1">
      <c r="A186" s="32">
        <v>2840</v>
      </c>
      <c r="B186" s="33" t="s">
        <v>4473</v>
      </c>
      <c r="C186" s="33" t="s">
        <v>3957</v>
      </c>
      <c r="D186" s="32">
        <v>3</v>
      </c>
      <c r="E186" s="32" t="s">
        <v>23</v>
      </c>
      <c r="F186" s="33" t="s">
        <v>1750</v>
      </c>
      <c r="G186" s="33" t="s">
        <v>3958</v>
      </c>
      <c r="H186" s="32" t="s">
        <v>3907</v>
      </c>
      <c r="I186" s="32">
        <v>2810</v>
      </c>
      <c r="J186" s="33" t="s">
        <v>4474</v>
      </c>
      <c r="K186" s="33" t="s">
        <v>3908</v>
      </c>
      <c r="M186" s="33" t="s">
        <v>3895</v>
      </c>
    </row>
    <row r="187" spans="1:14" ht="15.75" customHeight="1">
      <c r="A187" s="32">
        <v>2850</v>
      </c>
      <c r="B187" s="33" t="s">
        <v>4475</v>
      </c>
      <c r="C187" s="33" t="s">
        <v>1932</v>
      </c>
      <c r="D187" s="32">
        <v>1</v>
      </c>
      <c r="E187" s="32" t="s">
        <v>988</v>
      </c>
      <c r="F187" s="33" t="s">
        <v>1933</v>
      </c>
      <c r="G187" s="33" t="s">
        <v>1934</v>
      </c>
      <c r="I187" s="32">
        <v>1160</v>
      </c>
      <c r="J187" s="33" t="s">
        <v>4476</v>
      </c>
      <c r="K187" s="33" t="s">
        <v>3890</v>
      </c>
      <c r="L187" s="33" t="s">
        <v>139</v>
      </c>
      <c r="M187" s="33" t="s">
        <v>3895</v>
      </c>
    </row>
    <row r="188" spans="1:14" ht="15.75" customHeight="1">
      <c r="A188" s="32">
        <v>2860</v>
      </c>
      <c r="B188" s="33" t="s">
        <v>4477</v>
      </c>
      <c r="C188" s="33" t="s">
        <v>1935</v>
      </c>
      <c r="D188" s="32">
        <v>2</v>
      </c>
      <c r="E188" s="32" t="s">
        <v>23</v>
      </c>
      <c r="F188" s="33" t="s">
        <v>1936</v>
      </c>
      <c r="G188" s="33" t="s">
        <v>1937</v>
      </c>
      <c r="H188" s="32" t="s">
        <v>1585</v>
      </c>
      <c r="I188" s="32">
        <v>1180</v>
      </c>
      <c r="J188" s="33" t="s">
        <v>4478</v>
      </c>
      <c r="K188" s="33" t="s">
        <v>3890</v>
      </c>
      <c r="L188" s="33" t="s">
        <v>30</v>
      </c>
      <c r="M188" s="33" t="s">
        <v>3895</v>
      </c>
    </row>
    <row r="189" spans="1:14" ht="15.75" customHeight="1">
      <c r="A189" s="32">
        <v>2870</v>
      </c>
      <c r="B189" s="33" t="s">
        <v>4479</v>
      </c>
      <c r="C189" s="33" t="s">
        <v>1938</v>
      </c>
      <c r="D189" s="32">
        <v>2</v>
      </c>
      <c r="E189" s="32" t="s">
        <v>30</v>
      </c>
      <c r="F189" s="33" t="s">
        <v>1939</v>
      </c>
      <c r="G189" s="33" t="s">
        <v>1940</v>
      </c>
      <c r="H189" s="32" t="s">
        <v>1582</v>
      </c>
      <c r="I189" s="32">
        <v>1200</v>
      </c>
      <c r="J189" s="33" t="s">
        <v>4480</v>
      </c>
      <c r="K189" s="33" t="s">
        <v>3890</v>
      </c>
      <c r="L189" s="33" t="s">
        <v>139</v>
      </c>
      <c r="M189" s="33" t="s">
        <v>3900</v>
      </c>
    </row>
    <row r="190" spans="1:14" ht="15.75" customHeight="1">
      <c r="A190" s="32">
        <v>2880</v>
      </c>
      <c r="B190" s="33" t="s">
        <v>4481</v>
      </c>
      <c r="C190" s="33" t="s">
        <v>2003</v>
      </c>
      <c r="D190" s="32">
        <v>2</v>
      </c>
      <c r="E190" s="32" t="s">
        <v>30</v>
      </c>
      <c r="F190" s="33" t="s">
        <v>2004</v>
      </c>
      <c r="G190" s="33" t="s">
        <v>4073</v>
      </c>
      <c r="H190" s="32" t="s">
        <v>1585</v>
      </c>
      <c r="I190" s="32">
        <v>1870</v>
      </c>
      <c r="J190" s="33" t="s">
        <v>4482</v>
      </c>
      <c r="K190" s="33" t="s">
        <v>3890</v>
      </c>
      <c r="L190" s="33" t="s">
        <v>30</v>
      </c>
      <c r="N190" s="33" t="s">
        <v>4074</v>
      </c>
    </row>
    <row r="191" spans="1:14" ht="15.75" customHeight="1">
      <c r="A191" s="32">
        <v>2890</v>
      </c>
      <c r="C191" s="33" t="s">
        <v>3791</v>
      </c>
      <c r="I191" s="32">
        <v>1880</v>
      </c>
      <c r="J191" s="33" t="s">
        <v>4483</v>
      </c>
      <c r="K191" s="33" t="s">
        <v>3890</v>
      </c>
      <c r="L191" s="33" t="s">
        <v>30</v>
      </c>
      <c r="N191" s="33" t="s">
        <v>4075</v>
      </c>
    </row>
    <row r="192" spans="1:14" ht="15.75" customHeight="1">
      <c r="A192" s="32">
        <v>2900</v>
      </c>
      <c r="B192" s="33" t="s">
        <v>4484</v>
      </c>
      <c r="C192" s="33" t="s">
        <v>4076</v>
      </c>
      <c r="D192" s="32">
        <v>3</v>
      </c>
      <c r="E192" s="32" t="s">
        <v>30</v>
      </c>
      <c r="F192" s="33" t="s">
        <v>4077</v>
      </c>
      <c r="G192" s="33" t="s">
        <v>4078</v>
      </c>
      <c r="H192" s="32" t="s">
        <v>3907</v>
      </c>
      <c r="I192" s="32">
        <v>1890</v>
      </c>
      <c r="J192" s="33" t="s">
        <v>4485</v>
      </c>
      <c r="K192" s="33" t="s">
        <v>3890</v>
      </c>
      <c r="L192" s="33" t="s">
        <v>30</v>
      </c>
    </row>
    <row r="193" spans="1:14" ht="15.75" customHeight="1">
      <c r="A193" s="32">
        <v>2910</v>
      </c>
      <c r="B193" s="33" t="s">
        <v>4486</v>
      </c>
      <c r="C193" s="33" t="s">
        <v>1959</v>
      </c>
      <c r="D193" s="32">
        <v>2</v>
      </c>
      <c r="E193" s="32" t="s">
        <v>23</v>
      </c>
      <c r="F193" s="33" t="s">
        <v>1960</v>
      </c>
      <c r="G193" s="33" t="s">
        <v>1961</v>
      </c>
      <c r="H193" s="32" t="s">
        <v>4053</v>
      </c>
      <c r="I193" s="32">
        <v>1530</v>
      </c>
      <c r="J193" s="33" t="s">
        <v>4487</v>
      </c>
      <c r="K193" s="33" t="s">
        <v>3890</v>
      </c>
      <c r="L193" s="33" t="s">
        <v>30</v>
      </c>
      <c r="M193" s="33" t="s">
        <v>3895</v>
      </c>
    </row>
    <row r="194" spans="1:14" ht="15.75" customHeight="1">
      <c r="A194" s="32">
        <v>2920</v>
      </c>
      <c r="B194" s="33" t="s">
        <v>4488</v>
      </c>
      <c r="C194" s="33" t="s">
        <v>1962</v>
      </c>
      <c r="D194" s="32">
        <v>2</v>
      </c>
      <c r="E194" s="32" t="s">
        <v>23</v>
      </c>
      <c r="F194" s="33" t="s">
        <v>4056</v>
      </c>
      <c r="G194" s="33" t="s">
        <v>1963</v>
      </c>
      <c r="H194" s="32" t="s">
        <v>1591</v>
      </c>
      <c r="I194" s="32">
        <v>1540</v>
      </c>
      <c r="J194" s="33" t="s">
        <v>4489</v>
      </c>
      <c r="K194" s="33" t="s">
        <v>3908</v>
      </c>
      <c r="M194" s="33" t="s">
        <v>3895</v>
      </c>
    </row>
    <row r="195" spans="1:14" ht="15.75" customHeight="1">
      <c r="A195" s="32">
        <v>2930</v>
      </c>
      <c r="B195" s="33" t="s">
        <v>4490</v>
      </c>
      <c r="C195" s="33" t="s">
        <v>2001</v>
      </c>
      <c r="D195" s="32">
        <v>2</v>
      </c>
      <c r="E195" s="32" t="s">
        <v>23</v>
      </c>
      <c r="F195" s="33" t="s">
        <v>2002</v>
      </c>
      <c r="G195" s="33" t="s">
        <v>4072</v>
      </c>
      <c r="H195" s="32" t="s">
        <v>1851</v>
      </c>
      <c r="I195" s="32">
        <v>1850</v>
      </c>
      <c r="J195" s="33" t="s">
        <v>4491</v>
      </c>
      <c r="K195" s="33" t="s">
        <v>3890</v>
      </c>
      <c r="L195" s="33" t="s">
        <v>139</v>
      </c>
      <c r="M195" s="33" t="s">
        <v>3893</v>
      </c>
    </row>
    <row r="196" spans="1:14" ht="15.75" customHeight="1">
      <c r="A196" s="32">
        <v>2940</v>
      </c>
      <c r="B196" s="33" t="s">
        <v>4492</v>
      </c>
      <c r="C196" s="33" t="s">
        <v>1944</v>
      </c>
      <c r="D196" s="32">
        <v>2</v>
      </c>
      <c r="E196" s="32" t="s">
        <v>30</v>
      </c>
      <c r="F196" s="33" t="s">
        <v>1945</v>
      </c>
      <c r="G196" s="33" t="s">
        <v>4050</v>
      </c>
      <c r="H196" s="32" t="s">
        <v>3950</v>
      </c>
      <c r="I196" s="32">
        <v>1390</v>
      </c>
      <c r="J196" s="33" t="s">
        <v>4493</v>
      </c>
      <c r="K196" s="33" t="s">
        <v>3890</v>
      </c>
      <c r="L196" s="33" t="s">
        <v>30</v>
      </c>
    </row>
    <row r="197" spans="1:14" ht="15.75" customHeight="1">
      <c r="A197" s="32">
        <v>2950</v>
      </c>
      <c r="B197" s="33" t="s">
        <v>4494</v>
      </c>
      <c r="C197" s="33" t="s">
        <v>2005</v>
      </c>
      <c r="D197" s="32">
        <v>2</v>
      </c>
      <c r="E197" s="32" t="s">
        <v>30</v>
      </c>
      <c r="F197" s="33" t="s">
        <v>2006</v>
      </c>
      <c r="G197" s="33" t="s">
        <v>4048</v>
      </c>
      <c r="H197" s="32" t="s">
        <v>1582</v>
      </c>
      <c r="I197" s="32">
        <v>1910</v>
      </c>
      <c r="J197" s="33" t="s">
        <v>4495</v>
      </c>
      <c r="K197" s="33" t="s">
        <v>3890</v>
      </c>
      <c r="L197" s="33" t="s">
        <v>23</v>
      </c>
      <c r="M197" s="33" t="s">
        <v>3900</v>
      </c>
    </row>
    <row r="198" spans="1:14" ht="15.75" customHeight="1">
      <c r="A198" s="32">
        <v>2960</v>
      </c>
      <c r="B198" s="33" t="s">
        <v>4496</v>
      </c>
      <c r="C198" s="33" t="s">
        <v>1967</v>
      </c>
      <c r="D198" s="32">
        <v>2</v>
      </c>
      <c r="E198" s="32" t="s">
        <v>30</v>
      </c>
      <c r="F198" s="33" t="s">
        <v>1968</v>
      </c>
      <c r="G198" s="33" t="s">
        <v>1969</v>
      </c>
      <c r="I198" s="32">
        <v>1610</v>
      </c>
      <c r="J198" s="33" t="s">
        <v>4497</v>
      </c>
      <c r="K198" s="33" t="s">
        <v>3890</v>
      </c>
      <c r="L198" s="33" t="s">
        <v>30</v>
      </c>
    </row>
    <row r="199" spans="1:14" ht="15.75" customHeight="1">
      <c r="A199" s="32">
        <v>2970</v>
      </c>
      <c r="B199" s="33" t="s">
        <v>4498</v>
      </c>
      <c r="C199" s="33" t="s">
        <v>1970</v>
      </c>
      <c r="D199" s="32">
        <v>3</v>
      </c>
      <c r="E199" s="32" t="s">
        <v>30</v>
      </c>
      <c r="F199" s="33" t="s">
        <v>1971</v>
      </c>
      <c r="G199" s="33" t="s">
        <v>1972</v>
      </c>
      <c r="H199" s="32" t="s">
        <v>1595</v>
      </c>
      <c r="I199" s="32">
        <v>1630</v>
      </c>
      <c r="J199" s="33" t="s">
        <v>4499</v>
      </c>
      <c r="K199" s="33" t="s">
        <v>3890</v>
      </c>
      <c r="L199" s="33" t="s">
        <v>23</v>
      </c>
      <c r="M199" s="33" t="s">
        <v>3895</v>
      </c>
      <c r="N199" s="33" t="s">
        <v>3896</v>
      </c>
    </row>
    <row r="200" spans="1:14" ht="15.75" customHeight="1">
      <c r="A200" s="32">
        <v>2980</v>
      </c>
      <c r="C200" s="33" t="s">
        <v>3791</v>
      </c>
      <c r="I200" s="32">
        <v>1640</v>
      </c>
      <c r="J200" s="33" t="s">
        <v>4500</v>
      </c>
      <c r="K200" s="33" t="s">
        <v>3908</v>
      </c>
      <c r="N200" s="33" t="s">
        <v>4006</v>
      </c>
    </row>
    <row r="201" spans="1:14" ht="15.75" customHeight="1">
      <c r="A201" s="32">
        <v>2990</v>
      </c>
      <c r="B201" s="33" t="s">
        <v>4501</v>
      </c>
      <c r="C201" s="33" t="s">
        <v>1973</v>
      </c>
      <c r="D201" s="32">
        <v>3</v>
      </c>
      <c r="E201" s="32" t="s">
        <v>30</v>
      </c>
      <c r="F201" s="33" t="s">
        <v>1974</v>
      </c>
      <c r="G201" s="33" t="s">
        <v>1975</v>
      </c>
      <c r="H201" s="32" t="s">
        <v>1595</v>
      </c>
      <c r="I201" s="32">
        <v>1660</v>
      </c>
      <c r="J201" s="33" t="s">
        <v>4502</v>
      </c>
      <c r="K201" s="33" t="s">
        <v>3890</v>
      </c>
      <c r="L201" s="33" t="s">
        <v>23</v>
      </c>
      <c r="N201" s="33" t="s">
        <v>3896</v>
      </c>
    </row>
    <row r="202" spans="1:14" ht="15.75" customHeight="1">
      <c r="A202" s="32">
        <v>3000</v>
      </c>
      <c r="C202" s="33" t="s">
        <v>3791</v>
      </c>
      <c r="I202" s="32">
        <v>1670</v>
      </c>
      <c r="J202" s="33" t="s">
        <v>4503</v>
      </c>
      <c r="K202" s="33" t="s">
        <v>3908</v>
      </c>
      <c r="N202" s="33" t="s">
        <v>4006</v>
      </c>
    </row>
    <row r="203" spans="1:14" ht="15.75" customHeight="1">
      <c r="A203" s="32">
        <v>3010</v>
      </c>
      <c r="B203" s="33" t="s">
        <v>4504</v>
      </c>
      <c r="C203" s="33" t="s">
        <v>1976</v>
      </c>
      <c r="D203" s="32">
        <v>2</v>
      </c>
      <c r="E203" s="32" t="s">
        <v>139</v>
      </c>
      <c r="F203" s="33" t="s">
        <v>1977</v>
      </c>
      <c r="G203" s="33" t="s">
        <v>1978</v>
      </c>
      <c r="I203" s="32">
        <v>1680</v>
      </c>
      <c r="J203" s="33" t="s">
        <v>4505</v>
      </c>
      <c r="K203" s="33" t="s">
        <v>3890</v>
      </c>
      <c r="L203" s="33" t="s">
        <v>139</v>
      </c>
      <c r="M203" s="33" t="s">
        <v>4013</v>
      </c>
      <c r="N203" s="33" t="s">
        <v>4014</v>
      </c>
    </row>
    <row r="204" spans="1:14" ht="15.75" customHeight="1">
      <c r="A204" s="32">
        <v>3020</v>
      </c>
      <c r="B204" s="33" t="s">
        <v>4506</v>
      </c>
      <c r="C204" s="33" t="s">
        <v>1983</v>
      </c>
      <c r="D204" s="32">
        <v>3</v>
      </c>
      <c r="E204" s="32" t="s">
        <v>23</v>
      </c>
      <c r="F204" s="33" t="s">
        <v>1984</v>
      </c>
      <c r="G204" s="33" t="s">
        <v>4017</v>
      </c>
      <c r="H204" s="32" t="s">
        <v>1851</v>
      </c>
      <c r="I204" s="32">
        <v>1730</v>
      </c>
      <c r="J204" s="33" t="s">
        <v>4507</v>
      </c>
      <c r="K204" s="33" t="s">
        <v>3890</v>
      </c>
      <c r="L204" s="33" t="s">
        <v>139</v>
      </c>
      <c r="M204" s="33" t="s">
        <v>3895</v>
      </c>
    </row>
    <row r="205" spans="1:14" ht="15.75" customHeight="1">
      <c r="A205" s="32">
        <v>3030</v>
      </c>
      <c r="B205" s="33" t="s">
        <v>4508</v>
      </c>
      <c r="C205" s="33" t="s">
        <v>1981</v>
      </c>
      <c r="D205" s="32">
        <v>3</v>
      </c>
      <c r="E205" s="32" t="s">
        <v>30</v>
      </c>
      <c r="F205" s="33" t="s">
        <v>1982</v>
      </c>
      <c r="G205" s="33" t="s">
        <v>4064</v>
      </c>
      <c r="H205" s="32" t="s">
        <v>1851</v>
      </c>
      <c r="I205" s="32">
        <v>1720</v>
      </c>
      <c r="J205" s="33" t="s">
        <v>4509</v>
      </c>
      <c r="K205" s="33" t="s">
        <v>3890</v>
      </c>
      <c r="L205" s="33" t="s">
        <v>30</v>
      </c>
    </row>
    <row r="206" spans="1:14" ht="15.75" customHeight="1">
      <c r="A206" s="32">
        <v>3040</v>
      </c>
      <c r="B206" s="33" t="s">
        <v>4510</v>
      </c>
      <c r="C206" s="33" t="s">
        <v>1979</v>
      </c>
      <c r="D206" s="32">
        <v>3</v>
      </c>
      <c r="E206" s="32" t="s">
        <v>30</v>
      </c>
      <c r="F206" s="33" t="s">
        <v>1980</v>
      </c>
      <c r="G206" s="33" t="s">
        <v>4063</v>
      </c>
      <c r="H206" s="32" t="s">
        <v>1859</v>
      </c>
      <c r="I206" s="32">
        <v>1710</v>
      </c>
      <c r="J206" s="33" t="s">
        <v>4511</v>
      </c>
      <c r="K206" s="33" t="s">
        <v>3890</v>
      </c>
      <c r="L206" s="33" t="s">
        <v>30</v>
      </c>
    </row>
    <row r="207" spans="1:14" ht="15.75" customHeight="1">
      <c r="A207" s="32">
        <v>3050</v>
      </c>
      <c r="B207" s="33" t="s">
        <v>4512</v>
      </c>
      <c r="C207" s="33" t="s">
        <v>1987</v>
      </c>
      <c r="D207" s="32">
        <v>3</v>
      </c>
      <c r="E207" s="32" t="s">
        <v>30</v>
      </c>
      <c r="F207" s="33" t="s">
        <v>1988</v>
      </c>
      <c r="G207" s="33" t="s">
        <v>4066</v>
      </c>
      <c r="H207" s="32" t="s">
        <v>1582</v>
      </c>
      <c r="I207" s="32">
        <v>1750</v>
      </c>
      <c r="J207" s="33" t="s">
        <v>4513</v>
      </c>
      <c r="K207" s="33" t="s">
        <v>3890</v>
      </c>
      <c r="L207" s="33" t="s">
        <v>30</v>
      </c>
    </row>
    <row r="208" spans="1:14" ht="15.75" customHeight="1">
      <c r="A208" s="32">
        <v>3060</v>
      </c>
      <c r="B208" s="33" t="s">
        <v>4514</v>
      </c>
      <c r="C208" s="33" t="s">
        <v>1985</v>
      </c>
      <c r="D208" s="32">
        <v>3</v>
      </c>
      <c r="E208" s="32" t="s">
        <v>30</v>
      </c>
      <c r="F208" s="33" t="s">
        <v>1986</v>
      </c>
      <c r="G208" s="33" t="s">
        <v>4065</v>
      </c>
      <c r="H208" s="32" t="s">
        <v>1591</v>
      </c>
      <c r="I208" s="32">
        <v>1740</v>
      </c>
      <c r="J208" s="33" t="s">
        <v>4515</v>
      </c>
      <c r="K208" s="33" t="s">
        <v>3890</v>
      </c>
      <c r="L208" s="33" t="s">
        <v>30</v>
      </c>
    </row>
    <row r="209" spans="1:14" ht="15.75" customHeight="1">
      <c r="A209" s="32">
        <v>3070</v>
      </c>
      <c r="B209" s="33" t="s">
        <v>4516</v>
      </c>
      <c r="C209" s="33" t="s">
        <v>1989</v>
      </c>
      <c r="D209" s="32">
        <v>2</v>
      </c>
      <c r="E209" s="32" t="s">
        <v>139</v>
      </c>
      <c r="F209" s="33" t="s">
        <v>1990</v>
      </c>
      <c r="G209" s="33" t="s">
        <v>4067</v>
      </c>
      <c r="I209" s="32">
        <v>1760</v>
      </c>
      <c r="J209" s="33" t="s">
        <v>4517</v>
      </c>
      <c r="K209" s="33" t="s">
        <v>3890</v>
      </c>
      <c r="L209" s="33" t="s">
        <v>139</v>
      </c>
      <c r="M209" s="33" t="s">
        <v>4013</v>
      </c>
      <c r="N209" s="33" t="s">
        <v>4026</v>
      </c>
    </row>
    <row r="210" spans="1:14" ht="15.75" customHeight="1">
      <c r="A210" s="32">
        <v>3080</v>
      </c>
      <c r="B210" s="33" t="s">
        <v>4518</v>
      </c>
      <c r="C210" s="33" t="s">
        <v>1995</v>
      </c>
      <c r="D210" s="32">
        <v>3</v>
      </c>
      <c r="E210" s="32" t="s">
        <v>23</v>
      </c>
      <c r="F210" s="33" t="s">
        <v>1996</v>
      </c>
      <c r="G210" s="33" t="s">
        <v>4029</v>
      </c>
      <c r="H210" s="32" t="s">
        <v>1851</v>
      </c>
      <c r="I210" s="32">
        <v>1810</v>
      </c>
      <c r="J210" s="33" t="s">
        <v>4519</v>
      </c>
      <c r="K210" s="33" t="s">
        <v>3890</v>
      </c>
      <c r="L210" s="33" t="s">
        <v>139</v>
      </c>
      <c r="M210" s="33" t="s">
        <v>3895</v>
      </c>
    </row>
    <row r="211" spans="1:14" ht="15.75" customHeight="1">
      <c r="A211" s="32">
        <v>3090</v>
      </c>
      <c r="B211" s="33" t="s">
        <v>4520</v>
      </c>
      <c r="C211" s="33" t="s">
        <v>1993</v>
      </c>
      <c r="D211" s="32">
        <v>3</v>
      </c>
      <c r="E211" s="32" t="s">
        <v>30</v>
      </c>
      <c r="F211" s="33" t="s">
        <v>1994</v>
      </c>
      <c r="G211" s="33" t="s">
        <v>4069</v>
      </c>
      <c r="H211" s="32" t="s">
        <v>1851</v>
      </c>
      <c r="I211" s="32">
        <v>1800</v>
      </c>
      <c r="J211" s="33" t="s">
        <v>4521</v>
      </c>
      <c r="K211" s="33" t="s">
        <v>3890</v>
      </c>
      <c r="L211" s="33" t="s">
        <v>30</v>
      </c>
    </row>
    <row r="212" spans="1:14" ht="15.75" customHeight="1">
      <c r="A212" s="32">
        <v>3100</v>
      </c>
      <c r="B212" s="33" t="s">
        <v>4522</v>
      </c>
      <c r="C212" s="33" t="s">
        <v>1991</v>
      </c>
      <c r="D212" s="32">
        <v>3</v>
      </c>
      <c r="E212" s="32" t="s">
        <v>30</v>
      </c>
      <c r="F212" s="33" t="s">
        <v>1992</v>
      </c>
      <c r="G212" s="33" t="s">
        <v>4068</v>
      </c>
      <c r="H212" s="32" t="s">
        <v>1859</v>
      </c>
      <c r="I212" s="32">
        <v>1790</v>
      </c>
      <c r="J212" s="33" t="s">
        <v>4523</v>
      </c>
      <c r="K212" s="33" t="s">
        <v>3890</v>
      </c>
      <c r="L212" s="33" t="s">
        <v>30</v>
      </c>
    </row>
    <row r="213" spans="1:14" ht="15.75" customHeight="1">
      <c r="A213" s="32">
        <v>3110</v>
      </c>
      <c r="B213" s="33" t="s">
        <v>4524</v>
      </c>
      <c r="C213" s="33" t="s">
        <v>1999</v>
      </c>
      <c r="D213" s="32">
        <v>3</v>
      </c>
      <c r="E213" s="32" t="s">
        <v>30</v>
      </c>
      <c r="F213" s="33" t="s">
        <v>2000</v>
      </c>
      <c r="G213" s="33" t="s">
        <v>4071</v>
      </c>
      <c r="H213" s="32" t="s">
        <v>1582</v>
      </c>
      <c r="I213" s="32">
        <v>1830</v>
      </c>
      <c r="J213" s="33" t="s">
        <v>4525</v>
      </c>
      <c r="K213" s="33" t="s">
        <v>3890</v>
      </c>
      <c r="L213" s="33" t="s">
        <v>30</v>
      </c>
    </row>
    <row r="214" spans="1:14" ht="15.75" customHeight="1">
      <c r="A214" s="32">
        <v>3120</v>
      </c>
      <c r="B214" s="33" t="s">
        <v>4526</v>
      </c>
      <c r="C214" s="33" t="s">
        <v>1997</v>
      </c>
      <c r="D214" s="32">
        <v>3</v>
      </c>
      <c r="E214" s="32" t="s">
        <v>30</v>
      </c>
      <c r="F214" s="33" t="s">
        <v>1998</v>
      </c>
      <c r="G214" s="33" t="s">
        <v>4070</v>
      </c>
      <c r="H214" s="32" t="s">
        <v>1591</v>
      </c>
      <c r="I214" s="32">
        <v>1820</v>
      </c>
      <c r="J214" s="33" t="s">
        <v>4527</v>
      </c>
      <c r="K214" s="33" t="s">
        <v>3890</v>
      </c>
      <c r="L214" s="33" t="s">
        <v>30</v>
      </c>
    </row>
    <row r="215" spans="1:14" ht="15.75" customHeight="1">
      <c r="A215" s="32">
        <v>3130</v>
      </c>
      <c r="B215" s="33" t="s">
        <v>4528</v>
      </c>
      <c r="C215" s="33" t="s">
        <v>1941</v>
      </c>
      <c r="D215" s="32">
        <v>2</v>
      </c>
      <c r="E215" s="32" t="s">
        <v>23</v>
      </c>
      <c r="F215" s="33" t="s">
        <v>1942</v>
      </c>
      <c r="G215" s="33" t="s">
        <v>1943</v>
      </c>
      <c r="I215" s="32">
        <v>1370</v>
      </c>
      <c r="J215" s="33" t="s">
        <v>4529</v>
      </c>
      <c r="K215" s="33" t="s">
        <v>3890</v>
      </c>
      <c r="L215" s="33" t="s">
        <v>30</v>
      </c>
      <c r="M215" s="33" t="s">
        <v>3963</v>
      </c>
    </row>
    <row r="216" spans="1:14" ht="15.75" customHeight="1">
      <c r="A216" s="32">
        <v>3140</v>
      </c>
      <c r="B216" s="33" t="s">
        <v>4530</v>
      </c>
      <c r="C216" s="33" t="s">
        <v>1957</v>
      </c>
      <c r="D216" s="32">
        <v>3</v>
      </c>
      <c r="E216" s="32" t="s">
        <v>23</v>
      </c>
      <c r="F216" s="33" t="s">
        <v>1958</v>
      </c>
      <c r="G216" s="33" t="s">
        <v>4055</v>
      </c>
      <c r="H216" s="32" t="s">
        <v>4054</v>
      </c>
      <c r="I216" s="32">
        <v>1490</v>
      </c>
      <c r="J216" s="33" t="s">
        <v>4531</v>
      </c>
      <c r="K216" s="33" t="s">
        <v>3890</v>
      </c>
      <c r="L216" s="33" t="s">
        <v>988</v>
      </c>
      <c r="M216" s="33" t="s">
        <v>3900</v>
      </c>
    </row>
    <row r="217" spans="1:14" ht="15.75" customHeight="1">
      <c r="A217" s="32">
        <v>3150</v>
      </c>
      <c r="B217" s="33" t="s">
        <v>4532</v>
      </c>
      <c r="C217" s="33" t="s">
        <v>1954</v>
      </c>
      <c r="D217" s="32">
        <v>3</v>
      </c>
      <c r="E217" s="32" t="s">
        <v>30</v>
      </c>
      <c r="F217" s="33" t="s">
        <v>1955</v>
      </c>
      <c r="G217" s="33" t="s">
        <v>1956</v>
      </c>
      <c r="H217" s="32" t="s">
        <v>4054</v>
      </c>
      <c r="I217" s="32">
        <v>1470</v>
      </c>
      <c r="J217" s="33" t="s">
        <v>4533</v>
      </c>
      <c r="K217" s="33" t="s">
        <v>3890</v>
      </c>
      <c r="L217" s="33" t="s">
        <v>139</v>
      </c>
      <c r="M217" s="33" t="s">
        <v>3900</v>
      </c>
    </row>
    <row r="218" spans="1:14" ht="15.75" customHeight="1">
      <c r="A218" s="32">
        <v>3160</v>
      </c>
      <c r="B218" s="33" t="s">
        <v>4534</v>
      </c>
      <c r="C218" s="33" t="s">
        <v>1946</v>
      </c>
      <c r="D218" s="32">
        <v>3</v>
      </c>
      <c r="E218" s="32" t="s">
        <v>30</v>
      </c>
      <c r="F218" s="33" t="s">
        <v>1947</v>
      </c>
      <c r="G218" s="33" t="s">
        <v>4051</v>
      </c>
      <c r="H218" s="32" t="s">
        <v>4052</v>
      </c>
      <c r="I218" s="32">
        <v>1410</v>
      </c>
      <c r="J218" s="33" t="s">
        <v>4535</v>
      </c>
      <c r="K218" s="33" t="s">
        <v>3890</v>
      </c>
      <c r="L218" s="33" t="s">
        <v>988</v>
      </c>
      <c r="M218" s="33" t="s">
        <v>3900</v>
      </c>
    </row>
    <row r="219" spans="1:14" ht="15.75" customHeight="1">
      <c r="A219" s="32">
        <v>3170</v>
      </c>
      <c r="B219" s="33" t="s">
        <v>4536</v>
      </c>
      <c r="C219" s="33" t="s">
        <v>1948</v>
      </c>
      <c r="D219" s="32">
        <v>3</v>
      </c>
      <c r="E219" s="32" t="s">
        <v>30</v>
      </c>
      <c r="F219" s="33" t="s">
        <v>1949</v>
      </c>
      <c r="G219" s="33" t="s">
        <v>1950</v>
      </c>
      <c r="H219" s="32" t="s">
        <v>4053</v>
      </c>
      <c r="I219" s="32">
        <v>1420</v>
      </c>
      <c r="J219" s="33" t="s">
        <v>4537</v>
      </c>
      <c r="K219" s="33" t="s">
        <v>3890</v>
      </c>
      <c r="L219" s="33" t="s">
        <v>30</v>
      </c>
      <c r="M219" s="33" t="s">
        <v>3963</v>
      </c>
    </row>
    <row r="220" spans="1:14" ht="15.75" customHeight="1">
      <c r="A220" s="32">
        <v>3180</v>
      </c>
      <c r="C220" s="33" t="s">
        <v>3791</v>
      </c>
      <c r="I220" s="32">
        <v>1500</v>
      </c>
      <c r="J220" s="33" t="s">
        <v>4538</v>
      </c>
      <c r="K220" s="33" t="s">
        <v>3890</v>
      </c>
      <c r="L220" s="33" t="s">
        <v>30</v>
      </c>
      <c r="M220" s="33" t="s">
        <v>3963</v>
      </c>
    </row>
    <row r="221" spans="1:14" ht="15.75" customHeight="1">
      <c r="A221" s="32">
        <v>3190</v>
      </c>
      <c r="B221" s="33" t="s">
        <v>4539</v>
      </c>
      <c r="C221" s="33" t="s">
        <v>1951</v>
      </c>
      <c r="D221" s="32">
        <v>3</v>
      </c>
      <c r="E221" s="32" t="s">
        <v>30</v>
      </c>
      <c r="F221" s="33" t="s">
        <v>1952</v>
      </c>
      <c r="G221" s="33" t="s">
        <v>1953</v>
      </c>
      <c r="H221" s="32" t="s">
        <v>1591</v>
      </c>
      <c r="I221" s="32">
        <v>1430</v>
      </c>
      <c r="J221" s="33" t="s">
        <v>4540</v>
      </c>
      <c r="K221" s="33" t="s">
        <v>3908</v>
      </c>
    </row>
    <row r="222" spans="1:14" ht="15.75" customHeight="1">
      <c r="A222" s="32">
        <v>3200</v>
      </c>
      <c r="B222" s="33" t="s">
        <v>4541</v>
      </c>
      <c r="C222" s="33" t="s">
        <v>1964</v>
      </c>
      <c r="D222" s="32">
        <v>2</v>
      </c>
      <c r="E222" s="32" t="s">
        <v>23</v>
      </c>
      <c r="F222" s="33" t="s">
        <v>4057</v>
      </c>
      <c r="G222" s="33" t="s">
        <v>4058</v>
      </c>
      <c r="I222" s="32">
        <v>1570</v>
      </c>
      <c r="J222" s="33" t="s">
        <v>4542</v>
      </c>
      <c r="K222" s="33" t="s">
        <v>3890</v>
      </c>
      <c r="L222" s="33" t="s">
        <v>139</v>
      </c>
      <c r="M222" s="33" t="s">
        <v>3900</v>
      </c>
    </row>
    <row r="223" spans="1:14" ht="15.75" customHeight="1">
      <c r="A223" s="32">
        <v>3210</v>
      </c>
      <c r="B223" s="33" t="s">
        <v>4543</v>
      </c>
      <c r="C223" s="33" t="s">
        <v>1965</v>
      </c>
      <c r="D223" s="32">
        <v>3</v>
      </c>
      <c r="E223" s="32" t="s">
        <v>23</v>
      </c>
      <c r="F223" s="33" t="s">
        <v>4059</v>
      </c>
      <c r="G223" s="33" t="s">
        <v>4060</v>
      </c>
      <c r="H223" s="32" t="s">
        <v>1591</v>
      </c>
      <c r="I223" s="32">
        <v>1580</v>
      </c>
      <c r="J223" s="33" t="s">
        <v>4544</v>
      </c>
      <c r="K223" s="33" t="s">
        <v>3890</v>
      </c>
      <c r="L223" s="33" t="s">
        <v>30</v>
      </c>
      <c r="M223" s="33" t="s">
        <v>4022</v>
      </c>
    </row>
    <row r="224" spans="1:14" ht="15.75" customHeight="1">
      <c r="A224" s="32">
        <v>3220</v>
      </c>
      <c r="C224" s="33" t="s">
        <v>3791</v>
      </c>
      <c r="I224" s="32">
        <v>1590</v>
      </c>
      <c r="J224" s="33" t="s">
        <v>4545</v>
      </c>
      <c r="K224" s="33" t="s">
        <v>3890</v>
      </c>
      <c r="L224" s="33" t="s">
        <v>30</v>
      </c>
      <c r="M224" s="33" t="s">
        <v>3895</v>
      </c>
    </row>
    <row r="225" spans="1:13" ht="15.75" customHeight="1">
      <c r="A225" s="32">
        <v>3230</v>
      </c>
      <c r="B225" s="33" t="s">
        <v>4546</v>
      </c>
      <c r="C225" s="33" t="s">
        <v>1966</v>
      </c>
      <c r="D225" s="32">
        <v>3</v>
      </c>
      <c r="E225" s="32" t="s">
        <v>30</v>
      </c>
      <c r="F225" s="33" t="s">
        <v>4061</v>
      </c>
      <c r="G225" s="33" t="s">
        <v>4062</v>
      </c>
      <c r="H225" s="32" t="s">
        <v>1859</v>
      </c>
      <c r="I225" s="32">
        <v>1600</v>
      </c>
      <c r="J225" s="33" t="s">
        <v>4547</v>
      </c>
      <c r="K225" s="33" t="s">
        <v>3890</v>
      </c>
      <c r="L225" s="33" t="s">
        <v>30</v>
      </c>
    </row>
    <row r="226" spans="1:13" ht="15.75" customHeight="1">
      <c r="A226" s="32">
        <v>3240</v>
      </c>
      <c r="B226" s="33" t="s">
        <v>4548</v>
      </c>
      <c r="C226" s="33" t="s">
        <v>2007</v>
      </c>
      <c r="D226" s="32">
        <v>2</v>
      </c>
      <c r="E226" s="32" t="s">
        <v>23</v>
      </c>
      <c r="F226" s="33" t="s">
        <v>2008</v>
      </c>
      <c r="G226" s="33" t="s">
        <v>2009</v>
      </c>
      <c r="I226" s="32">
        <v>1210</v>
      </c>
      <c r="J226" s="33" t="s">
        <v>4549</v>
      </c>
      <c r="K226" s="33" t="s">
        <v>3890</v>
      </c>
      <c r="L226" s="33" t="s">
        <v>30</v>
      </c>
      <c r="M226" s="33" t="s">
        <v>3895</v>
      </c>
    </row>
    <row r="227" spans="1:13" ht="15.75" customHeight="1">
      <c r="A227" s="32">
        <v>3250</v>
      </c>
      <c r="B227" s="33" t="s">
        <v>4550</v>
      </c>
      <c r="C227" s="33" t="s">
        <v>2017</v>
      </c>
      <c r="D227" s="32">
        <v>3</v>
      </c>
      <c r="E227" s="32" t="s">
        <v>23</v>
      </c>
      <c r="F227" s="33" t="s">
        <v>2018</v>
      </c>
      <c r="G227" s="33" t="s">
        <v>2019</v>
      </c>
      <c r="H227" s="32" t="s">
        <v>1582</v>
      </c>
      <c r="I227" s="32">
        <v>1260</v>
      </c>
      <c r="J227" s="33" t="s">
        <v>4551</v>
      </c>
      <c r="K227" s="33" t="s">
        <v>3890</v>
      </c>
      <c r="L227" s="33" t="s">
        <v>139</v>
      </c>
      <c r="M227" s="33" t="s">
        <v>3893</v>
      </c>
    </row>
    <row r="228" spans="1:13" ht="15.75" customHeight="1">
      <c r="A228" s="32">
        <v>3260</v>
      </c>
      <c r="B228" s="33" t="s">
        <v>4552</v>
      </c>
      <c r="C228" s="33" t="s">
        <v>2020</v>
      </c>
      <c r="D228" s="32">
        <v>3</v>
      </c>
      <c r="E228" s="32" t="s">
        <v>30</v>
      </c>
      <c r="F228" s="33" t="s">
        <v>2021</v>
      </c>
      <c r="G228" s="33" t="s">
        <v>2022</v>
      </c>
      <c r="H228" s="32" t="s">
        <v>1582</v>
      </c>
      <c r="I228" s="32">
        <v>1270</v>
      </c>
      <c r="J228" s="33" t="s">
        <v>4553</v>
      </c>
      <c r="K228" s="33" t="s">
        <v>3890</v>
      </c>
      <c r="L228" s="33" t="s">
        <v>30</v>
      </c>
      <c r="M228" s="33" t="s">
        <v>3900</v>
      </c>
    </row>
    <row r="229" spans="1:13" ht="15.75" customHeight="1">
      <c r="A229" s="32">
        <v>3270</v>
      </c>
      <c r="B229" s="33" t="s">
        <v>4554</v>
      </c>
      <c r="C229" s="33" t="s">
        <v>2013</v>
      </c>
      <c r="D229" s="32">
        <v>3</v>
      </c>
      <c r="E229" s="32" t="s">
        <v>30</v>
      </c>
      <c r="F229" s="33" t="s">
        <v>2014</v>
      </c>
      <c r="G229" s="33" t="s">
        <v>4082</v>
      </c>
      <c r="H229" s="32" t="s">
        <v>1585</v>
      </c>
      <c r="I229" s="32">
        <v>1240</v>
      </c>
      <c r="J229" s="33" t="s">
        <v>4555</v>
      </c>
      <c r="K229" s="33" t="s">
        <v>3890</v>
      </c>
      <c r="L229" s="33" t="s">
        <v>30</v>
      </c>
    </row>
    <row r="230" spans="1:13" ht="15.75" customHeight="1">
      <c r="A230" s="32">
        <v>3280</v>
      </c>
      <c r="B230" s="33" t="s">
        <v>4556</v>
      </c>
      <c r="C230" s="33" t="s">
        <v>2015</v>
      </c>
      <c r="D230" s="32">
        <v>3</v>
      </c>
      <c r="E230" s="32" t="s">
        <v>30</v>
      </c>
      <c r="F230" s="33" t="s">
        <v>2016</v>
      </c>
      <c r="G230" s="33" t="s">
        <v>4083</v>
      </c>
      <c r="H230" s="32" t="s">
        <v>1585</v>
      </c>
      <c r="I230" s="32">
        <v>1250</v>
      </c>
      <c r="J230" s="33" t="s">
        <v>4557</v>
      </c>
      <c r="K230" s="33" t="s">
        <v>3890</v>
      </c>
      <c r="L230" s="33" t="s">
        <v>30</v>
      </c>
    </row>
    <row r="231" spans="1:13" ht="15.75" customHeight="1">
      <c r="A231" s="32">
        <v>3290</v>
      </c>
      <c r="B231" s="33" t="s">
        <v>4558</v>
      </c>
      <c r="C231" s="33" t="s">
        <v>2010</v>
      </c>
      <c r="D231" s="32">
        <v>3</v>
      </c>
      <c r="E231" s="32" t="s">
        <v>30</v>
      </c>
      <c r="F231" s="33" t="s">
        <v>2011</v>
      </c>
      <c r="G231" s="33" t="s">
        <v>2012</v>
      </c>
      <c r="H231" s="32" t="s">
        <v>1585</v>
      </c>
      <c r="I231" s="32">
        <v>1220</v>
      </c>
      <c r="J231" s="33" t="s">
        <v>4559</v>
      </c>
      <c r="K231" s="33" t="s">
        <v>3890</v>
      </c>
      <c r="L231" s="33" t="s">
        <v>30</v>
      </c>
    </row>
    <row r="232" spans="1:13" ht="15.75" customHeight="1">
      <c r="A232" s="32">
        <v>3300</v>
      </c>
      <c r="B232" s="33" t="s">
        <v>4560</v>
      </c>
      <c r="C232" s="33" t="s">
        <v>4079</v>
      </c>
      <c r="D232" s="32">
        <v>4</v>
      </c>
      <c r="E232" s="32" t="s">
        <v>23</v>
      </c>
      <c r="F232" s="33" t="s">
        <v>4080</v>
      </c>
      <c r="G232" s="33" t="s">
        <v>4081</v>
      </c>
      <c r="H232" s="32" t="s">
        <v>3907</v>
      </c>
      <c r="I232" s="32">
        <v>1230</v>
      </c>
      <c r="J232" s="33" t="s">
        <v>4561</v>
      </c>
      <c r="K232" s="33" t="s">
        <v>3908</v>
      </c>
    </row>
    <row r="233" spans="1:13" ht="15.75" customHeight="1">
      <c r="A233" s="32">
        <v>3310</v>
      </c>
      <c r="B233" s="33" t="s">
        <v>4562</v>
      </c>
      <c r="C233" s="33" t="s">
        <v>2032</v>
      </c>
      <c r="D233" s="32">
        <v>3</v>
      </c>
      <c r="E233" s="32" t="s">
        <v>139</v>
      </c>
      <c r="F233" s="33" t="s">
        <v>2033</v>
      </c>
      <c r="G233" s="33" t="s">
        <v>2034</v>
      </c>
      <c r="H233" s="32" t="s">
        <v>1585</v>
      </c>
      <c r="I233" s="32">
        <v>1320</v>
      </c>
      <c r="J233" s="33" t="s">
        <v>4563</v>
      </c>
      <c r="K233" s="33" t="s">
        <v>3890</v>
      </c>
      <c r="L233" s="33" t="s">
        <v>30</v>
      </c>
    </row>
    <row r="234" spans="1:13" ht="15.75" customHeight="1">
      <c r="A234" s="32">
        <v>3320</v>
      </c>
      <c r="B234" s="33" t="s">
        <v>4564</v>
      </c>
      <c r="C234" s="33" t="s">
        <v>4085</v>
      </c>
      <c r="D234" s="32">
        <v>4</v>
      </c>
      <c r="E234" s="32" t="s">
        <v>23</v>
      </c>
      <c r="F234" s="33" t="s">
        <v>4086</v>
      </c>
      <c r="G234" s="33" t="s">
        <v>4087</v>
      </c>
      <c r="H234" s="32" t="s">
        <v>3907</v>
      </c>
      <c r="I234" s="32">
        <v>1330</v>
      </c>
      <c r="J234" s="33" t="s">
        <v>4565</v>
      </c>
      <c r="K234" s="33" t="s">
        <v>3908</v>
      </c>
      <c r="M234" s="33" t="s">
        <v>3895</v>
      </c>
    </row>
    <row r="235" spans="1:13" ht="15.75" customHeight="1">
      <c r="A235" s="32">
        <v>3330</v>
      </c>
      <c r="B235" s="33" t="s">
        <v>4566</v>
      </c>
      <c r="C235" s="33" t="s">
        <v>4088</v>
      </c>
      <c r="D235" s="32">
        <v>4</v>
      </c>
      <c r="E235" s="32" t="s">
        <v>30</v>
      </c>
      <c r="F235" s="33" t="s">
        <v>4089</v>
      </c>
      <c r="G235" s="33" t="s">
        <v>2035</v>
      </c>
      <c r="H235" s="32" t="s">
        <v>3907</v>
      </c>
      <c r="I235" s="32">
        <v>1340</v>
      </c>
      <c r="J235" s="33" t="s">
        <v>4567</v>
      </c>
      <c r="K235" s="33" t="s">
        <v>3908</v>
      </c>
    </row>
    <row r="236" spans="1:13" ht="15.75" customHeight="1">
      <c r="A236" s="32">
        <v>3340</v>
      </c>
      <c r="B236" s="33" t="s">
        <v>4568</v>
      </c>
      <c r="C236" s="33" t="s">
        <v>2036</v>
      </c>
      <c r="D236" s="32">
        <v>3</v>
      </c>
      <c r="E236" s="32" t="s">
        <v>30</v>
      </c>
      <c r="F236" s="33" t="s">
        <v>2037</v>
      </c>
      <c r="G236" s="33" t="s">
        <v>2038</v>
      </c>
      <c r="H236" s="32" t="s">
        <v>1591</v>
      </c>
      <c r="I236" s="32">
        <v>1360</v>
      </c>
      <c r="J236" s="33" t="s">
        <v>4569</v>
      </c>
      <c r="K236" s="33" t="s">
        <v>3890</v>
      </c>
      <c r="L236" s="33" t="s">
        <v>30</v>
      </c>
    </row>
    <row r="237" spans="1:13" ht="15.75" customHeight="1">
      <c r="A237" s="32">
        <v>3350</v>
      </c>
      <c r="B237" s="33" t="s">
        <v>4570</v>
      </c>
      <c r="C237" s="33" t="s">
        <v>2023</v>
      </c>
      <c r="D237" s="32">
        <v>3</v>
      </c>
      <c r="E237" s="32" t="s">
        <v>139</v>
      </c>
      <c r="F237" s="33" t="s">
        <v>2024</v>
      </c>
      <c r="G237" s="33" t="s">
        <v>2025</v>
      </c>
      <c r="I237" s="32">
        <v>1280</v>
      </c>
      <c r="J237" s="33" t="s">
        <v>4571</v>
      </c>
      <c r="K237" s="33" t="s">
        <v>3890</v>
      </c>
      <c r="L237" s="33" t="s">
        <v>139</v>
      </c>
    </row>
    <row r="238" spans="1:13" ht="15.75" customHeight="1">
      <c r="A238" s="32">
        <v>3360</v>
      </c>
      <c r="B238" s="33" t="s">
        <v>4572</v>
      </c>
      <c r="C238" s="33" t="s">
        <v>2026</v>
      </c>
      <c r="D238" s="32">
        <v>4</v>
      </c>
      <c r="E238" s="32" t="s">
        <v>23</v>
      </c>
      <c r="F238" s="33" t="s">
        <v>2027</v>
      </c>
      <c r="G238" s="33" t="s">
        <v>2028</v>
      </c>
      <c r="H238" s="32" t="s">
        <v>1582</v>
      </c>
      <c r="I238" s="32">
        <v>1290</v>
      </c>
      <c r="J238" s="33" t="s">
        <v>4573</v>
      </c>
      <c r="K238" s="33" t="s">
        <v>3890</v>
      </c>
      <c r="L238" s="33" t="s">
        <v>139</v>
      </c>
      <c r="M238" s="33" t="s">
        <v>3893</v>
      </c>
    </row>
    <row r="239" spans="1:13" ht="15.75" customHeight="1">
      <c r="A239" s="32">
        <v>3370</v>
      </c>
      <c r="B239" s="33" t="s">
        <v>4574</v>
      </c>
      <c r="C239" s="33" t="s">
        <v>2029</v>
      </c>
      <c r="D239" s="32">
        <v>4</v>
      </c>
      <c r="E239" s="32" t="s">
        <v>23</v>
      </c>
      <c r="F239" s="33" t="s">
        <v>2030</v>
      </c>
      <c r="G239" s="33" t="s">
        <v>2031</v>
      </c>
      <c r="H239" s="32" t="s">
        <v>1582</v>
      </c>
      <c r="I239" s="32">
        <v>1300</v>
      </c>
      <c r="J239" s="33" t="s">
        <v>4575</v>
      </c>
      <c r="K239" s="33" t="s">
        <v>3890</v>
      </c>
      <c r="L239" s="33" t="s">
        <v>139</v>
      </c>
      <c r="M239" s="33" t="s">
        <v>4084</v>
      </c>
    </row>
    <row r="240" spans="1:13" ht="15.75" customHeight="1">
      <c r="C240" s="33" t="s">
        <v>3791</v>
      </c>
      <c r="I240" s="32">
        <v>1860</v>
      </c>
      <c r="J240" s="33" t="s">
        <v>4576</v>
      </c>
      <c r="K240" s="33" t="s">
        <v>3890</v>
      </c>
    </row>
  </sheetData>
  <autoFilter ref="A1:N240" xr:uid="{B80197D6-4115-4AC7-A703-D14FA3991A45}"/>
  <phoneticPr fontId="18"/>
  <conditionalFormatting sqref="A1:N1048576">
    <cfRule type="expression" dxfId="0"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懸案事項</vt:lpstr>
      <vt:lpstr>コアインボイスモデル</vt:lpstr>
      <vt:lpstr>単一請求</vt:lpstr>
      <vt:lpstr>JP PINT2SME</vt:lpstr>
      <vt:lpstr>統合請求2</vt:lpstr>
      <vt:lpstr>統合請求</vt:lpstr>
      <vt:lpstr>JP PINT 1.0</vt:lpstr>
      <vt:lpstr>TS16931-3-3</vt:lpstr>
      <vt:lpstr>'JP PINT2SME'!Print_Area</vt:lpstr>
      <vt:lpstr>コアインボイスモデル!Print_Area</vt:lpstr>
      <vt:lpstr>単一請求!Print_Titles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 信之</cp:lastModifiedBy>
  <cp:lastPrinted>2022-11-14T04:29:07Z</cp:lastPrinted>
  <dcterms:created xsi:type="dcterms:W3CDTF">2022-11-12T09:22:34Z</dcterms:created>
  <dcterms:modified xsi:type="dcterms:W3CDTF">2022-11-15T12:23:06Z</dcterms:modified>
</cp:coreProperties>
</file>