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5b42756d71d8ece/Desktop/"/>
    </mc:Choice>
  </mc:AlternateContent>
  <xr:revisionPtr revIDLastSave="12" documentId="8_{15905B69-C9CE-47EA-BA43-6DD7B4BAADD2}" xr6:coauthVersionLast="47" xr6:coauthVersionMax="47" xr10:uidLastSave="{F3AA1783-328A-44FE-A3CE-5E984EBA06DD}"/>
  <bookViews>
    <workbookView xWindow="-110" yWindow="-110" windowWidth="19420" windowHeight="10300" xr2:uid="{00000000-000D-0000-FFFF-FFFF00000000}"/>
  </bookViews>
  <sheets>
    <sheet name="Project schedule" sheetId="1" r:id="rId1"/>
  </sheets>
  <definedNames>
    <definedName name="Display_Week">'Project schedule'!$R$2</definedName>
    <definedName name="Project_Start">'Project schedule'!$R$1</definedName>
    <definedName name="task_end" localSheetId="0">'Project schedule'!$E$1</definedName>
    <definedName name="task_progress" localSheetId="0">'Project schedule'!$C$1</definedName>
    <definedName name="task_start" localSheetId="0">'Project schedule'!$D$1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E22" i="1"/>
  <c r="E21" i="1"/>
  <c r="F22" i="1"/>
  <c r="G21" i="1"/>
  <c r="F21" i="1"/>
  <c r="G15" i="1"/>
  <c r="G16" i="1"/>
  <c r="G18" i="1"/>
  <c r="G25" i="1"/>
  <c r="CB4" i="1"/>
  <c r="CB5" i="1"/>
  <c r="CC5" i="1"/>
  <c r="CD5" i="1"/>
  <c r="CE5" i="1"/>
  <c r="CF5" i="1"/>
  <c r="CG5" i="1"/>
  <c r="CG6" i="1" s="1"/>
  <c r="CH5" i="1"/>
  <c r="CH6" i="1" s="1"/>
  <c r="CB6" i="1"/>
  <c r="CC6" i="1"/>
  <c r="CD6" i="1"/>
  <c r="CE6" i="1"/>
  <c r="CF6" i="1"/>
  <c r="BN6" i="1"/>
  <c r="BN5" i="1"/>
  <c r="BO5" i="1" s="1"/>
  <c r="BN4" i="1"/>
  <c r="BG6" i="1"/>
  <c r="BG5" i="1"/>
  <c r="BH5" i="1" s="1"/>
  <c r="BG4" i="1"/>
  <c r="AZ6" i="1"/>
  <c r="BB5" i="1"/>
  <c r="BC5" i="1" s="1"/>
  <c r="BA5" i="1"/>
  <c r="BA6" i="1" s="1"/>
  <c r="AZ5" i="1"/>
  <c r="AZ4" i="1" s="1"/>
  <c r="AS4" i="1"/>
  <c r="AS6" i="1"/>
  <c r="AS5" i="1"/>
  <c r="AT5" i="1" s="1"/>
  <c r="AM5" i="1"/>
  <c r="AN5" i="1" s="1"/>
  <c r="AL5" i="1"/>
  <c r="AL4" i="1" s="1"/>
  <c r="G24" i="1"/>
  <c r="D9" i="1"/>
  <c r="D20" i="1" s="1"/>
  <c r="E20" i="1" s="1"/>
  <c r="D21" i="1" s="1"/>
  <c r="G9" i="1"/>
  <c r="F10" i="1"/>
  <c r="G10" i="1"/>
  <c r="F11" i="1"/>
  <c r="G11" i="1" s="1"/>
  <c r="F12" i="1" s="1"/>
  <c r="G12" i="1" s="1"/>
  <c r="F13" i="1"/>
  <c r="G13" i="1" s="1"/>
  <c r="E15" i="1"/>
  <c r="E16" i="1"/>
  <c r="D17" i="1"/>
  <c r="E17" i="1" s="1"/>
  <c r="E18" i="1"/>
  <c r="E24" i="1"/>
  <c r="F24" i="1" s="1"/>
  <c r="E25" i="1"/>
  <c r="F25" i="1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J5" i="1"/>
  <c r="K5" i="1" s="1"/>
  <c r="BP5" i="1" l="1"/>
  <c r="BO6" i="1"/>
  <c r="BH6" i="1"/>
  <c r="BI5" i="1"/>
  <c r="BD5" i="1"/>
  <c r="BC6" i="1"/>
  <c r="BB6" i="1"/>
  <c r="AT6" i="1"/>
  <c r="AU5" i="1"/>
  <c r="AN6" i="1"/>
  <c r="AO5" i="1"/>
  <c r="AL6" i="1"/>
  <c r="AM6" i="1"/>
  <c r="E9" i="1"/>
  <c r="D10" i="1" s="1"/>
  <c r="D13" i="1"/>
  <c r="E13" i="1" s="1"/>
  <c r="E10" i="1"/>
  <c r="D11" i="1" s="1"/>
  <c r="E11" i="1" s="1"/>
  <c r="D12" i="1" s="1"/>
  <c r="E12" i="1" s="1"/>
  <c r="D22" i="1"/>
  <c r="J4" i="1"/>
  <c r="J6" i="1"/>
  <c r="L5" i="1"/>
  <c r="K6" i="1"/>
  <c r="BQ5" i="1" l="1"/>
  <c r="BP6" i="1"/>
  <c r="BI6" i="1"/>
  <c r="BJ5" i="1"/>
  <c r="BE5" i="1"/>
  <c r="BD6" i="1"/>
  <c r="AU6" i="1"/>
  <c r="AV5" i="1"/>
  <c r="AO6" i="1"/>
  <c r="AP5" i="1"/>
  <c r="L6" i="1"/>
  <c r="M5" i="1"/>
  <c r="BR5" i="1" l="1"/>
  <c r="BQ6" i="1"/>
  <c r="BK5" i="1"/>
  <c r="BJ6" i="1"/>
  <c r="BE6" i="1"/>
  <c r="BF5" i="1"/>
  <c r="BF6" i="1" s="1"/>
  <c r="AV6" i="1"/>
  <c r="AW5" i="1"/>
  <c r="AQ5" i="1"/>
  <c r="AP6" i="1"/>
  <c r="N5" i="1"/>
  <c r="M6" i="1"/>
  <c r="BS5" i="1" l="1"/>
  <c r="BR6" i="1"/>
  <c r="BK6" i="1"/>
  <c r="BL5" i="1"/>
  <c r="AW6" i="1"/>
  <c r="AX5" i="1"/>
  <c r="AQ6" i="1"/>
  <c r="AR5" i="1"/>
  <c r="AR6" i="1" s="1"/>
  <c r="O5" i="1"/>
  <c r="N6" i="1"/>
  <c r="BT5" i="1" l="1"/>
  <c r="BS6" i="1"/>
  <c r="BL6" i="1"/>
  <c r="BM5" i="1"/>
  <c r="BM6" i="1" s="1"/>
  <c r="AX6" i="1"/>
  <c r="AY5" i="1"/>
  <c r="AY6" i="1" s="1"/>
  <c r="O6" i="1"/>
  <c r="P5" i="1"/>
  <c r="BT6" i="1" l="1"/>
  <c r="BU5" i="1"/>
  <c r="P6" i="1"/>
  <c r="Q5" i="1"/>
  <c r="BU6" i="1" l="1"/>
  <c r="BV5" i="1"/>
  <c r="BU4" i="1"/>
  <c r="Q4" i="1"/>
  <c r="Q6" i="1"/>
  <c r="R5" i="1"/>
  <c r="BV6" i="1" l="1"/>
  <c r="BW5" i="1"/>
  <c r="R6" i="1"/>
  <c r="S5" i="1"/>
  <c r="BW6" i="1" l="1"/>
  <c r="BX5" i="1"/>
  <c r="S6" i="1"/>
  <c r="T5" i="1"/>
  <c r="BX6" i="1" l="1"/>
  <c r="BY5" i="1"/>
  <c r="T6" i="1"/>
  <c r="U5" i="1"/>
  <c r="BY6" i="1" l="1"/>
  <c r="BZ5" i="1"/>
  <c r="V5" i="1"/>
  <c r="U6" i="1"/>
  <c r="CA5" i="1" l="1"/>
  <c r="BZ6" i="1"/>
  <c r="W5" i="1"/>
  <c r="V6" i="1"/>
  <c r="CA6" i="1" l="1"/>
  <c r="X5" i="1"/>
  <c r="W6" i="1"/>
  <c r="X4" i="1" l="1"/>
  <c r="X6" i="1"/>
  <c r="Y5" i="1"/>
  <c r="Z5" i="1" l="1"/>
  <c r="Y6" i="1"/>
  <c r="AA5" i="1" l="1"/>
  <c r="Z6" i="1"/>
  <c r="AA6" i="1" l="1"/>
  <c r="AB5" i="1"/>
  <c r="AB6" i="1" l="1"/>
  <c r="AC5" i="1"/>
  <c r="AC6" i="1" l="1"/>
  <c r="AD5" i="1"/>
  <c r="AD6" i="1" l="1"/>
  <c r="AE5" i="1"/>
  <c r="AE6" i="1" l="1"/>
  <c r="AE4" i="1"/>
  <c r="AF5" i="1"/>
  <c r="AF6" i="1" l="1"/>
  <c r="AG5" i="1"/>
  <c r="AH5" i="1" l="1"/>
  <c r="AG6" i="1"/>
  <c r="AI5" i="1" l="1"/>
  <c r="AH6" i="1"/>
  <c r="AJ5" i="1" l="1"/>
  <c r="AI6" i="1"/>
  <c r="AJ6" i="1" l="1"/>
  <c r="AK5" i="1"/>
  <c r="AK6" i="1" s="1"/>
</calcChain>
</file>

<file path=xl/sharedStrings.xml><?xml version="1.0" encoding="utf-8"?>
<sst xmlns="http://schemas.openxmlformats.org/spreadsheetml/2006/main" count="28" uniqueCount="28">
  <si>
    <t>Project start:</t>
  </si>
  <si>
    <t>Display week</t>
  </si>
  <si>
    <t>TASK</t>
  </si>
  <si>
    <t>PROGRESS</t>
  </si>
  <si>
    <t>START</t>
  </si>
  <si>
    <t>END</t>
  </si>
  <si>
    <t>Actual Start</t>
  </si>
  <si>
    <t>Actual End</t>
  </si>
  <si>
    <t xml:space="preserve">Do not delete this row. This row is hidden to preserve a formula that is used to highlight the current day within the project schedule. </t>
  </si>
  <si>
    <t>Requirements Finalization</t>
  </si>
  <si>
    <t>Define Goals</t>
  </si>
  <si>
    <t>UI Design</t>
  </si>
  <si>
    <t>Frontend Development</t>
  </si>
  <si>
    <t>Deployment</t>
  </si>
  <si>
    <t>OLA/Charter Document</t>
  </si>
  <si>
    <t>MindMap/ER Diagram</t>
  </si>
  <si>
    <t>Backend Development</t>
  </si>
  <si>
    <t xml:space="preserve">Database Design </t>
  </si>
  <si>
    <t>JWT Auth System</t>
  </si>
  <si>
    <t>Controller and routes</t>
  </si>
  <si>
    <t>API Integration</t>
  </si>
  <si>
    <t>Auth and User roles</t>
  </si>
  <si>
    <t>Frontend-Dashboard (User)</t>
  </si>
  <si>
    <t>Frontend-Dashboard(Creator)</t>
  </si>
  <si>
    <t>Testing/Deployment</t>
  </si>
  <si>
    <t>Test Cases</t>
  </si>
  <si>
    <t>Blog Application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</si>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</sst>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 * #,##0.00_ ;_ * \-#,##0.00_ ;_ * &quot;-&quot;??_ ;_ @_ "/>
    <numFmt numFmtId="164" formatCode="[$-409]d\-mmm\-yyyy"/>
    <numFmt numFmtId="165" formatCode="mmm\ d\,\ yyyy"/>
    <numFmt numFmtId="166" formatCode="d"/>
    <numFmt numFmtId="167" formatCode="[$-409]d/mmm/yyyy"/>
    <numFmt numFmtId="168" formatCode="m/d/yy;@"/>
    <numFmt numFmtId="169" formatCode="ddd\,\ m/d/yyyy"/>
  </numFmts>
  <fonts count="25" x14ac:knownFonts="1">
    <font>
      <sz val="11"/>
      <name val="Arial"/>
      <scheme val="minor"/>
    </font>
    <font>
      <sz val="11"/>
      <color theme="1"/>
      <name val="Arial"/>
      <family val="2"/>
      <scheme val="minor"/>
    </font>
    <font>
      <sz val="11"/>
      <name val="Arial"/>
    </font>
    <font>
      <sz val="10"/>
      <name val="Arial"/>
    </font>
    <font>
      <b/>
      <sz val="16"/>
      <name val="Arial"/>
    </font>
    <font>
      <sz val="16"/>
      <name val="Arial"/>
    </font>
    <font>
      <b/>
      <sz val="16"/>
      <name val="Arial Black"/>
    </font>
    <font>
      <b/>
      <sz val="11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b/>
      <sz val="8"/>
      <name val="Arial"/>
    </font>
    <font>
      <b/>
      <sz val="8"/>
      <name val="Arial"/>
    </font>
    <font>
      <b/>
      <sz val="12"/>
      <name val="Arial"/>
    </font>
    <font>
      <sz val="11"/>
      <name val="Arial"/>
    </font>
    <font>
      <sz val="11"/>
      <color theme="0"/>
      <name val="Arial"/>
      <family val="2"/>
      <scheme val="minor"/>
    </font>
    <font>
      <u/>
      <sz val="11"/>
      <color indexed="12"/>
      <name val="Arial"/>
      <family val="2"/>
    </font>
    <font>
      <sz val="14"/>
      <color theme="1"/>
      <name val="Arial"/>
      <family val="2"/>
      <scheme val="minor"/>
    </font>
    <font>
      <b/>
      <sz val="22"/>
      <color theme="1" tint="0.34998626667073579"/>
      <name val="Arial Black"/>
      <family val="2"/>
      <scheme val="maj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9"/>
      <name val="Arial"/>
      <family val="2"/>
      <scheme val="minor"/>
    </font>
    <font>
      <b/>
      <sz val="40"/>
      <color theme="9"/>
      <name val="Arial Black"/>
      <family val="2"/>
      <scheme val="major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C1A8FB"/>
        <bgColor rgb="FFC1A8FB"/>
      </patternFill>
    </fill>
    <fill>
      <patternFill patternType="solid">
        <fgColor rgb="FFE0D3FD"/>
        <bgColor rgb="FFE0D3FD"/>
      </patternFill>
    </fill>
    <fill>
      <patternFill patternType="solid">
        <fgColor rgb="FFFE89E3"/>
        <bgColor rgb="FFFE89E3"/>
      </patternFill>
    </fill>
    <fill>
      <patternFill patternType="solid">
        <fgColor rgb="FFFEC4F1"/>
        <bgColor rgb="FFFEC4F1"/>
      </patternFill>
    </fill>
    <fill>
      <patternFill patternType="solid">
        <fgColor rgb="FFCBE9D7"/>
        <bgColor rgb="FFCBE9D7"/>
      </patternFill>
    </fill>
    <fill>
      <patternFill patternType="solid">
        <fgColor rgb="FFE5F4EB"/>
        <bgColor rgb="FFE5F4EB"/>
      </patternFill>
    </fill>
    <fill>
      <patternFill patternType="solid">
        <fgColor rgb="FFFFF3A8"/>
        <bgColor rgb="FFFFF3A8"/>
      </patternFill>
    </fill>
    <fill>
      <patternFill patternType="solid">
        <fgColor rgb="FFFEF9D3"/>
        <bgColor rgb="FFFEF9D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0D3FE"/>
        <bgColor rgb="FF000000"/>
      </patternFill>
    </fill>
  </fills>
  <borders count="32">
    <border>
      <left/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/>
      <top/>
      <bottom/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thin">
        <color rgb="FFF2F2F2"/>
      </top>
      <bottom/>
      <diagonal/>
    </border>
    <border>
      <left/>
      <right/>
      <top/>
      <bottom style="thin">
        <color rgb="FFC1A8FB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 style="thin">
        <color rgb="FFC1A8FB"/>
      </top>
      <bottom style="thin">
        <color rgb="FFC1A8FB"/>
      </bottom>
      <diagonal/>
    </border>
    <border>
      <left/>
      <right/>
      <top style="thin">
        <color rgb="FFFE89E3"/>
      </top>
      <bottom style="thin">
        <color rgb="FFFE89E3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CBE9D7"/>
      </top>
      <bottom style="thin">
        <color rgb="FFCBE9D7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FF3A8"/>
      </top>
      <bottom style="thin">
        <color rgb="FFFFF3A8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rgb="FFC1A9FC"/>
      </bottom>
      <diagonal/>
    </border>
  </borders>
  <cellStyleXfs count="14">
    <xf numFmtId="0" fontId="0" fillId="0" borderId="0"/>
    <xf numFmtId="0" fontId="1" fillId="0" borderId="13"/>
    <xf numFmtId="0" fontId="16" fillId="0" borderId="13" applyNumberFormat="0" applyFill="0" applyBorder="0" applyAlignment="0" applyProtection="0">
      <alignment vertical="top"/>
      <protection locked="0"/>
    </xf>
    <xf numFmtId="9" fontId="1" fillId="0" borderId="13" applyFont="0" applyFill="0" applyBorder="0" applyAlignment="0" applyProtection="0"/>
    <xf numFmtId="0" fontId="15" fillId="0" borderId="13"/>
    <xf numFmtId="43" fontId="1" fillId="0" borderId="25" applyFont="0" applyFill="0" applyAlignment="0" applyProtection="0"/>
    <xf numFmtId="0" fontId="18" fillId="0" borderId="13" applyNumberFormat="0" applyFill="0" applyBorder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Protection="0">
      <alignment vertical="top"/>
    </xf>
    <xf numFmtId="0" fontId="1" fillId="0" borderId="13" applyNumberFormat="0" applyFill="0" applyProtection="0">
      <alignment horizontal="right" indent="1"/>
    </xf>
    <xf numFmtId="169" fontId="1" fillId="0" borderId="25">
      <alignment horizontal="center" vertical="center"/>
    </xf>
    <xf numFmtId="168" fontId="1" fillId="0" borderId="24" applyFill="0">
      <alignment horizontal="center" vertical="center"/>
    </xf>
    <xf numFmtId="0" fontId="1" fillId="0" borderId="24" applyFill="0">
      <alignment horizontal="center" vertical="center"/>
    </xf>
    <xf numFmtId="0" fontId="1" fillId="0" borderId="24" applyFill="0">
      <alignment horizontal="left" vertical="center" indent="2"/>
    </xf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0" fontId="5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7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/>
    </xf>
    <xf numFmtId="166" fontId="11" fillId="3" borderId="6" xfId="0" applyNumberFormat="1" applyFont="1" applyFill="1" applyBorder="1" applyAlignment="1">
      <alignment horizontal="center" vertical="center"/>
    </xf>
    <xf numFmtId="166" fontId="11" fillId="3" borderId="7" xfId="0" applyNumberFormat="1" applyFont="1" applyFill="1" applyBorder="1" applyAlignment="1">
      <alignment horizontal="center" vertical="center"/>
    </xf>
    <xf numFmtId="166" fontId="11" fillId="3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shrinkToFit="1"/>
    </xf>
    <xf numFmtId="0" fontId="12" fillId="2" borderId="11" xfId="0" applyFont="1" applyFill="1" applyBorder="1" applyAlignment="1">
      <alignment horizontal="center" vertical="center" shrinkToFit="1"/>
    </xf>
    <xf numFmtId="0" fontId="8" fillId="0" borderId="0" xfId="0" applyFont="1"/>
    <xf numFmtId="164" fontId="8" fillId="0" borderId="0" xfId="0" applyNumberFormat="1" applyFont="1"/>
    <xf numFmtId="0" fontId="2" fillId="0" borderId="12" xfId="0" applyFont="1" applyBorder="1" applyAlignment="1">
      <alignment vertical="center"/>
    </xf>
    <xf numFmtId="0" fontId="13" fillId="4" borderId="13" xfId="0" applyFont="1" applyFill="1" applyBorder="1" applyAlignment="1">
      <alignment horizontal="left" vertical="center"/>
    </xf>
    <xf numFmtId="9" fontId="3" fillId="4" borderId="13" xfId="0" applyNumberFormat="1" applyFont="1" applyFill="1" applyBorder="1" applyAlignment="1">
      <alignment horizontal="center" vertical="center"/>
    </xf>
    <xf numFmtId="164" fontId="8" fillId="4" borderId="13" xfId="0" applyNumberFormat="1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9" fontId="3" fillId="5" borderId="16" xfId="0" applyNumberFormat="1" applyFont="1" applyFill="1" applyBorder="1" applyAlignment="1">
      <alignment horizontal="center" vertical="center"/>
    </xf>
    <xf numFmtId="164" fontId="8" fillId="5" borderId="16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167" fontId="8" fillId="5" borderId="13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9" fontId="3" fillId="5" borderId="18" xfId="0" applyNumberFormat="1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right" vertical="center"/>
    </xf>
    <xf numFmtId="9" fontId="3" fillId="6" borderId="13" xfId="0" applyNumberFormat="1" applyFont="1" applyFill="1" applyBorder="1" applyAlignment="1">
      <alignment horizontal="center" vertical="center"/>
    </xf>
    <xf numFmtId="164" fontId="8" fillId="6" borderId="13" xfId="0" applyNumberFormat="1" applyFont="1" applyFill="1" applyBorder="1" applyAlignment="1">
      <alignment horizontal="center" vertical="center"/>
    </xf>
    <xf numFmtId="164" fontId="3" fillId="6" borderId="13" xfId="0" applyNumberFormat="1" applyFont="1" applyFill="1" applyBorder="1" applyAlignment="1">
      <alignment horizontal="center" vertical="center"/>
    </xf>
    <xf numFmtId="167" fontId="3" fillId="6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3" fillId="7" borderId="19" xfId="0" applyNumberFormat="1" applyFont="1" applyFill="1" applyBorder="1" applyAlignment="1">
      <alignment horizontal="center" vertical="center"/>
    </xf>
    <xf numFmtId="164" fontId="8" fillId="7" borderId="19" xfId="0" applyNumberFormat="1" applyFont="1" applyFill="1" applyBorder="1" applyAlignment="1">
      <alignment horizontal="center" vertical="center"/>
    </xf>
    <xf numFmtId="167" fontId="8" fillId="7" borderId="13" xfId="0" applyNumberFormat="1" applyFont="1" applyFill="1" applyBorder="1" applyAlignment="1">
      <alignment horizontal="center" vertical="center"/>
    </xf>
    <xf numFmtId="9" fontId="3" fillId="8" borderId="13" xfId="0" applyNumberFormat="1" applyFont="1" applyFill="1" applyBorder="1" applyAlignment="1">
      <alignment horizontal="center" vertical="center"/>
    </xf>
    <xf numFmtId="164" fontId="8" fillId="8" borderId="13" xfId="0" applyNumberFormat="1" applyFont="1" applyFill="1" applyBorder="1" applyAlignment="1">
      <alignment horizontal="center" vertical="center"/>
    </xf>
    <xf numFmtId="164" fontId="3" fillId="8" borderId="13" xfId="0" applyNumberFormat="1" applyFont="1" applyFill="1" applyBorder="1" applyAlignment="1">
      <alignment horizontal="center" vertical="center"/>
    </xf>
    <xf numFmtId="167" fontId="3" fillId="8" borderId="13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9" fontId="3" fillId="9" borderId="21" xfId="0" applyNumberFormat="1" applyFont="1" applyFill="1" applyBorder="1" applyAlignment="1">
      <alignment horizontal="center" vertical="center"/>
    </xf>
    <xf numFmtId="164" fontId="8" fillId="9" borderId="21" xfId="0" applyNumberFormat="1" applyFont="1" applyFill="1" applyBorder="1" applyAlignment="1">
      <alignment horizontal="center" vertical="center"/>
    </xf>
    <xf numFmtId="9" fontId="3" fillId="10" borderId="13" xfId="0" applyNumberFormat="1" applyFont="1" applyFill="1" applyBorder="1" applyAlignment="1">
      <alignment horizontal="center" vertical="center"/>
    </xf>
    <xf numFmtId="164" fontId="8" fillId="10" borderId="13" xfId="0" applyNumberFormat="1" applyFont="1" applyFill="1" applyBorder="1" applyAlignment="1">
      <alignment horizontal="center" vertical="center"/>
    </xf>
    <xf numFmtId="164" fontId="3" fillId="10" borderId="13" xfId="0" applyNumberFormat="1" applyFont="1" applyFill="1" applyBorder="1" applyAlignment="1">
      <alignment horizontal="center" vertical="center"/>
    </xf>
    <xf numFmtId="167" fontId="3" fillId="10" borderId="13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9" fontId="3" fillId="11" borderId="23" xfId="0" applyNumberFormat="1" applyFont="1" applyFill="1" applyBorder="1" applyAlignment="1">
      <alignment horizontal="center" vertical="center"/>
    </xf>
    <xf numFmtId="164" fontId="8" fillId="11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0" fillId="12" borderId="27" xfId="13" applyFont="1" applyFill="1" applyBorder="1">
      <alignment horizontal="left" vertical="center" indent="2"/>
    </xf>
    <xf numFmtId="0" fontId="20" fillId="12" borderId="28" xfId="13" applyFont="1" applyFill="1" applyBorder="1">
      <alignment horizontal="left" vertical="center" indent="2"/>
    </xf>
    <xf numFmtId="0" fontId="21" fillId="15" borderId="13" xfId="1" applyFont="1" applyFill="1" applyAlignment="1">
      <alignment horizontal="left" vertical="center" indent="1"/>
    </xf>
    <xf numFmtId="0" fontId="20" fillId="13" borderId="26" xfId="13" applyFont="1" applyFill="1" applyBorder="1">
      <alignment horizontal="left" vertical="center" indent="2"/>
    </xf>
    <xf numFmtId="0" fontId="21" fillId="16" borderId="13" xfId="1" applyFont="1" applyFill="1" applyAlignment="1">
      <alignment horizontal="left" vertical="center" indent="1"/>
    </xf>
    <xf numFmtId="0" fontId="20" fillId="14" borderId="29" xfId="13" applyFont="1" applyFill="1" applyBorder="1">
      <alignment horizontal="left" vertical="center" indent="2"/>
    </xf>
    <xf numFmtId="0" fontId="21" fillId="17" borderId="13" xfId="1" applyFont="1" applyFill="1" applyAlignment="1">
      <alignment horizontal="left" vertical="center" indent="1"/>
    </xf>
    <xf numFmtId="0" fontId="20" fillId="18" borderId="30" xfId="13" applyFont="1" applyFill="1" applyBorder="1">
      <alignment horizontal="left" vertical="center" indent="2"/>
    </xf>
    <xf numFmtId="0" fontId="24" fillId="19" borderId="31" xfId="1" applyFont="1" applyFill="1" applyBorder="1"/>
    <xf numFmtId="0" fontId="19" fillId="0" borderId="13" xfId="1" applyFont="1"/>
    <xf numFmtId="0" fontId="19" fillId="0" borderId="13" xfId="1" applyFont="1" applyAlignment="1">
      <alignment horizontal="center"/>
    </xf>
    <xf numFmtId="0" fontId="19" fillId="0" borderId="13" xfId="1" applyFont="1" applyAlignment="1">
      <alignment horizontal="center" vertical="center"/>
    </xf>
    <xf numFmtId="0" fontId="23" fillId="0" borderId="13" xfId="6" applyFont="1" applyAlignment="1">
      <alignment horizontal="left"/>
    </xf>
    <xf numFmtId="0" fontId="22" fillId="0" borderId="13" xfId="7" applyFont="1" applyAlignment="1">
      <alignment horizontal="left" vertical="center" indent="1"/>
    </xf>
    <xf numFmtId="165" fontId="8" fillId="2" borderId="4" xfId="0" applyNumberFormat="1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164" fontId="6" fillId="0" borderId="0" xfId="0" applyNumberFormat="1" applyFont="1" applyAlignment="1">
      <alignment horizontal="left"/>
    </xf>
    <xf numFmtId="0" fontId="0" fillId="0" borderId="0" xfId="0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10" fillId="2" borderId="5" xfId="0" applyFont="1" applyFill="1" applyBorder="1" applyAlignment="1">
      <alignment horizontal="left" vertical="center"/>
    </xf>
    <xf numFmtId="0" fontId="9" fillId="0" borderId="9" xfId="0" applyFont="1" applyBorder="1"/>
    <xf numFmtId="0" fontId="10" fillId="2" borderId="5" xfId="0" applyFont="1" applyFill="1" applyBorder="1" applyAlignment="1">
      <alignment horizontal="center" vertical="center"/>
    </xf>
    <xf numFmtId="164" fontId="10" fillId="2" borderId="5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 wrapText="1"/>
    </xf>
  </cellXfs>
  <cellStyles count="14">
    <cellStyle name="Comma 2" xfId="5" xr:uid="{657D2346-3CFC-40CE-A4CE-F2088C39E440}"/>
    <cellStyle name="Date" xfId="11" xr:uid="{D04C1B82-D594-47FE-BB92-9C013AA12816}"/>
    <cellStyle name="Heading 1 2" xfId="7" xr:uid="{8CDFC1FC-8B01-48DE-8C16-9C77E7D3115A}"/>
    <cellStyle name="Heading 2 2" xfId="8" xr:uid="{9592A344-EF28-4C34-93D1-1151DF08646F}"/>
    <cellStyle name="Heading 3 2" xfId="9" xr:uid="{7E1CA84E-CC3C-4D5F-97AA-0D8BAC586D3E}"/>
    <cellStyle name="Hyperlink" xfId="2" builtinId="8" customBuiltin="1"/>
    <cellStyle name="Name" xfId="12" xr:uid="{B1F21721-1A22-40C0-94F1-538E51E6AFA7}"/>
    <cellStyle name="Normal" xfId="0" builtinId="0"/>
    <cellStyle name="Normal 2" xfId="1" xr:uid="{40AB7A6C-71B0-4EA2-9DC4-5D8AD33B4BD7}"/>
    <cellStyle name="Percent 2" xfId="3" xr:uid="{811E5446-9561-4B2B-994C-889A1AE7567B}"/>
    <cellStyle name="Project Start" xfId="10" xr:uid="{1AB81680-A04B-4BAF-99C7-D014A54141A2}"/>
    <cellStyle name="Task" xfId="13" xr:uid="{AC22CF6A-2594-4A56-8376-17CB00C5898A}"/>
    <cellStyle name="Title 2" xfId="6" xr:uid="{7CC3E946-1428-43BF-9421-D8DB55014AE9}"/>
    <cellStyle name="zHiddenText" xfId="4" xr:uid="{820520AF-D51A-490C-B33C-5E4D247B07FE}"/>
  </cellStyles>
  <dxfs count="65"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FFED7D"/>
          <bgColor rgb="FFFFED7D"/>
        </patternFill>
      </fill>
    </dxf>
    <dxf>
      <fill>
        <patternFill patternType="solid">
          <fgColor rgb="FF47AE70"/>
          <bgColor rgb="FF47AE70"/>
        </patternFill>
      </fill>
    </dxf>
    <dxf>
      <fill>
        <patternFill patternType="solid">
          <fgColor rgb="FFFE89E3"/>
          <bgColor rgb="FFFE89E3"/>
        </patternFill>
      </fill>
    </dxf>
    <dxf>
      <font>
        <color rgb="FFA27DFA"/>
      </font>
      <fill>
        <patternFill patternType="none"/>
      </fill>
    </dxf>
    <dxf>
      <fill>
        <patternFill patternType="solid">
          <fgColor rgb="FFC1A8FB"/>
          <bgColor rgb="FFC1A8FB"/>
        </patternFill>
      </fill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FFED7D"/>
          <bgColor rgb="FFFFED7D"/>
        </patternFill>
      </fill>
    </dxf>
    <dxf>
      <fill>
        <patternFill patternType="solid">
          <fgColor rgb="FF47AE70"/>
          <bgColor rgb="FF47AE70"/>
        </patternFill>
      </fill>
    </dxf>
    <dxf>
      <fill>
        <patternFill patternType="solid">
          <fgColor rgb="FFFE89E3"/>
          <bgColor rgb="FFFE89E3"/>
        </patternFill>
      </fill>
    </dxf>
    <dxf>
      <fill>
        <patternFill patternType="solid">
          <fgColor rgb="FFC1A8FB"/>
          <bgColor rgb="FFC1A8FB"/>
        </patternFill>
      </fill>
    </dxf>
    <dxf>
      <font>
        <color rgb="FFA27DFA"/>
      </font>
      <fill>
        <patternFill patternType="none"/>
      </fill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FFED7D"/>
          <bgColor rgb="FFFFED7D"/>
        </patternFill>
      </fill>
    </dxf>
    <dxf>
      <fill>
        <patternFill patternType="solid">
          <fgColor rgb="FF47AE70"/>
          <bgColor rgb="FF47AE70"/>
        </patternFill>
      </fill>
    </dxf>
    <dxf>
      <fill>
        <patternFill patternType="solid">
          <fgColor rgb="FFFE89E3"/>
          <bgColor rgb="FFFE89E3"/>
        </patternFill>
      </fill>
    </dxf>
    <dxf>
      <fill>
        <patternFill patternType="solid">
          <fgColor rgb="FFC1A8FB"/>
          <bgColor rgb="FFC1A8FB"/>
        </patternFill>
      </fill>
    </dxf>
    <dxf>
      <font>
        <color rgb="FFA27DFA"/>
      </font>
      <fill>
        <patternFill patternType="none"/>
      </fill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FFED7D"/>
          <bgColor rgb="FFFFED7D"/>
        </patternFill>
      </fill>
    </dxf>
    <dxf>
      <fill>
        <patternFill patternType="solid">
          <fgColor rgb="FF47AE70"/>
          <bgColor rgb="FF47AE70"/>
        </patternFill>
      </fill>
    </dxf>
    <dxf>
      <fill>
        <patternFill patternType="solid">
          <fgColor rgb="FFFE89E3"/>
          <bgColor rgb="FFFE89E3"/>
        </patternFill>
      </fill>
    </dxf>
    <dxf>
      <font>
        <color rgb="FFA27DFA"/>
      </font>
      <fill>
        <patternFill patternType="none"/>
      </fill>
    </dxf>
    <dxf>
      <fill>
        <patternFill patternType="solid">
          <fgColor rgb="FFC1A8FB"/>
          <bgColor rgb="FFC1A8FB"/>
        </patternFill>
      </fill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FFED7D"/>
          <bgColor rgb="FFFFED7D"/>
        </patternFill>
      </fill>
    </dxf>
    <dxf>
      <fill>
        <patternFill patternType="solid">
          <fgColor rgb="FF47AE70"/>
          <bgColor rgb="FF47AE70"/>
        </patternFill>
      </fill>
    </dxf>
    <dxf>
      <fill>
        <patternFill patternType="solid">
          <fgColor rgb="FFFE89E3"/>
          <bgColor rgb="FFFE89E3"/>
        </patternFill>
      </fill>
    </dxf>
    <dxf>
      <font>
        <color rgb="FFA27DFA"/>
      </font>
      <fill>
        <patternFill patternType="none"/>
      </fill>
    </dxf>
    <dxf>
      <fill>
        <patternFill patternType="solid">
          <fgColor rgb="FFC1A8FB"/>
          <bgColor rgb="FFC1A8FB"/>
        </patternFill>
      </fill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FFED7D"/>
          <bgColor rgb="FFFFED7D"/>
        </patternFill>
      </fill>
    </dxf>
    <dxf>
      <fill>
        <patternFill patternType="solid">
          <fgColor rgb="FF47AE70"/>
          <bgColor rgb="FF47AE70"/>
        </patternFill>
      </fill>
    </dxf>
    <dxf>
      <fill>
        <patternFill patternType="solid">
          <fgColor rgb="FFFE89E3"/>
          <bgColor rgb="FFFE89E3"/>
        </patternFill>
      </fill>
    </dxf>
    <dxf>
      <fill>
        <patternFill patternType="solid">
          <fgColor rgb="FFC1A8FB"/>
          <bgColor rgb="FFC1A8FB"/>
        </patternFill>
      </fill>
    </dxf>
    <dxf>
      <font>
        <color rgb="FFA27DFA"/>
      </font>
      <fill>
        <patternFill patternType="none"/>
      </fill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FFED7D"/>
          <bgColor rgb="FFFFED7D"/>
        </patternFill>
      </fill>
    </dxf>
    <dxf>
      <fill>
        <patternFill patternType="solid">
          <fgColor rgb="FF47AE70"/>
          <bgColor rgb="FF47AE70"/>
        </patternFill>
      </fill>
    </dxf>
    <dxf>
      <fill>
        <patternFill patternType="solid">
          <fgColor rgb="FFFE89E3"/>
          <bgColor rgb="FFFE89E3"/>
        </patternFill>
      </fill>
    </dxf>
    <dxf>
      <fill>
        <patternFill patternType="solid">
          <fgColor rgb="FFC1A8FB"/>
          <bgColor rgb="FFC1A8FB"/>
        </patternFill>
      </fill>
    </dxf>
    <dxf>
      <font>
        <color rgb="FFA27DFA"/>
      </font>
      <fill>
        <patternFill patternType="none"/>
      </fill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fill>
        <patternFill patternType="solid">
          <fgColor rgb="FFFFED7D"/>
          <bgColor rgb="FFFFED7D"/>
        </patternFill>
      </fill>
    </dxf>
    <dxf>
      <fill>
        <patternFill patternType="solid">
          <fgColor rgb="FF47AE70"/>
          <bgColor rgb="FF47AE70"/>
        </patternFill>
      </fill>
    </dxf>
    <dxf>
      <fill>
        <patternFill patternType="solid">
          <fgColor rgb="FFFE89E3"/>
          <bgColor rgb="FFFE89E3"/>
        </patternFill>
      </fill>
    </dxf>
    <dxf>
      <fill>
        <patternFill patternType="solid">
          <fgColor rgb="FFC1A8FB"/>
          <bgColor rgb="FFC1A8FB"/>
        </patternFill>
      </fill>
    </dxf>
    <dxf>
      <font>
        <color rgb="FFA27DFA"/>
      </font>
      <fill>
        <patternFill patternType="none"/>
      </fill>
    </dxf>
    <dxf>
      <fill>
        <patternFill patternType="none"/>
      </fill>
      <border>
        <left style="thin">
          <color auto="1"/>
        </left>
        <right style="thin">
          <color auto="1"/>
        </righ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90EC1AEB-8871-48F8-B762-6961EA06F3FC}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secondRowStripe" dxfId="58"/>
      <tableStyleElement type="firstColumnStripe" dxfId="57"/>
      <tableStyleElement type="secondColumn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M16400962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6528F7"/>
      </a:accent1>
      <a:accent2>
        <a:srgbClr val="D800A6"/>
      </a:accent2>
      <a:accent3>
        <a:srgbClr val="7ECA9C"/>
      </a:accent3>
      <a:accent4>
        <a:srgbClr val="00ABB3"/>
      </a:accent4>
      <a:accent5>
        <a:srgbClr val="FFE227"/>
      </a:accent5>
      <a:accent6>
        <a:srgbClr val="1363DF"/>
      </a:accent6>
      <a:hlink>
        <a:srgbClr val="467886"/>
      </a:hlink>
      <a:folHlink>
        <a:srgbClr val="96607D"/>
      </a:folHlink>
    </a:clrScheme>
    <a:fontScheme name="Custom 32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H98"/>
  <sheetViews>
    <sheetView showGridLines="0" tabSelected="1" topLeftCell="A13" zoomScale="69" zoomScaleNormal="82" workbookViewId="0">
      <selection activeCell="G24" sqref="G24"/>
    </sheetView>
  </sheetViews>
  <sheetFormatPr defaultColWidth="14.4140625" defaultRowHeight="15" customHeight="1" x14ac:dyDescent="0.3"/>
  <cols>
    <col min="1" max="1" width="2.6640625" customWidth="1"/>
    <col min="2" max="2" width="33.6640625" customWidth="1"/>
    <col min="3" max="3" width="10.6640625" customWidth="1"/>
    <col min="4" max="4" width="16.4140625" customWidth="1"/>
    <col min="5" max="7" width="18.1640625" customWidth="1"/>
    <col min="8" max="8" width="2.6640625" customWidth="1"/>
    <col min="9" max="9" width="6" hidden="1" customWidth="1"/>
    <col min="10" max="36" width="2.6640625" customWidth="1"/>
    <col min="37" max="37" width="3.58203125" customWidth="1"/>
    <col min="39" max="39" width="12.83203125" customWidth="1"/>
    <col min="40" max="40" width="8.08203125" hidden="1" customWidth="1"/>
    <col min="41" max="44" width="14.4140625" hidden="1" customWidth="1"/>
    <col min="46" max="46" width="0.4140625" customWidth="1"/>
    <col min="47" max="47" width="12.5" hidden="1" customWidth="1"/>
    <col min="48" max="51" width="14.4140625" hidden="1" customWidth="1"/>
    <col min="53" max="53" width="0.33203125" customWidth="1"/>
    <col min="54" max="58" width="14.4140625" hidden="1" customWidth="1"/>
    <col min="60" max="60" width="4" customWidth="1"/>
    <col min="61" max="65" width="14.4140625" hidden="1" customWidth="1"/>
    <col min="67" max="67" width="2.83203125" customWidth="1"/>
    <col min="68" max="68" width="0.5" hidden="1" customWidth="1"/>
    <col min="69" max="72" width="14.4140625" hidden="1" customWidth="1"/>
    <col min="74" max="74" width="9.9140625" customWidth="1"/>
    <col min="75" max="75" width="6.25" hidden="1" customWidth="1"/>
    <col min="76" max="79" width="14.4140625" hidden="1" customWidth="1"/>
    <col min="81" max="81" width="8.4140625" customWidth="1"/>
    <col min="82" max="86" width="14.4140625" hidden="1" customWidth="1"/>
  </cols>
  <sheetData>
    <row r="1" spans="1:86" ht="90" customHeight="1" x14ac:dyDescent="1.7">
      <c r="A1" s="70" t="s">
        <v>26</v>
      </c>
      <c r="B1" s="67"/>
      <c r="C1" s="68"/>
      <c r="D1" s="69"/>
      <c r="E1" s="69"/>
      <c r="F1" s="3"/>
      <c r="G1" s="3"/>
      <c r="I1" s="2"/>
      <c r="J1" s="78" t="s">
        <v>0</v>
      </c>
      <c r="K1" s="76"/>
      <c r="L1" s="76"/>
      <c r="M1" s="76"/>
      <c r="N1" s="76"/>
      <c r="O1" s="76"/>
      <c r="P1" s="76"/>
      <c r="Q1" s="4"/>
      <c r="R1" s="75">
        <v>45803</v>
      </c>
      <c r="S1" s="76"/>
      <c r="T1" s="76"/>
      <c r="U1" s="76"/>
      <c r="V1" s="76"/>
      <c r="W1" s="76"/>
      <c r="X1" s="76"/>
      <c r="Y1" s="76"/>
      <c r="Z1" s="76"/>
      <c r="AA1" s="76"/>
    </row>
    <row r="2" spans="1:86" ht="30" customHeight="1" x14ac:dyDescent="0.7">
      <c r="A2" s="5"/>
      <c r="B2" s="71" t="s">
        <v>27</v>
      </c>
      <c r="C2" s="5"/>
      <c r="D2" s="6"/>
      <c r="E2" s="7"/>
      <c r="F2" s="7"/>
      <c r="G2" s="7"/>
      <c r="J2" s="78" t="s">
        <v>1</v>
      </c>
      <c r="K2" s="76"/>
      <c r="L2" s="76"/>
      <c r="M2" s="76"/>
      <c r="N2" s="76"/>
      <c r="O2" s="76"/>
      <c r="P2" s="76"/>
      <c r="Q2" s="4"/>
      <c r="R2" s="77">
        <v>1</v>
      </c>
      <c r="S2" s="76"/>
      <c r="T2" s="76"/>
      <c r="U2" s="76"/>
      <c r="V2" s="76"/>
      <c r="W2" s="76"/>
      <c r="X2" s="76"/>
      <c r="Y2" s="76"/>
      <c r="Z2" s="76"/>
      <c r="AA2" s="76"/>
    </row>
    <row r="3" spans="1:86" ht="30" customHeight="1" x14ac:dyDescent="0.3">
      <c r="A3" s="5"/>
      <c r="B3" s="8"/>
      <c r="C3" s="9"/>
      <c r="D3" s="6"/>
      <c r="E3" s="7"/>
      <c r="F3" s="7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86" ht="30" customHeight="1" x14ac:dyDescent="0.3">
      <c r="A4" s="1"/>
      <c r="B4" s="10"/>
      <c r="C4" s="5"/>
      <c r="D4" s="11"/>
      <c r="E4" s="7"/>
      <c r="F4" s="7"/>
      <c r="G4" s="7"/>
      <c r="H4" s="5"/>
      <c r="I4" s="5"/>
      <c r="J4" s="84">
        <f>J5</f>
        <v>45803</v>
      </c>
      <c r="K4" s="73"/>
      <c r="L4" s="73"/>
      <c r="M4" s="73"/>
      <c r="N4" s="73"/>
      <c r="O4" s="73"/>
      <c r="P4" s="74"/>
      <c r="Q4" s="72">
        <f>Q5</f>
        <v>45810</v>
      </c>
      <c r="R4" s="73"/>
      <c r="S4" s="73"/>
      <c r="T4" s="73"/>
      <c r="U4" s="73"/>
      <c r="V4" s="73"/>
      <c r="W4" s="74"/>
      <c r="X4" s="72">
        <f>X5</f>
        <v>45817</v>
      </c>
      <c r="Y4" s="73"/>
      <c r="Z4" s="73"/>
      <c r="AA4" s="73"/>
      <c r="AB4" s="73"/>
      <c r="AC4" s="73"/>
      <c r="AD4" s="74"/>
      <c r="AE4" s="72">
        <f>AE5</f>
        <v>45824</v>
      </c>
      <c r="AF4" s="73"/>
      <c r="AG4" s="73"/>
      <c r="AH4" s="73"/>
      <c r="AI4" s="73"/>
      <c r="AJ4" s="73"/>
      <c r="AK4" s="74"/>
      <c r="AL4" s="72">
        <f>AL5</f>
        <v>45831</v>
      </c>
      <c r="AM4" s="73"/>
      <c r="AN4" s="73"/>
      <c r="AO4" s="73"/>
      <c r="AP4" s="73"/>
      <c r="AQ4" s="73"/>
      <c r="AR4" s="74"/>
      <c r="AS4" s="72">
        <f>AS5</f>
        <v>45838</v>
      </c>
      <c r="AT4" s="73"/>
      <c r="AU4" s="73"/>
      <c r="AV4" s="73"/>
      <c r="AW4" s="73"/>
      <c r="AX4" s="73"/>
      <c r="AY4" s="74"/>
      <c r="AZ4" s="72">
        <f>AZ5</f>
        <v>45845</v>
      </c>
      <c r="BA4" s="73"/>
      <c r="BB4" s="73"/>
      <c r="BC4" s="73"/>
      <c r="BD4" s="73"/>
      <c r="BE4" s="73"/>
      <c r="BF4" s="74"/>
      <c r="BG4" s="72">
        <f>BG5</f>
        <v>45852</v>
      </c>
      <c r="BH4" s="73"/>
      <c r="BI4" s="73"/>
      <c r="BJ4" s="73"/>
      <c r="BK4" s="73"/>
      <c r="BL4" s="73"/>
      <c r="BM4" s="74"/>
      <c r="BN4" s="72">
        <f>BN5</f>
        <v>45859</v>
      </c>
      <c r="BO4" s="73"/>
      <c r="BP4" s="73"/>
      <c r="BQ4" s="73"/>
      <c r="BR4" s="73"/>
      <c r="BS4" s="73"/>
      <c r="BT4" s="74"/>
      <c r="BU4" s="72">
        <f>BU5</f>
        <v>45866</v>
      </c>
      <c r="BV4" s="73"/>
      <c r="BW4" s="73"/>
      <c r="BX4" s="73"/>
      <c r="BY4" s="73"/>
      <c r="BZ4" s="73"/>
      <c r="CA4" s="74"/>
      <c r="CB4" s="72">
        <f>CB5</f>
        <v>45873</v>
      </c>
      <c r="CC4" s="73"/>
      <c r="CD4" s="73"/>
      <c r="CE4" s="73"/>
      <c r="CF4" s="73"/>
      <c r="CG4" s="73"/>
      <c r="CH4" s="74"/>
    </row>
    <row r="5" spans="1:86" ht="15" customHeight="1" x14ac:dyDescent="0.3">
      <c r="A5" s="79"/>
      <c r="B5" s="80" t="s">
        <v>2</v>
      </c>
      <c r="C5" s="82" t="s">
        <v>3</v>
      </c>
      <c r="D5" s="83" t="s">
        <v>4</v>
      </c>
      <c r="E5" s="83" t="s">
        <v>5</v>
      </c>
      <c r="F5" s="83" t="s">
        <v>6</v>
      </c>
      <c r="G5" s="83" t="s">
        <v>7</v>
      </c>
      <c r="H5" s="5"/>
      <c r="I5" s="5"/>
      <c r="J5" s="12">
        <f>Project_Start-WEEKDAY(Project_Start,1)+2+7*(Display_Week-1)</f>
        <v>45803</v>
      </c>
      <c r="K5" s="12">
        <f t="shared" ref="K5:AK5" si="0">J5+1</f>
        <v>45804</v>
      </c>
      <c r="L5" s="12">
        <f t="shared" si="0"/>
        <v>45805</v>
      </c>
      <c r="M5" s="12">
        <f t="shared" si="0"/>
        <v>45806</v>
      </c>
      <c r="N5" s="12">
        <f t="shared" si="0"/>
        <v>45807</v>
      </c>
      <c r="O5" s="12">
        <f t="shared" si="0"/>
        <v>45808</v>
      </c>
      <c r="P5" s="13">
        <f t="shared" si="0"/>
        <v>45809</v>
      </c>
      <c r="Q5" s="14">
        <f t="shared" si="0"/>
        <v>45810</v>
      </c>
      <c r="R5" s="12">
        <f t="shared" si="0"/>
        <v>45811</v>
      </c>
      <c r="S5" s="12">
        <f t="shared" si="0"/>
        <v>45812</v>
      </c>
      <c r="T5" s="12">
        <f t="shared" si="0"/>
        <v>45813</v>
      </c>
      <c r="U5" s="12">
        <f t="shared" si="0"/>
        <v>45814</v>
      </c>
      <c r="V5" s="12">
        <f t="shared" si="0"/>
        <v>45815</v>
      </c>
      <c r="W5" s="13">
        <f t="shared" si="0"/>
        <v>45816</v>
      </c>
      <c r="X5" s="14">
        <f t="shared" si="0"/>
        <v>45817</v>
      </c>
      <c r="Y5" s="12">
        <f t="shared" si="0"/>
        <v>45818</v>
      </c>
      <c r="Z5" s="12">
        <f t="shared" si="0"/>
        <v>45819</v>
      </c>
      <c r="AA5" s="12">
        <f t="shared" si="0"/>
        <v>45820</v>
      </c>
      <c r="AB5" s="12">
        <f t="shared" si="0"/>
        <v>45821</v>
      </c>
      <c r="AC5" s="12">
        <f t="shared" si="0"/>
        <v>45822</v>
      </c>
      <c r="AD5" s="13">
        <f t="shared" si="0"/>
        <v>45823</v>
      </c>
      <c r="AE5" s="14">
        <f t="shared" si="0"/>
        <v>45824</v>
      </c>
      <c r="AF5" s="12">
        <f t="shared" si="0"/>
        <v>45825</v>
      </c>
      <c r="AG5" s="12">
        <f t="shared" si="0"/>
        <v>45826</v>
      </c>
      <c r="AH5" s="12">
        <f t="shared" si="0"/>
        <v>45827</v>
      </c>
      <c r="AI5" s="12">
        <f t="shared" si="0"/>
        <v>45828</v>
      </c>
      <c r="AJ5" s="12">
        <f t="shared" si="0"/>
        <v>45829</v>
      </c>
      <c r="AK5" s="13">
        <f t="shared" si="0"/>
        <v>45830</v>
      </c>
      <c r="AL5" s="14">
        <f t="shared" ref="AL5" si="1">AK5+1</f>
        <v>45831</v>
      </c>
      <c r="AM5" s="12">
        <f t="shared" ref="AM5" si="2">AL5+1</f>
        <v>45832</v>
      </c>
      <c r="AN5" s="12">
        <f t="shared" ref="AN5" si="3">AM5+1</f>
        <v>45833</v>
      </c>
      <c r="AO5" s="12">
        <f t="shared" ref="AO5" si="4">AN5+1</f>
        <v>45834</v>
      </c>
      <c r="AP5" s="12">
        <f t="shared" ref="AP5" si="5">AO5+1</f>
        <v>45835</v>
      </c>
      <c r="AQ5" s="12">
        <f t="shared" ref="AQ5" si="6">AP5+1</f>
        <v>45836</v>
      </c>
      <c r="AR5" s="13">
        <f t="shared" ref="AR5" si="7">AQ5+1</f>
        <v>45837</v>
      </c>
      <c r="AS5" s="14">
        <f t="shared" ref="AS5" si="8">AR5+1</f>
        <v>45838</v>
      </c>
      <c r="AT5" s="12">
        <f t="shared" ref="AT5" si="9">AS5+1</f>
        <v>45839</v>
      </c>
      <c r="AU5" s="12">
        <f t="shared" ref="AU5" si="10">AT5+1</f>
        <v>45840</v>
      </c>
      <c r="AV5" s="12">
        <f t="shared" ref="AV5" si="11">AU5+1</f>
        <v>45841</v>
      </c>
      <c r="AW5" s="12">
        <f t="shared" ref="AW5" si="12">AV5+1</f>
        <v>45842</v>
      </c>
      <c r="AX5" s="12">
        <f t="shared" ref="AX5" si="13">AW5+1</f>
        <v>45843</v>
      </c>
      <c r="AY5" s="13">
        <f t="shared" ref="AY5" si="14">AX5+1</f>
        <v>45844</v>
      </c>
      <c r="AZ5" s="14">
        <f t="shared" ref="AZ5" si="15">AY5+1</f>
        <v>45845</v>
      </c>
      <c r="BA5" s="12">
        <f t="shared" ref="BA5" si="16">AZ5+1</f>
        <v>45846</v>
      </c>
      <c r="BB5" s="12">
        <f t="shared" ref="BB5" si="17">BA5+1</f>
        <v>45847</v>
      </c>
      <c r="BC5" s="12">
        <f t="shared" ref="BC5" si="18">BB5+1</f>
        <v>45848</v>
      </c>
      <c r="BD5" s="12">
        <f t="shared" ref="BD5" si="19">BC5+1</f>
        <v>45849</v>
      </c>
      <c r="BE5" s="12">
        <f t="shared" ref="BE5" si="20">BD5+1</f>
        <v>45850</v>
      </c>
      <c r="BF5" s="13">
        <f t="shared" ref="BF5" si="21">BE5+1</f>
        <v>45851</v>
      </c>
      <c r="BG5" s="14">
        <f t="shared" ref="BG5" si="22">BF5+1</f>
        <v>45852</v>
      </c>
      <c r="BH5" s="12">
        <f t="shared" ref="BH5" si="23">BG5+1</f>
        <v>45853</v>
      </c>
      <c r="BI5" s="12">
        <f t="shared" ref="BI5" si="24">BH5+1</f>
        <v>45854</v>
      </c>
      <c r="BJ5" s="12">
        <f t="shared" ref="BJ5" si="25">BI5+1</f>
        <v>45855</v>
      </c>
      <c r="BK5" s="12">
        <f t="shared" ref="BK5" si="26">BJ5+1</f>
        <v>45856</v>
      </c>
      <c r="BL5" s="12">
        <f t="shared" ref="BL5" si="27">BK5+1</f>
        <v>45857</v>
      </c>
      <c r="BM5" s="13">
        <f t="shared" ref="BM5" si="28">BL5+1</f>
        <v>45858</v>
      </c>
      <c r="BN5" s="14">
        <f t="shared" ref="BN5" si="29">BM5+1</f>
        <v>45859</v>
      </c>
      <c r="BO5" s="12">
        <f t="shared" ref="BO5" si="30">BN5+1</f>
        <v>45860</v>
      </c>
      <c r="BP5" s="12">
        <f t="shared" ref="BP5" si="31">BO5+1</f>
        <v>45861</v>
      </c>
      <c r="BQ5" s="12">
        <f t="shared" ref="BQ5" si="32">BP5+1</f>
        <v>45862</v>
      </c>
      <c r="BR5" s="12">
        <f t="shared" ref="BR5" si="33">BQ5+1</f>
        <v>45863</v>
      </c>
      <c r="BS5" s="12">
        <f t="shared" ref="BS5" si="34">BR5+1</f>
        <v>45864</v>
      </c>
      <c r="BT5" s="13">
        <f t="shared" ref="BT5" si="35">BS5+1</f>
        <v>45865</v>
      </c>
      <c r="BU5" s="14">
        <f t="shared" ref="BU5" si="36">BT5+1</f>
        <v>45866</v>
      </c>
      <c r="BV5" s="12">
        <f t="shared" ref="BV5" si="37">BU5+1</f>
        <v>45867</v>
      </c>
      <c r="BW5" s="12">
        <f t="shared" ref="BW5" si="38">BV5+1</f>
        <v>45868</v>
      </c>
      <c r="BX5" s="12">
        <f t="shared" ref="BX5" si="39">BW5+1</f>
        <v>45869</v>
      </c>
      <c r="BY5" s="12">
        <f t="shared" ref="BY5" si="40">BX5+1</f>
        <v>45870</v>
      </c>
      <c r="BZ5" s="12">
        <f t="shared" ref="BZ5" si="41">BY5+1</f>
        <v>45871</v>
      </c>
      <c r="CA5" s="13">
        <f t="shared" ref="CA5" si="42">BZ5+1</f>
        <v>45872</v>
      </c>
      <c r="CB5" s="14">
        <f t="shared" ref="CB5" si="43">CA5+1</f>
        <v>45873</v>
      </c>
      <c r="CC5" s="12">
        <f t="shared" ref="CC5" si="44">CB5+1</f>
        <v>45874</v>
      </c>
      <c r="CD5" s="12">
        <f t="shared" ref="CD5" si="45">CC5+1</f>
        <v>45875</v>
      </c>
      <c r="CE5" s="12">
        <f t="shared" ref="CE5" si="46">CD5+1</f>
        <v>45876</v>
      </c>
      <c r="CF5" s="12">
        <f t="shared" ref="CF5" si="47">CE5+1</f>
        <v>45877</v>
      </c>
      <c r="CG5" s="12">
        <f t="shared" ref="CG5" si="48">CF5+1</f>
        <v>45878</v>
      </c>
      <c r="CH5" s="13">
        <f t="shared" ref="CH5" si="49">CG5+1</f>
        <v>45879</v>
      </c>
    </row>
    <row r="6" spans="1:86" ht="14.25" customHeight="1" thickBot="1" x14ac:dyDescent="0.35">
      <c r="A6" s="76"/>
      <c r="B6" s="81"/>
      <c r="C6" s="81"/>
      <c r="D6" s="81"/>
      <c r="E6" s="81"/>
      <c r="F6" s="81"/>
      <c r="G6" s="81"/>
      <c r="H6" s="5"/>
      <c r="I6" s="5"/>
      <c r="J6" s="15" t="str">
        <f t="shared" ref="J6:AK6" si="50">LEFT(TEXT(J5,"ddd"),1)</f>
        <v>M</v>
      </c>
      <c r="K6" s="16" t="str">
        <f t="shared" si="50"/>
        <v>T</v>
      </c>
      <c r="L6" s="16" t="str">
        <f t="shared" si="50"/>
        <v>W</v>
      </c>
      <c r="M6" s="16" t="str">
        <f t="shared" si="50"/>
        <v>T</v>
      </c>
      <c r="N6" s="16" t="str">
        <f t="shared" si="50"/>
        <v>F</v>
      </c>
      <c r="O6" s="16" t="str">
        <f t="shared" si="50"/>
        <v>S</v>
      </c>
      <c r="P6" s="16" t="str">
        <f t="shared" si="50"/>
        <v>S</v>
      </c>
      <c r="Q6" s="16" t="str">
        <f t="shared" si="50"/>
        <v>M</v>
      </c>
      <c r="R6" s="16" t="str">
        <f t="shared" si="50"/>
        <v>T</v>
      </c>
      <c r="S6" s="16" t="str">
        <f t="shared" si="50"/>
        <v>W</v>
      </c>
      <c r="T6" s="16" t="str">
        <f t="shared" si="50"/>
        <v>T</v>
      </c>
      <c r="U6" s="16" t="str">
        <f t="shared" si="50"/>
        <v>F</v>
      </c>
      <c r="V6" s="16" t="str">
        <f t="shared" si="50"/>
        <v>S</v>
      </c>
      <c r="W6" s="16" t="str">
        <f t="shared" si="50"/>
        <v>S</v>
      </c>
      <c r="X6" s="16" t="str">
        <f t="shared" si="50"/>
        <v>M</v>
      </c>
      <c r="Y6" s="16" t="str">
        <f t="shared" si="50"/>
        <v>T</v>
      </c>
      <c r="Z6" s="16" t="str">
        <f t="shared" si="50"/>
        <v>W</v>
      </c>
      <c r="AA6" s="16" t="str">
        <f t="shared" si="50"/>
        <v>T</v>
      </c>
      <c r="AB6" s="16" t="str">
        <f t="shared" si="50"/>
        <v>F</v>
      </c>
      <c r="AC6" s="16" t="str">
        <f t="shared" si="50"/>
        <v>S</v>
      </c>
      <c r="AD6" s="16" t="str">
        <f t="shared" si="50"/>
        <v>S</v>
      </c>
      <c r="AE6" s="16" t="str">
        <f t="shared" si="50"/>
        <v>M</v>
      </c>
      <c r="AF6" s="16" t="str">
        <f t="shared" si="50"/>
        <v>T</v>
      </c>
      <c r="AG6" s="16" t="str">
        <f t="shared" si="50"/>
        <v>W</v>
      </c>
      <c r="AH6" s="16" t="str">
        <f t="shared" si="50"/>
        <v>T</v>
      </c>
      <c r="AI6" s="16" t="str">
        <f t="shared" si="50"/>
        <v>F</v>
      </c>
      <c r="AJ6" s="16" t="str">
        <f t="shared" si="50"/>
        <v>S</v>
      </c>
      <c r="AK6" s="16" t="str">
        <f t="shared" si="50"/>
        <v>S</v>
      </c>
      <c r="AL6" s="16" t="str">
        <f t="shared" ref="AL6:AR6" si="51">LEFT(TEXT(AL5,"ddd"),1)</f>
        <v>M</v>
      </c>
      <c r="AM6" s="16" t="str">
        <f t="shared" si="51"/>
        <v>T</v>
      </c>
      <c r="AN6" s="16" t="str">
        <f t="shared" si="51"/>
        <v>W</v>
      </c>
      <c r="AO6" s="16" t="str">
        <f t="shared" si="51"/>
        <v>T</v>
      </c>
      <c r="AP6" s="16" t="str">
        <f t="shared" si="51"/>
        <v>F</v>
      </c>
      <c r="AQ6" s="16" t="str">
        <f t="shared" si="51"/>
        <v>S</v>
      </c>
      <c r="AR6" s="16" t="str">
        <f t="shared" si="51"/>
        <v>S</v>
      </c>
      <c r="AS6" s="16" t="str">
        <f t="shared" ref="AS6:AY6" si="52">LEFT(TEXT(AS5,"ddd"),1)</f>
        <v>M</v>
      </c>
      <c r="AT6" s="16" t="str">
        <f t="shared" si="52"/>
        <v>T</v>
      </c>
      <c r="AU6" s="16" t="str">
        <f t="shared" si="52"/>
        <v>W</v>
      </c>
      <c r="AV6" s="16" t="str">
        <f t="shared" si="52"/>
        <v>T</v>
      </c>
      <c r="AW6" s="16" t="str">
        <f t="shared" si="52"/>
        <v>F</v>
      </c>
      <c r="AX6" s="16" t="str">
        <f t="shared" si="52"/>
        <v>S</v>
      </c>
      <c r="AY6" s="16" t="str">
        <f t="shared" si="52"/>
        <v>S</v>
      </c>
      <c r="AZ6" s="16" t="str">
        <f t="shared" ref="AZ6:CA6" si="53">LEFT(TEXT(AZ5,"ddd"),1)</f>
        <v>M</v>
      </c>
      <c r="BA6" s="16" t="str">
        <f t="shared" si="53"/>
        <v>T</v>
      </c>
      <c r="BB6" s="16" t="str">
        <f t="shared" si="53"/>
        <v>W</v>
      </c>
      <c r="BC6" s="16" t="str">
        <f t="shared" si="53"/>
        <v>T</v>
      </c>
      <c r="BD6" s="16" t="str">
        <f t="shared" si="53"/>
        <v>F</v>
      </c>
      <c r="BE6" s="16" t="str">
        <f t="shared" si="53"/>
        <v>S</v>
      </c>
      <c r="BF6" s="16" t="str">
        <f t="shared" si="53"/>
        <v>S</v>
      </c>
      <c r="BG6" s="16" t="str">
        <f t="shared" si="53"/>
        <v>M</v>
      </c>
      <c r="BH6" s="16" t="str">
        <f t="shared" si="53"/>
        <v>T</v>
      </c>
      <c r="BI6" s="16" t="str">
        <f t="shared" si="53"/>
        <v>W</v>
      </c>
      <c r="BJ6" s="16" t="str">
        <f t="shared" si="53"/>
        <v>T</v>
      </c>
      <c r="BK6" s="16" t="str">
        <f t="shared" si="53"/>
        <v>F</v>
      </c>
      <c r="BL6" s="16" t="str">
        <f t="shared" si="53"/>
        <v>S</v>
      </c>
      <c r="BM6" s="16" t="str">
        <f t="shared" si="53"/>
        <v>S</v>
      </c>
      <c r="BN6" s="16" t="str">
        <f t="shared" si="53"/>
        <v>M</v>
      </c>
      <c r="BO6" s="16" t="str">
        <f t="shared" si="53"/>
        <v>T</v>
      </c>
      <c r="BP6" s="16" t="str">
        <f t="shared" si="53"/>
        <v>W</v>
      </c>
      <c r="BQ6" s="16" t="str">
        <f t="shared" si="53"/>
        <v>T</v>
      </c>
      <c r="BR6" s="16" t="str">
        <f t="shared" si="53"/>
        <v>F</v>
      </c>
      <c r="BS6" s="16" t="str">
        <f t="shared" si="53"/>
        <v>S</v>
      </c>
      <c r="BT6" s="16" t="str">
        <f t="shared" si="53"/>
        <v>S</v>
      </c>
      <c r="BU6" s="16" t="str">
        <f t="shared" si="53"/>
        <v>M</v>
      </c>
      <c r="BV6" s="16" t="str">
        <f t="shared" si="53"/>
        <v>T</v>
      </c>
      <c r="BW6" s="16" t="str">
        <f t="shared" si="53"/>
        <v>W</v>
      </c>
      <c r="BX6" s="16" t="str">
        <f t="shared" si="53"/>
        <v>T</v>
      </c>
      <c r="BY6" s="16" t="str">
        <f t="shared" si="53"/>
        <v>F</v>
      </c>
      <c r="BZ6" s="16" t="str">
        <f t="shared" si="53"/>
        <v>S</v>
      </c>
      <c r="CA6" s="16" t="str">
        <f t="shared" si="53"/>
        <v>S</v>
      </c>
      <c r="CB6" s="16" t="str">
        <f t="shared" ref="CB6:CH6" si="54">LEFT(TEXT(CB5,"ddd"),1)</f>
        <v>M</v>
      </c>
      <c r="CC6" s="16" t="str">
        <f t="shared" si="54"/>
        <v>T</v>
      </c>
      <c r="CD6" s="16" t="str">
        <f t="shared" si="54"/>
        <v>W</v>
      </c>
      <c r="CE6" s="16" t="str">
        <f t="shared" si="54"/>
        <v>T</v>
      </c>
      <c r="CF6" s="16" t="str">
        <f t="shared" si="54"/>
        <v>F</v>
      </c>
      <c r="CG6" s="16" t="str">
        <f t="shared" si="54"/>
        <v>S</v>
      </c>
      <c r="CH6" s="16" t="str">
        <f t="shared" si="54"/>
        <v>S</v>
      </c>
    </row>
    <row r="7" spans="1:86" ht="30" hidden="1" customHeight="1" x14ac:dyDescent="0.3">
      <c r="A7" s="5" t="s">
        <v>8</v>
      </c>
      <c r="B7" s="17"/>
      <c r="C7" s="17"/>
      <c r="D7" s="18"/>
      <c r="E7" s="18"/>
      <c r="F7" s="18"/>
      <c r="G7" s="18"/>
      <c r="H7" s="5"/>
      <c r="I7" s="5" t="str">
        <f>IF(OR(ISBLANK('Project schedule'!task_start),ISBLANK('Project schedule'!task_end)),"",'Project schedule'!task_end-'Project schedule'!task_start+1)</f>
        <v/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</row>
    <row r="8" spans="1:86" ht="30" customHeight="1" thickBot="1" x14ac:dyDescent="0.35">
      <c r="A8" s="1"/>
      <c r="B8" s="20"/>
      <c r="C8" s="21"/>
      <c r="D8" s="22"/>
      <c r="E8" s="23"/>
      <c r="F8" s="23"/>
      <c r="G8" s="23"/>
      <c r="H8" s="24"/>
      <c r="I8" s="25" t="str">
        <f>IF(OR(ISBLANK('Project schedule'!task_start),ISBLANK('Project schedule'!task_end)),"",'Project schedule'!task_end-'Project schedule'!task_start+1)</f>
        <v/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</row>
    <row r="9" spans="1:86" ht="30" customHeight="1" thickBot="1" x14ac:dyDescent="0.35">
      <c r="A9" s="1"/>
      <c r="B9" s="58" t="s">
        <v>9</v>
      </c>
      <c r="C9" s="27">
        <v>1</v>
      </c>
      <c r="D9" s="28">
        <f>Project_Start</f>
        <v>45803</v>
      </c>
      <c r="E9" s="28">
        <f t="shared" ref="E9:E10" si="55">D9+1</f>
        <v>45804</v>
      </c>
      <c r="F9" s="29">
        <v>45803</v>
      </c>
      <c r="G9" s="30">
        <f t="shared" ref="G9:G11" si="56">F9+1</f>
        <v>45804</v>
      </c>
      <c r="H9" s="24"/>
      <c r="I9" s="25" t="str">
        <f>IF(OR(ISBLANK('Project schedule'!task_start),ISBLANK('Project schedule'!task_end)),"",'Project schedule'!task_end-'Project schedule'!task_start+1)</f>
        <v/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</row>
    <row r="10" spans="1:86" ht="30" customHeight="1" thickBot="1" x14ac:dyDescent="0.35">
      <c r="A10" s="1"/>
      <c r="B10" s="59" t="s">
        <v>10</v>
      </c>
      <c r="C10" s="32">
        <v>1</v>
      </c>
      <c r="D10" s="33">
        <f t="shared" ref="D10:D12" si="57">E9</f>
        <v>45804</v>
      </c>
      <c r="E10" s="33">
        <f t="shared" si="55"/>
        <v>45805</v>
      </c>
      <c r="F10" s="33">
        <f t="shared" ref="F10:F12" si="58">G9</f>
        <v>45804</v>
      </c>
      <c r="G10" s="33">
        <f t="shared" si="56"/>
        <v>45805</v>
      </c>
      <c r="H10" s="24"/>
      <c r="I10" s="25" t="str">
        <f>IF(OR(ISBLANK('Project schedule'!task_start),ISBLANK('Project schedule'!task_end)),"",'Project schedule'!task_end-'Project schedule'!task_start+1)</f>
        <v/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4"/>
      <c r="W10" s="34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</row>
    <row r="11" spans="1:86" ht="30" customHeight="1" thickBot="1" x14ac:dyDescent="0.35">
      <c r="A11" s="5"/>
      <c r="B11" s="66" t="s">
        <v>14</v>
      </c>
      <c r="C11" s="32">
        <v>1</v>
      </c>
      <c r="D11" s="33">
        <f t="shared" si="57"/>
        <v>45805</v>
      </c>
      <c r="E11" s="33">
        <f>D11+1</f>
        <v>45806</v>
      </c>
      <c r="F11" s="33">
        <f t="shared" si="58"/>
        <v>45805</v>
      </c>
      <c r="G11" s="33">
        <f t="shared" si="56"/>
        <v>45806</v>
      </c>
      <c r="H11" s="24"/>
      <c r="I11" s="25" t="str">
        <f>IF(OR(ISBLANK('Project schedule'!task_start),ISBLANK('Project schedule'!task_end)),"",'Project schedule'!task_end-'Project schedule'!task_start+1)</f>
        <v/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</row>
    <row r="12" spans="1:86" ht="30" customHeight="1" thickBot="1" x14ac:dyDescent="0.35">
      <c r="A12" s="5"/>
      <c r="B12" s="66" t="s">
        <v>15</v>
      </c>
      <c r="C12" s="32">
        <v>1</v>
      </c>
      <c r="D12" s="33">
        <f t="shared" si="57"/>
        <v>45806</v>
      </c>
      <c r="E12" s="33">
        <f>D12+2</f>
        <v>45808</v>
      </c>
      <c r="F12" s="33">
        <f t="shared" si="58"/>
        <v>45806</v>
      </c>
      <c r="G12" s="33">
        <f>F12+2</f>
        <v>45808</v>
      </c>
      <c r="H12" s="24"/>
      <c r="I12" s="25" t="str">
        <f>IF(OR(ISBLANK('Project schedule'!task_start),ISBLANK('Project schedule'!task_end)),"",'Project schedule'!task_end-'Project schedule'!task_start+1)</f>
        <v/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4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</row>
    <row r="13" spans="1:86" ht="30" customHeight="1" thickBot="1" x14ac:dyDescent="0.35">
      <c r="A13" s="5"/>
      <c r="B13" s="66" t="s">
        <v>11</v>
      </c>
      <c r="C13" s="32">
        <v>1</v>
      </c>
      <c r="D13" s="33">
        <f>D10+2</f>
        <v>45806</v>
      </c>
      <c r="E13" s="33">
        <f>D13+3</f>
        <v>45809</v>
      </c>
      <c r="F13" s="33">
        <f>F10+2</f>
        <v>45806</v>
      </c>
      <c r="G13" s="33">
        <f>F13+3</f>
        <v>45809</v>
      </c>
      <c r="H13" s="24"/>
      <c r="I13" s="25" t="str">
        <f>IF(OR(ISBLANK('Project schedule'!task_start),ISBLANK('Project schedule'!task_end)),"",'Project schedule'!task_end-'Project schedule'!task_start+1)</f>
        <v/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</row>
    <row r="14" spans="1:86" ht="30" customHeight="1" thickBot="1" x14ac:dyDescent="0.35">
      <c r="A14" s="1"/>
      <c r="B14" s="60" t="s">
        <v>16</v>
      </c>
      <c r="C14" s="35"/>
      <c r="D14" s="36"/>
      <c r="E14" s="37"/>
      <c r="F14" s="37"/>
      <c r="G14" s="38"/>
      <c r="H14" s="24"/>
      <c r="I14" s="25" t="str">
        <f>IF(OR(ISBLANK('Project schedule'!task_start),ISBLANK('Project schedule'!task_end)),"",'Project schedule'!task_end-'Project schedule'!task_start+1)</f>
        <v/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</row>
    <row r="15" spans="1:86" ht="30" customHeight="1" thickBot="1" x14ac:dyDescent="0.35">
      <c r="A15" s="1"/>
      <c r="B15" s="61" t="s">
        <v>17</v>
      </c>
      <c r="C15" s="40">
        <v>1</v>
      </c>
      <c r="D15" s="41">
        <v>45811</v>
      </c>
      <c r="E15" s="41">
        <f>D15+0</f>
        <v>45811</v>
      </c>
      <c r="F15" s="41">
        <v>45811</v>
      </c>
      <c r="G15" s="41">
        <f>F15+3</f>
        <v>45814</v>
      </c>
      <c r="H15" s="24"/>
      <c r="I15" s="25" t="str">
        <f>IF(OR(ISBLANK('Project schedule'!task_start),ISBLANK('Project schedule'!task_end)),"",'Project schedule'!task_end-'Project schedule'!task_start+1)</f>
        <v/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</row>
    <row r="16" spans="1:86" ht="30" customHeight="1" thickBot="1" x14ac:dyDescent="0.35">
      <c r="A16" s="1"/>
      <c r="B16" s="61" t="s">
        <v>18</v>
      </c>
      <c r="C16" s="40">
        <v>1</v>
      </c>
      <c r="D16" s="41">
        <v>45811</v>
      </c>
      <c r="E16" s="41">
        <f>D16+1</f>
        <v>45812</v>
      </c>
      <c r="F16" s="41">
        <v>45811</v>
      </c>
      <c r="G16" s="41">
        <f>G15+7</f>
        <v>45821</v>
      </c>
      <c r="H16" s="24"/>
      <c r="I16" s="25" t="str">
        <f>IF(OR(ISBLANK('Project schedule'!task_start),ISBLANK('Project schedule'!task_end)),"",'Project schedule'!task_end-'Project schedule'!task_start+1)</f>
        <v/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</row>
    <row r="17" spans="1:86" ht="30" customHeight="1" thickBot="1" x14ac:dyDescent="0.35">
      <c r="A17" s="5"/>
      <c r="B17" s="61" t="s">
        <v>19</v>
      </c>
      <c r="C17" s="40">
        <v>1</v>
      </c>
      <c r="D17" s="41">
        <f>D16+2</f>
        <v>45813</v>
      </c>
      <c r="E17" s="41">
        <f>D17+4</f>
        <v>45817</v>
      </c>
      <c r="F17" s="41">
        <v>45814</v>
      </c>
      <c r="G17" s="42">
        <v>45862</v>
      </c>
      <c r="H17" s="24"/>
      <c r="I17" s="25" t="str">
        <f>IF(OR(ISBLANK('Project schedule'!task_start),ISBLANK('Project schedule'!task_end)),"",'Project schedule'!task_end-'Project schedule'!task_start+1)</f>
        <v/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4"/>
      <c r="W17" s="34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</row>
    <row r="18" spans="1:86" ht="30" customHeight="1" thickBot="1" x14ac:dyDescent="0.35">
      <c r="A18" s="5"/>
      <c r="B18" s="61" t="s">
        <v>20</v>
      </c>
      <c r="C18" s="40">
        <v>1</v>
      </c>
      <c r="D18" s="41">
        <v>45818</v>
      </c>
      <c r="E18" s="41">
        <f>D18+6</f>
        <v>45824</v>
      </c>
      <c r="F18" s="41">
        <v>45823</v>
      </c>
      <c r="G18" s="41">
        <f>F18+40</f>
        <v>45863</v>
      </c>
      <c r="H18" s="24"/>
      <c r="I18" s="25" t="str">
        <f>IF(OR(ISBLANK('Project schedule'!task_start),ISBLANK('Project schedule'!task_end)),"",'Project schedule'!task_end-'Project schedule'!task_start+1)</f>
        <v/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</row>
    <row r="19" spans="1:86" ht="30" customHeight="1" thickBot="1" x14ac:dyDescent="0.35">
      <c r="A19" s="5"/>
      <c r="B19" s="62" t="s">
        <v>12</v>
      </c>
      <c r="C19" s="43"/>
      <c r="D19" s="44"/>
      <c r="E19" s="45"/>
      <c r="F19" s="45"/>
      <c r="G19" s="46"/>
      <c r="H19" s="24"/>
      <c r="I19" s="25" t="str">
        <f>IF(OR(ISBLANK('Project schedule'!task_start),ISBLANK('Project schedule'!task_end)),"",'Project schedule'!task_end-'Project schedule'!task_start+1)</f>
        <v/>
      </c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</row>
    <row r="20" spans="1:86" ht="30" customHeight="1" thickBot="1" x14ac:dyDescent="0.35">
      <c r="A20" s="5"/>
      <c r="B20" s="63" t="s">
        <v>21</v>
      </c>
      <c r="C20" s="48">
        <v>1</v>
      </c>
      <c r="D20" s="49">
        <f>D9+13</f>
        <v>45816</v>
      </c>
      <c r="E20" s="49">
        <f>D20+2</f>
        <v>45818</v>
      </c>
      <c r="F20" s="49">
        <v>45817</v>
      </c>
      <c r="G20" s="49">
        <v>45862</v>
      </c>
      <c r="H20" s="24"/>
      <c r="I20" s="25" t="str">
        <f>IF(OR(ISBLANK('Project schedule'!task_start),ISBLANK('Project schedule'!task_end)),"",'Project schedule'!task_end-'Project schedule'!task_start+1)</f>
        <v/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</row>
    <row r="21" spans="1:86" ht="30" customHeight="1" thickBot="1" x14ac:dyDescent="0.35">
      <c r="A21" s="5"/>
      <c r="B21" s="63" t="s">
        <v>22</v>
      </c>
      <c r="C21" s="48">
        <v>1</v>
      </c>
      <c r="D21" s="49">
        <f>E20+1</f>
        <v>45819</v>
      </c>
      <c r="E21" s="49">
        <f>D21+6</f>
        <v>45825</v>
      </c>
      <c r="F21" s="49">
        <f>G20-35</f>
        <v>45827</v>
      </c>
      <c r="G21" s="49">
        <f>F21+35</f>
        <v>45862</v>
      </c>
      <c r="H21" s="24"/>
      <c r="I21" s="25" t="str">
        <f>IF(OR(ISBLANK('Project schedule'!task_start),ISBLANK('Project schedule'!task_end)),"",'Project schedule'!task_end-'Project schedule'!task_start+1)</f>
        <v/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</row>
    <row r="22" spans="1:86" ht="30" customHeight="1" thickBot="1" x14ac:dyDescent="0.35">
      <c r="A22" s="5"/>
      <c r="B22" s="63" t="s">
        <v>23</v>
      </c>
      <c r="C22" s="48">
        <v>1</v>
      </c>
      <c r="D22" s="49">
        <f>D21+1</f>
        <v>45820</v>
      </c>
      <c r="E22" s="49">
        <f>D22+8</f>
        <v>45828</v>
      </c>
      <c r="F22" s="49">
        <f>F21+5</f>
        <v>45832</v>
      </c>
      <c r="G22" s="49">
        <f>F22+32</f>
        <v>45864</v>
      </c>
      <c r="H22" s="24"/>
      <c r="I22" s="25" t="str">
        <f>IF(OR(ISBLANK('Project schedule'!task_start),ISBLANK('Project schedule'!task_end)),"",'Project schedule'!task_end-'Project schedule'!task_start+1)</f>
        <v/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</row>
    <row r="23" spans="1:86" ht="30" customHeight="1" thickBot="1" x14ac:dyDescent="0.35">
      <c r="A23" s="5"/>
      <c r="B23" s="64" t="s">
        <v>24</v>
      </c>
      <c r="C23" s="50"/>
      <c r="D23" s="51"/>
      <c r="E23" s="52"/>
      <c r="F23" s="52"/>
      <c r="G23" s="53"/>
      <c r="H23" s="24"/>
      <c r="I23" s="25" t="str">
        <f>IF(OR(ISBLANK('Project schedule'!task_start),ISBLANK('Project schedule'!task_end)),"",'Project schedule'!task_end-'Project schedule'!task_start+1)</f>
        <v/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</row>
    <row r="24" spans="1:86" ht="30" customHeight="1" thickBot="1" x14ac:dyDescent="0.35">
      <c r="A24" s="5"/>
      <c r="B24" s="65" t="s">
        <v>25</v>
      </c>
      <c r="C24" s="55">
        <v>1</v>
      </c>
      <c r="D24" s="56">
        <v>45826</v>
      </c>
      <c r="E24" s="56">
        <f t="shared" ref="E24:E25" si="59">D24+1</f>
        <v>45827</v>
      </c>
      <c r="F24" s="56">
        <f t="shared" ref="F24:F25" si="60">E24+2</f>
        <v>45829</v>
      </c>
      <c r="G24" s="56">
        <f>F24+35</f>
        <v>45864</v>
      </c>
      <c r="H24" s="24"/>
      <c r="I24" s="25" t="str">
        <f>IF(OR(ISBLANK('Project schedule'!task_start),ISBLANK('Project schedule'!task_end)),"",'Project schedule'!task_end-'Project schedule'!task_start+1)</f>
        <v/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</row>
    <row r="25" spans="1:86" ht="30" customHeight="1" thickBot="1" x14ac:dyDescent="0.35">
      <c r="A25" s="5"/>
      <c r="B25" s="65" t="s">
        <v>13</v>
      </c>
      <c r="C25" s="55">
        <v>1</v>
      </c>
      <c r="D25" s="56">
        <v>45826</v>
      </c>
      <c r="E25" s="56">
        <f t="shared" si="59"/>
        <v>45827</v>
      </c>
      <c r="F25" s="56">
        <f t="shared" si="60"/>
        <v>45829</v>
      </c>
      <c r="G25" s="56">
        <f>F25+35</f>
        <v>45864</v>
      </c>
      <c r="H25" s="24"/>
      <c r="I25" s="25" t="str">
        <f>IF(OR(ISBLANK('Project schedule'!task_start),ISBLANK('Project schedule'!task_end)),"",'Project schedule'!task_end-'Project schedule'!task_start+1)</f>
        <v/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</row>
    <row r="26" spans="1:86" ht="30" customHeight="1" x14ac:dyDescent="0.3">
      <c r="A26" s="5"/>
      <c r="D26" s="6"/>
      <c r="E26" s="7"/>
      <c r="F26" s="7"/>
      <c r="G26" s="7"/>
      <c r="H26" s="57"/>
    </row>
    <row r="27" spans="1:86" ht="30" customHeight="1" x14ac:dyDescent="0.3">
      <c r="A27" s="5"/>
      <c r="D27" s="6"/>
      <c r="E27" s="6"/>
      <c r="F27" s="6"/>
      <c r="G27" s="6"/>
    </row>
    <row r="28" spans="1:86" ht="30" customHeight="1" x14ac:dyDescent="0.3">
      <c r="A28" s="5"/>
      <c r="D28" s="6"/>
      <c r="E28" s="7"/>
      <c r="F28" s="7"/>
      <c r="G28" s="7"/>
    </row>
    <row r="29" spans="1:86" ht="30" customHeight="1" x14ac:dyDescent="0.3">
      <c r="A29" s="5"/>
      <c r="D29" s="6"/>
      <c r="E29" s="7"/>
      <c r="F29" s="7"/>
      <c r="G29" s="7"/>
    </row>
    <row r="30" spans="1:86" ht="30" customHeight="1" x14ac:dyDescent="0.3">
      <c r="A30" s="5"/>
      <c r="D30" s="6"/>
      <c r="E30" s="7"/>
      <c r="F30" s="7"/>
      <c r="G30" s="7"/>
    </row>
    <row r="31" spans="1:86" ht="30" customHeight="1" x14ac:dyDescent="0.3">
      <c r="A31" s="5"/>
      <c r="D31" s="6"/>
      <c r="E31" s="7"/>
      <c r="F31" s="7"/>
      <c r="G31" s="7"/>
    </row>
    <row r="32" spans="1:86" ht="30" customHeight="1" x14ac:dyDescent="0.3">
      <c r="A32" s="5"/>
      <c r="D32" s="6"/>
      <c r="E32" s="7"/>
      <c r="F32" s="7"/>
      <c r="G32" s="7"/>
    </row>
    <row r="33" spans="1:7" ht="30" customHeight="1" x14ac:dyDescent="0.3">
      <c r="A33" s="5"/>
      <c r="D33" s="6"/>
      <c r="E33" s="7"/>
      <c r="F33" s="7"/>
      <c r="G33" s="7"/>
    </row>
    <row r="34" spans="1:7" ht="30" customHeight="1" x14ac:dyDescent="0.3">
      <c r="A34" s="5"/>
      <c r="D34" s="6"/>
      <c r="E34" s="7"/>
      <c r="F34" s="7"/>
      <c r="G34" s="7"/>
    </row>
    <row r="35" spans="1:7" ht="30" customHeight="1" x14ac:dyDescent="0.3">
      <c r="A35" s="5"/>
      <c r="D35" s="6"/>
      <c r="E35" s="7"/>
      <c r="F35" s="7"/>
      <c r="G35" s="7"/>
    </row>
    <row r="36" spans="1:7" ht="30" customHeight="1" x14ac:dyDescent="0.3">
      <c r="A36" s="5"/>
      <c r="D36" s="6"/>
      <c r="E36" s="7"/>
      <c r="F36" s="7"/>
      <c r="G36" s="7"/>
    </row>
    <row r="37" spans="1:7" ht="30" customHeight="1" x14ac:dyDescent="0.3">
      <c r="A37" s="5"/>
      <c r="D37" s="6"/>
      <c r="E37" s="7"/>
      <c r="F37" s="7"/>
      <c r="G37" s="7"/>
    </row>
    <row r="38" spans="1:7" ht="30" customHeight="1" x14ac:dyDescent="0.3">
      <c r="A38" s="5"/>
      <c r="D38" s="6"/>
      <c r="E38" s="7"/>
      <c r="F38" s="7"/>
      <c r="G38" s="7"/>
    </row>
    <row r="39" spans="1:7" ht="30" customHeight="1" x14ac:dyDescent="0.3">
      <c r="A39" s="5"/>
      <c r="D39" s="6"/>
      <c r="E39" s="7"/>
      <c r="F39" s="7"/>
      <c r="G39" s="7"/>
    </row>
    <row r="40" spans="1:7" ht="30" customHeight="1" x14ac:dyDescent="0.3">
      <c r="A40" s="5"/>
      <c r="D40" s="6"/>
      <c r="E40" s="7"/>
      <c r="F40" s="7"/>
      <c r="G40" s="7"/>
    </row>
    <row r="41" spans="1:7" ht="30" customHeight="1" x14ac:dyDescent="0.3">
      <c r="A41" s="5"/>
      <c r="D41" s="6"/>
      <c r="E41" s="7"/>
      <c r="F41" s="7"/>
      <c r="G41" s="7"/>
    </row>
    <row r="42" spans="1:7" ht="30" customHeight="1" x14ac:dyDescent="0.3">
      <c r="A42" s="5"/>
      <c r="D42" s="6"/>
      <c r="E42" s="7"/>
      <c r="F42" s="7"/>
      <c r="G42" s="7"/>
    </row>
    <row r="43" spans="1:7" ht="30" customHeight="1" x14ac:dyDescent="0.3">
      <c r="A43" s="5"/>
      <c r="D43" s="6"/>
      <c r="E43" s="7"/>
      <c r="F43" s="7"/>
      <c r="G43" s="7"/>
    </row>
    <row r="44" spans="1:7" ht="30" customHeight="1" x14ac:dyDescent="0.3">
      <c r="A44" s="5"/>
      <c r="D44" s="6"/>
      <c r="E44" s="7"/>
      <c r="F44" s="7"/>
      <c r="G44" s="7"/>
    </row>
    <row r="45" spans="1:7" ht="30" customHeight="1" x14ac:dyDescent="0.3">
      <c r="A45" s="5"/>
      <c r="D45" s="6"/>
      <c r="E45" s="7"/>
      <c r="F45" s="7"/>
      <c r="G45" s="7"/>
    </row>
    <row r="46" spans="1:7" ht="30" customHeight="1" x14ac:dyDescent="0.3">
      <c r="A46" s="5"/>
      <c r="D46" s="6"/>
      <c r="E46" s="7"/>
      <c r="F46" s="7"/>
      <c r="G46" s="7"/>
    </row>
    <row r="47" spans="1:7" ht="30" customHeight="1" x14ac:dyDescent="0.3">
      <c r="A47" s="5"/>
      <c r="D47" s="6"/>
      <c r="E47" s="7"/>
      <c r="F47" s="7"/>
      <c r="G47" s="7"/>
    </row>
    <row r="48" spans="1:7" ht="30" customHeight="1" x14ac:dyDescent="0.3">
      <c r="A48" s="5"/>
      <c r="D48" s="6"/>
      <c r="E48" s="7"/>
      <c r="F48" s="7"/>
      <c r="G48" s="7"/>
    </row>
    <row r="49" spans="1:7" ht="30" customHeight="1" x14ac:dyDescent="0.3">
      <c r="A49" s="5"/>
      <c r="D49" s="6"/>
      <c r="E49" s="7"/>
      <c r="F49" s="7"/>
      <c r="G49" s="7"/>
    </row>
    <row r="50" spans="1:7" ht="30" customHeight="1" x14ac:dyDescent="0.3">
      <c r="A50" s="5"/>
      <c r="D50" s="6"/>
      <c r="E50" s="7"/>
      <c r="F50" s="7"/>
      <c r="G50" s="7"/>
    </row>
    <row r="51" spans="1:7" ht="30" customHeight="1" x14ac:dyDescent="0.3">
      <c r="A51" s="5"/>
      <c r="D51" s="6"/>
      <c r="E51" s="7"/>
      <c r="F51" s="7"/>
      <c r="G51" s="7"/>
    </row>
    <row r="52" spans="1:7" ht="30" customHeight="1" x14ac:dyDescent="0.3">
      <c r="A52" s="5"/>
      <c r="D52" s="6"/>
      <c r="E52" s="7"/>
      <c r="F52" s="7"/>
      <c r="G52" s="7"/>
    </row>
    <row r="53" spans="1:7" ht="30" customHeight="1" x14ac:dyDescent="0.3">
      <c r="A53" s="5"/>
      <c r="D53" s="6"/>
      <c r="E53" s="7"/>
      <c r="F53" s="7"/>
      <c r="G53" s="7"/>
    </row>
    <row r="54" spans="1:7" ht="30" customHeight="1" x14ac:dyDescent="0.3">
      <c r="A54" s="5"/>
      <c r="D54" s="6"/>
      <c r="E54" s="7"/>
      <c r="F54" s="7"/>
      <c r="G54" s="7"/>
    </row>
    <row r="55" spans="1:7" ht="30" customHeight="1" x14ac:dyDescent="0.3">
      <c r="A55" s="5"/>
      <c r="D55" s="6"/>
      <c r="E55" s="7"/>
      <c r="F55" s="7"/>
      <c r="G55" s="7"/>
    </row>
    <row r="56" spans="1:7" ht="30" customHeight="1" x14ac:dyDescent="0.3">
      <c r="A56" s="5"/>
      <c r="D56" s="6"/>
      <c r="E56" s="7"/>
      <c r="F56" s="7"/>
      <c r="G56" s="7"/>
    </row>
    <row r="57" spans="1:7" ht="30" customHeight="1" x14ac:dyDescent="0.3">
      <c r="A57" s="5"/>
      <c r="D57" s="6"/>
      <c r="E57" s="7"/>
      <c r="F57" s="7"/>
      <c r="G57" s="7"/>
    </row>
    <row r="58" spans="1:7" ht="30" customHeight="1" x14ac:dyDescent="0.3">
      <c r="A58" s="5"/>
      <c r="D58" s="6"/>
      <c r="E58" s="7"/>
      <c r="F58" s="7"/>
      <c r="G58" s="7"/>
    </row>
    <row r="59" spans="1:7" ht="30" customHeight="1" x14ac:dyDescent="0.3">
      <c r="A59" s="5"/>
      <c r="D59" s="6"/>
      <c r="E59" s="7"/>
      <c r="F59" s="7"/>
      <c r="G59" s="7"/>
    </row>
    <row r="60" spans="1:7" ht="30" customHeight="1" x14ac:dyDescent="0.3">
      <c r="A60" s="5"/>
      <c r="D60" s="6"/>
      <c r="E60" s="7"/>
      <c r="F60" s="7"/>
      <c r="G60" s="7"/>
    </row>
    <row r="61" spans="1:7" ht="30" customHeight="1" x14ac:dyDescent="0.3">
      <c r="A61" s="5"/>
      <c r="D61" s="6"/>
      <c r="E61" s="7"/>
      <c r="F61" s="7"/>
      <c r="G61" s="7"/>
    </row>
    <row r="62" spans="1:7" ht="30" customHeight="1" x14ac:dyDescent="0.3">
      <c r="A62" s="5"/>
      <c r="D62" s="6"/>
      <c r="E62" s="7"/>
      <c r="F62" s="7"/>
      <c r="G62" s="7"/>
    </row>
    <row r="63" spans="1:7" ht="30" customHeight="1" x14ac:dyDescent="0.3">
      <c r="A63" s="5"/>
      <c r="D63" s="6"/>
      <c r="E63" s="7"/>
      <c r="F63" s="7"/>
      <c r="G63" s="7"/>
    </row>
    <row r="64" spans="1:7" ht="30" customHeight="1" x14ac:dyDescent="0.3">
      <c r="A64" s="5"/>
      <c r="D64" s="6"/>
      <c r="E64" s="7"/>
      <c r="F64" s="7"/>
      <c r="G64" s="7"/>
    </row>
    <row r="65" spans="1:7" ht="30" customHeight="1" x14ac:dyDescent="0.3">
      <c r="A65" s="5"/>
      <c r="D65" s="6"/>
      <c r="E65" s="7"/>
      <c r="F65" s="7"/>
      <c r="G65" s="7"/>
    </row>
    <row r="66" spans="1:7" ht="30" customHeight="1" x14ac:dyDescent="0.3">
      <c r="A66" s="5"/>
      <c r="D66" s="6"/>
      <c r="E66" s="7"/>
      <c r="F66" s="7"/>
      <c r="G66" s="7"/>
    </row>
    <row r="67" spans="1:7" ht="30" customHeight="1" x14ac:dyDescent="0.3">
      <c r="A67" s="5"/>
      <c r="D67" s="6"/>
      <c r="E67" s="7"/>
      <c r="F67" s="7"/>
      <c r="G67" s="7"/>
    </row>
    <row r="68" spans="1:7" ht="30" customHeight="1" x14ac:dyDescent="0.3">
      <c r="A68" s="5"/>
      <c r="D68" s="6"/>
      <c r="E68" s="7"/>
      <c r="F68" s="7"/>
      <c r="G68" s="7"/>
    </row>
    <row r="69" spans="1:7" ht="30" customHeight="1" x14ac:dyDescent="0.3">
      <c r="A69" s="5"/>
      <c r="D69" s="6"/>
      <c r="E69" s="7"/>
      <c r="F69" s="7"/>
      <c r="G69" s="7"/>
    </row>
    <row r="70" spans="1:7" ht="30" customHeight="1" x14ac:dyDescent="0.3">
      <c r="A70" s="5"/>
      <c r="D70" s="6"/>
      <c r="E70" s="7"/>
      <c r="F70" s="7"/>
      <c r="G70" s="7"/>
    </row>
    <row r="71" spans="1:7" ht="30" customHeight="1" x14ac:dyDescent="0.3">
      <c r="A71" s="5"/>
      <c r="D71" s="6"/>
      <c r="E71" s="7"/>
      <c r="F71" s="7"/>
      <c r="G71" s="7"/>
    </row>
    <row r="72" spans="1:7" ht="30" customHeight="1" x14ac:dyDescent="0.3">
      <c r="A72" s="5"/>
      <c r="D72" s="6"/>
      <c r="E72" s="7"/>
      <c r="F72" s="7"/>
      <c r="G72" s="7"/>
    </row>
    <row r="73" spans="1:7" ht="30" customHeight="1" x14ac:dyDescent="0.3">
      <c r="A73" s="5"/>
      <c r="D73" s="6"/>
      <c r="E73" s="7"/>
      <c r="F73" s="7"/>
      <c r="G73" s="7"/>
    </row>
    <row r="74" spans="1:7" ht="30" customHeight="1" x14ac:dyDescent="0.3">
      <c r="A74" s="5"/>
      <c r="D74" s="6"/>
      <c r="E74" s="7"/>
      <c r="F74" s="7"/>
      <c r="G74" s="7"/>
    </row>
    <row r="75" spans="1:7" ht="30" customHeight="1" x14ac:dyDescent="0.3">
      <c r="A75" s="5"/>
      <c r="D75" s="6"/>
      <c r="E75" s="7"/>
      <c r="F75" s="7"/>
      <c r="G75" s="7"/>
    </row>
    <row r="76" spans="1:7" ht="30" customHeight="1" x14ac:dyDescent="0.3">
      <c r="A76" s="5"/>
      <c r="D76" s="6"/>
      <c r="E76" s="7"/>
      <c r="F76" s="7"/>
      <c r="G76" s="7"/>
    </row>
    <row r="77" spans="1:7" ht="30" customHeight="1" x14ac:dyDescent="0.3">
      <c r="A77" s="5"/>
      <c r="D77" s="6"/>
      <c r="E77" s="7"/>
      <c r="F77" s="7"/>
      <c r="G77" s="7"/>
    </row>
    <row r="78" spans="1:7" ht="30" customHeight="1" x14ac:dyDescent="0.3">
      <c r="A78" s="5"/>
      <c r="D78" s="6"/>
      <c r="E78" s="7"/>
      <c r="F78" s="7"/>
      <c r="G78" s="7"/>
    </row>
    <row r="79" spans="1:7" ht="30" customHeight="1" x14ac:dyDescent="0.3">
      <c r="A79" s="5"/>
      <c r="D79" s="6"/>
      <c r="E79" s="7"/>
      <c r="F79" s="7"/>
      <c r="G79" s="7"/>
    </row>
    <row r="80" spans="1:7" ht="30" customHeight="1" x14ac:dyDescent="0.3">
      <c r="A80" s="5"/>
      <c r="D80" s="6"/>
      <c r="E80" s="7"/>
      <c r="F80" s="7"/>
      <c r="G80" s="7"/>
    </row>
    <row r="81" spans="1:7" ht="30" customHeight="1" x14ac:dyDescent="0.3">
      <c r="A81" s="5"/>
      <c r="D81" s="6"/>
      <c r="E81" s="7"/>
      <c r="F81" s="7"/>
      <c r="G81" s="7"/>
    </row>
    <row r="82" spans="1:7" ht="30" customHeight="1" x14ac:dyDescent="0.3">
      <c r="A82" s="5"/>
      <c r="D82" s="6"/>
      <c r="E82" s="7"/>
      <c r="F82" s="7"/>
      <c r="G82" s="7"/>
    </row>
    <row r="83" spans="1:7" ht="30" customHeight="1" x14ac:dyDescent="0.3">
      <c r="A83" s="5"/>
      <c r="D83" s="6"/>
      <c r="E83" s="7"/>
      <c r="F83" s="7"/>
      <c r="G83" s="7"/>
    </row>
    <row r="84" spans="1:7" ht="30" customHeight="1" x14ac:dyDescent="0.3">
      <c r="A84" s="5"/>
      <c r="D84" s="6"/>
      <c r="E84" s="7"/>
      <c r="F84" s="7"/>
      <c r="G84" s="7"/>
    </row>
    <row r="85" spans="1:7" ht="30" customHeight="1" x14ac:dyDescent="0.3">
      <c r="A85" s="5"/>
      <c r="D85" s="6"/>
      <c r="E85" s="7"/>
      <c r="F85" s="7"/>
      <c r="G85" s="7"/>
    </row>
    <row r="86" spans="1:7" ht="30" customHeight="1" x14ac:dyDescent="0.3">
      <c r="A86" s="5"/>
      <c r="D86" s="6"/>
      <c r="E86" s="7"/>
      <c r="F86" s="7"/>
      <c r="G86" s="7"/>
    </row>
    <row r="87" spans="1:7" ht="30" customHeight="1" x14ac:dyDescent="0.3">
      <c r="A87" s="5"/>
      <c r="D87" s="6"/>
      <c r="E87" s="7"/>
      <c r="F87" s="7"/>
      <c r="G87" s="7"/>
    </row>
    <row r="88" spans="1:7" ht="30" customHeight="1" x14ac:dyDescent="0.3">
      <c r="A88" s="5"/>
      <c r="D88" s="6"/>
      <c r="E88" s="7"/>
      <c r="F88" s="7"/>
      <c r="G88" s="7"/>
    </row>
    <row r="89" spans="1:7" ht="30" customHeight="1" x14ac:dyDescent="0.3">
      <c r="A89" s="5"/>
      <c r="D89" s="6"/>
      <c r="E89" s="7"/>
      <c r="F89" s="7"/>
      <c r="G89" s="7"/>
    </row>
    <row r="90" spans="1:7" ht="30" customHeight="1" x14ac:dyDescent="0.3">
      <c r="A90" s="5"/>
      <c r="D90" s="6"/>
      <c r="E90" s="7"/>
      <c r="F90" s="7"/>
      <c r="G90" s="7"/>
    </row>
    <row r="91" spans="1:7" ht="30" customHeight="1" x14ac:dyDescent="0.3">
      <c r="A91" s="5"/>
      <c r="D91" s="6"/>
      <c r="E91" s="7"/>
      <c r="F91" s="7"/>
      <c r="G91" s="7"/>
    </row>
    <row r="92" spans="1:7" ht="30" customHeight="1" x14ac:dyDescent="0.3">
      <c r="A92" s="5"/>
      <c r="D92" s="6"/>
      <c r="E92" s="7"/>
      <c r="F92" s="7"/>
      <c r="G92" s="7"/>
    </row>
    <row r="93" spans="1:7" ht="30" customHeight="1" x14ac:dyDescent="0.3">
      <c r="A93" s="5"/>
      <c r="D93" s="6"/>
      <c r="E93" s="7"/>
      <c r="F93" s="7"/>
      <c r="G93" s="7"/>
    </row>
    <row r="94" spans="1:7" ht="30" customHeight="1" x14ac:dyDescent="0.3">
      <c r="A94" s="5"/>
      <c r="D94" s="6"/>
      <c r="E94" s="7"/>
      <c r="F94" s="7"/>
      <c r="G94" s="7"/>
    </row>
    <row r="95" spans="1:7" ht="30" customHeight="1" x14ac:dyDescent="0.3">
      <c r="A95" s="5"/>
      <c r="D95" s="6"/>
      <c r="E95" s="7"/>
      <c r="F95" s="7"/>
      <c r="G95" s="7"/>
    </row>
    <row r="96" spans="1:7" ht="30" customHeight="1" x14ac:dyDescent="0.3">
      <c r="A96" s="5"/>
      <c r="D96" s="6"/>
      <c r="E96" s="7"/>
      <c r="F96" s="7"/>
      <c r="G96" s="7"/>
    </row>
    <row r="97" spans="1:7" ht="30" customHeight="1" x14ac:dyDescent="0.3">
      <c r="A97" s="5"/>
      <c r="D97" s="6"/>
      <c r="E97" s="7"/>
      <c r="F97" s="7"/>
      <c r="G97" s="7"/>
    </row>
    <row r="98" spans="1:7" ht="30" customHeight="1" x14ac:dyDescent="0.3">
      <c r="A98" s="5"/>
      <c r="D98" s="6"/>
      <c r="E98" s="7"/>
      <c r="F98" s="7"/>
      <c r="G98" s="7"/>
    </row>
  </sheetData>
  <mergeCells count="22">
    <mergeCell ref="AE4:AK4"/>
    <mergeCell ref="E5:E6"/>
    <mergeCell ref="F5:F6"/>
    <mergeCell ref="R1:AA1"/>
    <mergeCell ref="R2:AA2"/>
    <mergeCell ref="J1:P1"/>
    <mergeCell ref="J2:P2"/>
    <mergeCell ref="A5:A6"/>
    <mergeCell ref="B5:B6"/>
    <mergeCell ref="C5:C6"/>
    <mergeCell ref="D5:D6"/>
    <mergeCell ref="G5:G6"/>
    <mergeCell ref="J4:P4"/>
    <mergeCell ref="Q4:W4"/>
    <mergeCell ref="X4:AD4"/>
    <mergeCell ref="BN4:BT4"/>
    <mergeCell ref="BU4:CA4"/>
    <mergeCell ref="CB4:CH4"/>
    <mergeCell ref="AL4:AR4"/>
    <mergeCell ref="AS4:AY4"/>
    <mergeCell ref="AZ4:BF4"/>
    <mergeCell ref="BG4:BM4"/>
  </mergeCells>
  <conditionalFormatting sqref="J4:AJ25">
    <cfRule type="expression" dxfId="55" priority="50">
      <formula>AND(TODAY()&gt;=J$5, TODAY()&lt;K$5)</formula>
    </cfRule>
  </conditionalFormatting>
  <conditionalFormatting sqref="J9:AK13">
    <cfRule type="expression" dxfId="54" priority="53">
      <formula>AND(J$5&gt;=$F9, J$5&lt;=$G9)</formula>
    </cfRule>
    <cfRule type="expression" dxfId="53" priority="52">
      <formula>AND(J$5&gt;=$F9, J$5&lt;=$G9)</formula>
    </cfRule>
  </conditionalFormatting>
  <conditionalFormatting sqref="J15:AK18">
    <cfRule type="expression" dxfId="52" priority="54">
      <formula>AND(J$5&gt;=$F15, J$5&lt;=$G15)</formula>
    </cfRule>
  </conditionalFormatting>
  <conditionalFormatting sqref="J20:AK22">
    <cfRule type="expression" dxfId="51" priority="55">
      <formula>AND(J$5&gt;=$F20, J$5&lt;=$G20)</formula>
    </cfRule>
  </conditionalFormatting>
  <conditionalFormatting sqref="J24:AK25">
    <cfRule type="expression" dxfId="50" priority="56">
      <formula>AND(J$5&gt;=$F24, J$5&lt;=$G24)</formula>
    </cfRule>
  </conditionalFormatting>
  <conditionalFormatting sqref="AK4:AK25">
    <cfRule type="expression" dxfId="49" priority="58">
      <formula>AND(TODAY()&gt;=AK$5, TODAY()&lt;#REF!)</formula>
    </cfRule>
  </conditionalFormatting>
  <conditionalFormatting sqref="AL4:AQ25">
    <cfRule type="expression" dxfId="48" priority="43">
      <formula>AND(TODAY()&gt;=AL$5, TODAY()&lt;AM$5)</formula>
    </cfRule>
  </conditionalFormatting>
  <conditionalFormatting sqref="AL9:AR13">
    <cfRule type="expression" dxfId="47" priority="45">
      <formula>AND(AL$5&gt;=$F9, AL$5&lt;=$G9)</formula>
    </cfRule>
    <cfRule type="expression" dxfId="46" priority="44">
      <formula>AND(AL$5&gt;=$F9, AL$5&lt;=$G9)</formula>
    </cfRule>
  </conditionalFormatting>
  <conditionalFormatting sqref="AL15:AR18">
    <cfRule type="expression" dxfId="45" priority="46">
      <formula>AND(AL$5&gt;=$F15, AL$5&lt;=$G15)</formula>
    </cfRule>
  </conditionalFormatting>
  <conditionalFormatting sqref="AL20:AR22">
    <cfRule type="expression" dxfId="44" priority="47">
      <formula>AND(AL$5&gt;=$F20, AL$5&lt;=$G20)</formula>
    </cfRule>
  </conditionalFormatting>
  <conditionalFormatting sqref="AL24:AR25">
    <cfRule type="expression" dxfId="43" priority="48">
      <formula>AND(AL$5&gt;=$F24, AL$5&lt;=$G24)</formula>
    </cfRule>
  </conditionalFormatting>
  <conditionalFormatting sqref="AR4:AR25">
    <cfRule type="expression" dxfId="42" priority="49">
      <formula>AND(TODAY()&gt;=AR$5, TODAY()&lt;#REF!)</formula>
    </cfRule>
  </conditionalFormatting>
  <conditionalFormatting sqref="AS4:AX25">
    <cfRule type="expression" dxfId="41" priority="36">
      <formula>AND(TODAY()&gt;=AS$5, TODAY()&lt;AT$5)</formula>
    </cfRule>
  </conditionalFormatting>
  <conditionalFormatting sqref="AS9:AY13">
    <cfRule type="expression" dxfId="40" priority="38">
      <formula>AND(AS$5&gt;=$F9, AS$5&lt;=$G9)</formula>
    </cfRule>
    <cfRule type="expression" dxfId="39" priority="37">
      <formula>AND(AS$5&gt;=$F9, AS$5&lt;=$G9)</formula>
    </cfRule>
  </conditionalFormatting>
  <conditionalFormatting sqref="AS15:AY18">
    <cfRule type="expression" dxfId="38" priority="39">
      <formula>AND(AS$5&gt;=$F15, AS$5&lt;=$G15)</formula>
    </cfRule>
  </conditionalFormatting>
  <conditionalFormatting sqref="AS20:AY22">
    <cfRule type="expression" dxfId="37" priority="40">
      <formula>AND(AS$5&gt;=$F20, AS$5&lt;=$G20)</formula>
    </cfRule>
  </conditionalFormatting>
  <conditionalFormatting sqref="AS24:AY25">
    <cfRule type="expression" dxfId="36" priority="41">
      <formula>AND(AS$5&gt;=$F24, AS$5&lt;=$G24)</formula>
    </cfRule>
  </conditionalFormatting>
  <conditionalFormatting sqref="AY4:AY25">
    <cfRule type="expression" dxfId="35" priority="42">
      <formula>AND(TODAY()&gt;=AY$5, TODAY()&lt;#REF!)</formula>
    </cfRule>
  </conditionalFormatting>
  <conditionalFormatting sqref="AZ4:BE25">
    <cfRule type="expression" dxfId="34" priority="29">
      <formula>AND(TODAY()&gt;=AZ$5, TODAY()&lt;BA$5)</formula>
    </cfRule>
  </conditionalFormatting>
  <conditionalFormatting sqref="AZ9:BF13">
    <cfRule type="expression" dxfId="33" priority="30">
      <formula>AND(AZ$5&gt;=$F9, AZ$5&lt;=$G9)</formula>
    </cfRule>
    <cfRule type="expression" dxfId="32" priority="31">
      <formula>AND(AZ$5&gt;=$F9, AZ$5&lt;=$G9)</formula>
    </cfRule>
  </conditionalFormatting>
  <conditionalFormatting sqref="AZ15:BF18">
    <cfRule type="expression" dxfId="31" priority="32">
      <formula>AND(AZ$5&gt;=$F15, AZ$5&lt;=$G15)</formula>
    </cfRule>
  </conditionalFormatting>
  <conditionalFormatting sqref="AZ20:BF22">
    <cfRule type="expression" dxfId="30" priority="33">
      <formula>AND(AZ$5&gt;=$F20, AZ$5&lt;=$G20)</formula>
    </cfRule>
  </conditionalFormatting>
  <conditionalFormatting sqref="AZ24:BF25">
    <cfRule type="expression" dxfId="29" priority="34">
      <formula>AND(AZ$5&gt;=$F24, AZ$5&lt;=$G24)</formula>
    </cfRule>
  </conditionalFormatting>
  <conditionalFormatting sqref="BF4:BF25">
    <cfRule type="expression" dxfId="28" priority="35">
      <formula>AND(TODAY()&gt;=BF$5, TODAY()&lt;#REF!)</formula>
    </cfRule>
  </conditionalFormatting>
  <conditionalFormatting sqref="BG4:BL25">
    <cfRule type="expression" dxfId="27" priority="22">
      <formula>AND(TODAY()&gt;=BG$5, TODAY()&lt;BH$5)</formula>
    </cfRule>
  </conditionalFormatting>
  <conditionalFormatting sqref="BG9:BM13">
    <cfRule type="expression" dxfId="26" priority="23">
      <formula>AND(BG$5&gt;=$F9, BG$5&lt;=$G9)</formula>
    </cfRule>
    <cfRule type="expression" dxfId="25" priority="24">
      <formula>AND(BG$5&gt;=$F9, BG$5&lt;=$G9)</formula>
    </cfRule>
  </conditionalFormatting>
  <conditionalFormatting sqref="BG15:BM18">
    <cfRule type="expression" dxfId="24" priority="25">
      <formula>AND(BG$5&gt;=$F15, BG$5&lt;=$G15)</formula>
    </cfRule>
  </conditionalFormatting>
  <conditionalFormatting sqref="BG20:BM22">
    <cfRule type="expression" dxfId="23" priority="26">
      <formula>AND(BG$5&gt;=$F20, BG$5&lt;=$G20)</formula>
    </cfRule>
  </conditionalFormatting>
  <conditionalFormatting sqref="BG24:BM25">
    <cfRule type="expression" dxfId="22" priority="27">
      <formula>AND(BG$5&gt;=$F24, BG$5&lt;=$G24)</formula>
    </cfRule>
  </conditionalFormatting>
  <conditionalFormatting sqref="BM4:BM25">
    <cfRule type="expression" dxfId="21" priority="28">
      <formula>AND(TODAY()&gt;=BM$5, TODAY()&lt;#REF!)</formula>
    </cfRule>
  </conditionalFormatting>
  <conditionalFormatting sqref="BN4:BS25">
    <cfRule type="expression" dxfId="20" priority="15">
      <formula>AND(TODAY()&gt;=BN$5, TODAY()&lt;BO$5)</formula>
    </cfRule>
  </conditionalFormatting>
  <conditionalFormatting sqref="BN9:BT13">
    <cfRule type="expression" dxfId="19" priority="17">
      <formula>AND(BN$5&gt;=$F9, BN$5&lt;=$G9)</formula>
    </cfRule>
    <cfRule type="expression" dxfId="18" priority="16">
      <formula>AND(BN$5&gt;=$F9, BN$5&lt;=$G9)</formula>
    </cfRule>
  </conditionalFormatting>
  <conditionalFormatting sqref="BN15:BT18">
    <cfRule type="expression" dxfId="17" priority="18">
      <formula>AND(BN$5&gt;=$F15, BN$5&lt;=$G15)</formula>
    </cfRule>
  </conditionalFormatting>
  <conditionalFormatting sqref="BN20:BT22">
    <cfRule type="expression" dxfId="16" priority="19">
      <formula>AND(BN$5&gt;=$F20, BN$5&lt;=$G20)</formula>
    </cfRule>
  </conditionalFormatting>
  <conditionalFormatting sqref="BN24:BT25">
    <cfRule type="expression" dxfId="15" priority="20">
      <formula>AND(BN$5&gt;=$F24, BN$5&lt;=$G24)</formula>
    </cfRule>
  </conditionalFormatting>
  <conditionalFormatting sqref="BT4:BT25">
    <cfRule type="expression" dxfId="14" priority="21">
      <formula>AND(TODAY()&gt;=BT$5, TODAY()&lt;#REF!)</formula>
    </cfRule>
  </conditionalFormatting>
  <conditionalFormatting sqref="BU4:BZ25">
    <cfRule type="expression" dxfId="13" priority="8">
      <formula>AND(TODAY()&gt;=BU$5, TODAY()&lt;BV$5)</formula>
    </cfRule>
  </conditionalFormatting>
  <conditionalFormatting sqref="BU9:CA13">
    <cfRule type="expression" dxfId="12" priority="10">
      <formula>AND(BU$5&gt;=$F9, BU$5&lt;=$G9)</formula>
    </cfRule>
    <cfRule type="expression" dxfId="11" priority="9">
      <formula>AND(BU$5&gt;=$F9, BU$5&lt;=$G9)</formula>
    </cfRule>
  </conditionalFormatting>
  <conditionalFormatting sqref="BU15:CA18">
    <cfRule type="expression" dxfId="10" priority="11">
      <formula>AND(BU$5&gt;=$F15, BU$5&lt;=$G15)</formula>
    </cfRule>
  </conditionalFormatting>
  <conditionalFormatting sqref="BU20:CA22">
    <cfRule type="expression" dxfId="9" priority="12">
      <formula>AND(BU$5&gt;=$F20, BU$5&lt;=$G20)</formula>
    </cfRule>
  </conditionalFormatting>
  <conditionalFormatting sqref="BU24:CA25">
    <cfRule type="expression" dxfId="8" priority="13">
      <formula>AND(BU$5&gt;=$F24, BU$5&lt;=$G24)</formula>
    </cfRule>
  </conditionalFormatting>
  <conditionalFormatting sqref="CA4:CA25">
    <cfRule type="expression" dxfId="7" priority="14">
      <formula>AND(TODAY()&gt;=CA$5, TODAY()&lt;#REF!)</formula>
    </cfRule>
  </conditionalFormatting>
  <conditionalFormatting sqref="CB4:CG25">
    <cfRule type="expression" dxfId="6" priority="1">
      <formula>AND(TODAY()&gt;=CB$5, TODAY()&lt;CC$5)</formula>
    </cfRule>
  </conditionalFormatting>
  <conditionalFormatting sqref="CB9:CH13">
    <cfRule type="expression" dxfId="5" priority="2">
      <formula>AND(CB$5&gt;=$F9, CB$5&lt;=$G9)</formula>
    </cfRule>
    <cfRule type="expression" dxfId="4" priority="3">
      <formula>AND(CB$5&gt;=$F9, CB$5&lt;=$G9)</formula>
    </cfRule>
  </conditionalFormatting>
  <conditionalFormatting sqref="CB15:CH18">
    <cfRule type="expression" dxfId="3" priority="4">
      <formula>AND(CB$5&gt;=$F15, CB$5&lt;=$G15)</formula>
    </cfRule>
  </conditionalFormatting>
  <conditionalFormatting sqref="CB20:CH22">
    <cfRule type="expression" dxfId="2" priority="5">
      <formula>AND(CB$5&gt;=$F20, CB$5&lt;=$G20)</formula>
    </cfRule>
  </conditionalFormatting>
  <conditionalFormatting sqref="CB24:CH25">
    <cfRule type="expression" dxfId="1" priority="6">
      <formula>AND(CB$5&gt;=$F24, CB$5&lt;=$G24)</formula>
    </cfRule>
  </conditionalFormatting>
  <conditionalFormatting sqref="CH4:CH25">
    <cfRule type="expression" dxfId="0" priority="7">
      <formula>AND(TODAY()&gt;=CH$5, TODAY()&lt;#REF!)</formula>
    </cfRule>
  </conditionalFormatting>
  <dataValidations count="1">
    <dataValidation type="decimal" operator="greaterThanOrEqual" allowBlank="1" showInputMessage="1" prompt="Display Week - Changing this number will scroll the Gantt Chart view." sqref="R2" xr:uid="{00000000-0002-0000-0000-000000000000}">
      <formula1>1</formula1>
    </dataValidation>
  </dataValidations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 schedule</vt:lpstr>
      <vt:lpstr>Display_Week</vt:lpstr>
      <vt:lpstr>Project_Start</vt:lpstr>
      <vt:lpstr>'Project schedule'!task_end</vt:lpstr>
      <vt:lpstr>'Project schedule'!task_progress</vt:lpstr>
      <vt:lpstr>'Project schedule'!task_start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Prathamesh</dc:creator>
  <cp:keywords/>
  <dc:description/>
  <cp:lastModifiedBy>Pooja Jagtap</cp:lastModifiedBy>
  <cp:revision/>
  <cp:lastPrinted>2025-06-01T17:00:36Z</cp:lastPrinted>
  <dcterms:created xsi:type="dcterms:W3CDTF">2025-06-01T14:51:37Z</dcterms:created>
  <dcterms:modified xsi:type="dcterms:W3CDTF">2025-07-26T09:39:53Z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