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://www.wmcasemgmt.com/sites/casemanagement/Editing Library/"/>
    </mc:Choice>
  </mc:AlternateContent>
  <bookViews>
    <workbookView xWindow="0" yWindow="0" windowWidth="25200" windowHeight="11985"/>
  </bookViews>
  <sheets>
    <sheet name="Title Page" sheetId="4" r:id="rId1"/>
    <sheet name="Base Data for CLV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3" l="1"/>
  <c r="AN15" i="3"/>
  <c r="AO15" i="3"/>
  <c r="AP15" i="3"/>
  <c r="AQ15" i="3"/>
  <c r="AR15" i="3"/>
  <c r="AS14" i="3"/>
  <c r="AS15" i="3"/>
  <c r="C17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G20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</calcChain>
</file>

<file path=xl/comments1.xml><?xml version="1.0" encoding="utf-8"?>
<comments xmlns="http://schemas.openxmlformats.org/spreadsheetml/2006/main">
  <authors>
    <author>Shively, Daniel</author>
  </authors>
  <commentList>
    <comment ref="AR8" authorId="0" shape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domestic from shareholder letter</t>
        </r>
      </text>
    </comment>
    <comment ref="AR10" authorId="0" shape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cost of revenue from financials</t>
        </r>
      </text>
    </comment>
    <comment ref="AR11" authorId="0" shape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cost of revenue from financials</t>
        </r>
      </text>
    </comment>
    <comment ref="AR12" authorId="0" shape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cost of revenue from financials</t>
        </r>
      </text>
    </comment>
    <comment ref="AR13" authorId="0" shape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  <comment ref="AR14" authorId="0" shape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  <comment ref="AR16" authorId="0" shape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  <comment ref="AR18" authorId="0" shape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</commentList>
</comments>
</file>

<file path=xl/sharedStrings.xml><?xml version="1.0" encoding="utf-8"?>
<sst xmlns="http://schemas.openxmlformats.org/spreadsheetml/2006/main" count="19" uniqueCount="19">
  <si>
    <t>Cost of subscription</t>
  </si>
  <si>
    <t>Data for Calculating Customer Lifetime Value</t>
  </si>
  <si>
    <t>Fulfillment expenses</t>
  </si>
  <si>
    <t>Technology and development</t>
  </si>
  <si>
    <t>Paid subscribers: end of period</t>
  </si>
  <si>
    <t>Paid subscribers: end of last period</t>
  </si>
  <si>
    <t xml:space="preserve">Number of paid subscribers          </t>
  </si>
  <si>
    <t>Share price</t>
  </si>
  <si>
    <t>Market capitalization</t>
  </si>
  <si>
    <t>Cost of revenues</t>
  </si>
  <si>
    <t>Subscriber acquisition cost (domestic after March 2011)</t>
  </si>
  <si>
    <t>Outstanding shares</t>
  </si>
  <si>
    <t>Gross subscriber additions</t>
  </si>
  <si>
    <t>Revenues</t>
  </si>
  <si>
    <t>This spreadsheet supports STUDENT analysis of the case “Netflix, Inc.: The Customer Strikes Back” (UVA-M-0834).</t>
  </si>
  <si>
    <r>
      <rPr>
        <sz val="10"/>
        <color indexed="8"/>
        <rFont val="Times New Roman"/>
        <family val="1"/>
      </rPr>
      <t xml:space="preserve">This spreadsheet was prepared by Rajkumar Venkatesan, Bank of America Research Associate Professor of Business Administration. Copyright © 2015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</si>
  <si>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All values in thousands except margin per subscriber and subscriber acquisition cost.</t>
  </si>
  <si>
    <t>NETFLIX, INC.: THE CUSTOMER STRIKES BACK</t>
  </si>
  <si>
    <t>Dec. 7,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</si>
</sst>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#,##0.0_);\(#,##0.0\)"/>
    <numFmt numFmtId="166" formatCode="#,##0.0\ ;\(#,##0.0\)"/>
    <numFmt numFmtId="167" formatCode="#,##0\ ;\(#,##0.0\)"/>
    <numFmt numFmtId="168" formatCode="&quot;$&quot;0.00_)"/>
    <numFmt numFmtId="169" formatCode="#,##0&quot;%&quot;"/>
    <numFmt numFmtId="170" formatCode="#,##0___);\(#,##0.00\)"/>
    <numFmt numFmtId="171" formatCode="0%;\(0%\)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#,##0_);[Red]\(#,##0\);&quot;-&quot;"/>
    <numFmt numFmtId="178" formatCode="*-"/>
    <numFmt numFmtId="179" formatCode="#,##0;\-#,##0;&quot;-&quot;"/>
    <numFmt numFmtId="180" formatCode="_._.&quot;$&quot;* \(#,##0\)_%;_._.&quot;$&quot;* #,##0_)_%;_._.&quot;$&quot;* 0_)_%;_._.@_)_%"/>
    <numFmt numFmtId="181" formatCode="_._.* \(#,##0\)_%;_._.* #,##0_)_%;_._.* 0_)_%;_._.@_)_%"/>
    <numFmt numFmtId="182" formatCode="&quot;$&quot;#,##0;\-&quot;$&quot;#,##0"/>
    <numFmt numFmtId="183" formatCode="&quot;$&quot;#,##0;[Red]\-&quot;$&quot;#,##0"/>
    <numFmt numFmtId="184" formatCode="&quot;$&quot;#,##0.00;[Red]\-&quot;$&quot;#,##0.00"/>
    <numFmt numFmtId="185" formatCode="_-&quot;$&quot;* #,##0_-;\-&quot;$&quot;* #,##0_-;_-&quot;$&quot;* &quot;-&quot;_-;_-@_-"/>
    <numFmt numFmtId="186" formatCode="_-&quot;$&quot;* #,##0.00_-;\-&quot;$&quot;* #,##0.00_-;_-&quot;$&quot;* &quot;-&quot;??_-;_-@_-"/>
    <numFmt numFmtId="187" formatCode="#,##0;\(#,##0\)"/>
    <numFmt numFmtId="188" formatCode="&quot;SFr.&quot;\ #,##0.00;&quot;SFr.&quot;\ \-#,##0.00"/>
    <numFmt numFmtId="189" formatCode="#,##0.00;\-#,##0.00;&quot;-&quot;"/>
    <numFmt numFmtId="190" formatCode="* #,##0.00_);\(#,##0.00\)"/>
    <numFmt numFmtId="191" formatCode="_([$€-2]* #,##0.00_);_([$€-2]* \(#,##0.00\);_([$€-2]* &quot;-&quot;??_)"/>
    <numFmt numFmtId="192" formatCode="#,##0;[Red]\(#,##0\)"/>
    <numFmt numFmtId="193" formatCode="_(&quot;$&quot;* #,##0.00_);_(&quot;$&quot;* \(#,##0.00\);_(&quot;$&quot;* &quot;-&quot;_);_(@_)"/>
    <numFmt numFmtId="194" formatCode="_(* #,##0_);_(* \(#,##0\);_(* &quot;-&quot;??_);_(@_)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0"/>
      <name val="Helv"/>
    </font>
    <font>
      <sz val="10"/>
      <name val="MS Sans Serif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name val="Tms Rmn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Tms Rmn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8"/>
      <color theme="1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03B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09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90" fontId="6" fillId="0" borderId="0">
      <alignment horizontal="center"/>
    </xf>
    <xf numFmtId="37" fontId="7" fillId="0" borderId="0"/>
    <xf numFmtId="37" fontId="8" fillId="0" borderId="0"/>
    <xf numFmtId="182" fontId="9" fillId="0" borderId="1" applyAlignment="0" applyProtection="0"/>
    <xf numFmtId="179" fontId="10" fillId="0" borderId="0" applyFill="0" applyBorder="0" applyAlignment="0"/>
    <xf numFmtId="172" fontId="4" fillId="0" borderId="0" applyFill="0" applyBorder="0" applyAlignment="0"/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9" fontId="10" fillId="0" borderId="0" applyFill="0" applyBorder="0" applyAlignment="0"/>
    <xf numFmtId="176" fontId="4" fillId="0" borderId="0" applyFill="0" applyBorder="0" applyAlignment="0"/>
    <xf numFmtId="172" fontId="4" fillId="0" borderId="0" applyFill="0" applyBorder="0" applyAlignment="0"/>
    <xf numFmtId="0" fontId="11" fillId="0" borderId="0" applyFill="0" applyBorder="0" applyProtection="0">
      <alignment horizontal="center"/>
      <protection locked="0"/>
    </xf>
    <xf numFmtId="0" fontId="12" fillId="0" borderId="0"/>
    <xf numFmtId="43" fontId="4" fillId="0" borderId="0" applyFont="0" applyFill="0" applyBorder="0" applyAlignment="0" applyProtection="0"/>
    <xf numFmtId="167" fontId="12" fillId="0" borderId="2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Fill="0" applyBorder="0" applyAlignment="0" applyProtection="0">
      <protection locked="0"/>
    </xf>
    <xf numFmtId="189" fontId="4" fillId="0" borderId="0">
      <alignment horizontal="center"/>
    </xf>
    <xf numFmtId="181" fontId="16" fillId="0" borderId="0" applyFill="0" applyBorder="0" applyProtection="0"/>
    <xf numFmtId="180" fontId="17" fillId="0" borderId="0" applyFont="0" applyFill="0" applyBorder="0" applyAlignment="0" applyProtection="0"/>
    <xf numFmtId="168" fontId="18" fillId="0" borderId="3">
      <protection hidden="1"/>
    </xf>
    <xf numFmtId="4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" fontId="6" fillId="0" borderId="0"/>
    <xf numFmtId="14" fontId="19" fillId="0" borderId="0">
      <alignment horizontal="center"/>
    </xf>
    <xf numFmtId="14" fontId="10" fillId="0" borderId="0" applyFill="0" applyBorder="0" applyAlignment="0"/>
    <xf numFmtId="15" fontId="20" fillId="2" borderId="0" applyNumberFormat="0" applyFont="0" applyFill="0" applyBorder="0" applyAlignment="0">
      <alignment horizontal="center" wrapText="1"/>
    </xf>
    <xf numFmtId="0" fontId="10" fillId="0" borderId="4" applyNumberFormat="0" applyFill="0" applyBorder="0" applyAlignment="0" applyProtection="0"/>
    <xf numFmtId="188" fontId="12" fillId="0" borderId="0" applyFont="0" applyFill="0" applyBorder="0" applyAlignment="0" applyProtection="0"/>
    <xf numFmtId="187" fontId="17" fillId="0" borderId="0" applyFont="0" applyFill="0" applyBorder="0" applyAlignment="0" applyProtection="0"/>
    <xf numFmtId="179" fontId="21" fillId="0" borderId="0" applyFill="0" applyBorder="0" applyAlignment="0"/>
    <xf numFmtId="172" fontId="4" fillId="0" borderId="0" applyFill="0" applyBorder="0" applyAlignment="0"/>
    <xf numFmtId="179" fontId="21" fillId="0" borderId="0" applyFill="0" applyBorder="0" applyAlignment="0"/>
    <xf numFmtId="176" fontId="4" fillId="0" borderId="0" applyFill="0" applyBorder="0" applyAlignment="0"/>
    <xf numFmtId="172" fontId="4" fillId="0" borderId="0" applyFill="0" applyBorder="0" applyAlignment="0"/>
    <xf numFmtId="168" fontId="18" fillId="0" borderId="3">
      <protection hidden="1"/>
    </xf>
    <xf numFmtId="191" fontId="4" fillId="0" borderId="0" applyFont="0" applyFill="0" applyBorder="0" applyAlignment="0" applyProtection="0"/>
    <xf numFmtId="38" fontId="5" fillId="2" borderId="0" applyNumberFormat="0" applyBorder="0" applyAlignment="0" applyProtection="0"/>
    <xf numFmtId="0" fontId="22" fillId="0" borderId="5" applyNumberFormat="0" applyAlignment="0" applyProtection="0">
      <alignment horizontal="left" vertical="center"/>
    </xf>
    <xf numFmtId="0" fontId="22" fillId="0" borderId="6">
      <alignment horizontal="left" vertical="center"/>
    </xf>
    <xf numFmtId="14" fontId="3" fillId="3" borderId="3">
      <alignment horizontal="center" vertical="center" wrapText="1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 applyFill="0" applyAlignment="0" applyProtection="0">
      <protection locked="0"/>
    </xf>
    <xf numFmtId="0" fontId="11" fillId="0" borderId="2" applyFill="0" applyAlignment="0" applyProtection="0">
      <protection locked="0"/>
    </xf>
    <xf numFmtId="10" fontId="5" fillId="4" borderId="4" applyNumberFormat="0" applyBorder="0" applyAlignment="0" applyProtection="0"/>
    <xf numFmtId="179" fontId="23" fillId="0" borderId="0" applyFill="0" applyBorder="0" applyAlignment="0"/>
    <xf numFmtId="172" fontId="4" fillId="0" borderId="0" applyFill="0" applyBorder="0" applyAlignment="0"/>
    <xf numFmtId="179" fontId="23" fillId="0" borderId="0" applyFill="0" applyBorder="0" applyAlignment="0"/>
    <xf numFmtId="176" fontId="4" fillId="0" borderId="0" applyFill="0" applyBorder="0" applyAlignment="0"/>
    <xf numFmtId="172" fontId="4" fillId="0" borderId="0" applyFill="0" applyBorder="0" applyAlignment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65" fontId="6" fillId="0" borderId="2"/>
    <xf numFmtId="166" fontId="12" fillId="0" borderId="0"/>
    <xf numFmtId="171" fontId="4" fillId="0" borderId="0"/>
    <xf numFmtId="192" fontId="10" fillId="5" borderId="0">
      <alignment horizontal="right"/>
    </xf>
    <xf numFmtId="0" fontId="28" fillId="5" borderId="7"/>
    <xf numFmtId="170" fontId="13" fillId="0" borderId="0"/>
    <xf numFmtId="9" fontId="4" fillId="0" borderId="0" applyFont="0" applyFill="0" applyBorder="0" applyAlignment="0" applyProtection="0"/>
    <xf numFmtId="169" fontId="18" fillId="0" borderId="0">
      <protection hidden="1"/>
    </xf>
    <xf numFmtId="17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65" fontId="6" fillId="0" borderId="0"/>
    <xf numFmtId="179" fontId="25" fillId="0" borderId="0" applyFill="0" applyBorder="0" applyAlignment="0"/>
    <xf numFmtId="172" fontId="4" fillId="0" borderId="0" applyFill="0" applyBorder="0" applyAlignment="0"/>
    <xf numFmtId="179" fontId="25" fillId="0" borderId="0" applyFill="0" applyBorder="0" applyAlignment="0"/>
    <xf numFmtId="176" fontId="4" fillId="0" borderId="0" applyFill="0" applyBorder="0" applyAlignment="0"/>
    <xf numFmtId="172" fontId="4" fillId="0" borderId="0" applyFill="0" applyBorder="0" applyAlignment="0"/>
    <xf numFmtId="37" fontId="24" fillId="0" borderId="8"/>
    <xf numFmtId="49" fontId="10" fillId="0" borderId="0" applyFill="0" applyBorder="0" applyAlignment="0"/>
    <xf numFmtId="177" fontId="4" fillId="0" borderId="0" applyFill="0" applyBorder="0" applyAlignment="0"/>
    <xf numFmtId="178" fontId="4" fillId="0" borderId="0" applyFill="0" applyBorder="0" applyAlignment="0"/>
    <xf numFmtId="0" fontId="26" fillId="0" borderId="0" applyFill="0" applyBorder="0" applyProtection="0">
      <alignment horizontal="left" vertical="top"/>
    </xf>
    <xf numFmtId="40" fontId="27" fillId="0" borderId="0"/>
    <xf numFmtId="0" fontId="14" fillId="0" borderId="0" applyNumberFormat="0" applyFill="0" applyBorder="0" applyAlignment="0" applyProtection="0"/>
    <xf numFmtId="37" fontId="24" fillId="0" borderId="2"/>
    <xf numFmtId="37" fontId="24" fillId="0" borderId="9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31" fillId="0" borderId="0"/>
    <xf numFmtId="0" fontId="2" fillId="0" borderId="0"/>
  </cellStyleXfs>
  <cellXfs count="59">
    <xf numFmtId="0" fontId="0" fillId="0" borderId="0" xfId="0"/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2" fillId="0" borderId="0" xfId="3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/>
    </xf>
    <xf numFmtId="44" fontId="2" fillId="0" borderId="0" xfId="2" applyFont="1" applyFill="1" applyBorder="1" applyAlignment="1">
      <alignment horizontal="center"/>
    </xf>
    <xf numFmtId="44" fontId="2" fillId="0" borderId="0" xfId="0" applyNumberFormat="1" applyFont="1" applyFill="1" applyBorder="1" applyAlignment="1">
      <alignment horizontal="center"/>
    </xf>
    <xf numFmtId="42" fontId="2" fillId="0" borderId="0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" fillId="0" borderId="0" xfId="106"/>
    <xf numFmtId="0" fontId="1" fillId="0" borderId="0" xfId="106" applyBorder="1"/>
    <xf numFmtId="0" fontId="32" fillId="0" borderId="0" xfId="106" applyFont="1"/>
    <xf numFmtId="0" fontId="22" fillId="0" borderId="0" xfId="108" applyFont="1" applyFill="1" applyAlignment="1">
      <alignment horizontal="center" vertical="center" wrapText="1"/>
    </xf>
    <xf numFmtId="0" fontId="35" fillId="7" borderId="0" xfId="108" applyFont="1" applyFill="1" applyAlignment="1">
      <alignment horizontal="center" vertical="center" wrapText="1"/>
    </xf>
    <xf numFmtId="0" fontId="35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164" fontId="37" fillId="0" borderId="0" xfId="0" applyNumberFormat="1" applyFont="1" applyFill="1" applyBorder="1" applyAlignment="1">
      <alignment horizontal="center"/>
    </xf>
    <xf numFmtId="164" fontId="37" fillId="0" borderId="0" xfId="1" applyNumberFormat="1" applyFont="1" applyFill="1" applyBorder="1" applyAlignment="1">
      <alignment horizontal="center"/>
    </xf>
    <xf numFmtId="164" fontId="37" fillId="6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left"/>
    </xf>
    <xf numFmtId="42" fontId="35" fillId="0" borderId="0" xfId="0" applyNumberFormat="1" applyFont="1" applyFill="1" applyBorder="1" applyAlignment="1">
      <alignment horizontal="right"/>
    </xf>
    <xf numFmtId="42" fontId="35" fillId="6" borderId="0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/>
    </xf>
    <xf numFmtId="0" fontId="35" fillId="6" borderId="0" xfId="0" applyFont="1" applyFill="1" applyBorder="1" applyAlignment="1">
      <alignment horizontal="right"/>
    </xf>
    <xf numFmtId="37" fontId="35" fillId="0" borderId="0" xfId="0" applyNumberFormat="1" applyFont="1" applyFill="1" applyBorder="1" applyAlignment="1">
      <alignment horizontal="right"/>
    </xf>
    <xf numFmtId="37" fontId="35" fillId="6" borderId="0" xfId="0" applyNumberFormat="1" applyFont="1" applyFill="1" applyBorder="1" applyAlignment="1">
      <alignment horizontal="right"/>
    </xf>
    <xf numFmtId="37" fontId="35" fillId="0" borderId="0" xfId="0" applyNumberFormat="1" applyFont="1" applyFill="1" applyBorder="1" applyAlignment="1">
      <alignment horizontal="center"/>
    </xf>
    <xf numFmtId="37" fontId="35" fillId="6" borderId="0" xfId="0" applyNumberFormat="1" applyFont="1" applyFill="1" applyBorder="1" applyAlignment="1">
      <alignment horizontal="center"/>
    </xf>
    <xf numFmtId="1" fontId="37" fillId="0" borderId="0" xfId="0" applyNumberFormat="1" applyFont="1" applyFill="1" applyBorder="1" applyAlignment="1">
      <alignment horizontal="left"/>
    </xf>
    <xf numFmtId="1" fontId="37" fillId="0" borderId="0" xfId="0" applyNumberFormat="1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37" fontId="35" fillId="0" borderId="0" xfId="0" applyNumberFormat="1" applyFont="1" applyFill="1" applyBorder="1" applyAlignment="1">
      <alignment horizontal="center" wrapText="1"/>
    </xf>
    <xf numFmtId="37" fontId="35" fillId="6" borderId="0" xfId="0" applyNumberFormat="1" applyFont="1" applyFill="1" applyBorder="1" applyAlignment="1">
      <alignment horizontal="center" wrapText="1"/>
    </xf>
    <xf numFmtId="42" fontId="35" fillId="0" borderId="0" xfId="0" applyNumberFormat="1" applyFont="1" applyFill="1" applyBorder="1" applyAlignment="1">
      <alignment horizontal="center" wrapText="1"/>
    </xf>
    <xf numFmtId="42" fontId="35" fillId="6" borderId="0" xfId="0" applyNumberFormat="1" applyFont="1" applyFill="1" applyBorder="1" applyAlignment="1">
      <alignment horizontal="center" wrapText="1"/>
    </xf>
    <xf numFmtId="2" fontId="37" fillId="0" borderId="0" xfId="0" applyNumberFormat="1" applyFont="1" applyFill="1" applyBorder="1" applyAlignment="1">
      <alignment horizontal="left"/>
    </xf>
    <xf numFmtId="193" fontId="35" fillId="0" borderId="0" xfId="0" applyNumberFormat="1" applyFont="1" applyFill="1" applyBorder="1" applyAlignment="1">
      <alignment horizontal="center"/>
    </xf>
    <xf numFmtId="193" fontId="35" fillId="6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42" fontId="35" fillId="0" borderId="0" xfId="3" applyNumberFormat="1" applyFont="1" applyFill="1" applyBorder="1" applyAlignment="1">
      <alignment horizontal="center"/>
    </xf>
    <xf numFmtId="42" fontId="35" fillId="6" borderId="0" xfId="3" applyNumberFormat="1" applyFont="1" applyFill="1" applyBorder="1" applyAlignment="1">
      <alignment horizontal="center"/>
    </xf>
    <xf numFmtId="9" fontId="35" fillId="0" borderId="0" xfId="0" applyNumberFormat="1" applyFont="1" applyFill="1" applyBorder="1" applyAlignment="1">
      <alignment horizontal="center"/>
    </xf>
    <xf numFmtId="43" fontId="35" fillId="0" borderId="0" xfId="1" applyFont="1" applyFill="1"/>
    <xf numFmtId="43" fontId="35" fillId="0" borderId="0" xfId="1" applyFont="1"/>
    <xf numFmtId="0" fontId="35" fillId="0" borderId="0" xfId="0" applyFont="1"/>
    <xf numFmtId="0" fontId="35" fillId="6" borderId="0" xfId="0" applyFont="1" applyFill="1"/>
    <xf numFmtId="44" fontId="35" fillId="0" borderId="0" xfId="2" applyFont="1" applyFill="1" applyBorder="1" applyAlignment="1">
      <alignment horizontal="center"/>
    </xf>
    <xf numFmtId="194" fontId="35" fillId="0" borderId="0" xfId="1" applyNumberFormat="1" applyFont="1" applyFill="1"/>
    <xf numFmtId="194" fontId="35" fillId="0" borderId="0" xfId="1" applyNumberFormat="1" applyFont="1"/>
    <xf numFmtId="4" fontId="35" fillId="0" borderId="0" xfId="0" applyNumberFormat="1" applyFont="1"/>
    <xf numFmtId="2" fontId="35" fillId="0" borderId="0" xfId="0" applyNumberFormat="1" applyFont="1"/>
    <xf numFmtId="3" fontId="35" fillId="0" borderId="0" xfId="0" applyNumberFormat="1" applyFont="1"/>
    <xf numFmtId="3" fontId="35" fillId="6" borderId="0" xfId="0" applyNumberFormat="1" applyFont="1" applyFill="1"/>
    <xf numFmtId="0" fontId="33" fillId="0" borderId="0" xfId="107" applyFont="1" applyBorder="1" applyAlignment="1">
      <alignment horizontal="justify" vertical="top" wrapText="1"/>
    </xf>
    <xf numFmtId="0" fontId="31" fillId="0" borderId="0" xfId="107" applyAlignment="1">
      <alignment wrapText="1"/>
    </xf>
  </cellXfs>
  <cellStyles count="109">
    <cellStyle name="6-0" xfId="4"/>
    <cellStyle name="Bold12" xfId="5"/>
    <cellStyle name="BoldItal12" xfId="6"/>
    <cellStyle name="Border" xfId="7"/>
    <cellStyle name="Calc Currency (0)" xfId="8"/>
    <cellStyle name="Calc Currency (2)" xfId="9"/>
    <cellStyle name="Calc Percent (0)" xfId="10"/>
    <cellStyle name="Calc Percent (1)" xfId="11"/>
    <cellStyle name="Calc Percent (2)" xfId="12"/>
    <cellStyle name="Calc Units (0)" xfId="13"/>
    <cellStyle name="Calc Units (1)" xfId="14"/>
    <cellStyle name="Calc Units (2)" xfId="15"/>
    <cellStyle name="Centered Heading" xfId="16"/>
    <cellStyle name="columns" xfId="17"/>
    <cellStyle name="Comma" xfId="1" builtinId="3"/>
    <cellStyle name="comma (0)" xfId="19"/>
    <cellStyle name="Comma [00]" xfId="20"/>
    <cellStyle name="Comma 2" xfId="18"/>
    <cellStyle name="Comma 3" xfId="93"/>
    <cellStyle name="Comma 4" xfId="104"/>
    <cellStyle name="Comma 5" xfId="92"/>
    <cellStyle name="Comma 6" xfId="105"/>
    <cellStyle name="Comma 7" xfId="91"/>
    <cellStyle name="Comma Acctg" xfId="21"/>
    <cellStyle name="Comma0" xfId="22"/>
    <cellStyle name="Company Name" xfId="23"/>
    <cellStyle name="Contracts" xfId="24"/>
    <cellStyle name="CR Comma" xfId="25"/>
    <cellStyle name="CR Currency" xfId="26"/>
    <cellStyle name="curr" xfId="27"/>
    <cellStyle name="Currency" xfId="2" builtinId="4"/>
    <cellStyle name="Currency [00]" xfId="29"/>
    <cellStyle name="Currency 2" xfId="28"/>
    <cellStyle name="Currency 3" xfId="96"/>
    <cellStyle name="Currency 4" xfId="100"/>
    <cellStyle name="Currency 5" xfId="97"/>
    <cellStyle name="Currency 6" xfId="99"/>
    <cellStyle name="Currency 7" xfId="98"/>
    <cellStyle name="Currency Acctg" xfId="30"/>
    <cellStyle name="Currency0" xfId="31"/>
    <cellStyle name="Data" xfId="32"/>
    <cellStyle name="Date" xfId="33"/>
    <cellStyle name="Date Short" xfId="34"/>
    <cellStyle name="DateJoel" xfId="35"/>
    <cellStyle name="debbie" xfId="36"/>
    <cellStyle name="Dezimal [0]_laroux" xfId="37"/>
    <cellStyle name="Dezimal_laroux" xfId="38"/>
    <cellStyle name="Enter Currency (0)" xfId="39"/>
    <cellStyle name="Enter Currency (2)" xfId="40"/>
    <cellStyle name="Enter Units (0)" xfId="41"/>
    <cellStyle name="Enter Units (1)" xfId="42"/>
    <cellStyle name="Enter Units (2)" xfId="43"/>
    <cellStyle name="eps" xfId="44"/>
    <cellStyle name="Euro" xfId="45"/>
    <cellStyle name="Grey" xfId="46"/>
    <cellStyle name="Header1" xfId="47"/>
    <cellStyle name="Header2" xfId="48"/>
    <cellStyle name="Heading" xfId="49"/>
    <cellStyle name="Heading 1 2" xfId="50"/>
    <cellStyle name="Heading 2 2" xfId="51"/>
    <cellStyle name="Heading No Underline" xfId="52"/>
    <cellStyle name="Heading With Underline" xfId="53"/>
    <cellStyle name="Input [yellow]" xfId="54"/>
    <cellStyle name="Link Currency (0)" xfId="55"/>
    <cellStyle name="Link Currency (2)" xfId="56"/>
    <cellStyle name="Link Units (0)" xfId="57"/>
    <cellStyle name="Link Units (1)" xfId="58"/>
    <cellStyle name="Link Units (2)" xfId="59"/>
    <cellStyle name="Milliers [0]_laroux" xfId="60"/>
    <cellStyle name="Milliers_laroux" xfId="61"/>
    <cellStyle name="negativ" xfId="62"/>
    <cellStyle name="nodollars" xfId="63"/>
    <cellStyle name="Normal" xfId="0" builtinId="0"/>
    <cellStyle name="Normal - Style1" xfId="64"/>
    <cellStyle name="Normal 2" xfId="106"/>
    <cellStyle name="Normal 2 2" xfId="108"/>
    <cellStyle name="Normal 3" xfId="107"/>
    <cellStyle name="OUTPUT AMOUNTS" xfId="65"/>
    <cellStyle name="OUTPUT LINE ITEMS" xfId="66"/>
    <cellStyle name="over" xfId="67"/>
    <cellStyle name="Percent" xfId="3" builtinId="5"/>
    <cellStyle name="percent (0)" xfId="69"/>
    <cellStyle name="Percent [0]" xfId="70"/>
    <cellStyle name="Percent [00]" xfId="71"/>
    <cellStyle name="Percent [2]" xfId="72"/>
    <cellStyle name="Percent 2" xfId="68"/>
    <cellStyle name="Percent 3" xfId="101"/>
    <cellStyle name="Percent 4" xfId="95"/>
    <cellStyle name="Percent 5" xfId="102"/>
    <cellStyle name="Percent 6" xfId="94"/>
    <cellStyle name="Percent 7" xfId="103"/>
    <cellStyle name="posit" xfId="73"/>
    <cellStyle name="PrePop Currency (0)" xfId="74"/>
    <cellStyle name="PrePop Currency (2)" xfId="75"/>
    <cellStyle name="PrePop Units (0)" xfId="76"/>
    <cellStyle name="PrePop Units (1)" xfId="77"/>
    <cellStyle name="PrePop Units (2)" xfId="78"/>
    <cellStyle name="SingleTopDoubleBott" xfId="79"/>
    <cellStyle name="Text Indent A" xfId="80"/>
    <cellStyle name="Text Indent B" xfId="81"/>
    <cellStyle name="Text Indent C" xfId="82"/>
    <cellStyle name="Tickmark" xfId="83"/>
    <cellStyle name="TimStyle" xfId="84"/>
    <cellStyle name="Total 2" xfId="85"/>
    <cellStyle name="Underline" xfId="86"/>
    <cellStyle name="UnderlineDouble" xfId="87"/>
    <cellStyle name="Währung [0]_RESULTS" xfId="88"/>
    <cellStyle name="Währung_RESULTS" xfId="89"/>
    <cellStyle name="표준_BINV" xfId="9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95250</xdr:rowOff>
    </xdr:from>
    <xdr:to>
      <xdr:col>0</xdr:col>
      <xdr:colOff>1453896</xdr:colOff>
      <xdr:row>1</xdr:row>
      <xdr:rowOff>735330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85750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tabSelected="1" workbookViewId="0">
      <selection activeCell="A6" sqref="A6"/>
    </sheetView>
  </sheetViews>
  <sheetFormatPr defaultColWidth="9.140625" defaultRowHeight="15" x14ac:dyDescent="0.25"/>
  <cols>
    <col min="1" max="1" width="23.42578125" style="12" customWidth="1"/>
    <col min="2" max="2" width="110.85546875" style="12" customWidth="1"/>
    <col min="3" max="16384" width="9.140625" style="12"/>
  </cols>
  <sheetData>
    <row r="2" spans="1:2" ht="65.25" customHeight="1" x14ac:dyDescent="0.25">
      <c r="B2" s="16" t="s">
        <v>14</v>
      </c>
    </row>
    <row r="3" spans="1:2" ht="13.5" customHeight="1" x14ac:dyDescent="0.25">
      <c r="A3" s="15"/>
      <c r="B3" s="15"/>
    </row>
    <row r="4" spans="1:2" ht="54" customHeight="1" x14ac:dyDescent="0.25">
      <c r="A4" s="57" t="s">
        <v>15</v>
      </c>
      <c r="B4" s="58"/>
    </row>
    <row r="5" spans="1:2" x14ac:dyDescent="0.25">
      <c r="A5" s="14" t="s">
        <v>18</v>
      </c>
    </row>
    <row r="6" spans="1:2" x14ac:dyDescent="0.25">
      <c r="A6" s="13"/>
      <c r="B6" s="13"/>
    </row>
    <row r="7" spans="1:2" x14ac:dyDescent="0.25">
      <c r="A7" s="13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U25"/>
  <sheetViews>
    <sheetView showGridLines="0" zoomScaleNormal="100" zoomScalePageLayoutView="154" workbookViewId="0">
      <pane xSplit="1" topLeftCell="B1" activePane="topRight" state="frozen"/>
      <selection pane="topRight"/>
    </sheetView>
  </sheetViews>
  <sheetFormatPr defaultColWidth="9.140625" defaultRowHeight="12.75" x14ac:dyDescent="0.2"/>
  <cols>
    <col min="1" max="1" width="56" style="3" customWidth="1"/>
    <col min="2" max="6" width="9.85546875" style="3" bestFit="1" customWidth="1"/>
    <col min="7" max="12" width="11" style="3" bestFit="1" customWidth="1"/>
    <col min="13" max="15" width="12.7109375" style="3" bestFit="1" customWidth="1"/>
    <col min="16" max="19" width="11" style="3" bestFit="1" customWidth="1"/>
    <col min="20" max="41" width="12.7109375" style="3" bestFit="1" customWidth="1"/>
    <col min="42" max="43" width="14" style="3" bestFit="1" customWidth="1"/>
    <col min="44" max="44" width="12.7109375" style="3" bestFit="1" customWidth="1"/>
    <col min="45" max="45" width="12.7109375" style="11" bestFit="1" customWidth="1"/>
    <col min="46" max="46" width="15.140625" style="3" bestFit="1" customWidth="1"/>
    <col min="47" max="16384" width="9.140625" style="3"/>
  </cols>
  <sheetData>
    <row r="2" spans="1:47" ht="15.75" x14ac:dyDescent="0.25">
      <c r="B2" s="17"/>
      <c r="C2" s="17"/>
      <c r="D2" s="18"/>
      <c r="E2" s="17"/>
      <c r="F2" s="19" t="s">
        <v>17</v>
      </c>
      <c r="G2" s="17"/>
      <c r="H2" s="17"/>
      <c r="I2" s="17"/>
      <c r="J2" s="17"/>
    </row>
    <row r="3" spans="1:47" ht="15.75" x14ac:dyDescent="0.25">
      <c r="B3" s="17"/>
      <c r="C3" s="17"/>
      <c r="D3" s="17"/>
      <c r="E3" s="17"/>
      <c r="F3" s="17" t="s">
        <v>1</v>
      </c>
      <c r="G3" s="17"/>
      <c r="H3" s="17"/>
      <c r="I3" s="17"/>
      <c r="J3" s="17"/>
    </row>
    <row r="4" spans="1:47" ht="15.75" x14ac:dyDescent="0.25">
      <c r="B4" s="17"/>
      <c r="C4" s="17"/>
      <c r="D4" s="17"/>
      <c r="E4" s="17"/>
      <c r="F4" s="17"/>
      <c r="G4" s="17"/>
      <c r="H4" s="17"/>
      <c r="I4" s="17"/>
      <c r="J4" s="17"/>
    </row>
    <row r="5" spans="1:47" ht="15.75" x14ac:dyDescent="0.25">
      <c r="B5" s="17"/>
      <c r="C5" s="17"/>
      <c r="D5" s="17"/>
      <c r="E5" s="17"/>
      <c r="F5" s="17" t="s">
        <v>16</v>
      </c>
      <c r="G5" s="17"/>
      <c r="H5" s="17"/>
      <c r="I5" s="17"/>
      <c r="J5" s="17"/>
    </row>
    <row r="7" spans="1:47" s="1" customFormat="1" ht="15.75" x14ac:dyDescent="0.25">
      <c r="A7" s="20"/>
      <c r="B7" s="20">
        <v>36951</v>
      </c>
      <c r="C7" s="20">
        <v>37043</v>
      </c>
      <c r="D7" s="20">
        <v>37135</v>
      </c>
      <c r="E7" s="20">
        <v>37226</v>
      </c>
      <c r="F7" s="20">
        <v>37316</v>
      </c>
      <c r="G7" s="20">
        <v>37408</v>
      </c>
      <c r="H7" s="20">
        <v>37500</v>
      </c>
      <c r="I7" s="20">
        <v>37591</v>
      </c>
      <c r="J7" s="20">
        <v>37681</v>
      </c>
      <c r="K7" s="20">
        <v>37773</v>
      </c>
      <c r="L7" s="20">
        <v>37865</v>
      </c>
      <c r="M7" s="20">
        <v>37956</v>
      </c>
      <c r="N7" s="20">
        <v>38047</v>
      </c>
      <c r="O7" s="20">
        <v>38139</v>
      </c>
      <c r="P7" s="20">
        <v>38231</v>
      </c>
      <c r="Q7" s="20">
        <v>38322</v>
      </c>
      <c r="R7" s="20">
        <v>38412</v>
      </c>
      <c r="S7" s="20">
        <v>38504</v>
      </c>
      <c r="T7" s="20">
        <v>38596</v>
      </c>
      <c r="U7" s="20">
        <v>38687</v>
      </c>
      <c r="V7" s="20">
        <v>38777</v>
      </c>
      <c r="W7" s="20">
        <v>38869</v>
      </c>
      <c r="X7" s="20">
        <v>38961</v>
      </c>
      <c r="Y7" s="20">
        <v>39052</v>
      </c>
      <c r="Z7" s="20">
        <v>39142</v>
      </c>
      <c r="AA7" s="20">
        <v>39234</v>
      </c>
      <c r="AB7" s="21">
        <v>39332</v>
      </c>
      <c r="AC7" s="20">
        <v>39424</v>
      </c>
      <c r="AD7" s="20">
        <v>39515</v>
      </c>
      <c r="AE7" s="20">
        <v>39600</v>
      </c>
      <c r="AF7" s="20">
        <v>39699</v>
      </c>
      <c r="AG7" s="20">
        <v>39790</v>
      </c>
      <c r="AH7" s="20">
        <v>39880</v>
      </c>
      <c r="AI7" s="20">
        <v>39965</v>
      </c>
      <c r="AJ7" s="20">
        <v>40064</v>
      </c>
      <c r="AK7" s="20">
        <v>40155</v>
      </c>
      <c r="AL7" s="20">
        <v>40247</v>
      </c>
      <c r="AM7" s="20">
        <v>40339</v>
      </c>
      <c r="AN7" s="20">
        <v>40431</v>
      </c>
      <c r="AO7" s="20">
        <v>40522</v>
      </c>
      <c r="AP7" s="20">
        <v>40612</v>
      </c>
      <c r="AQ7" s="20">
        <v>40704</v>
      </c>
      <c r="AR7" s="20">
        <v>40796</v>
      </c>
      <c r="AS7" s="22">
        <v>40888</v>
      </c>
    </row>
    <row r="8" spans="1:47" ht="15.75" x14ac:dyDescent="0.25">
      <c r="A8" s="23" t="s">
        <v>13</v>
      </c>
      <c r="B8" s="24">
        <v>17057</v>
      </c>
      <c r="C8" s="24">
        <v>18359</v>
      </c>
      <c r="D8" s="24">
        <v>18878</v>
      </c>
      <c r="E8" s="24">
        <v>21618</v>
      </c>
      <c r="F8" s="24">
        <v>30527</v>
      </c>
      <c r="G8" s="24">
        <v>36360</v>
      </c>
      <c r="H8" s="24">
        <v>40731</v>
      </c>
      <c r="I8" s="24">
        <v>45188</v>
      </c>
      <c r="J8" s="24">
        <v>55669</v>
      </c>
      <c r="K8" s="24">
        <v>63187</v>
      </c>
      <c r="L8" s="24">
        <v>72202</v>
      </c>
      <c r="M8" s="24">
        <v>81185</v>
      </c>
      <c r="N8" s="24">
        <v>100370</v>
      </c>
      <c r="O8" s="24">
        <v>120321</v>
      </c>
      <c r="P8" s="24">
        <v>141644</v>
      </c>
      <c r="Q8" s="24">
        <v>138276</v>
      </c>
      <c r="R8" s="24">
        <v>152446</v>
      </c>
      <c r="S8" s="24">
        <v>164027</v>
      </c>
      <c r="T8" s="24">
        <v>172740</v>
      </c>
      <c r="U8" s="24">
        <v>193000</v>
      </c>
      <c r="V8" s="24">
        <v>224126</v>
      </c>
      <c r="W8" s="24">
        <v>239351</v>
      </c>
      <c r="X8" s="24">
        <v>255950</v>
      </c>
      <c r="Y8" s="24">
        <v>277233</v>
      </c>
      <c r="Z8" s="24">
        <v>305320</v>
      </c>
      <c r="AA8" s="24">
        <v>303693</v>
      </c>
      <c r="AB8" s="24">
        <v>293972</v>
      </c>
      <c r="AC8" s="24">
        <v>302355</v>
      </c>
      <c r="AD8" s="24">
        <v>326183</v>
      </c>
      <c r="AE8" s="24">
        <v>337614</v>
      </c>
      <c r="AF8" s="24">
        <v>341269</v>
      </c>
      <c r="AG8" s="24">
        <v>359595</v>
      </c>
      <c r="AH8" s="24">
        <v>394098</v>
      </c>
      <c r="AI8" s="24">
        <v>408509</v>
      </c>
      <c r="AJ8" s="24">
        <v>423120</v>
      </c>
      <c r="AK8" s="24">
        <v>444542</v>
      </c>
      <c r="AL8" s="24">
        <v>493665</v>
      </c>
      <c r="AM8" s="24">
        <v>519819</v>
      </c>
      <c r="AN8" s="24">
        <v>553219</v>
      </c>
      <c r="AO8" s="24">
        <v>595922</v>
      </c>
      <c r="AP8" s="24">
        <v>706274</v>
      </c>
      <c r="AQ8" s="24">
        <v>769714</v>
      </c>
      <c r="AR8" s="24">
        <v>799152</v>
      </c>
      <c r="AS8" s="25">
        <v>846587</v>
      </c>
    </row>
    <row r="9" spans="1:47" ht="3" customHeight="1" x14ac:dyDescent="0.25">
      <c r="A9" s="23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7"/>
    </row>
    <row r="10" spans="1:47" ht="15.75" x14ac:dyDescent="0.25">
      <c r="A10" s="23" t="s">
        <v>0</v>
      </c>
      <c r="B10" s="28">
        <v>9475.5819531696179</v>
      </c>
      <c r="C10" s="28">
        <v>10776</v>
      </c>
      <c r="D10" s="28">
        <v>9667</v>
      </c>
      <c r="E10" s="28">
        <v>14811.012512330615</v>
      </c>
      <c r="F10" s="28">
        <v>14872</v>
      </c>
      <c r="G10" s="28">
        <v>17779</v>
      </c>
      <c r="H10" s="28">
        <v>21147</v>
      </c>
      <c r="I10" s="28">
        <v>23246</v>
      </c>
      <c r="J10" s="28">
        <v>29928</v>
      </c>
      <c r="K10" s="28">
        <v>35148</v>
      </c>
      <c r="L10" s="28">
        <v>38326</v>
      </c>
      <c r="M10" s="28">
        <v>44334</v>
      </c>
      <c r="N10" s="28">
        <v>56444</v>
      </c>
      <c r="O10" s="28">
        <v>69604</v>
      </c>
      <c r="P10" s="28">
        <v>71130</v>
      </c>
      <c r="Q10" s="28">
        <v>76223</v>
      </c>
      <c r="R10" s="28">
        <v>93986</v>
      </c>
      <c r="S10" s="28">
        <v>99957</v>
      </c>
      <c r="T10" s="28">
        <v>97878</v>
      </c>
      <c r="U10" s="28">
        <v>101967</v>
      </c>
      <c r="V10" s="28">
        <v>126220</v>
      </c>
      <c r="W10" s="28">
        <v>128605</v>
      </c>
      <c r="X10" s="28">
        <v>135210</v>
      </c>
      <c r="Y10" s="28">
        <v>142586</v>
      </c>
      <c r="Z10" s="28">
        <v>165189</v>
      </c>
      <c r="AA10" s="28">
        <v>166838</v>
      </c>
      <c r="AB10" s="28">
        <v>163707</v>
      </c>
      <c r="AC10" s="28">
        <v>168673</v>
      </c>
      <c r="AD10" s="28">
        <v>187156</v>
      </c>
      <c r="AE10" s="28">
        <v>193769</v>
      </c>
      <c r="AF10" s="28">
        <v>186573</v>
      </c>
      <c r="AG10" s="28">
        <v>193635</v>
      </c>
      <c r="AH10" s="28">
        <v>215299</v>
      </c>
      <c r="AI10" s="28">
        <v>224858</v>
      </c>
      <c r="AJ10" s="28">
        <v>233091</v>
      </c>
      <c r="AK10" s="28">
        <v>231598</v>
      </c>
      <c r="AL10" s="28">
        <v>259560</v>
      </c>
      <c r="AM10" s="28">
        <v>265387</v>
      </c>
      <c r="AN10" s="28">
        <v>292406</v>
      </c>
      <c r="AO10" s="28">
        <v>336756</v>
      </c>
      <c r="AP10" s="28">
        <v>376992</v>
      </c>
      <c r="AQ10" s="28">
        <v>428203</v>
      </c>
      <c r="AR10" s="28">
        <v>471823</v>
      </c>
      <c r="AS10" s="29">
        <v>512578</v>
      </c>
    </row>
    <row r="11" spans="1:47" ht="15.75" x14ac:dyDescent="0.25">
      <c r="A11" s="23" t="s">
        <v>2</v>
      </c>
      <c r="B11" s="28">
        <v>2886.1437571000724</v>
      </c>
      <c r="C11" s="28">
        <v>3589</v>
      </c>
      <c r="D11" s="28">
        <v>3283</v>
      </c>
      <c r="E11" s="28">
        <v>3784.9813074460394</v>
      </c>
      <c r="F11" s="28">
        <v>4155</v>
      </c>
      <c r="G11" s="28">
        <v>4854</v>
      </c>
      <c r="H11" s="28">
        <v>4908</v>
      </c>
      <c r="I11" s="28">
        <v>5449</v>
      </c>
      <c r="J11" s="28">
        <v>6383</v>
      </c>
      <c r="K11" s="28">
        <v>7221</v>
      </c>
      <c r="L11" s="28">
        <v>8322</v>
      </c>
      <c r="M11" s="28">
        <v>9348</v>
      </c>
      <c r="N11" s="28">
        <v>10790</v>
      </c>
      <c r="O11" s="28">
        <v>14373</v>
      </c>
      <c r="P11" s="28">
        <v>8322</v>
      </c>
      <c r="Q11" s="28">
        <v>23124</v>
      </c>
      <c r="R11" s="28">
        <v>16694</v>
      </c>
      <c r="S11" s="28">
        <v>17560</v>
      </c>
      <c r="T11" s="28">
        <v>15013</v>
      </c>
      <c r="U11" s="28">
        <v>21495</v>
      </c>
      <c r="V11" s="28">
        <v>22045</v>
      </c>
      <c r="W11" s="28">
        <v>21974</v>
      </c>
      <c r="X11" s="28">
        <v>23583</v>
      </c>
      <c r="Y11" s="28">
        <v>26762</v>
      </c>
      <c r="Z11" s="28">
        <v>29783</v>
      </c>
      <c r="AA11" s="28">
        <v>29855</v>
      </c>
      <c r="AB11" s="28">
        <v>30746</v>
      </c>
      <c r="AC11" s="28">
        <v>31377</v>
      </c>
      <c r="AD11" s="28">
        <v>35649</v>
      </c>
      <c r="AE11" s="28">
        <v>36318</v>
      </c>
      <c r="AF11" s="28">
        <v>37923</v>
      </c>
      <c r="AG11" s="28">
        <v>39211</v>
      </c>
      <c r="AH11" s="28">
        <v>43969</v>
      </c>
      <c r="AI11" s="28">
        <v>44385</v>
      </c>
      <c r="AJ11" s="28">
        <v>42183</v>
      </c>
      <c r="AK11" s="28">
        <v>43888</v>
      </c>
      <c r="AL11" s="28">
        <v>47602</v>
      </c>
      <c r="AM11" s="28">
        <v>49547</v>
      </c>
      <c r="AN11" s="28">
        <v>52063</v>
      </c>
      <c r="AO11" s="28">
        <v>54034</v>
      </c>
      <c r="AP11" s="28">
        <v>61159</v>
      </c>
      <c r="AQ11" s="28">
        <v>61775</v>
      </c>
      <c r="AR11" s="28">
        <v>64794</v>
      </c>
      <c r="AS11" s="29">
        <v>62577</v>
      </c>
    </row>
    <row r="12" spans="1:47" ht="15.75" x14ac:dyDescent="0.25">
      <c r="A12" s="23" t="s">
        <v>3</v>
      </c>
      <c r="B12" s="28">
        <v>3857.2207863247863</v>
      </c>
      <c r="C12" s="28">
        <v>4896</v>
      </c>
      <c r="D12" s="28">
        <v>4463</v>
      </c>
      <c r="E12" s="28">
        <v>4801.8215384615387</v>
      </c>
      <c r="F12" s="28">
        <v>3181</v>
      </c>
      <c r="G12" s="28">
        <v>3518</v>
      </c>
      <c r="H12" s="28">
        <v>3966</v>
      </c>
      <c r="I12" s="28">
        <v>3960</v>
      </c>
      <c r="J12" s="28">
        <v>4183</v>
      </c>
      <c r="K12" s="28">
        <v>4123</v>
      </c>
      <c r="L12" s="28">
        <v>4738</v>
      </c>
      <c r="M12" s="28">
        <v>4840</v>
      </c>
      <c r="N12" s="28">
        <v>5039</v>
      </c>
      <c r="O12" s="28">
        <v>5652</v>
      </c>
      <c r="P12" s="28">
        <v>4738</v>
      </c>
      <c r="Q12" s="28">
        <v>7477</v>
      </c>
      <c r="R12" s="28">
        <v>7155</v>
      </c>
      <c r="S12" s="28">
        <v>7513</v>
      </c>
      <c r="T12" s="28">
        <v>6325</v>
      </c>
      <c r="U12" s="28">
        <v>9949</v>
      </c>
      <c r="V12" s="28">
        <v>11206</v>
      </c>
      <c r="W12" s="28">
        <v>12043</v>
      </c>
      <c r="X12" s="28">
        <v>8955</v>
      </c>
      <c r="Y12" s="28">
        <v>16175</v>
      </c>
      <c r="Z12" s="28">
        <v>15715</v>
      </c>
      <c r="AA12" s="28">
        <v>18907</v>
      </c>
      <c r="AB12" s="28">
        <v>18216</v>
      </c>
      <c r="AC12" s="28">
        <v>18557</v>
      </c>
      <c r="AD12" s="28">
        <v>20516</v>
      </c>
      <c r="AE12" s="28">
        <v>22670</v>
      </c>
      <c r="AF12" s="28">
        <v>23368</v>
      </c>
      <c r="AG12" s="28">
        <v>24052</v>
      </c>
      <c r="AH12" s="28">
        <v>24200</v>
      </c>
      <c r="AI12" s="28">
        <v>27119</v>
      </c>
      <c r="AJ12" s="28">
        <v>30014</v>
      </c>
      <c r="AK12" s="28">
        <v>33209</v>
      </c>
      <c r="AL12" s="28">
        <v>37399</v>
      </c>
      <c r="AM12" s="28">
        <v>37863</v>
      </c>
      <c r="AN12" s="28">
        <v>42108</v>
      </c>
      <c r="AO12" s="28">
        <v>45959</v>
      </c>
      <c r="AP12" s="28">
        <v>50905</v>
      </c>
      <c r="AQ12" s="28">
        <v>57865</v>
      </c>
      <c r="AR12" s="28">
        <v>69480</v>
      </c>
      <c r="AS12" s="29">
        <v>80783</v>
      </c>
    </row>
    <row r="13" spans="1:47" ht="15.75" x14ac:dyDescent="0.25">
      <c r="A13" s="23" t="s">
        <v>4</v>
      </c>
      <c r="B13" s="30"/>
      <c r="C13" s="30"/>
      <c r="D13" s="30"/>
      <c r="E13" s="30"/>
      <c r="F13" s="30"/>
      <c r="G13" s="30"/>
      <c r="H13" s="30">
        <v>708</v>
      </c>
      <c r="I13" s="30"/>
      <c r="J13" s="30"/>
      <c r="K13" s="30"/>
      <c r="L13" s="30"/>
      <c r="M13" s="30">
        <v>1416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>
        <v>6676</v>
      </c>
      <c r="AA13" s="30">
        <v>6609</v>
      </c>
      <c r="AB13" s="30">
        <v>6845</v>
      </c>
      <c r="AC13" s="30">
        <v>7326</v>
      </c>
      <c r="AD13" s="30">
        <v>8102</v>
      </c>
      <c r="AE13" s="30">
        <v>8235</v>
      </c>
      <c r="AF13" s="30">
        <v>8490</v>
      </c>
      <c r="AG13" s="30">
        <v>9164</v>
      </c>
      <c r="AH13" s="30">
        <v>10116</v>
      </c>
      <c r="AI13" s="30">
        <v>10375</v>
      </c>
      <c r="AJ13" s="30">
        <v>10835</v>
      </c>
      <c r="AK13" s="30">
        <v>11892</v>
      </c>
      <c r="AL13" s="30">
        <v>13622</v>
      </c>
      <c r="AM13" s="30">
        <v>14577</v>
      </c>
      <c r="AN13" s="30">
        <v>15863</v>
      </c>
      <c r="AO13" s="30">
        <v>18268</v>
      </c>
      <c r="AP13" s="30">
        <v>21405</v>
      </c>
      <c r="AQ13" s="30">
        <v>23263</v>
      </c>
      <c r="AR13" s="30">
        <v>22843</v>
      </c>
      <c r="AS13" s="31">
        <v>24395</v>
      </c>
    </row>
    <row r="14" spans="1:47" s="4" customFormat="1" ht="15.75" x14ac:dyDescent="0.25">
      <c r="A14" s="32" t="s">
        <v>5</v>
      </c>
      <c r="B14" s="30"/>
      <c r="C14" s="30"/>
      <c r="D14" s="30"/>
      <c r="E14" s="30"/>
      <c r="F14" s="30"/>
      <c r="G14" s="30"/>
      <c r="H14" s="30">
        <v>633</v>
      </c>
      <c r="I14" s="30"/>
      <c r="J14" s="30"/>
      <c r="K14" s="30"/>
      <c r="L14" s="30"/>
      <c r="M14" s="30">
        <v>1242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>
        <v>6154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>
        <v>14577</v>
      </c>
      <c r="AO14" s="30">
        <v>15863</v>
      </c>
      <c r="AP14" s="30">
        <v>18268</v>
      </c>
      <c r="AQ14" s="30">
        <v>21405</v>
      </c>
      <c r="AR14" s="30">
        <v>23263</v>
      </c>
      <c r="AS14" s="31">
        <f>AR13</f>
        <v>22843</v>
      </c>
    </row>
    <row r="15" spans="1:47" s="4" customFormat="1" ht="15.75" x14ac:dyDescent="0.25">
      <c r="A15" s="33" t="s">
        <v>6</v>
      </c>
      <c r="B15" s="30">
        <v>303</v>
      </c>
      <c r="C15" s="30">
        <v>306</v>
      </c>
      <c r="D15" s="30">
        <v>315</v>
      </c>
      <c r="E15" s="30">
        <v>456</v>
      </c>
      <c r="F15" s="30">
        <v>562</v>
      </c>
      <c r="G15" s="30">
        <v>598</v>
      </c>
      <c r="H15" s="30">
        <v>671</v>
      </c>
      <c r="I15" s="30">
        <v>857</v>
      </c>
      <c r="J15" s="30">
        <v>1009</v>
      </c>
      <c r="K15" s="30">
        <v>1055</v>
      </c>
      <c r="L15" s="30">
        <v>1172</v>
      </c>
      <c r="M15" s="30">
        <v>1224</v>
      </c>
      <c r="N15" s="30">
        <v>1631</v>
      </c>
      <c r="O15" s="30">
        <v>1933</v>
      </c>
      <c r="P15" s="30">
        <v>2080</v>
      </c>
      <c r="Q15" s="30">
        <v>2308</v>
      </c>
      <c r="R15" s="30">
        <v>2687</v>
      </c>
      <c r="S15" s="30">
        <v>2998</v>
      </c>
      <c r="T15" s="30">
        <v>3266</v>
      </c>
      <c r="U15" s="30">
        <v>3725</v>
      </c>
      <c r="V15" s="30">
        <v>4380</v>
      </c>
      <c r="W15" s="30">
        <v>4876</v>
      </c>
      <c r="X15" s="30">
        <v>5253</v>
      </c>
      <c r="Y15" s="30">
        <v>5823</v>
      </c>
      <c r="Z15" s="30">
        <v>6415</v>
      </c>
      <c r="AA15" s="30">
        <v>6643</v>
      </c>
      <c r="AB15" s="30">
        <v>6727</v>
      </c>
      <c r="AC15" s="30">
        <v>7085.5</v>
      </c>
      <c r="AD15" s="30">
        <v>7714</v>
      </c>
      <c r="AE15" s="30">
        <v>8168.5</v>
      </c>
      <c r="AF15" s="30">
        <v>8362.5</v>
      </c>
      <c r="AG15" s="30">
        <v>8827</v>
      </c>
      <c r="AH15" s="30">
        <v>9640</v>
      </c>
      <c r="AI15" s="30">
        <v>10245.5</v>
      </c>
      <c r="AJ15" s="30">
        <v>10605</v>
      </c>
      <c r="AK15" s="30">
        <v>11363.5</v>
      </c>
      <c r="AL15" s="30">
        <v>12757</v>
      </c>
      <c r="AM15" s="30">
        <v>14099.5</v>
      </c>
      <c r="AN15" s="30">
        <f t="shared" ref="AN15:AS15" si="0">AVERAGE(AN13:AN14)</f>
        <v>15220</v>
      </c>
      <c r="AO15" s="30">
        <f t="shared" si="0"/>
        <v>17065.5</v>
      </c>
      <c r="AP15" s="30">
        <f t="shared" si="0"/>
        <v>19836.5</v>
      </c>
      <c r="AQ15" s="30">
        <f t="shared" si="0"/>
        <v>22334</v>
      </c>
      <c r="AR15" s="30">
        <f t="shared" si="0"/>
        <v>23053</v>
      </c>
      <c r="AS15" s="31">
        <f t="shared" si="0"/>
        <v>23619</v>
      </c>
      <c r="AU15" s="5"/>
    </row>
    <row r="16" spans="1:47" s="6" customFormat="1" ht="15.75" x14ac:dyDescent="0.25">
      <c r="A16" s="34" t="s">
        <v>12</v>
      </c>
      <c r="B16" s="35">
        <v>185.5</v>
      </c>
      <c r="C16" s="35">
        <v>88</v>
      </c>
      <c r="D16" s="35">
        <v>107</v>
      </c>
      <c r="E16" s="35">
        <v>185.5</v>
      </c>
      <c r="F16" s="35">
        <v>312</v>
      </c>
      <c r="G16" s="35">
        <v>236</v>
      </c>
      <c r="H16" s="35">
        <v>277</v>
      </c>
      <c r="I16" s="35">
        <v>315</v>
      </c>
      <c r="J16" s="35">
        <v>417</v>
      </c>
      <c r="K16" s="35">
        <v>327</v>
      </c>
      <c r="L16" s="35">
        <v>383</v>
      </c>
      <c r="M16" s="35">
        <v>444</v>
      </c>
      <c r="N16" s="35">
        <v>760</v>
      </c>
      <c r="O16" s="35">
        <v>583</v>
      </c>
      <c r="P16" s="35">
        <v>590</v>
      </c>
      <c r="Q16" s="35">
        <v>783</v>
      </c>
      <c r="R16" s="35">
        <v>945</v>
      </c>
      <c r="S16" s="35">
        <v>707</v>
      </c>
      <c r="T16" s="35">
        <v>921</v>
      </c>
      <c r="U16" s="35">
        <v>1156</v>
      </c>
      <c r="V16" s="35">
        <v>1377</v>
      </c>
      <c r="W16" s="35">
        <v>1070</v>
      </c>
      <c r="X16" s="35">
        <v>1310</v>
      </c>
      <c r="Y16" s="35">
        <v>1493</v>
      </c>
      <c r="Z16" s="35">
        <v>1520</v>
      </c>
      <c r="AA16" s="35">
        <v>1028</v>
      </c>
      <c r="AB16" s="35">
        <v>1297</v>
      </c>
      <c r="AC16" s="35">
        <v>1495</v>
      </c>
      <c r="AD16" s="35">
        <v>1862</v>
      </c>
      <c r="AE16" s="35">
        <v>1384</v>
      </c>
      <c r="AF16" s="35">
        <v>1528</v>
      </c>
      <c r="AG16" s="35">
        <v>2085</v>
      </c>
      <c r="AH16" s="35">
        <v>2413</v>
      </c>
      <c r="AI16" s="35">
        <v>1936</v>
      </c>
      <c r="AJ16" s="35">
        <v>2180</v>
      </c>
      <c r="AK16" s="35">
        <v>2803</v>
      </c>
      <c r="AL16" s="35">
        <v>3492</v>
      </c>
      <c r="AM16" s="35">
        <v>3059</v>
      </c>
      <c r="AN16" s="35">
        <v>4101</v>
      </c>
      <c r="AO16" s="35">
        <v>5649</v>
      </c>
      <c r="AP16" s="35">
        <v>6299</v>
      </c>
      <c r="AQ16" s="35">
        <v>5315</v>
      </c>
      <c r="AR16" s="35">
        <v>4714</v>
      </c>
      <c r="AS16" s="36">
        <v>5216</v>
      </c>
    </row>
    <row r="17" spans="1:45" s="6" customFormat="1" ht="15.75" x14ac:dyDescent="0.25">
      <c r="A17" s="34" t="s">
        <v>9</v>
      </c>
      <c r="B17" s="37">
        <f t="shared" ref="B17:AS17" si="1">B10+B11</f>
        <v>12361.725710269689</v>
      </c>
      <c r="C17" s="37">
        <f>C10+C11</f>
        <v>14365</v>
      </c>
      <c r="D17" s="37">
        <f t="shared" si="1"/>
        <v>12950</v>
      </c>
      <c r="E17" s="37">
        <f t="shared" si="1"/>
        <v>18595.993819776653</v>
      </c>
      <c r="F17" s="37">
        <f t="shared" si="1"/>
        <v>19027</v>
      </c>
      <c r="G17" s="37">
        <f t="shared" si="1"/>
        <v>22633</v>
      </c>
      <c r="H17" s="37">
        <f t="shared" si="1"/>
        <v>26055</v>
      </c>
      <c r="I17" s="37">
        <f t="shared" si="1"/>
        <v>28695</v>
      </c>
      <c r="J17" s="37">
        <f t="shared" si="1"/>
        <v>36311</v>
      </c>
      <c r="K17" s="37">
        <f t="shared" si="1"/>
        <v>42369</v>
      </c>
      <c r="L17" s="37">
        <f t="shared" si="1"/>
        <v>46648</v>
      </c>
      <c r="M17" s="37">
        <f t="shared" si="1"/>
        <v>53682</v>
      </c>
      <c r="N17" s="37">
        <f t="shared" si="1"/>
        <v>67234</v>
      </c>
      <c r="O17" s="37">
        <f t="shared" si="1"/>
        <v>83977</v>
      </c>
      <c r="P17" s="37">
        <f t="shared" si="1"/>
        <v>79452</v>
      </c>
      <c r="Q17" s="37">
        <f t="shared" si="1"/>
        <v>99347</v>
      </c>
      <c r="R17" s="37">
        <f t="shared" si="1"/>
        <v>110680</v>
      </c>
      <c r="S17" s="37">
        <f t="shared" si="1"/>
        <v>117517</v>
      </c>
      <c r="T17" s="37">
        <f t="shared" si="1"/>
        <v>112891</v>
      </c>
      <c r="U17" s="37">
        <f t="shared" si="1"/>
        <v>123462</v>
      </c>
      <c r="V17" s="37">
        <f t="shared" si="1"/>
        <v>148265</v>
      </c>
      <c r="W17" s="37">
        <f t="shared" si="1"/>
        <v>150579</v>
      </c>
      <c r="X17" s="37">
        <f t="shared" si="1"/>
        <v>158793</v>
      </c>
      <c r="Y17" s="37">
        <f t="shared" si="1"/>
        <v>169348</v>
      </c>
      <c r="Z17" s="37">
        <f t="shared" si="1"/>
        <v>194972</v>
      </c>
      <c r="AA17" s="37">
        <f t="shared" si="1"/>
        <v>196693</v>
      </c>
      <c r="AB17" s="37">
        <f t="shared" si="1"/>
        <v>194453</v>
      </c>
      <c r="AC17" s="37">
        <f t="shared" si="1"/>
        <v>200050</v>
      </c>
      <c r="AD17" s="37">
        <f t="shared" si="1"/>
        <v>222805</v>
      </c>
      <c r="AE17" s="37">
        <f t="shared" si="1"/>
        <v>230087</v>
      </c>
      <c r="AF17" s="37">
        <f t="shared" si="1"/>
        <v>224496</v>
      </c>
      <c r="AG17" s="37">
        <f t="shared" si="1"/>
        <v>232846</v>
      </c>
      <c r="AH17" s="37">
        <f t="shared" si="1"/>
        <v>259268</v>
      </c>
      <c r="AI17" s="37">
        <f t="shared" si="1"/>
        <v>269243</v>
      </c>
      <c r="AJ17" s="37">
        <f t="shared" si="1"/>
        <v>275274</v>
      </c>
      <c r="AK17" s="37">
        <f t="shared" si="1"/>
        <v>275486</v>
      </c>
      <c r="AL17" s="37">
        <f t="shared" si="1"/>
        <v>307162</v>
      </c>
      <c r="AM17" s="37">
        <f t="shared" si="1"/>
        <v>314934</v>
      </c>
      <c r="AN17" s="37">
        <f t="shared" si="1"/>
        <v>344469</v>
      </c>
      <c r="AO17" s="37">
        <f t="shared" si="1"/>
        <v>390790</v>
      </c>
      <c r="AP17" s="37">
        <f t="shared" si="1"/>
        <v>438151</v>
      </c>
      <c r="AQ17" s="37">
        <f t="shared" si="1"/>
        <v>489978</v>
      </c>
      <c r="AR17" s="37">
        <f t="shared" si="1"/>
        <v>536617</v>
      </c>
      <c r="AS17" s="38">
        <f t="shared" si="1"/>
        <v>575155</v>
      </c>
    </row>
    <row r="18" spans="1:45" s="7" customFormat="1" ht="15.75" x14ac:dyDescent="0.25">
      <c r="A18" s="39" t="s">
        <v>10</v>
      </c>
      <c r="B18" s="40">
        <v>25.150716135363105</v>
      </c>
      <c r="C18" s="40">
        <v>46.48</v>
      </c>
      <c r="D18" s="40">
        <v>32.19</v>
      </c>
      <c r="E18" s="40">
        <v>33.242795879595583</v>
      </c>
      <c r="F18" s="40">
        <v>25.44</v>
      </c>
      <c r="G18" s="40">
        <v>34.130000000000003</v>
      </c>
      <c r="H18" s="40">
        <v>33.57</v>
      </c>
      <c r="I18" s="40">
        <v>33.30793650793651</v>
      </c>
      <c r="J18" s="40">
        <v>31.67</v>
      </c>
      <c r="K18" s="40">
        <v>30.45</v>
      </c>
      <c r="L18" s="40">
        <v>31.81</v>
      </c>
      <c r="M18" s="40">
        <v>32.887387387387385</v>
      </c>
      <c r="N18" s="40">
        <v>35.119999999999997</v>
      </c>
      <c r="O18" s="40">
        <v>35.119999999999997</v>
      </c>
      <c r="P18" s="40">
        <v>38.18</v>
      </c>
      <c r="Q18" s="40">
        <v>49.392081736909326</v>
      </c>
      <c r="R18" s="40">
        <v>37.89</v>
      </c>
      <c r="S18" s="40">
        <v>37.25</v>
      </c>
      <c r="T18" s="40">
        <v>35.69</v>
      </c>
      <c r="U18" s="40">
        <v>49.594290657439444</v>
      </c>
      <c r="V18" s="40">
        <v>38.47</v>
      </c>
      <c r="W18" s="40">
        <v>43.95</v>
      </c>
      <c r="X18" s="40">
        <v>45.32</v>
      </c>
      <c r="Y18" s="40">
        <v>61.662424648359007</v>
      </c>
      <c r="Z18" s="40">
        <v>47.46</v>
      </c>
      <c r="AA18" s="40">
        <v>44.02</v>
      </c>
      <c r="AB18" s="40">
        <v>37.909999999999997</v>
      </c>
      <c r="AC18" s="40">
        <v>34.6</v>
      </c>
      <c r="AD18" s="40">
        <v>29.5</v>
      </c>
      <c r="AE18" s="40">
        <v>28.95</v>
      </c>
      <c r="AF18" s="40">
        <v>32.21</v>
      </c>
      <c r="AG18" s="40">
        <v>26.67</v>
      </c>
      <c r="AH18" s="40">
        <v>25.79</v>
      </c>
      <c r="AI18" s="40">
        <v>23.88</v>
      </c>
      <c r="AJ18" s="40">
        <v>26.86</v>
      </c>
      <c r="AK18" s="40">
        <v>25.23</v>
      </c>
      <c r="AL18" s="40">
        <v>21.54</v>
      </c>
      <c r="AM18" s="40">
        <v>24.37</v>
      </c>
      <c r="AN18" s="40">
        <v>19.809999999999999</v>
      </c>
      <c r="AO18" s="40">
        <v>11.13</v>
      </c>
      <c r="AP18" s="40">
        <v>14.38</v>
      </c>
      <c r="AQ18" s="40">
        <v>15.08824082784572</v>
      </c>
      <c r="AR18" s="40">
        <v>15.25</v>
      </c>
      <c r="AS18" s="41">
        <v>15.62</v>
      </c>
    </row>
    <row r="19" spans="1:45" s="7" customFormat="1" ht="15.75" x14ac:dyDescent="0.25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1"/>
    </row>
    <row r="20" spans="1:45" ht="15.75" x14ac:dyDescent="0.25">
      <c r="A20" s="42" t="s">
        <v>8</v>
      </c>
      <c r="B20" s="43"/>
      <c r="C20" s="43"/>
      <c r="D20" s="43"/>
      <c r="E20" s="43"/>
      <c r="F20" s="43"/>
      <c r="G20" s="43">
        <f>G21*G22</f>
        <v>302016.12</v>
      </c>
      <c r="H20" s="43">
        <f t="shared" ref="H20:AS20" si="2">H21*H22</f>
        <v>214069.3</v>
      </c>
      <c r="I20" s="43">
        <f t="shared" si="2"/>
        <v>247130.46</v>
      </c>
      <c r="J20" s="43">
        <f t="shared" si="2"/>
        <v>467581.95</v>
      </c>
      <c r="K20" s="43">
        <f t="shared" si="2"/>
        <v>612152.45000000007</v>
      </c>
      <c r="L20" s="43">
        <f t="shared" si="2"/>
        <v>813091.68</v>
      </c>
      <c r="M20" s="43">
        <f t="shared" si="2"/>
        <v>1354507.23</v>
      </c>
      <c r="N20" s="43">
        <f t="shared" si="2"/>
        <v>1758749.5199999998</v>
      </c>
      <c r="O20" s="43">
        <f t="shared" si="2"/>
        <v>1876356</v>
      </c>
      <c r="P20" s="43">
        <f t="shared" si="2"/>
        <v>806512.26</v>
      </c>
      <c r="Q20" s="43">
        <f t="shared" si="2"/>
        <v>650185.56000000006</v>
      </c>
      <c r="R20" s="43">
        <f t="shared" si="2"/>
        <v>574670.25</v>
      </c>
      <c r="S20" s="43">
        <f t="shared" si="2"/>
        <v>876720.66</v>
      </c>
      <c r="T20" s="43">
        <f t="shared" si="2"/>
        <v>1402472.38</v>
      </c>
      <c r="U20" s="43">
        <f t="shared" si="2"/>
        <v>1481697.3599999999</v>
      </c>
      <c r="V20" s="43">
        <f t="shared" si="2"/>
        <v>1609234.9</v>
      </c>
      <c r="W20" s="43">
        <f t="shared" si="2"/>
        <v>1848565.77</v>
      </c>
      <c r="X20" s="43">
        <f t="shared" si="2"/>
        <v>1552548.12</v>
      </c>
      <c r="Y20" s="43">
        <f t="shared" si="2"/>
        <v>1774306.32</v>
      </c>
      <c r="Z20" s="43">
        <f t="shared" si="2"/>
        <v>1594590.78</v>
      </c>
      <c r="AA20" s="43">
        <f t="shared" si="2"/>
        <v>1311500.82</v>
      </c>
      <c r="AB20" s="43">
        <f t="shared" si="2"/>
        <v>1727984.06</v>
      </c>
      <c r="AC20" s="43">
        <f t="shared" si="2"/>
        <v>1727984.06</v>
      </c>
      <c r="AD20" s="43">
        <f t="shared" si="2"/>
        <v>2132707.5</v>
      </c>
      <c r="AE20" s="43">
        <f t="shared" si="2"/>
        <v>1614019.77</v>
      </c>
      <c r="AF20" s="43">
        <f t="shared" si="2"/>
        <v>1825625.5999999999</v>
      </c>
      <c r="AG20" s="43">
        <f t="shared" si="2"/>
        <v>1759385.18</v>
      </c>
      <c r="AH20" s="43">
        <f t="shared" si="2"/>
        <v>2510605.4</v>
      </c>
      <c r="AI20" s="43">
        <f t="shared" si="2"/>
        <v>2373577.4400000004</v>
      </c>
      <c r="AJ20" s="43">
        <f t="shared" si="2"/>
        <v>2522867.31</v>
      </c>
      <c r="AK20" s="43">
        <f t="shared" si="2"/>
        <v>2944009.6</v>
      </c>
      <c r="AL20" s="43">
        <f t="shared" si="2"/>
        <v>3853799.88</v>
      </c>
      <c r="AM20" s="43">
        <f t="shared" si="2"/>
        <v>5688696.7000000002</v>
      </c>
      <c r="AN20" s="43">
        <f t="shared" si="2"/>
        <v>8473995.1199999992</v>
      </c>
      <c r="AO20" s="43">
        <f t="shared" si="2"/>
        <v>9273797.3999999985</v>
      </c>
      <c r="AP20" s="43">
        <f t="shared" si="2"/>
        <v>12487967.82</v>
      </c>
      <c r="AQ20" s="43">
        <f t="shared" si="2"/>
        <v>13800681.84</v>
      </c>
      <c r="AR20" s="43">
        <f t="shared" si="2"/>
        <v>5947128.0800000001</v>
      </c>
      <c r="AS20" s="44">
        <f t="shared" si="2"/>
        <v>3838596.7100000004</v>
      </c>
    </row>
    <row r="21" spans="1:45" ht="15.75" x14ac:dyDescent="0.25">
      <c r="A21" s="23" t="s">
        <v>7</v>
      </c>
      <c r="B21" s="45"/>
      <c r="C21" s="45"/>
      <c r="D21" s="45"/>
      <c r="E21" s="45"/>
      <c r="F21" s="45"/>
      <c r="G21" s="46">
        <v>13.99</v>
      </c>
      <c r="H21" s="46">
        <v>9.6999999999999993</v>
      </c>
      <c r="I21" s="47">
        <v>11.01</v>
      </c>
      <c r="J21" s="47">
        <v>20.350000000000001</v>
      </c>
      <c r="K21" s="47">
        <v>25.55</v>
      </c>
      <c r="L21" s="47">
        <v>33.56</v>
      </c>
      <c r="M21" s="47">
        <v>54.69</v>
      </c>
      <c r="N21" s="47">
        <v>34.119999999999997</v>
      </c>
      <c r="O21" s="47">
        <v>36</v>
      </c>
      <c r="P21" s="47">
        <v>15.42</v>
      </c>
      <c r="Q21" s="47">
        <v>12.33</v>
      </c>
      <c r="R21" s="47">
        <v>10.85</v>
      </c>
      <c r="S21" s="47">
        <v>16.41</v>
      </c>
      <c r="T21" s="47">
        <v>25.99</v>
      </c>
      <c r="U21" s="47">
        <v>27.06</v>
      </c>
      <c r="V21" s="47">
        <v>28.99</v>
      </c>
      <c r="W21" s="47">
        <v>27.21</v>
      </c>
      <c r="X21" s="47">
        <v>22.78</v>
      </c>
      <c r="Y21" s="47">
        <v>25.86</v>
      </c>
      <c r="Z21" s="47">
        <v>23.19</v>
      </c>
      <c r="AA21" s="47">
        <v>19.39</v>
      </c>
      <c r="AB21" s="47">
        <v>26.62</v>
      </c>
      <c r="AC21" s="48">
        <v>26.62</v>
      </c>
      <c r="AD21" s="48">
        <v>34.65</v>
      </c>
      <c r="AE21" s="48">
        <v>26.07</v>
      </c>
      <c r="AF21" s="48">
        <v>30.88</v>
      </c>
      <c r="AG21" s="48">
        <v>29.89</v>
      </c>
      <c r="AH21" s="48">
        <v>42.92</v>
      </c>
      <c r="AI21" s="48">
        <v>41.34</v>
      </c>
      <c r="AJ21" s="48">
        <v>46.17</v>
      </c>
      <c r="AK21" s="48">
        <v>55.09</v>
      </c>
      <c r="AL21" s="48">
        <v>73.739999999999995</v>
      </c>
      <c r="AM21" s="48">
        <v>108.65</v>
      </c>
      <c r="AN21" s="48">
        <v>162.16</v>
      </c>
      <c r="AO21" s="48">
        <v>175.7</v>
      </c>
      <c r="AP21" s="48">
        <v>237.78</v>
      </c>
      <c r="AQ21" s="48">
        <v>262.69</v>
      </c>
      <c r="AR21" s="48">
        <v>113.27</v>
      </c>
      <c r="AS21" s="49">
        <v>69.290000000000006</v>
      </c>
    </row>
    <row r="22" spans="1:45" ht="15.75" x14ac:dyDescent="0.25">
      <c r="A22" s="23" t="s">
        <v>11</v>
      </c>
      <c r="B22" s="50"/>
      <c r="C22" s="50"/>
      <c r="D22" s="50"/>
      <c r="E22" s="50"/>
      <c r="F22" s="50"/>
      <c r="G22" s="51">
        <v>21588</v>
      </c>
      <c r="H22" s="51">
        <v>22069</v>
      </c>
      <c r="I22" s="52">
        <v>22446</v>
      </c>
      <c r="J22" s="52">
        <v>22977</v>
      </c>
      <c r="K22" s="52">
        <v>23959</v>
      </c>
      <c r="L22" s="52">
        <v>24228</v>
      </c>
      <c r="M22" s="52">
        <v>24767</v>
      </c>
      <c r="N22" s="52">
        <v>51546</v>
      </c>
      <c r="O22" s="52">
        <v>52121</v>
      </c>
      <c r="P22" s="52">
        <v>52303</v>
      </c>
      <c r="Q22" s="52">
        <v>52732</v>
      </c>
      <c r="R22" s="52">
        <v>52965</v>
      </c>
      <c r="S22" s="52">
        <v>53426</v>
      </c>
      <c r="T22" s="52">
        <v>53962</v>
      </c>
      <c r="U22" s="52">
        <v>54756</v>
      </c>
      <c r="V22" s="52">
        <v>55510</v>
      </c>
      <c r="W22" s="52">
        <v>67937</v>
      </c>
      <c r="X22" s="52">
        <v>68154</v>
      </c>
      <c r="Y22" s="52">
        <v>68612</v>
      </c>
      <c r="Z22" s="52">
        <v>68762</v>
      </c>
      <c r="AA22" s="52">
        <v>67638</v>
      </c>
      <c r="AB22" s="52">
        <v>64913</v>
      </c>
      <c r="AC22" s="53">
        <v>64913</v>
      </c>
      <c r="AD22" s="54">
        <v>61550</v>
      </c>
      <c r="AE22" s="55">
        <v>61911</v>
      </c>
      <c r="AF22" s="55">
        <v>59120</v>
      </c>
      <c r="AG22" s="55">
        <v>58862</v>
      </c>
      <c r="AH22" s="55">
        <v>58495</v>
      </c>
      <c r="AI22" s="55">
        <v>57416</v>
      </c>
      <c r="AJ22" s="55">
        <v>54643</v>
      </c>
      <c r="AK22" s="55">
        <v>53440</v>
      </c>
      <c r="AL22" s="55">
        <v>52262</v>
      </c>
      <c r="AM22" s="55">
        <v>52358</v>
      </c>
      <c r="AN22" s="55">
        <v>52257</v>
      </c>
      <c r="AO22" s="55">
        <v>52782</v>
      </c>
      <c r="AP22" s="55">
        <v>52519</v>
      </c>
      <c r="AQ22" s="55">
        <v>52536</v>
      </c>
      <c r="AR22" s="55">
        <v>52504</v>
      </c>
      <c r="AS22" s="56">
        <v>55399</v>
      </c>
    </row>
    <row r="23" spans="1:45" x14ac:dyDescent="0.2">
      <c r="A23" s="2"/>
      <c r="B23" s="2"/>
      <c r="C23" s="2"/>
      <c r="D23" s="2"/>
      <c r="E23" s="2"/>
      <c r="F23" s="2"/>
      <c r="G23" s="2"/>
      <c r="H23" s="2"/>
      <c r="I23" s="2"/>
      <c r="K23" s="9"/>
      <c r="AA23" s="10"/>
    </row>
    <row r="24" spans="1:45" x14ac:dyDescent="0.2">
      <c r="A24" s="2"/>
      <c r="B24" s="2"/>
      <c r="C24" s="2"/>
      <c r="D24" s="2"/>
      <c r="E24" s="2"/>
      <c r="F24" s="2"/>
      <c r="G24" s="2"/>
      <c r="H24" s="2"/>
      <c r="I24" s="2"/>
      <c r="K24" s="9"/>
    </row>
    <row r="25" spans="1:45" x14ac:dyDescent="0.2">
      <c r="A25" s="2"/>
      <c r="B25" s="2"/>
      <c r="C25" s="2"/>
      <c r="D25" s="2"/>
      <c r="F25" s="8"/>
      <c r="G25" s="8"/>
      <c r="H25" s="8"/>
      <c r="I25" s="8"/>
      <c r="J25" s="8"/>
      <c r="K25" s="8"/>
      <c r="L25" s="8"/>
      <c r="M25" s="8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_x0020_Name xmlns="d04e6db4-d562-49e7-b071-c561677279a8">16187</Content_x0020_Name>
    <Status xmlns="d04e6db4-d562-49e7-b071-c561677279a8">Available</Status>
    <_dlc_DocId xmlns="d314d7ef-47d2-49ec-98a2-beb62148fffe">2CPRT4FFDSWV-364310994-13833</_dlc_DocId>
    <_dlc_DocIdUrl xmlns="d314d7ef-47d2-49ec-98a2-beb62148fffe">
      <Url>http://u20358870.wmcasemgmt.com/sites/casemanagement/_layouts/15/DocIdRedir.aspx?ID=2CPRT4FFDSWV-364310994-13833</Url>
      <Description>2CPRT4FFDSWV-364310994-13833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AE098808974BABB3C8C30710F05E" ma:contentTypeVersion="16" ma:contentTypeDescription="Create a new document." ma:contentTypeScope="" ma:versionID="8f917bc76bf38110fb25460b17c150a7">
  <xsd:schema xmlns:xsd="http://www.w3.org/2001/XMLSchema" xmlns:xs="http://www.w3.org/2001/XMLSchema" xmlns:p="http://schemas.microsoft.com/office/2006/metadata/properties" xmlns:ns2="d04e6db4-d562-49e7-b071-c561677279a8" xmlns:ns3="d314d7ef-47d2-49ec-98a2-beb62148fffe" targetNamespace="http://schemas.microsoft.com/office/2006/metadata/properties" ma:root="true" ma:fieldsID="0cc227df2b98f12e3a7cb9ce6ca39b69" ns2:_="" ns3:_="">
    <xsd:import namespace="d04e6db4-d562-49e7-b071-c561677279a8"/>
    <xsd:import namespace="d314d7ef-47d2-49ec-98a2-beb62148fffe"/>
    <xsd:element name="properties">
      <xsd:complexType>
        <xsd:sequence>
          <xsd:element name="documentManagement">
            <xsd:complexType>
              <xsd:all>
                <xsd:element ref="ns2:Content_x0020_Name" minOccurs="0"/>
                <xsd:element ref="ns2:Content_x0020_Name_x003a_ID" minOccurs="0"/>
                <xsd:element ref="ns2:Status" minOccurs="0"/>
                <xsd:element ref="ns2:Content_x0020_Name_x003a_Title" minOccurs="0"/>
                <xsd:element ref="ns3:SharedWithUsers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e6db4-d562-49e7-b071-c561677279a8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nillable="true" ma:displayName="Content Name" ma:indexed="true" ma:list="{2a1dccef-5bbd-4239-9d2c-9dab3c3bdaeb}" ma:internalName="Content_x0020_Name" ma:showField="Title">
      <xsd:simpleType>
        <xsd:restriction base="dms:Lookup"/>
      </xsd:simpleType>
    </xsd:element>
    <xsd:element name="Content_x0020_Name_x003a_ID" ma:index="9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Status" ma:index="10" nillable="true" ma:displayName="Status" ma:default="Available" ma:format="Dropdown" ma:internalName="Status">
      <xsd:simpleType>
        <xsd:restriction base="dms:Choice">
          <xsd:enumeration value="Available"/>
          <xsd:enumeration value="Restricted"/>
          <xsd:enumeration value="Retired"/>
        </xsd:restriction>
      </xsd:simpleType>
    </xsd:element>
    <xsd:element name="Content_x0020_Name_x003a_Title" ma:index="11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4d7ef-47d2-49ec-98a2-beb62148fff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56BF4E-47FC-45BE-ACB6-3FA116344539}"/>
</file>

<file path=customXml/itemProps2.xml><?xml version="1.0" encoding="utf-8"?>
<ds:datastoreItem xmlns:ds="http://schemas.openxmlformats.org/officeDocument/2006/customXml" ds:itemID="{6878D339-68D1-479D-8900-B88B8D16E872}"/>
</file>

<file path=customXml/itemProps3.xml><?xml version="1.0" encoding="utf-8"?>
<ds:datastoreItem xmlns:ds="http://schemas.openxmlformats.org/officeDocument/2006/customXml" ds:itemID="{B2B01980-5969-4857-BBF3-6D9D60AC1265}"/>
</file>

<file path=customXml/itemProps4.xml><?xml version="1.0" encoding="utf-8"?>
<ds:datastoreItem xmlns:ds="http://schemas.openxmlformats.org/officeDocument/2006/customXml" ds:itemID="{2C622E98-9429-4556-BDBC-4622CC1A23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Base Data for CLV</vt:lpstr>
    </vt:vector>
  </TitlesOfParts>
  <Company>Darden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Netflix, Inc.: The Customer Strikes Back (SPREADSHEET)</dc:title>
  <dc:subject/>
  <dc:creator>venkatesan</dc:creator>
  <cp:keywords/>
  <dc:description/>
  <cp:lastModifiedBy>Alston, Sherry</cp:lastModifiedBy>
  <dcterms:created xsi:type="dcterms:W3CDTF">2008-04-07T15:56:04Z</dcterms:created>
  <dcterms:modified xsi:type="dcterms:W3CDTF">2015-12-07T18:26:20Z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CFileType">
    <vt:lpwstr>Supplemental File</vt:lpwstr>
  </property>
  <property fmtid="{D5CDD505-2E9C-101B-9397-08002B2CF9AE}" pid="3" name="Owner">
    <vt:lpwstr>19</vt:lpwstr>
  </property>
  <property fmtid="{D5CDD505-2E9C-101B-9397-08002B2CF9AE}" pid="4" name="SubjectArea">
    <vt:lpwstr>Marketing</vt:lpwstr>
  </property>
  <property fmtid="{D5CDD505-2E9C-101B-9397-08002B2CF9AE}" pid="5" name="FileGUID">
    <vt:lpwstr>7812ed03-c9b8-4fe2-9007-1428b97cf366</vt:lpwstr>
  </property>
  <property fmtid="{D5CDD505-2E9C-101B-9397-08002B2CF9AE}" pid="6" name="VersionModifier">
    <vt:lpwstr>201</vt:lpwstr>
  </property>
  <property fmtid="{D5CDD505-2E9C-101B-9397-08002B2CF9AE}" pid="7" name="MetadataLibrary">
    <vt:lpwstr>Editing Metadata</vt:lpwstr>
  </property>
  <property fmtid="{D5CDD505-2E9C-101B-9397-08002B2CF9AE}" pid="8" name="MetadataURL">
    <vt:lpwstr>http://casemanagement.darden.virginia.edu/Lists/Editing Metadata/DispForm.aspx?ID=965, View Document Metadata</vt:lpwstr>
  </property>
  <property fmtid="{D5CDD505-2E9C-101B-9397-08002B2CF9AE}" pid="9" name="ApprovalState">
    <vt:lpwstr>New Document</vt:lpwstr>
  </property>
  <property fmtid="{D5CDD505-2E9C-101B-9397-08002B2CF9AE}" pid="10" name="MetadataID">
    <vt:lpwstr>965</vt:lpwstr>
  </property>
  <property fmtid="{D5CDD505-2E9C-101B-9397-08002B2CF9AE}" pid="11" name="Status">
    <vt:lpwstr>In Editing</vt:lpwstr>
  </property>
  <property fmtid="{D5CDD505-2E9C-101B-9397-08002B2CF9AE}" pid="12" name="VersionModifierName">
    <vt:lpwstr>DARDEN\obrienm</vt:lpwstr>
  </property>
  <property fmtid="{D5CDD505-2E9C-101B-9397-08002B2CF9AE}" pid="13" name="MetadataLibraryDisplayFormLink">
    <vt:lpwstr>http://casemanagement.darden.virginia.edu/Lists/Editing Metadata/DispForm.aspx</vt:lpwstr>
  </property>
  <property fmtid="{D5CDD505-2E9C-101B-9397-08002B2CF9AE}" pid="14" name="PrimaryAuthor">
    <vt:lpwstr/>
  </property>
  <property fmtid="{D5CDD505-2E9C-101B-9397-08002B2CF9AE}" pid="15" name="DateInEditing">
    <vt:lpwstr>2008-06-18T14:58:39Z</vt:lpwstr>
  </property>
  <property fmtid="{D5CDD505-2E9C-101B-9397-08002B2CF9AE}" pid="16" name="DateOfApproval">
    <vt:lpwstr/>
  </property>
  <property fmtid="{D5CDD505-2E9C-101B-9397-08002B2CF9AE}" pid="17" name="DBPEditor">
    <vt:lpwstr>201</vt:lpwstr>
  </property>
  <property fmtid="{D5CDD505-2E9C-101B-9397-08002B2CF9AE}" pid="18" name="DateEditingEnded">
    <vt:lpwstr/>
  </property>
  <property fmtid="{D5CDD505-2E9C-101B-9397-08002B2CF9AE}" pid="19" name="EditingStatus">
    <vt:lpwstr/>
  </property>
  <property fmtid="{D5CDD505-2E9C-101B-9397-08002B2CF9AE}" pid="20" name="Alternate">
    <vt:lpwstr/>
  </property>
  <property fmtid="{D5CDD505-2E9C-101B-9397-08002B2CF9AE}" pid="21" name="RWP">
    <vt:lpwstr/>
  </property>
  <property fmtid="{D5CDD505-2E9C-101B-9397-08002B2CF9AE}" pid="22" name="DatePending">
    <vt:lpwstr/>
  </property>
  <property fmtid="{D5CDD505-2E9C-101B-9397-08002B2CF9AE}" pid="23" name="XMLFilename">
    <vt:lpwstr/>
  </property>
  <property fmtid="{D5CDD505-2E9C-101B-9397-08002B2CF9AE}" pid="24" name="RejectionText">
    <vt:lpwstr/>
  </property>
  <property fmtid="{D5CDD505-2E9C-101B-9397-08002B2CF9AE}" pid="25" name="CheckinCommentLine">
    <vt:lpwstr/>
  </property>
  <property fmtid="{D5CDD505-2E9C-101B-9397-08002B2CF9AE}" pid="26" name="ContentTypeId">
    <vt:lpwstr>0x0101007F55AE098808974BABB3C8C30710F05E</vt:lpwstr>
  </property>
  <property fmtid="{D5CDD505-2E9C-101B-9397-08002B2CF9AE}" pid="27" name="Order">
    <vt:r8>134200</vt:r8>
  </property>
  <property fmtid="{D5CDD505-2E9C-101B-9397-08002B2CF9AE}" pid="28" name="Submitted By">
    <vt:lpwstr>MullinL@darden.virginia.edu</vt:lpwstr>
  </property>
  <property fmtid="{D5CDD505-2E9C-101B-9397-08002B2CF9AE}" pid="29" name="Submitter">
    <vt:lpwstr/>
  </property>
  <property fmtid="{D5CDD505-2E9C-101B-9397-08002B2CF9AE}" pid="30" name="Submission Status">
    <vt:lpwstr>Accepted</vt:lpwstr>
  </property>
  <property fmtid="{D5CDD505-2E9C-101B-9397-08002B2CF9AE}" pid="31" name="Upload Mode">
    <vt:lpwstr>Email</vt:lpwstr>
  </property>
  <property fmtid="{D5CDD505-2E9C-101B-9397-08002B2CF9AE}" pid="32" name="Email Time Stamp">
    <vt:filetime>2015-11-24T15:47:28Z</vt:filetime>
  </property>
  <property fmtid="{D5CDD505-2E9C-101B-9397-08002B2CF9AE}" pid="33" name="Workflow Template Name">
    <vt:lpwstr>24</vt:lpwstr>
  </property>
  <property fmtid="{D5CDD505-2E9C-101B-9397-08002B2CF9AE}" pid="34" name="Acceptance Task ID">
    <vt:lpwstr>21201</vt:lpwstr>
  </property>
  <property fmtid="{D5CDD505-2E9C-101B-9397-08002B2CF9AE}" pid="35" name="Email Subject">
    <vt:lpwstr/>
  </property>
  <property fmtid="{D5CDD505-2E9C-101B-9397-08002B2CF9AE}" pid="36" name="Task ID">
    <vt:lpwstr>21182</vt:lpwstr>
  </property>
  <property fmtid="{D5CDD505-2E9C-101B-9397-08002B2CF9AE}" pid="37" name="Faculty Sponsor">
    <vt:lpwstr>55;#Venkatesan, Rajkumar</vt:lpwstr>
  </property>
  <property fmtid="{D5CDD505-2E9C-101B-9397-08002B2CF9AE}" pid="38" name="Workflow_x0020_Instance_x0020_Name">
    <vt:lpwstr>2213</vt:lpwstr>
  </property>
  <property fmtid="{D5CDD505-2E9C-101B-9397-08002B2CF9AE}" pid="39" name="Content_x0020_Type">
    <vt:lpwstr>9</vt:lpwstr>
  </property>
  <property fmtid="{D5CDD505-2E9C-101B-9397-08002B2CF9AE}" pid="40" name="Reviewer">
    <vt:lpwstr>55;#Venkatesan, Rajkumar</vt:lpwstr>
  </property>
  <property fmtid="{D5CDD505-2E9C-101B-9397-08002B2CF9AE}" pid="41" name="Mode">
    <vt:lpwstr>1</vt:lpwstr>
  </property>
  <property fmtid="{D5CDD505-2E9C-101B-9397-08002B2CF9AE}" pid="42" name="Comments">
    <vt:lpwstr/>
  </property>
  <property fmtid="{D5CDD505-2E9C-101B-9397-08002B2CF9AE}" pid="43" name="Content Type">
    <vt:lpwstr>9</vt:lpwstr>
  </property>
  <property fmtid="{D5CDD505-2E9C-101B-9397-08002B2CF9AE}" pid="44" name="Product Type">
    <vt:lpwstr/>
  </property>
  <property fmtid="{D5CDD505-2E9C-101B-9397-08002B2CF9AE}" pid="45" name="Workflow Instance Name">
    <vt:lpwstr>2213</vt:lpwstr>
  </property>
  <property fmtid="{D5CDD505-2E9C-101B-9397-08002B2CF9AE}" pid="46" name="Target Audiences">
    <vt:lpwstr/>
  </property>
  <property fmtid="{D5CDD505-2E9C-101B-9397-08002B2CF9AE}" pid="47" name="_dlc_DocIdItemGuid">
    <vt:lpwstr>bf788227-e84a-4fec-a3a7-3909970a3f36</vt:lpwstr>
  </property>
</Properties>
</file>