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YieldLoss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encount" hidden="1">1</definedName>
    <definedName name="solver_adj" localSheetId="0" hidden="1">YieldLoss!$B$6:$M$6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kiv" localSheetId="0" hidden="1">2E+30</definedName>
    <definedName name="solver_lhs_ob1" localSheetId="0" hidden="1">0</definedName>
    <definedName name="solver_lhs1" localSheetId="0" hidden="1">YieldLoss!$N$13:$N$19</definedName>
    <definedName name="solver_lin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YieldLoss!$N$8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1</definedName>
    <definedName name="solver_rep" localSheetId="0" hidden="1">0</definedName>
    <definedName name="solver_rhs1" localSheetId="0" hidden="1">YieldLoss!$P$13:$P$19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4525"/>
</workbook>
</file>

<file path=xl/calcChain.xml><?xml version="1.0" encoding="utf-8"?>
<calcChain xmlns="http://schemas.openxmlformats.org/spreadsheetml/2006/main">
  <c r="N22" i="1" l="1"/>
  <c r="M21" i="1"/>
  <c r="L21" i="1"/>
  <c r="K21" i="1"/>
  <c r="J21" i="1"/>
  <c r="I21" i="1"/>
  <c r="H21" i="1"/>
  <c r="G21" i="1"/>
  <c r="F21" i="1"/>
  <c r="E21" i="1"/>
  <c r="D21" i="1"/>
  <c r="C21" i="1"/>
  <c r="B21" i="1"/>
  <c r="M19" i="1"/>
  <c r="I19" i="1"/>
  <c r="E19" i="1"/>
  <c r="L18" i="1"/>
  <c r="H18" i="1"/>
  <c r="D18" i="1"/>
  <c r="K17" i="1"/>
  <c r="G17" i="1"/>
  <c r="C17" i="1"/>
  <c r="J16" i="1"/>
  <c r="F16" i="1"/>
  <c r="B16" i="1"/>
  <c r="N15" i="1"/>
  <c r="P14" i="1"/>
  <c r="P15" i="1" s="1"/>
  <c r="N14" i="1"/>
  <c r="N13" i="1"/>
  <c r="N8" i="1"/>
  <c r="N17" i="1" l="1"/>
  <c r="N16" i="1"/>
  <c r="N18" i="1"/>
  <c r="N19" i="1"/>
</calcChain>
</file>

<file path=xl/sharedStrings.xml><?xml version="1.0" encoding="utf-8"?>
<sst xmlns="http://schemas.openxmlformats.org/spreadsheetml/2006/main" count="38" uniqueCount="31">
  <si>
    <t>Network: Transportation Problem with Yield Losses</t>
  </si>
  <si>
    <t>Balance-Equation Model</t>
  </si>
  <si>
    <t>Decision Variables</t>
  </si>
  <si>
    <t xml:space="preserve"> </t>
  </si>
  <si>
    <t>Objective Function</t>
  </si>
  <si>
    <t>Total Cost</t>
  </si>
  <si>
    <t>Yields</t>
  </si>
  <si>
    <t>Constraints</t>
  </si>
  <si>
    <t>Net flow</t>
  </si>
  <si>
    <t>Req'd flow</t>
  </si>
  <si>
    <t>Mcap</t>
  </si>
  <si>
    <t>Pcap</t>
  </si>
  <si>
    <t>Tcap</t>
  </si>
  <si>
    <t>Admd</t>
  </si>
  <si>
    <t>Bdmd</t>
  </si>
  <si>
    <t>Cdmd</t>
  </si>
  <si>
    <t>Ddmd</t>
  </si>
  <si>
    <t>Net</t>
  </si>
  <si>
    <t>&lt;=</t>
  </si>
  <si>
    <t>X14</t>
  </si>
  <si>
    <t>X15</t>
  </si>
  <si>
    <t>X16</t>
  </si>
  <si>
    <t>X17</t>
  </si>
  <si>
    <t>X24</t>
  </si>
  <si>
    <t>X25</t>
  </si>
  <si>
    <t>X26</t>
  </si>
  <si>
    <t>X27</t>
  </si>
  <si>
    <t>X34</t>
  </si>
  <si>
    <t>X35</t>
  </si>
  <si>
    <t>X36</t>
  </si>
  <si>
    <t>X37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</si>
</sst>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name val="Geneva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3" fontId="2" fillId="3" borderId="3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1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/>
    <xf numFmtId="3" fontId="2" fillId="0" borderId="0" xfId="0" applyNumberFormat="1" applyFont="1" applyFill="1"/>
    <xf numFmtId="3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V11" sqref="V11"/>
    </sheetView>
  </sheetViews>
  <sheetFormatPr defaultColWidth="4.85546875" defaultRowHeight="15"/>
  <cols>
    <col min="1" max="1" width="6.85546875" style="2" customWidth="1"/>
    <col min="2" max="3" width="5.85546875" style="2" customWidth="1"/>
    <col min="4" max="4" width="7.28515625" style="2" bestFit="1" customWidth="1"/>
    <col min="5" max="6" width="5.85546875" style="2" customWidth="1"/>
    <col min="7" max="7" width="7.28515625" style="2" bestFit="1" customWidth="1"/>
    <col min="8" max="12" width="5.85546875" style="2" customWidth="1"/>
    <col min="13" max="13" width="7.28515625" style="2" customWidth="1"/>
    <col min="14" max="14" width="7.85546875" style="2" customWidth="1"/>
    <col min="15" max="15" width="3.85546875" style="2" customWidth="1"/>
    <col min="16" max="16" width="7.85546875" style="2" customWidth="1"/>
    <col min="17" max="17" width="7.28515625" style="2" customWidth="1"/>
    <col min="18" max="16384" width="4.85546875" style="2"/>
  </cols>
  <sheetData>
    <row r="1" spans="1:20">
      <c r="A1" s="1" t="s">
        <v>0</v>
      </c>
    </row>
    <row r="2" spans="1:20">
      <c r="A2" s="3" t="s">
        <v>1</v>
      </c>
      <c r="B2" s="4"/>
      <c r="C2" s="4"/>
      <c r="D2" s="4"/>
      <c r="E2" s="4"/>
      <c r="F2" s="4"/>
      <c r="G2" s="4"/>
    </row>
    <row r="3" spans="1:20">
      <c r="B3" s="4"/>
      <c r="C3" s="4"/>
      <c r="D3" s="4"/>
      <c r="E3" s="4"/>
      <c r="F3" s="4"/>
      <c r="G3" s="4"/>
    </row>
    <row r="4" spans="1:20">
      <c r="A4" s="1" t="s">
        <v>2</v>
      </c>
      <c r="B4" s="4"/>
      <c r="C4" s="4"/>
      <c r="D4" s="4"/>
      <c r="E4" s="4"/>
      <c r="F4" s="4"/>
      <c r="G4" s="4"/>
    </row>
    <row r="5" spans="1:20" s="5" customFormat="1">
      <c r="B5" s="5" t="s">
        <v>19</v>
      </c>
      <c r="C5" s="5" t="s">
        <v>20</v>
      </c>
      <c r="D5" s="6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</v>
      </c>
    </row>
    <row r="6" spans="1:20">
      <c r="B6" s="7">
        <v>0</v>
      </c>
      <c r="C6" s="8">
        <v>0</v>
      </c>
      <c r="D6" s="8">
        <v>12903.225806451614</v>
      </c>
      <c r="E6" s="8">
        <v>3096.7741935483882</v>
      </c>
      <c r="F6" s="8">
        <v>5473.6842105263149</v>
      </c>
      <c r="G6" s="8">
        <v>10526.315789473685</v>
      </c>
      <c r="H6" s="9">
        <v>0</v>
      </c>
      <c r="I6" s="9">
        <v>0</v>
      </c>
      <c r="J6" s="9">
        <v>4153.6273115220456</v>
      </c>
      <c r="K6" s="9">
        <v>0</v>
      </c>
      <c r="L6" s="9">
        <v>0</v>
      </c>
      <c r="M6" s="9">
        <v>9923.11091471498</v>
      </c>
      <c r="N6" s="5" t="s">
        <v>3</v>
      </c>
      <c r="O6" s="5"/>
      <c r="P6" s="5"/>
      <c r="Q6" s="5"/>
      <c r="R6" s="5"/>
      <c r="S6" s="5"/>
      <c r="T6" s="5"/>
    </row>
    <row r="7" spans="1:20">
      <c r="A7" s="1" t="s">
        <v>4</v>
      </c>
      <c r="B7" s="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5</v>
      </c>
      <c r="O7" s="11"/>
    </row>
    <row r="8" spans="1:20">
      <c r="B8" s="12">
        <v>0.6</v>
      </c>
      <c r="C8" s="13">
        <v>0.56000000000000005</v>
      </c>
      <c r="D8" s="13">
        <v>0.22</v>
      </c>
      <c r="E8" s="13">
        <v>0.4</v>
      </c>
      <c r="F8" s="13">
        <v>0.36</v>
      </c>
      <c r="G8" s="13">
        <v>0.3</v>
      </c>
      <c r="H8" s="13">
        <v>0.28000000000000003</v>
      </c>
      <c r="I8" s="14">
        <v>0.57999999999999996</v>
      </c>
      <c r="J8" s="14">
        <v>0.65</v>
      </c>
      <c r="K8" s="14">
        <v>0.68</v>
      </c>
      <c r="L8" s="14">
        <v>0.55000000000000004</v>
      </c>
      <c r="M8" s="14">
        <v>0.42</v>
      </c>
      <c r="N8" s="15">
        <f>SUMPRODUCT(B$6:M$6,B8:M8)</f>
        <v>16073.404744139909</v>
      </c>
      <c r="O8" s="16"/>
      <c r="P8" s="17"/>
    </row>
    <row r="9" spans="1:20">
      <c r="N9" s="18"/>
      <c r="O9" s="18"/>
      <c r="P9" s="18"/>
    </row>
    <row r="10" spans="1:20">
      <c r="A10" s="1" t="s">
        <v>6</v>
      </c>
      <c r="B10" s="19">
        <v>0.76</v>
      </c>
      <c r="C10" s="19">
        <v>0.81</v>
      </c>
      <c r="D10" s="19">
        <v>0.93</v>
      </c>
      <c r="E10" s="19">
        <v>0.89</v>
      </c>
      <c r="F10" s="19">
        <v>0.9</v>
      </c>
      <c r="G10" s="19">
        <v>0.95</v>
      </c>
      <c r="H10" s="19">
        <v>0.96</v>
      </c>
      <c r="I10" s="20">
        <v>0.85</v>
      </c>
      <c r="J10" s="20">
        <v>0.74</v>
      </c>
      <c r="K10" s="20">
        <v>0.59</v>
      </c>
      <c r="L10" s="20">
        <v>0.68</v>
      </c>
      <c r="M10" s="20">
        <v>0.73</v>
      </c>
      <c r="N10" s="18"/>
      <c r="O10" s="18"/>
      <c r="P10" s="18"/>
    </row>
    <row r="11" spans="1:20">
      <c r="B11" s="4"/>
      <c r="C11" s="10"/>
      <c r="D11" s="10"/>
      <c r="E11" s="10"/>
      <c r="F11" s="10"/>
      <c r="G11" s="10"/>
      <c r="N11" s="21"/>
      <c r="O11" s="21"/>
      <c r="P11" s="17"/>
    </row>
    <row r="12" spans="1:20">
      <c r="A12" s="1" t="s">
        <v>7</v>
      </c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2" t="s">
        <v>8</v>
      </c>
      <c r="O12" s="22"/>
      <c r="P12" s="23" t="s">
        <v>9</v>
      </c>
    </row>
    <row r="13" spans="1:20">
      <c r="A13" s="24" t="s">
        <v>10</v>
      </c>
      <c r="B13" s="4">
        <v>1</v>
      </c>
      <c r="C13" s="4">
        <v>1</v>
      </c>
      <c r="D13" s="10">
        <v>1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6">
        <f>SUMPRODUCT(B$6:M$6,B13:M13)</f>
        <v>16000.000000000002</v>
      </c>
      <c r="O13" s="25" t="s">
        <v>18</v>
      </c>
      <c r="P13" s="26">
        <v>16000</v>
      </c>
    </row>
    <row r="14" spans="1:20">
      <c r="A14" s="24" t="s">
        <v>11</v>
      </c>
      <c r="B14" s="4">
        <v>0</v>
      </c>
      <c r="C14" s="4">
        <v>0</v>
      </c>
      <c r="D14" s="10">
        <v>0</v>
      </c>
      <c r="E14" s="4">
        <v>0</v>
      </c>
      <c r="F14" s="4">
        <v>1</v>
      </c>
      <c r="G14" s="4">
        <v>1</v>
      </c>
      <c r="H14" s="10">
        <v>1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6">
        <f>SUMPRODUCT(B$6:M$6,B14:M14)</f>
        <v>16000</v>
      </c>
      <c r="O14" s="25" t="s">
        <v>18</v>
      </c>
      <c r="P14" s="27">
        <f>P13</f>
        <v>16000</v>
      </c>
    </row>
    <row r="15" spans="1:20">
      <c r="A15" s="24" t="s">
        <v>12</v>
      </c>
      <c r="B15" s="4">
        <v>0</v>
      </c>
      <c r="C15" s="4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4">
        <v>1</v>
      </c>
      <c r="K15" s="4">
        <v>1</v>
      </c>
      <c r="L15" s="10">
        <v>1</v>
      </c>
      <c r="M15" s="10">
        <v>1</v>
      </c>
      <c r="N15" s="16">
        <f>SUMPRODUCT(B$6:M$6,B15:M15)</f>
        <v>14076.738226237027</v>
      </c>
      <c r="O15" s="25" t="s">
        <v>18</v>
      </c>
      <c r="P15" s="27">
        <f>P14</f>
        <v>16000</v>
      </c>
    </row>
    <row r="16" spans="1:20">
      <c r="A16" s="24" t="s">
        <v>13</v>
      </c>
      <c r="B16" s="28">
        <f>-B$10</f>
        <v>-0.76</v>
      </c>
      <c r="C16" s="4">
        <v>0</v>
      </c>
      <c r="D16" s="10">
        <v>0</v>
      </c>
      <c r="E16" s="10">
        <v>0</v>
      </c>
      <c r="F16" s="28">
        <f>-F$10</f>
        <v>-0.9</v>
      </c>
      <c r="G16" s="4">
        <v>0</v>
      </c>
      <c r="H16" s="10">
        <v>0</v>
      </c>
      <c r="I16" s="10">
        <v>0</v>
      </c>
      <c r="J16" s="28">
        <f>-J$10</f>
        <v>-0.74</v>
      </c>
      <c r="K16" s="4">
        <v>0</v>
      </c>
      <c r="L16" s="10">
        <v>0</v>
      </c>
      <c r="M16" s="10">
        <v>0</v>
      </c>
      <c r="N16" s="16">
        <f>SUMPRODUCT(B$6:M$6,B16:M16)</f>
        <v>-7999.9999999999964</v>
      </c>
      <c r="O16" s="25" t="s">
        <v>18</v>
      </c>
      <c r="P16" s="27">
        <v>-8000</v>
      </c>
    </row>
    <row r="17" spans="1:16">
      <c r="A17" s="24" t="s">
        <v>14</v>
      </c>
      <c r="B17" s="4">
        <v>0</v>
      </c>
      <c r="C17" s="28">
        <f>-C$10</f>
        <v>-0.81</v>
      </c>
      <c r="D17" s="10">
        <v>0</v>
      </c>
      <c r="E17" s="10">
        <v>0</v>
      </c>
      <c r="F17" s="4">
        <v>0</v>
      </c>
      <c r="G17" s="28">
        <f>-G$10</f>
        <v>-0.95</v>
      </c>
      <c r="H17" s="10">
        <v>0</v>
      </c>
      <c r="I17" s="10">
        <v>0</v>
      </c>
      <c r="J17" s="4">
        <v>0</v>
      </c>
      <c r="K17" s="28">
        <f>-K$10</f>
        <v>-0.59</v>
      </c>
      <c r="L17" s="10">
        <v>0</v>
      </c>
      <c r="M17" s="10">
        <v>0</v>
      </c>
      <c r="N17" s="16">
        <f>SUMPRODUCT(B$6:M$6,B17:M17)</f>
        <v>-10000</v>
      </c>
      <c r="O17" s="25" t="s">
        <v>18</v>
      </c>
      <c r="P17" s="27">
        <v>-10000</v>
      </c>
    </row>
    <row r="18" spans="1:16">
      <c r="A18" s="24" t="s">
        <v>15</v>
      </c>
      <c r="B18" s="4">
        <v>0</v>
      </c>
      <c r="C18" s="4">
        <v>0</v>
      </c>
      <c r="D18" s="28">
        <f>-D$10</f>
        <v>-0.93</v>
      </c>
      <c r="E18" s="10">
        <v>0</v>
      </c>
      <c r="F18" s="4">
        <v>0</v>
      </c>
      <c r="G18" s="4">
        <v>0</v>
      </c>
      <c r="H18" s="28">
        <f>-H$10</f>
        <v>-0.96</v>
      </c>
      <c r="I18" s="10">
        <v>0</v>
      </c>
      <c r="J18" s="4">
        <v>0</v>
      </c>
      <c r="K18" s="4">
        <v>0</v>
      </c>
      <c r="L18" s="28">
        <f>-L$10</f>
        <v>-0.68</v>
      </c>
      <c r="M18" s="10">
        <v>0</v>
      </c>
      <c r="N18" s="16">
        <f>SUMPRODUCT(B$6:M$6,B18:M18)</f>
        <v>-12000.000000000002</v>
      </c>
      <c r="O18" s="25" t="s">
        <v>18</v>
      </c>
      <c r="P18" s="27">
        <v>-12000</v>
      </c>
    </row>
    <row r="19" spans="1:16">
      <c r="A19" s="24" t="s">
        <v>16</v>
      </c>
      <c r="B19" s="4">
        <v>0</v>
      </c>
      <c r="C19" s="4">
        <v>0</v>
      </c>
      <c r="D19" s="10">
        <v>0</v>
      </c>
      <c r="E19" s="28">
        <f>-E$10</f>
        <v>-0.89</v>
      </c>
      <c r="F19" s="4">
        <v>0</v>
      </c>
      <c r="G19" s="4">
        <v>0</v>
      </c>
      <c r="H19" s="10">
        <v>0</v>
      </c>
      <c r="I19" s="28">
        <f>-I$10</f>
        <v>-0.85</v>
      </c>
      <c r="J19" s="4">
        <v>0</v>
      </c>
      <c r="K19" s="4">
        <v>0</v>
      </c>
      <c r="L19" s="10">
        <v>0</v>
      </c>
      <c r="M19" s="28">
        <f>-M$10</f>
        <v>-0.73</v>
      </c>
      <c r="N19" s="16">
        <f>SUMPRODUCT(B$6:M$6,B19:M19)</f>
        <v>-10000.000000000002</v>
      </c>
      <c r="O19" s="25" t="s">
        <v>18</v>
      </c>
      <c r="P19" s="27">
        <v>-10000</v>
      </c>
    </row>
    <row r="21" spans="1:16">
      <c r="A21" s="2" t="s">
        <v>17</v>
      </c>
      <c r="B21" s="2">
        <f>B6*B10</f>
        <v>0</v>
      </c>
      <c r="C21" s="2">
        <f t="shared" ref="C21:M21" si="0">C6*C10</f>
        <v>0</v>
      </c>
      <c r="D21" s="2">
        <f t="shared" si="0"/>
        <v>12000.000000000002</v>
      </c>
      <c r="E21" s="2">
        <f t="shared" si="0"/>
        <v>2756.1290322580658</v>
      </c>
      <c r="F21" s="2">
        <f t="shared" si="0"/>
        <v>4926.3157894736833</v>
      </c>
      <c r="G21" s="2">
        <f t="shared" si="0"/>
        <v>10000</v>
      </c>
      <c r="H21" s="2">
        <f t="shared" si="0"/>
        <v>0</v>
      </c>
      <c r="I21" s="2">
        <f t="shared" si="0"/>
        <v>0</v>
      </c>
      <c r="J21" s="2">
        <f t="shared" si="0"/>
        <v>3073.6842105263136</v>
      </c>
      <c r="K21" s="2">
        <f t="shared" si="0"/>
        <v>0</v>
      </c>
      <c r="L21" s="2">
        <f t="shared" si="0"/>
        <v>0</v>
      </c>
      <c r="M21" s="2">
        <f t="shared" si="0"/>
        <v>7243.8709677419356</v>
      </c>
    </row>
    <row r="22" spans="1:16">
      <c r="N22" s="17">
        <f>SUM(B6:M6)</f>
        <v>46076.738226237023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YieldLoss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2012-04-09T20:36:07Z</dcterms:created>
  <dcterms:modified xsi:type="dcterms:W3CDTF">2012-04-10T00:17:24Z</dcterms:modified>
</cp:coreProperties>
</file>