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ja\Downloads\Microsoft Excel\"/>
    </mc:Choice>
  </mc:AlternateContent>
  <xr:revisionPtr revIDLastSave="0" documentId="13_ncr:1_{9088A4C3-3425-4674-9649-6B28A37E154E}" xr6:coauthVersionLast="47" xr6:coauthVersionMax="47" xr10:uidLastSave="{00000000-0000-0000-0000-000000000000}"/>
  <bookViews>
    <workbookView xWindow="16690" yWindow="-320" windowWidth="19420" windowHeight="11020" xr2:uid="{A7F1AEE3-0EAD-4639-A56C-8AAFF0B9C8BF}"/>
  </bookViews>
  <sheets>
    <sheet name="Original Dataset" sheetId="4" r:id="rId1"/>
    <sheet name="Sheet1" sheetId="1" r:id="rId2"/>
    <sheet name="Sheet2" sheetId="2" r:id="rId3"/>
    <sheet name="Sheet3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" l="1"/>
  <c r="S4" i="4"/>
  <c r="S3" i="4"/>
  <c r="S2" i="4"/>
  <c r="I2" i="4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" i="2"/>
  <c r="I2" i="2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<sst xmlns="http://schemas.openxmlformats.org/spreadsheetml/2006/main" count="178" uniqueCount="78">
  <si>
    <t>Full Name</t>
  </si>
  <si>
    <t>Region</t>
  </si>
  <si>
    <t>Q1</t>
  </si>
  <si>
    <t>Q2</t>
  </si>
  <si>
    <t>Q3</t>
  </si>
  <si>
    <t>Q4</t>
  </si>
  <si>
    <t>Chante Devlin</t>
  </si>
  <si>
    <t>Africa</t>
  </si>
  <si>
    <t>Florrie Greenaway</t>
  </si>
  <si>
    <t>North America</t>
  </si>
  <si>
    <t>Frederic Holman</t>
  </si>
  <si>
    <t>Europe</t>
  </si>
  <si>
    <t>Hafsa Ahmad</t>
  </si>
  <si>
    <t>Jesse Goulding</t>
  </si>
  <si>
    <t>Asia</t>
  </si>
  <si>
    <t>Kelsi Rich</t>
  </si>
  <si>
    <t>City</t>
  </si>
  <si>
    <t>State</t>
  </si>
  <si>
    <t>Office Type</t>
  </si>
  <si>
    <t>Revenues</t>
  </si>
  <si>
    <t>Operating Expenses</t>
  </si>
  <si>
    <t>Operating Profit</t>
  </si>
  <si>
    <t>Depreciation</t>
  </si>
  <si>
    <t>Net Profit</t>
  </si>
  <si>
    <t>Scorecard</t>
  </si>
  <si>
    <t>Warner, NH</t>
  </si>
  <si>
    <t>Corporate</t>
  </si>
  <si>
    <t>Average Revenue</t>
  </si>
  <si>
    <t>East Natchitoches, RI</t>
  </si>
  <si>
    <t>Franchise</t>
  </si>
  <si>
    <t>Highest Revenue</t>
  </si>
  <si>
    <t>Lyon, MA</t>
  </si>
  <si>
    <t>Partner</t>
  </si>
  <si>
    <t>Lowest Expenses</t>
  </si>
  <si>
    <t>Willow Run, NH</t>
  </si>
  <si>
    <t>Conyersville, RI</t>
  </si>
  <si>
    <t>Mount Baker, NY</t>
  </si>
  <si>
    <t>Farmington Lake, RI</t>
  </si>
  <si>
    <t>Martins Corner, NH</t>
  </si>
  <si>
    <t>Pickerel Narrows, ME</t>
  </si>
  <si>
    <t>Willaha, NY</t>
  </si>
  <si>
    <t>Center, MA</t>
  </si>
  <si>
    <t>Spring City, MA</t>
  </si>
  <si>
    <t>Mittenlane, NY</t>
  </si>
  <si>
    <t>East Waterford, ME</t>
  </si>
  <si>
    <t>Coltman, RI</t>
  </si>
  <si>
    <t>Scottsville, NJ</t>
  </si>
  <si>
    <t>Hebron, NH</t>
  </si>
  <si>
    <t>Longview, MA</t>
  </si>
  <si>
    <t>Emerson, NJ</t>
  </si>
  <si>
    <t>Total</t>
  </si>
  <si>
    <t>City and State</t>
  </si>
  <si>
    <t>Warner</t>
  </si>
  <si>
    <t>East Natchitoches</t>
  </si>
  <si>
    <t>Lyon</t>
  </si>
  <si>
    <t>Willow Run</t>
  </si>
  <si>
    <t>Conyersville</t>
  </si>
  <si>
    <t>Mount Baker</t>
  </si>
  <si>
    <t>Farmington Lake</t>
  </si>
  <si>
    <t>Martins Corner</t>
  </si>
  <si>
    <t>Pickerel Narrows</t>
  </si>
  <si>
    <t>Willaha</t>
  </si>
  <si>
    <t>Center</t>
  </si>
  <si>
    <t>Spring City</t>
  </si>
  <si>
    <t>Mittenlane</t>
  </si>
  <si>
    <t>East Waterford</t>
  </si>
  <si>
    <t>Coltman</t>
  </si>
  <si>
    <t>Scottsville</t>
  </si>
  <si>
    <t>Hebron</t>
  </si>
  <si>
    <t>Longview</t>
  </si>
  <si>
    <t>Emerson</t>
  </si>
  <si>
    <t>NH</t>
  </si>
  <si>
    <t>RI</t>
  </si>
  <si>
    <t>MA</t>
  </si>
  <si>
    <t>NY</t>
  </si>
  <si>
    <t>ME</t>
  </si>
  <si>
    <t>NJ</t>
  </si>
  <si>
    <t>Full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</si>
</sst>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DC30F-03E5-4845-92EF-BCFF78A27010}">
  <dimension ref="A1:T20"/>
  <sheetViews>
    <sheetView tabSelected="1" workbookViewId="0">
      <selection activeCell="C13" sqref="C13"/>
    </sheetView>
  </sheetViews>
  <sheetFormatPr defaultRowHeight="15" x14ac:dyDescent="0.25"/>
  <cols>
    <col min="1" max="1" width="20.85546875" customWidth="1"/>
    <col min="2" max="2" width="12.7109375" customWidth="1"/>
    <col min="3" max="3" width="16" customWidth="1"/>
    <col min="4" max="4" width="16.140625" bestFit="1" customWidth="1"/>
    <col min="5" max="5" width="11.28515625" customWidth="1"/>
    <col min="6" max="6" width="18.85546875" bestFit="1" customWidth="1"/>
    <col min="7" max="7" width="15.42578125" bestFit="1" customWidth="1"/>
    <col min="10" max="10" width="24.140625" bestFit="1" customWidth="1"/>
    <col min="15" max="15" width="16.140625" bestFit="1" customWidth="1"/>
  </cols>
  <sheetData>
    <row r="1" spans="1:20" x14ac:dyDescent="0.25">
      <c r="A1" t="s">
        <v>16</v>
      </c>
      <c r="B1" t="s">
        <v>16</v>
      </c>
      <c r="C1" t="s">
        <v>17</v>
      </c>
      <c r="D1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77</v>
      </c>
      <c r="Q1" t="s">
        <v>24</v>
      </c>
    </row>
    <row r="2" spans="1:20" x14ac:dyDescent="0.25">
      <c r="A2" t="s">
        <v>25</v>
      </c>
      <c r="D2" t="s">
        <v>26</v>
      </c>
      <c r="E2">
        <v>125319</v>
      </c>
      <c r="F2">
        <v>65792</v>
      </c>
      <c r="G2">
        <f>E2-F2</f>
        <v>59527</v>
      </c>
      <c r="H2">
        <v>4667</v>
      </c>
      <c r="I2">
        <f>G2-H2</f>
        <v>54860</v>
      </c>
      <c r="J2" t="s">
        <v>6</v>
      </c>
      <c r="K2" t="s">
        <v>7</v>
      </c>
      <c r="L2">
        <v>275702</v>
      </c>
      <c r="M2">
        <v>261290</v>
      </c>
      <c r="N2">
        <v>332449</v>
      </c>
      <c r="O2">
        <v>282904</v>
      </c>
      <c r="P2">
        <v>1152345</v>
      </c>
      <c r="Q2" s="4" t="s">
        <v>27</v>
      </c>
      <c r="S2">
        <f>AVERAGE(E2:E20)</f>
        <v>276986.5263157895</v>
      </c>
      <c r="T2" s="4"/>
    </row>
    <row r="3" spans="1:20" x14ac:dyDescent="0.25">
      <c r="A3" t="s">
        <v>28</v>
      </c>
      <c r="D3" t="s">
        <v>29</v>
      </c>
      <c r="E3">
        <v>433924</v>
      </c>
      <c r="F3">
        <v>101465</v>
      </c>
      <c r="H3">
        <v>5068</v>
      </c>
      <c r="J3" t="s">
        <v>8</v>
      </c>
      <c r="K3" t="s">
        <v>9</v>
      </c>
      <c r="L3">
        <v>222562</v>
      </c>
      <c r="M3">
        <v>227580</v>
      </c>
      <c r="N3">
        <v>291259</v>
      </c>
      <c r="O3">
        <v>408463</v>
      </c>
      <c r="Q3" t="s">
        <v>30</v>
      </c>
      <c r="S3">
        <f>MAX(E2:E20)</f>
        <v>461214</v>
      </c>
    </row>
    <row r="4" spans="1:20" x14ac:dyDescent="0.25">
      <c r="A4" t="s">
        <v>31</v>
      </c>
      <c r="D4" t="s">
        <v>32</v>
      </c>
      <c r="E4">
        <v>135816</v>
      </c>
      <c r="F4">
        <v>67388</v>
      </c>
      <c r="H4">
        <v>5700</v>
      </c>
      <c r="J4" t="s">
        <v>10</v>
      </c>
      <c r="K4" t="s">
        <v>11</v>
      </c>
      <c r="L4">
        <v>211070</v>
      </c>
      <c r="M4">
        <v>203426</v>
      </c>
      <c r="N4">
        <v>194457</v>
      </c>
      <c r="O4">
        <v>358982</v>
      </c>
      <c r="Q4" t="s">
        <v>33</v>
      </c>
      <c r="S4">
        <f>MIN(E2:E20)</f>
        <v>125319</v>
      </c>
    </row>
    <row r="5" spans="1:20" x14ac:dyDescent="0.25">
      <c r="A5" t="s">
        <v>34</v>
      </c>
      <c r="D5" t="s">
        <v>26</v>
      </c>
      <c r="E5">
        <v>233255</v>
      </c>
      <c r="F5">
        <v>83606</v>
      </c>
      <c r="H5">
        <v>5089</v>
      </c>
      <c r="J5" t="s">
        <v>12</v>
      </c>
      <c r="K5" t="s">
        <v>9</v>
      </c>
      <c r="L5">
        <v>163774</v>
      </c>
      <c r="M5">
        <v>390208</v>
      </c>
      <c r="N5">
        <v>315982</v>
      </c>
      <c r="O5">
        <v>347702</v>
      </c>
    </row>
    <row r="6" spans="1:20" x14ac:dyDescent="0.25">
      <c r="A6" t="s">
        <v>35</v>
      </c>
      <c r="D6" t="s">
        <v>29</v>
      </c>
      <c r="E6">
        <v>128691</v>
      </c>
      <c r="F6">
        <v>67175</v>
      </c>
      <c r="H6">
        <v>4956</v>
      </c>
      <c r="J6" t="s">
        <v>13</v>
      </c>
      <c r="K6" t="s">
        <v>14</v>
      </c>
      <c r="L6">
        <v>344044</v>
      </c>
      <c r="M6">
        <v>400640</v>
      </c>
      <c r="N6">
        <v>180535</v>
      </c>
      <c r="O6">
        <v>372475</v>
      </c>
    </row>
    <row r="7" spans="1:20" x14ac:dyDescent="0.25">
      <c r="A7" t="s">
        <v>36</v>
      </c>
      <c r="D7" t="s">
        <v>26</v>
      </c>
      <c r="E7">
        <v>244913</v>
      </c>
      <c r="F7">
        <v>89974</v>
      </c>
      <c r="H7">
        <v>5062</v>
      </c>
      <c r="J7" t="s">
        <v>15</v>
      </c>
      <c r="K7" t="s">
        <v>9</v>
      </c>
      <c r="L7">
        <v>324035</v>
      </c>
      <c r="M7">
        <v>370979</v>
      </c>
      <c r="N7">
        <v>356277</v>
      </c>
      <c r="O7">
        <v>231349</v>
      </c>
    </row>
    <row r="8" spans="1:20" x14ac:dyDescent="0.25">
      <c r="A8" t="s">
        <v>37</v>
      </c>
      <c r="D8" t="s">
        <v>29</v>
      </c>
      <c r="E8">
        <v>392518</v>
      </c>
      <c r="F8">
        <v>82675</v>
      </c>
      <c r="H8">
        <v>6100</v>
      </c>
    </row>
    <row r="9" spans="1:20" x14ac:dyDescent="0.25">
      <c r="A9" t="s">
        <v>38</v>
      </c>
      <c r="D9" t="s">
        <v>29</v>
      </c>
      <c r="E9">
        <v>331773</v>
      </c>
      <c r="F9">
        <v>85288</v>
      </c>
      <c r="H9">
        <v>5795</v>
      </c>
    </row>
    <row r="10" spans="1:20" x14ac:dyDescent="0.25">
      <c r="A10" t="s">
        <v>39</v>
      </c>
      <c r="D10" t="s">
        <v>32</v>
      </c>
      <c r="E10">
        <v>244975</v>
      </c>
      <c r="F10">
        <v>100834</v>
      </c>
      <c r="H10">
        <v>5153</v>
      </c>
    </row>
    <row r="11" spans="1:20" x14ac:dyDescent="0.25">
      <c r="A11" t="s">
        <v>40</v>
      </c>
      <c r="D11" t="s">
        <v>32</v>
      </c>
      <c r="E11">
        <v>137925</v>
      </c>
      <c r="F11">
        <v>104528</v>
      </c>
      <c r="H11">
        <v>5673</v>
      </c>
    </row>
    <row r="12" spans="1:20" x14ac:dyDescent="0.25">
      <c r="A12" t="s">
        <v>41</v>
      </c>
      <c r="D12" t="s">
        <v>26</v>
      </c>
      <c r="E12">
        <v>207163</v>
      </c>
      <c r="F12">
        <v>73705</v>
      </c>
      <c r="H12">
        <v>5599</v>
      </c>
    </row>
    <row r="13" spans="1:20" x14ac:dyDescent="0.25">
      <c r="A13" t="s">
        <v>42</v>
      </c>
      <c r="D13" t="s">
        <v>32</v>
      </c>
      <c r="E13">
        <v>432326</v>
      </c>
      <c r="F13">
        <v>79297</v>
      </c>
      <c r="H13">
        <v>4872</v>
      </c>
    </row>
    <row r="14" spans="1:20" x14ac:dyDescent="0.25">
      <c r="A14" t="s">
        <v>43</v>
      </c>
      <c r="D14" t="s">
        <v>32</v>
      </c>
      <c r="E14">
        <v>177789</v>
      </c>
      <c r="F14">
        <v>103757</v>
      </c>
      <c r="H14">
        <v>5144</v>
      </c>
    </row>
    <row r="15" spans="1:20" x14ac:dyDescent="0.25">
      <c r="A15" t="s">
        <v>44</v>
      </c>
      <c r="D15" t="s">
        <v>29</v>
      </c>
      <c r="E15">
        <v>201945</v>
      </c>
      <c r="F15">
        <v>83178</v>
      </c>
      <c r="H15">
        <v>4734</v>
      </c>
    </row>
    <row r="16" spans="1:20" x14ac:dyDescent="0.25">
      <c r="A16" t="s">
        <v>45</v>
      </c>
      <c r="D16" t="s">
        <v>26</v>
      </c>
      <c r="E16">
        <v>461214</v>
      </c>
      <c r="F16">
        <v>86688</v>
      </c>
      <c r="H16">
        <v>6066</v>
      </c>
    </row>
    <row r="17" spans="1:8" x14ac:dyDescent="0.25">
      <c r="A17" t="s">
        <v>46</v>
      </c>
      <c r="D17" t="s">
        <v>32</v>
      </c>
      <c r="E17">
        <v>440462</v>
      </c>
      <c r="F17">
        <v>81912</v>
      </c>
      <c r="H17">
        <v>4842</v>
      </c>
    </row>
    <row r="18" spans="1:8" x14ac:dyDescent="0.25">
      <c r="A18" t="s">
        <v>47</v>
      </c>
      <c r="D18" t="s">
        <v>32</v>
      </c>
      <c r="E18">
        <v>407339</v>
      </c>
      <c r="F18">
        <v>88286</v>
      </c>
      <c r="H18">
        <v>4604</v>
      </c>
    </row>
    <row r="19" spans="1:8" x14ac:dyDescent="0.25">
      <c r="A19" t="s">
        <v>48</v>
      </c>
      <c r="D19" t="s">
        <v>32</v>
      </c>
      <c r="E19">
        <v>376263</v>
      </c>
      <c r="F19">
        <v>92698</v>
      </c>
      <c r="H19">
        <v>5195</v>
      </c>
    </row>
    <row r="20" spans="1:8" x14ac:dyDescent="0.25">
      <c r="A20" t="s">
        <v>49</v>
      </c>
      <c r="D20" t="s">
        <v>29</v>
      </c>
      <c r="E20">
        <v>149134</v>
      </c>
      <c r="F20">
        <v>87513</v>
      </c>
      <c r="H20">
        <v>5168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969A0-E328-41DF-8FAC-1B10B2F7DEC8}">
  <dimension ref="A1:G7"/>
  <sheetViews>
    <sheetView workbookViewId="0">
      <selection activeCell="F17" sqref="F17"/>
    </sheetView>
  </sheetViews>
  <sheetFormatPr defaultRowHeight="15" x14ac:dyDescent="0.25"/>
  <cols>
    <col min="1" max="1" width="18.85546875" customWidth="1"/>
    <col min="2" max="2" width="15.140625" customWidth="1"/>
    <col min="3" max="6" width="10.42578125" customWidth="1"/>
    <col min="7" max="7" width="12.140625" customWidth="1"/>
  </cols>
  <sheetData>
    <row r="1" spans="1:7" ht="18.75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50</v>
      </c>
    </row>
    <row r="2" spans="1:7" x14ac:dyDescent="0.25">
      <c r="A2" t="s">
        <v>6</v>
      </c>
      <c r="B2" t="s">
        <v>7</v>
      </c>
      <c r="C2" s="3">
        <v>275702</v>
      </c>
      <c r="D2" s="3">
        <v>261290</v>
      </c>
      <c r="E2" s="3">
        <v>332449</v>
      </c>
      <c r="F2" s="3">
        <v>282904</v>
      </c>
      <c r="G2" s="3">
        <f>SUM(C2:F2)</f>
        <v>1152345</v>
      </c>
    </row>
    <row r="3" spans="1:7" x14ac:dyDescent="0.25">
      <c r="A3" t="s">
        <v>8</v>
      </c>
      <c r="B3" t="s">
        <v>9</v>
      </c>
      <c r="C3" s="3">
        <v>222562</v>
      </c>
      <c r="D3" s="3">
        <v>227580</v>
      </c>
      <c r="E3" s="3">
        <v>291259</v>
      </c>
      <c r="F3" s="3">
        <v>408463</v>
      </c>
      <c r="G3" s="3">
        <f t="shared" ref="G3:G7" si="0">SUM(C3:F3)</f>
        <v>1149864</v>
      </c>
    </row>
    <row r="4" spans="1:7" x14ac:dyDescent="0.25">
      <c r="A4" t="s">
        <v>10</v>
      </c>
      <c r="B4" t="s">
        <v>11</v>
      </c>
      <c r="C4" s="3">
        <v>211070</v>
      </c>
      <c r="D4" s="3">
        <v>203426</v>
      </c>
      <c r="E4" s="3">
        <v>194457</v>
      </c>
      <c r="F4" s="3">
        <v>358982</v>
      </c>
      <c r="G4" s="3">
        <f t="shared" si="0"/>
        <v>967935</v>
      </c>
    </row>
    <row r="5" spans="1:7" x14ac:dyDescent="0.25">
      <c r="A5" t="s">
        <v>12</v>
      </c>
      <c r="B5" t="s">
        <v>9</v>
      </c>
      <c r="C5" s="3">
        <v>163774</v>
      </c>
      <c r="D5" s="3">
        <v>390208</v>
      </c>
      <c r="E5" s="3">
        <v>315982</v>
      </c>
      <c r="F5" s="3">
        <v>347702</v>
      </c>
      <c r="G5" s="3">
        <f t="shared" si="0"/>
        <v>1217666</v>
      </c>
    </row>
    <row r="6" spans="1:7" x14ac:dyDescent="0.25">
      <c r="A6" t="s">
        <v>13</v>
      </c>
      <c r="B6" t="s">
        <v>14</v>
      </c>
      <c r="C6" s="3">
        <v>344044</v>
      </c>
      <c r="D6" s="3">
        <v>400640</v>
      </c>
      <c r="E6" s="3">
        <v>180535</v>
      </c>
      <c r="F6" s="3">
        <v>372475</v>
      </c>
      <c r="G6" s="3">
        <f t="shared" si="0"/>
        <v>1297694</v>
      </c>
    </row>
    <row r="7" spans="1:7" x14ac:dyDescent="0.25">
      <c r="A7" t="s">
        <v>15</v>
      </c>
      <c r="B7" t="s">
        <v>9</v>
      </c>
      <c r="C7" s="3">
        <v>324035</v>
      </c>
      <c r="D7" s="3">
        <v>370979</v>
      </c>
      <c r="E7" s="3">
        <v>356277</v>
      </c>
      <c r="F7" s="3">
        <v>231349</v>
      </c>
      <c r="G7" s="3">
        <f t="shared" si="0"/>
        <v>1282640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64E18-04DF-4C91-A84C-5EB5EC653CDA}">
  <dimension ref="A1:T20"/>
  <sheetViews>
    <sheetView topLeftCell="B1" workbookViewId="0">
      <selection activeCell="B1" sqref="B1"/>
    </sheetView>
  </sheetViews>
  <sheetFormatPr defaultRowHeight="15" x14ac:dyDescent="0.25"/>
  <cols>
    <col min="1" max="1" width="20" bestFit="1" customWidth="1"/>
    <col min="2" max="2" width="16.7109375" bestFit="1" customWidth="1"/>
    <col min="3" max="3" width="7.28515625" bestFit="1" customWidth="1"/>
    <col min="4" max="4" width="14.28515625" bestFit="1" customWidth="1"/>
    <col min="5" max="5" width="12.42578125" bestFit="1" customWidth="1"/>
    <col min="6" max="6" width="24.28515625" bestFit="1" customWidth="1"/>
    <col min="7" max="7" width="20" bestFit="1" customWidth="1"/>
    <col min="8" max="8" width="16.140625" bestFit="1" customWidth="1"/>
    <col min="9" max="9" width="12.5703125" bestFit="1" customWidth="1"/>
    <col min="10" max="10" width="24.140625" bestFit="1" customWidth="1"/>
    <col min="15" max="15" width="16.140625" bestFit="1" customWidth="1"/>
  </cols>
  <sheetData>
    <row r="1" spans="1:20" ht="18.75" x14ac:dyDescent="0.3">
      <c r="A1" t="s">
        <v>51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4"/>
    </row>
    <row r="2" spans="1:20" x14ac:dyDescent="0.25">
      <c r="A2" t="s">
        <v>25</v>
      </c>
      <c r="B2" t="s">
        <v>52</v>
      </c>
      <c r="C2" t="s">
        <v>71</v>
      </c>
      <c r="D2" t="s">
        <v>26</v>
      </c>
      <c r="E2">
        <v>125319</v>
      </c>
      <c r="F2">
        <v>65792</v>
      </c>
      <c r="G2">
        <f>E2-F2</f>
        <v>59527</v>
      </c>
      <c r="H2">
        <v>4667</v>
      </c>
      <c r="I2">
        <f>G2-H2</f>
        <v>54860</v>
      </c>
      <c r="N2" s="4"/>
      <c r="P2" s="4"/>
      <c r="Q2" s="4"/>
      <c r="R2" s="4"/>
      <c r="S2" s="4"/>
      <c r="T2" s="4"/>
    </row>
    <row r="3" spans="1:20" x14ac:dyDescent="0.25">
      <c r="A3" t="s">
        <v>28</v>
      </c>
      <c r="B3" t="s">
        <v>53</v>
      </c>
      <c r="C3" t="s">
        <v>72</v>
      </c>
      <c r="D3" t="s">
        <v>29</v>
      </c>
      <c r="E3">
        <v>433924</v>
      </c>
      <c r="F3">
        <v>101465</v>
      </c>
      <c r="G3">
        <f t="shared" ref="G3:G20" si="0">E3-F3</f>
        <v>332459</v>
      </c>
      <c r="H3">
        <v>5068</v>
      </c>
      <c r="I3">
        <f t="shared" ref="I3:I20" si="1">G3-H3</f>
        <v>327391</v>
      </c>
    </row>
    <row r="4" spans="1:20" x14ac:dyDescent="0.25">
      <c r="A4" t="s">
        <v>31</v>
      </c>
      <c r="B4" t="s">
        <v>54</v>
      </c>
      <c r="C4" t="s">
        <v>73</v>
      </c>
      <c r="D4" t="s">
        <v>32</v>
      </c>
      <c r="E4">
        <v>135816</v>
      </c>
      <c r="F4">
        <v>67388</v>
      </c>
      <c r="G4">
        <f t="shared" si="0"/>
        <v>68428</v>
      </c>
      <c r="H4">
        <v>5700</v>
      </c>
      <c r="I4">
        <f t="shared" si="1"/>
        <v>62728</v>
      </c>
    </row>
    <row r="5" spans="1:20" x14ac:dyDescent="0.25">
      <c r="A5" t="s">
        <v>34</v>
      </c>
      <c r="B5" t="s">
        <v>55</v>
      </c>
      <c r="C5" t="s">
        <v>71</v>
      </c>
      <c r="D5" t="s">
        <v>26</v>
      </c>
      <c r="E5">
        <v>233255</v>
      </c>
      <c r="F5">
        <v>83606</v>
      </c>
      <c r="G5">
        <f t="shared" si="0"/>
        <v>149649</v>
      </c>
      <c r="H5">
        <v>5089</v>
      </c>
      <c r="I5">
        <f t="shared" si="1"/>
        <v>144560</v>
      </c>
      <c r="K5" s="4"/>
    </row>
    <row r="6" spans="1:20" x14ac:dyDescent="0.25">
      <c r="A6" t="s">
        <v>35</v>
      </c>
      <c r="B6" t="s">
        <v>56</v>
      </c>
      <c r="C6" t="s">
        <v>72</v>
      </c>
      <c r="D6" t="s">
        <v>29</v>
      </c>
      <c r="E6">
        <v>128691</v>
      </c>
      <c r="F6">
        <v>67175</v>
      </c>
      <c r="G6">
        <f t="shared" si="0"/>
        <v>61516</v>
      </c>
      <c r="H6">
        <v>4956</v>
      </c>
      <c r="I6">
        <f t="shared" si="1"/>
        <v>56560</v>
      </c>
    </row>
    <row r="7" spans="1:20" x14ac:dyDescent="0.25">
      <c r="A7" t="s">
        <v>36</v>
      </c>
      <c r="B7" t="s">
        <v>57</v>
      </c>
      <c r="C7" t="s">
        <v>74</v>
      </c>
      <c r="D7" t="s">
        <v>26</v>
      </c>
      <c r="E7">
        <v>244913</v>
      </c>
      <c r="F7">
        <v>89974</v>
      </c>
      <c r="G7">
        <f t="shared" si="0"/>
        <v>154939</v>
      </c>
      <c r="H7">
        <v>5062</v>
      </c>
      <c r="I7">
        <f t="shared" si="1"/>
        <v>149877</v>
      </c>
    </row>
    <row r="8" spans="1:20" x14ac:dyDescent="0.25">
      <c r="A8" t="s">
        <v>37</v>
      </c>
      <c r="B8" t="s">
        <v>58</v>
      </c>
      <c r="C8" t="s">
        <v>72</v>
      </c>
      <c r="D8" t="s">
        <v>29</v>
      </c>
      <c r="E8">
        <v>392518</v>
      </c>
      <c r="F8">
        <v>82675</v>
      </c>
      <c r="G8">
        <f t="shared" si="0"/>
        <v>309843</v>
      </c>
      <c r="H8">
        <v>6100</v>
      </c>
      <c r="I8">
        <f t="shared" si="1"/>
        <v>303743</v>
      </c>
    </row>
    <row r="9" spans="1:20" x14ac:dyDescent="0.25">
      <c r="A9" t="s">
        <v>38</v>
      </c>
      <c r="B9" t="s">
        <v>59</v>
      </c>
      <c r="C9" t="s">
        <v>71</v>
      </c>
      <c r="D9" t="s">
        <v>29</v>
      </c>
      <c r="E9">
        <v>331773</v>
      </c>
      <c r="F9">
        <v>85288</v>
      </c>
      <c r="G9">
        <f t="shared" si="0"/>
        <v>246485</v>
      </c>
      <c r="H9">
        <v>5795</v>
      </c>
      <c r="I9">
        <f t="shared" si="1"/>
        <v>240690</v>
      </c>
    </row>
    <row r="10" spans="1:20" x14ac:dyDescent="0.25">
      <c r="A10" t="s">
        <v>39</v>
      </c>
      <c r="B10" t="s">
        <v>60</v>
      </c>
      <c r="C10" t="s">
        <v>75</v>
      </c>
      <c r="D10" t="s">
        <v>32</v>
      </c>
      <c r="E10">
        <v>244975</v>
      </c>
      <c r="F10">
        <v>100834</v>
      </c>
      <c r="G10">
        <f t="shared" si="0"/>
        <v>144141</v>
      </c>
      <c r="H10">
        <v>5153</v>
      </c>
      <c r="I10">
        <f t="shared" si="1"/>
        <v>138988</v>
      </c>
    </row>
    <row r="11" spans="1:20" x14ac:dyDescent="0.25">
      <c r="A11" t="s">
        <v>40</v>
      </c>
      <c r="B11" t="s">
        <v>61</v>
      </c>
      <c r="C11" t="s">
        <v>74</v>
      </c>
      <c r="D11" t="s">
        <v>32</v>
      </c>
      <c r="E11">
        <v>137925</v>
      </c>
      <c r="F11">
        <v>104528</v>
      </c>
      <c r="G11">
        <f t="shared" si="0"/>
        <v>33397</v>
      </c>
      <c r="H11">
        <v>5673</v>
      </c>
      <c r="I11">
        <f t="shared" si="1"/>
        <v>27724</v>
      </c>
    </row>
    <row r="12" spans="1:20" x14ac:dyDescent="0.25">
      <c r="A12" t="s">
        <v>41</v>
      </c>
      <c r="B12" t="s">
        <v>62</v>
      </c>
      <c r="C12" t="s">
        <v>73</v>
      </c>
      <c r="D12" t="s">
        <v>26</v>
      </c>
      <c r="E12">
        <v>207163</v>
      </c>
      <c r="F12">
        <v>73705</v>
      </c>
      <c r="G12">
        <f t="shared" si="0"/>
        <v>133458</v>
      </c>
      <c r="H12">
        <v>5599</v>
      </c>
      <c r="I12">
        <f t="shared" si="1"/>
        <v>127859</v>
      </c>
    </row>
    <row r="13" spans="1:20" x14ac:dyDescent="0.25">
      <c r="A13" t="s">
        <v>42</v>
      </c>
      <c r="B13" t="s">
        <v>63</v>
      </c>
      <c r="C13" t="s">
        <v>73</v>
      </c>
      <c r="D13" t="s">
        <v>32</v>
      </c>
      <c r="E13">
        <v>432326</v>
      </c>
      <c r="F13">
        <v>79297</v>
      </c>
      <c r="G13">
        <f t="shared" si="0"/>
        <v>353029</v>
      </c>
      <c r="H13">
        <v>4872</v>
      </c>
      <c r="I13">
        <f t="shared" si="1"/>
        <v>348157</v>
      </c>
    </row>
    <row r="14" spans="1:20" x14ac:dyDescent="0.25">
      <c r="A14" t="s">
        <v>43</v>
      </c>
      <c r="B14" t="s">
        <v>64</v>
      </c>
      <c r="C14" t="s">
        <v>74</v>
      </c>
      <c r="D14" t="s">
        <v>32</v>
      </c>
      <c r="E14">
        <v>177789</v>
      </c>
      <c r="F14">
        <v>103757</v>
      </c>
      <c r="G14">
        <f t="shared" si="0"/>
        <v>74032</v>
      </c>
      <c r="H14">
        <v>5144</v>
      </c>
      <c r="I14">
        <f t="shared" si="1"/>
        <v>68888</v>
      </c>
    </row>
    <row r="15" spans="1:20" x14ac:dyDescent="0.25">
      <c r="A15" t="s">
        <v>44</v>
      </c>
      <c r="B15" t="s">
        <v>65</v>
      </c>
      <c r="C15" t="s">
        <v>75</v>
      </c>
      <c r="D15" t="s">
        <v>29</v>
      </c>
      <c r="E15">
        <v>201945</v>
      </c>
      <c r="F15">
        <v>83178</v>
      </c>
      <c r="G15">
        <f t="shared" si="0"/>
        <v>118767</v>
      </c>
      <c r="H15">
        <v>4734</v>
      </c>
      <c r="I15">
        <f t="shared" si="1"/>
        <v>114033</v>
      </c>
    </row>
    <row r="16" spans="1:20" x14ac:dyDescent="0.25">
      <c r="A16" t="s">
        <v>45</v>
      </c>
      <c r="B16" t="s">
        <v>66</v>
      </c>
      <c r="C16" t="s">
        <v>72</v>
      </c>
      <c r="D16" t="s">
        <v>26</v>
      </c>
      <c r="E16">
        <v>461214</v>
      </c>
      <c r="F16">
        <v>86688</v>
      </c>
      <c r="G16">
        <f t="shared" si="0"/>
        <v>374526</v>
      </c>
      <c r="H16">
        <v>6066</v>
      </c>
      <c r="I16">
        <f t="shared" si="1"/>
        <v>368460</v>
      </c>
    </row>
    <row r="17" spans="1:9" x14ac:dyDescent="0.25">
      <c r="A17" t="s">
        <v>46</v>
      </c>
      <c r="B17" t="s">
        <v>67</v>
      </c>
      <c r="C17" t="s">
        <v>76</v>
      </c>
      <c r="D17" t="s">
        <v>32</v>
      </c>
      <c r="E17">
        <v>440462</v>
      </c>
      <c r="F17">
        <v>81912</v>
      </c>
      <c r="G17">
        <f t="shared" si="0"/>
        <v>358550</v>
      </c>
      <c r="H17">
        <v>4842</v>
      </c>
      <c r="I17">
        <f t="shared" si="1"/>
        <v>353708</v>
      </c>
    </row>
    <row r="18" spans="1:9" x14ac:dyDescent="0.25">
      <c r="A18" t="s">
        <v>47</v>
      </c>
      <c r="B18" t="s">
        <v>68</v>
      </c>
      <c r="C18" t="s">
        <v>71</v>
      </c>
      <c r="D18" t="s">
        <v>32</v>
      </c>
      <c r="E18">
        <v>407339</v>
      </c>
      <c r="F18">
        <v>88286</v>
      </c>
      <c r="G18">
        <f t="shared" si="0"/>
        <v>319053</v>
      </c>
      <c r="H18">
        <v>4604</v>
      </c>
      <c r="I18">
        <f t="shared" si="1"/>
        <v>314449</v>
      </c>
    </row>
    <row r="19" spans="1:9" x14ac:dyDescent="0.25">
      <c r="A19" t="s">
        <v>48</v>
      </c>
      <c r="B19" t="s">
        <v>69</v>
      </c>
      <c r="C19" t="s">
        <v>73</v>
      </c>
      <c r="D19" t="s">
        <v>32</v>
      </c>
      <c r="E19">
        <v>376263</v>
      </c>
      <c r="F19">
        <v>92698</v>
      </c>
      <c r="G19">
        <f t="shared" si="0"/>
        <v>283565</v>
      </c>
      <c r="H19">
        <v>5195</v>
      </c>
      <c r="I19">
        <f t="shared" si="1"/>
        <v>278370</v>
      </c>
    </row>
    <row r="20" spans="1:9" x14ac:dyDescent="0.25">
      <c r="A20" t="s">
        <v>49</v>
      </c>
      <c r="B20" t="s">
        <v>70</v>
      </c>
      <c r="C20" t="s">
        <v>76</v>
      </c>
      <c r="D20" t="s">
        <v>29</v>
      </c>
      <c r="E20">
        <v>149134</v>
      </c>
      <c r="F20">
        <v>87513</v>
      </c>
      <c r="G20">
        <f t="shared" si="0"/>
        <v>61621</v>
      </c>
      <c r="H20">
        <v>5168</v>
      </c>
      <c r="I20">
        <f t="shared" si="1"/>
        <v>56453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F40AB-1F15-4573-AC0C-90024DE33C6E}">
  <dimension ref="A1:B4"/>
  <sheetViews>
    <sheetView workbookViewId="0">
      <selection activeCell="D16" sqref="D16"/>
    </sheetView>
  </sheetViews>
  <sheetFormatPr defaultRowHeight="15" x14ac:dyDescent="0.25"/>
  <cols>
    <col min="1" max="1" width="16.7109375" bestFit="1" customWidth="1"/>
  </cols>
  <sheetData>
    <row r="1" spans="1:2" ht="18.75" x14ac:dyDescent="0.3">
      <c r="A1" s="2" t="s">
        <v>24</v>
      </c>
      <c r="B1" s="1"/>
    </row>
    <row r="2" spans="1:2" x14ac:dyDescent="0.25">
      <c r="A2" t="s">
        <v>27</v>
      </c>
      <c r="B2">
        <v>276986.5263157895</v>
      </c>
    </row>
    <row r="3" spans="1:2" x14ac:dyDescent="0.25">
      <c r="A3" t="s">
        <v>30</v>
      </c>
      <c r="B3">
        <v>461214</v>
      </c>
    </row>
    <row r="4" spans="1:2" x14ac:dyDescent="0.25">
      <c r="A4" t="s">
        <v>33</v>
      </c>
      <c r="B4">
        <v>125319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AA3212C-9EA0-4F60-9BC2-AD5EAEF227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C85F02-9775-4D6C-AF6B-784E84E858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5A85AC-2CBD-412F-82B1-8F6832D6B80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Dataset</vt:lpstr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Yolanda</dc:creator>
  <cp:keywords/>
  <dc:description/>
  <cp:lastModifiedBy>Pooja Hirekhan</cp:lastModifiedBy>
  <cp:revision/>
  <dcterms:created xsi:type="dcterms:W3CDTF">2020-06-08T15:01:32Z</dcterms:created>
  <dcterms:modified xsi:type="dcterms:W3CDTF">2024-11-09T01:18:05Z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