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g\Spring 2024\DMandBI\PRJ\Final Results\"/>
    </mc:Choice>
  </mc:AlternateContent>
  <xr:revisionPtr revIDLastSave="0" documentId="13_ncr:1_{4F334EF1-38F0-476F-9CE1-5E7F0D53EE5B}" xr6:coauthVersionLast="47" xr6:coauthVersionMax="47" xr10:uidLastSave="{00000000-0000-0000-0000-000000000000}"/>
  <bookViews>
    <workbookView xWindow="-108" yWindow="-108" windowWidth="23256" windowHeight="12456" activeTab="1" xr2:uid="{8D25F3FD-AE2C-4450-AEA6-EB4261B961C1}"/>
  </bookViews>
  <sheets>
    <sheet name="AIC SBC" sheetId="2" r:id="rId1"/>
    <sheet name="ARIMAX_NEW" sheetId="5" r:id="rId2"/>
    <sheet name="ARIMA_NEW" sheetId="6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6" l="1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3" i="6"/>
  <c r="I55" i="6" s="1"/>
  <c r="I56" i="6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3" i="6"/>
  <c r="H55" i="6" s="1"/>
  <c r="I56" i="5"/>
  <c r="I55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3" i="5"/>
  <c r="H55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3" i="5"/>
</calcChain>
</file>

<file path=xl/sharedStrings.xml><?xml version="1.0" encoding="utf-8"?>
<sst xmlns="http://schemas.openxmlformats.org/spreadsheetml/2006/main" count="53" uniqueCount="22">
  <si>
    <t>MODEL</t>
  </si>
  <si>
    <t>AIC</t>
  </si>
  <si>
    <t>SBC</t>
  </si>
  <si>
    <t>For temperature variable</t>
  </si>
  <si>
    <t>For power variable</t>
  </si>
  <si>
    <t>ARIMAX</t>
  </si>
  <si>
    <t>Forecast</t>
  </si>
  <si>
    <t>Std Error</t>
  </si>
  <si>
    <t>95% Confidence Limits</t>
  </si>
  <si>
    <t>Actual</t>
  </si>
  <si>
    <t>Residual</t>
  </si>
  <si>
    <t>Forecasts for variable avgactivepower</t>
  </si>
  <si>
    <t>Obs</t>
  </si>
  <si>
    <t>MAPE</t>
  </si>
  <si>
    <t>RMSE</t>
  </si>
  <si>
    <t>Seasonal Diff</t>
  </si>
  <si>
    <t>ARIMA(2,0,2)</t>
  </si>
  <si>
    <t>ARIMA(2,0,1)</t>
  </si>
  <si>
    <t>ARIMA(1,0,2)</t>
  </si>
  <si>
    <t>ARIMA(1,0,1)</t>
  </si>
  <si>
    <t>ARIMA(1,0,0)</t>
  </si>
  <si>
    <t>ARIMA(0,1,1)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</si>
</sst>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right" wrapText="1"/>
    </xf>
    <xf numFmtId="0" fontId="2" fillId="4" borderId="7" xfId="0" applyFont="1" applyFill="1" applyBorder="1" applyAlignment="1">
      <alignment horizontal="right" wrapText="1"/>
    </xf>
    <xf numFmtId="0" fontId="2" fillId="4" borderId="9" xfId="0" applyFont="1" applyFill="1" applyBorder="1" applyAlignment="1">
      <alignment horizontal="right" vertical="top" wrapText="1"/>
    </xf>
    <xf numFmtId="0" fontId="1" fillId="2" borderId="10" xfId="0" applyFont="1" applyFill="1" applyBorder="1" applyAlignment="1">
      <alignment horizontal="right" vertical="top" wrapText="1"/>
    </xf>
    <xf numFmtId="0" fontId="1" fillId="2" borderId="10" xfId="0" applyFont="1" applyFill="1" applyBorder="1" applyAlignment="1">
      <alignment horizontal="right" vertical="top"/>
    </xf>
    <xf numFmtId="0" fontId="2" fillId="4" borderId="11" xfId="0" applyFont="1" applyFill="1" applyBorder="1" applyAlignment="1">
      <alignment horizontal="right" vertical="top" wrapText="1"/>
    </xf>
    <xf numFmtId="0" fontId="1" fillId="2" borderId="12" xfId="0" applyFont="1" applyFill="1" applyBorder="1" applyAlignment="1">
      <alignment horizontal="right" vertical="top" wrapText="1"/>
    </xf>
    <xf numFmtId="0" fontId="2" fillId="4" borderId="8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right" wrapText="1"/>
    </xf>
    <xf numFmtId="0" fontId="2" fillId="4" borderId="5" xfId="0" applyFont="1" applyFill="1" applyBorder="1" applyAlignment="1">
      <alignment horizontal="right" wrapText="1"/>
    </xf>
    <xf numFmtId="0" fontId="2" fillId="4" borderId="14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right" vertical="top"/>
    </xf>
    <xf numFmtId="0" fontId="0" fillId="0" borderId="1" xfId="0" applyBorder="1" applyAlignment="1">
      <alignment wrapText="1"/>
    </xf>
    <xf numFmtId="0" fontId="2" fillId="4" borderId="0" xfId="0" applyFont="1" applyFill="1" applyBorder="1" applyAlignment="1">
      <alignment horizontal="right" wrapText="1"/>
    </xf>
    <xf numFmtId="0" fontId="3" fillId="0" borderId="1" xfId="0" applyFont="1" applyBorder="1"/>
    <xf numFmtId="2" fontId="3" fillId="0" borderId="1" xfId="0" applyNumberFormat="1" applyFont="1" applyBorder="1"/>
    <xf numFmtId="0" fontId="3" fillId="3" borderId="1" xfId="0" applyFont="1" applyFill="1" applyBorder="1"/>
    <xf numFmtId="2" fontId="3" fillId="3" borderId="1" xfId="0" applyNumberFormat="1" applyFont="1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5" borderId="1" xfId="0" applyFont="1" applyFill="1" applyBorder="1"/>
    <xf numFmtId="0" fontId="2" fillId="4" borderId="8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C6BA-3667-4742-8E22-B979D346220C}">
  <dimension ref="A22:P40"/>
  <sheetViews>
    <sheetView topLeftCell="A17" workbookViewId="0">
      <selection activeCell="I25" sqref="I25:J25"/>
    </sheetView>
  </sheetViews>
  <sheetFormatPr defaultRowHeight="14.4" x14ac:dyDescent="0.3"/>
  <cols>
    <col min="1" max="2" width="11.44140625" bestFit="1" customWidth="1"/>
    <col min="7" max="7" width="11.5546875" bestFit="1" customWidth="1"/>
    <col min="8" max="8" width="11.44140625" bestFit="1" customWidth="1"/>
    <col min="9" max="10" width="9" bestFit="1" customWidth="1"/>
    <col min="13" max="13" width="11.5546875" bestFit="1" customWidth="1"/>
    <col min="15" max="16" width="9" bestFit="1" customWidth="1"/>
  </cols>
  <sheetData>
    <row r="22" spans="1:16" x14ac:dyDescent="0.3">
      <c r="A22" s="2" t="s">
        <v>3</v>
      </c>
      <c r="B22" s="2"/>
      <c r="C22" s="2"/>
      <c r="D22" s="2"/>
      <c r="G22" s="28" t="s">
        <v>4</v>
      </c>
      <c r="H22" s="29"/>
      <c r="I22" s="29"/>
      <c r="J22" s="30"/>
      <c r="M22" s="28" t="s">
        <v>5</v>
      </c>
      <c r="N22" s="29"/>
      <c r="O22" s="29"/>
      <c r="P22" s="30"/>
    </row>
    <row r="23" spans="1:16" x14ac:dyDescent="0.3">
      <c r="A23" s="24" t="s">
        <v>0</v>
      </c>
      <c r="B23" s="24" t="s">
        <v>15</v>
      </c>
      <c r="C23" s="24" t="s">
        <v>1</v>
      </c>
      <c r="D23" s="24" t="s">
        <v>2</v>
      </c>
      <c r="G23" s="24" t="s">
        <v>0</v>
      </c>
      <c r="H23" s="24" t="s">
        <v>15</v>
      </c>
      <c r="I23" s="24" t="s">
        <v>1</v>
      </c>
      <c r="J23" s="24" t="s">
        <v>2</v>
      </c>
      <c r="M23" s="24" t="s">
        <v>0</v>
      </c>
      <c r="N23" s="24" t="s">
        <v>15</v>
      </c>
      <c r="O23" s="24" t="s">
        <v>1</v>
      </c>
      <c r="P23" s="24" t="s">
        <v>2</v>
      </c>
    </row>
    <row r="24" spans="1:16" x14ac:dyDescent="0.3">
      <c r="A24" s="24" t="s">
        <v>21</v>
      </c>
      <c r="B24" s="24">
        <v>1</v>
      </c>
      <c r="C24" s="25">
        <v>952.37509999999997</v>
      </c>
      <c r="D24" s="25">
        <v>958.46199999999999</v>
      </c>
      <c r="G24" s="24" t="s">
        <v>21</v>
      </c>
      <c r="H24" s="24">
        <v>1</v>
      </c>
      <c r="I24" s="25">
        <v>884.52390000000003</v>
      </c>
      <c r="J24" s="25">
        <v>890.61069999999995</v>
      </c>
      <c r="M24" s="24" t="s">
        <v>21</v>
      </c>
      <c r="N24" s="24">
        <v>1</v>
      </c>
      <c r="O24" s="25">
        <v>886.44770000000005</v>
      </c>
      <c r="P24" s="25">
        <v>895.57799999999997</v>
      </c>
    </row>
    <row r="25" spans="1:16" x14ac:dyDescent="0.3">
      <c r="A25" s="24" t="s">
        <v>20</v>
      </c>
      <c r="B25" s="24">
        <v>1</v>
      </c>
      <c r="C25" s="25">
        <v>952.33259999999996</v>
      </c>
      <c r="D25" s="25">
        <v>958.4194</v>
      </c>
      <c r="G25" s="26" t="s">
        <v>20</v>
      </c>
      <c r="H25" s="26">
        <v>1</v>
      </c>
      <c r="I25" s="27">
        <v>882.74829999999997</v>
      </c>
      <c r="J25" s="27">
        <v>888.83519999999999</v>
      </c>
      <c r="M25" s="26" t="s">
        <v>20</v>
      </c>
      <c r="N25" s="26">
        <v>1</v>
      </c>
      <c r="O25" s="27">
        <v>884.6825</v>
      </c>
      <c r="P25" s="27">
        <v>893.81280000000004</v>
      </c>
    </row>
    <row r="26" spans="1:16" x14ac:dyDescent="0.3">
      <c r="A26" s="26" t="s">
        <v>19</v>
      </c>
      <c r="B26" s="26">
        <v>1</v>
      </c>
      <c r="C26" s="27">
        <v>951.16150000000005</v>
      </c>
      <c r="D26" s="27">
        <v>960.29179999999997</v>
      </c>
      <c r="G26" s="24" t="s">
        <v>19</v>
      </c>
      <c r="H26" s="31">
        <v>1</v>
      </c>
      <c r="I26" s="25">
        <v>884.69899999999996</v>
      </c>
      <c r="J26" s="25">
        <v>893.82929999999999</v>
      </c>
      <c r="M26" s="24" t="s">
        <v>19</v>
      </c>
      <c r="N26" s="31">
        <v>1</v>
      </c>
      <c r="O26" s="25">
        <v>886.63490000000002</v>
      </c>
      <c r="P26" s="25">
        <v>898.80859999999996</v>
      </c>
    </row>
    <row r="27" spans="1:16" x14ac:dyDescent="0.3">
      <c r="A27" s="24" t="s">
        <v>18</v>
      </c>
      <c r="B27" s="24">
        <v>1</v>
      </c>
      <c r="C27" s="25">
        <v>951.85910000000001</v>
      </c>
      <c r="D27" s="25">
        <v>964.03279999999995</v>
      </c>
      <c r="G27" s="24" t="s">
        <v>18</v>
      </c>
      <c r="H27" s="24">
        <v>1</v>
      </c>
      <c r="I27" s="25">
        <v>886.69359999999995</v>
      </c>
      <c r="J27" s="25">
        <v>898.8673</v>
      </c>
      <c r="M27" s="24" t="s">
        <v>18</v>
      </c>
      <c r="N27" s="24">
        <v>1</v>
      </c>
      <c r="O27" s="25">
        <v>888.63109999999995</v>
      </c>
      <c r="P27" s="25">
        <v>903.84829999999999</v>
      </c>
    </row>
    <row r="28" spans="1:16" x14ac:dyDescent="0.3">
      <c r="A28" s="24" t="s">
        <v>17</v>
      </c>
      <c r="B28" s="24">
        <v>1</v>
      </c>
      <c r="C28" s="25">
        <v>953.15909999999997</v>
      </c>
      <c r="D28" s="25">
        <v>965.33280000000002</v>
      </c>
      <c r="G28" s="24" t="s">
        <v>17</v>
      </c>
      <c r="H28" s="24">
        <v>1</v>
      </c>
      <c r="I28" s="25">
        <v>886.69920000000002</v>
      </c>
      <c r="J28" s="25">
        <v>898.87289999999996</v>
      </c>
      <c r="M28" s="24" t="s">
        <v>17</v>
      </c>
      <c r="N28" s="24">
        <v>1</v>
      </c>
      <c r="O28" s="25">
        <v>888.63469999999995</v>
      </c>
      <c r="P28" s="25">
        <v>903.85180000000003</v>
      </c>
    </row>
    <row r="29" spans="1:16" x14ac:dyDescent="0.3">
      <c r="A29" s="24" t="s">
        <v>16</v>
      </c>
      <c r="B29" s="24">
        <v>1</v>
      </c>
      <c r="C29" s="25">
        <v>951.43330000000003</v>
      </c>
      <c r="D29" s="25">
        <v>966.65039999999999</v>
      </c>
      <c r="G29" s="24" t="s">
        <v>16</v>
      </c>
      <c r="H29" s="24">
        <v>1</v>
      </c>
      <c r="I29" s="25">
        <v>889.15329999999994</v>
      </c>
      <c r="J29" s="25">
        <v>904.37040000000002</v>
      </c>
      <c r="M29" s="24" t="s">
        <v>16</v>
      </c>
      <c r="N29" s="24">
        <v>1</v>
      </c>
      <c r="O29" s="25">
        <v>891.11720000000003</v>
      </c>
      <c r="P29" s="25">
        <v>909.37779999999998</v>
      </c>
    </row>
    <row r="37" spans="1:3" x14ac:dyDescent="0.3">
      <c r="A37" s="1" t="s">
        <v>0</v>
      </c>
      <c r="B37" s="1"/>
      <c r="C37" s="22" t="s">
        <v>13</v>
      </c>
    </row>
    <row r="38" spans="1:3" x14ac:dyDescent="0.3"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</sheetData>
  <mergeCells count="3">
    <mergeCell ref="G22:J22"/>
    <mergeCell ref="M22:P22"/>
    <mergeCell ref="A22:D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F5C-489E-4E24-B4F1-53B7F70A5353}">
  <dimension ref="A1:I56"/>
  <sheetViews>
    <sheetView tabSelected="1" workbookViewId="0">
      <selection activeCell="I57" sqref="I57"/>
    </sheetView>
  </sheetViews>
  <sheetFormatPr defaultRowHeight="14.4" x14ac:dyDescent="0.3"/>
  <sheetData>
    <row r="1" spans="1:9" ht="15" thickBot="1" x14ac:dyDescent="0.35">
      <c r="A1" s="18" t="s">
        <v>11</v>
      </c>
      <c r="B1" s="13"/>
      <c r="C1" s="13"/>
      <c r="D1" s="13"/>
      <c r="E1" s="13"/>
      <c r="F1" s="13"/>
      <c r="G1" s="13"/>
    </row>
    <row r="2" spans="1:9" ht="27.6" thickBot="1" x14ac:dyDescent="0.35">
      <c r="A2" s="16" t="s">
        <v>12</v>
      </c>
      <c r="B2" s="4" t="s">
        <v>6</v>
      </c>
      <c r="C2" s="4" t="s">
        <v>7</v>
      </c>
      <c r="D2" s="19" t="s">
        <v>8</v>
      </c>
      <c r="E2" s="20"/>
      <c r="F2" s="4" t="s">
        <v>9</v>
      </c>
      <c r="G2" s="17" t="s">
        <v>10</v>
      </c>
      <c r="H2" s="23" t="s">
        <v>13</v>
      </c>
      <c r="I2" s="23" t="s">
        <v>14</v>
      </c>
    </row>
    <row r="3" spans="1:9" ht="15" thickBot="1" x14ac:dyDescent="0.35">
      <c r="A3" s="8">
        <v>156</v>
      </c>
      <c r="B3" s="3">
        <v>20.052900000000001</v>
      </c>
      <c r="C3" s="3">
        <v>4.1582999999999997</v>
      </c>
      <c r="D3" s="3">
        <v>11.902799999999999</v>
      </c>
      <c r="E3" s="3">
        <v>28.202999999999999</v>
      </c>
      <c r="F3" s="3">
        <v>21.5624</v>
      </c>
      <c r="G3" s="3">
        <v>1.5095000000000001</v>
      </c>
      <c r="H3">
        <f>ABS(G3/F3)</f>
        <v>7.0006121767521245E-2</v>
      </c>
      <c r="I3">
        <f>(G3*G3)</f>
        <v>2.2785902500000002</v>
      </c>
    </row>
    <row r="4" spans="1:9" ht="15" thickBot="1" x14ac:dyDescent="0.35">
      <c r="A4" s="8">
        <v>157</v>
      </c>
      <c r="B4" s="3">
        <v>21.2225</v>
      </c>
      <c r="C4" s="3">
        <v>4.3917999999999999</v>
      </c>
      <c r="D4" s="3">
        <v>12.614599999999999</v>
      </c>
      <c r="E4" s="3">
        <v>29.830300000000001</v>
      </c>
      <c r="F4" s="3">
        <v>22.466899999999999</v>
      </c>
      <c r="G4" s="3">
        <v>1.2444999999999999</v>
      </c>
      <c r="H4">
        <f t="shared" ref="H4:H54" si="0">ABS(G4/F4)</f>
        <v>5.5392599780120975E-2</v>
      </c>
      <c r="I4">
        <f t="shared" ref="I4:I56" si="1">(G4*G4)</f>
        <v>1.5487802499999999</v>
      </c>
    </row>
    <row r="5" spans="1:9" ht="15" thickBot="1" x14ac:dyDescent="0.35">
      <c r="A5" s="8">
        <v>158</v>
      </c>
      <c r="B5" s="3">
        <v>21.672000000000001</v>
      </c>
      <c r="C5" s="3">
        <v>4.4180000000000001</v>
      </c>
      <c r="D5" s="3">
        <v>13.0129</v>
      </c>
      <c r="E5" s="3">
        <v>30.331099999999999</v>
      </c>
      <c r="F5" s="3">
        <v>21.3871</v>
      </c>
      <c r="G5" s="3">
        <v>-0.28499999999999998</v>
      </c>
      <c r="H5">
        <f t="shared" si="0"/>
        <v>1.3325789845280565E-2</v>
      </c>
      <c r="I5">
        <f t="shared" si="1"/>
        <v>8.1224999999999992E-2</v>
      </c>
    </row>
    <row r="6" spans="1:9" ht="15" thickBot="1" x14ac:dyDescent="0.35">
      <c r="A6" s="8">
        <v>159</v>
      </c>
      <c r="B6" s="3">
        <v>20.913699999999999</v>
      </c>
      <c r="C6" s="3">
        <v>4.4210000000000003</v>
      </c>
      <c r="D6" s="3">
        <v>12.248699999999999</v>
      </c>
      <c r="E6" s="3">
        <v>29.578700000000001</v>
      </c>
      <c r="F6" s="3">
        <v>22.717500000000001</v>
      </c>
      <c r="G6" s="3">
        <v>1.8037000000000001</v>
      </c>
      <c r="H6">
        <f t="shared" si="0"/>
        <v>7.9396940684494335E-2</v>
      </c>
      <c r="I6">
        <f t="shared" si="1"/>
        <v>3.2533336900000003</v>
      </c>
    </row>
    <row r="7" spans="1:9" ht="15" thickBot="1" x14ac:dyDescent="0.35">
      <c r="A7" s="8">
        <v>160</v>
      </c>
      <c r="B7" s="3">
        <v>17.586300000000001</v>
      </c>
      <c r="C7" s="3">
        <v>4.4212999999999996</v>
      </c>
      <c r="D7" s="3">
        <v>8.9206000000000003</v>
      </c>
      <c r="E7" s="3">
        <v>26.251899999999999</v>
      </c>
      <c r="F7" s="3">
        <v>22.379200000000001</v>
      </c>
      <c r="G7" s="3">
        <v>4.7930000000000001</v>
      </c>
      <c r="H7">
        <f t="shared" si="0"/>
        <v>0.21417208836777007</v>
      </c>
      <c r="I7">
        <f t="shared" si="1"/>
        <v>22.972849</v>
      </c>
    </row>
    <row r="8" spans="1:9" ht="15" thickBot="1" x14ac:dyDescent="0.35">
      <c r="A8" s="8">
        <v>161</v>
      </c>
      <c r="B8" s="3">
        <v>20.759499999999999</v>
      </c>
      <c r="C8" s="3">
        <v>4.4214000000000002</v>
      </c>
      <c r="D8" s="3">
        <v>12.0937</v>
      </c>
      <c r="E8" s="3">
        <v>29.4252</v>
      </c>
      <c r="F8" s="3">
        <v>22.467099999999999</v>
      </c>
      <c r="G8" s="3">
        <v>1.7076</v>
      </c>
      <c r="H8">
        <f t="shared" si="0"/>
        <v>7.6004468756537338E-2</v>
      </c>
      <c r="I8">
        <f t="shared" si="1"/>
        <v>2.91589776</v>
      </c>
    </row>
    <row r="9" spans="1:9" ht="15" thickBot="1" x14ac:dyDescent="0.35">
      <c r="A9" s="8">
        <v>162</v>
      </c>
      <c r="B9" s="3">
        <v>24.627700000000001</v>
      </c>
      <c r="C9" s="3">
        <v>4.4214000000000002</v>
      </c>
      <c r="D9" s="3">
        <v>15.962</v>
      </c>
      <c r="E9" s="3">
        <v>33.293500000000002</v>
      </c>
      <c r="F9" s="3">
        <v>24.636900000000001</v>
      </c>
      <c r="G9" s="3">
        <v>9.1000000000000004E-3</v>
      </c>
      <c r="H9">
        <f t="shared" si="0"/>
        <v>3.6936465220867884E-4</v>
      </c>
      <c r="I9">
        <f t="shared" si="1"/>
        <v>8.2810000000000002E-5</v>
      </c>
    </row>
    <row r="10" spans="1:9" ht="15" thickBot="1" x14ac:dyDescent="0.35">
      <c r="A10" s="8">
        <v>163</v>
      </c>
      <c r="B10" s="3">
        <v>22.1602</v>
      </c>
      <c r="C10" s="3">
        <v>4.4214000000000002</v>
      </c>
      <c r="D10" s="3">
        <v>13.494400000000001</v>
      </c>
      <c r="E10" s="3">
        <v>30.825900000000001</v>
      </c>
      <c r="F10" s="3">
        <v>24.985700000000001</v>
      </c>
      <c r="G10" s="3">
        <v>2.8256000000000001</v>
      </c>
      <c r="H10">
        <f t="shared" si="0"/>
        <v>0.11308868672880888</v>
      </c>
      <c r="I10">
        <f t="shared" si="1"/>
        <v>7.9840153600000008</v>
      </c>
    </row>
    <row r="11" spans="1:9" ht="15" thickBot="1" x14ac:dyDescent="0.35">
      <c r="A11" s="8">
        <v>164</v>
      </c>
      <c r="B11" s="3">
        <v>25.352699999999999</v>
      </c>
      <c r="C11" s="3">
        <v>4.4214000000000002</v>
      </c>
      <c r="D11" s="3">
        <v>16.686900000000001</v>
      </c>
      <c r="E11" s="3">
        <v>34.0184</v>
      </c>
      <c r="F11" s="3">
        <v>26.577999999999999</v>
      </c>
      <c r="G11" s="3">
        <v>1.2253000000000001</v>
      </c>
      <c r="H11">
        <f t="shared" si="0"/>
        <v>4.6102039280608027E-2</v>
      </c>
      <c r="I11">
        <f t="shared" si="1"/>
        <v>1.5013600900000001</v>
      </c>
    </row>
    <row r="12" spans="1:9" ht="15" thickBot="1" x14ac:dyDescent="0.35">
      <c r="A12" s="8">
        <v>165</v>
      </c>
      <c r="B12" s="3">
        <v>23.722200000000001</v>
      </c>
      <c r="C12" s="3">
        <v>4.4214000000000002</v>
      </c>
      <c r="D12" s="3">
        <v>15.0564</v>
      </c>
      <c r="E12" s="3">
        <v>32.387999999999998</v>
      </c>
      <c r="F12" s="3">
        <v>25.9285</v>
      </c>
      <c r="G12" s="3">
        <v>2.2063000000000001</v>
      </c>
      <c r="H12">
        <f t="shared" si="0"/>
        <v>8.5091694467477885E-2</v>
      </c>
      <c r="I12">
        <f t="shared" si="1"/>
        <v>4.8677596900000006</v>
      </c>
    </row>
    <row r="13" spans="1:9" ht="15" thickBot="1" x14ac:dyDescent="0.35">
      <c r="A13" s="8">
        <v>166</v>
      </c>
      <c r="B13" s="3">
        <v>23.4621</v>
      </c>
      <c r="C13" s="3">
        <v>4.4214000000000002</v>
      </c>
      <c r="D13" s="3">
        <v>14.7964</v>
      </c>
      <c r="E13" s="3">
        <v>32.127899999999997</v>
      </c>
      <c r="F13" s="3">
        <v>23.460899999999999</v>
      </c>
      <c r="G13" s="3">
        <v>-1.1999999999999999E-3</v>
      </c>
      <c r="H13">
        <f t="shared" si="0"/>
        <v>5.1148932905387258E-5</v>
      </c>
      <c r="I13">
        <f t="shared" si="1"/>
        <v>1.4399999999999998E-6</v>
      </c>
    </row>
    <row r="14" spans="1:9" ht="15" thickBot="1" x14ac:dyDescent="0.35">
      <c r="A14" s="8">
        <v>167</v>
      </c>
      <c r="B14" s="3">
        <v>13.5426</v>
      </c>
      <c r="C14" s="3">
        <v>4.4214000000000002</v>
      </c>
      <c r="D14" s="3">
        <v>4.8768000000000002</v>
      </c>
      <c r="E14" s="3">
        <v>22.208400000000001</v>
      </c>
      <c r="F14" s="3">
        <v>22.0501</v>
      </c>
      <c r="G14" s="3">
        <v>8.5075000000000003</v>
      </c>
      <c r="H14">
        <f t="shared" si="0"/>
        <v>0.3858259146217024</v>
      </c>
      <c r="I14">
        <f t="shared" si="1"/>
        <v>72.377556249999998</v>
      </c>
    </row>
    <row r="15" spans="1:9" ht="15" thickBot="1" x14ac:dyDescent="0.35">
      <c r="A15" s="8">
        <v>168</v>
      </c>
      <c r="B15" s="3">
        <v>20.6096</v>
      </c>
      <c r="C15" s="3">
        <v>4.4214000000000002</v>
      </c>
      <c r="D15" s="3">
        <v>11.943899999999999</v>
      </c>
      <c r="E15" s="3">
        <v>29.275400000000001</v>
      </c>
      <c r="F15" s="3">
        <v>22.0822</v>
      </c>
      <c r="G15" s="3">
        <v>1.4725999999999999</v>
      </c>
      <c r="H15">
        <f t="shared" si="0"/>
        <v>6.6687196022135464E-2</v>
      </c>
      <c r="I15">
        <f t="shared" si="1"/>
        <v>2.1685507599999996</v>
      </c>
    </row>
    <row r="16" spans="1:9" ht="15" thickBot="1" x14ac:dyDescent="0.35">
      <c r="A16" s="8">
        <v>169</v>
      </c>
      <c r="B16" s="3">
        <v>20.3079</v>
      </c>
      <c r="C16" s="3">
        <v>4.4214000000000002</v>
      </c>
      <c r="D16" s="3">
        <v>11.642099999999999</v>
      </c>
      <c r="E16" s="3">
        <v>28.973700000000001</v>
      </c>
      <c r="F16" s="3">
        <v>10.457100000000001</v>
      </c>
      <c r="G16" s="3">
        <v>-9.8507999999999996</v>
      </c>
      <c r="H16">
        <f t="shared" si="0"/>
        <v>0.94202025418136948</v>
      </c>
      <c r="I16">
        <f t="shared" si="1"/>
        <v>97.03826063999999</v>
      </c>
    </row>
    <row r="17" spans="1:9" ht="15" thickBot="1" x14ac:dyDescent="0.35">
      <c r="A17" s="8">
        <v>170</v>
      </c>
      <c r="B17" s="3">
        <v>22.304400000000001</v>
      </c>
      <c r="C17" s="3">
        <v>4.4214000000000002</v>
      </c>
      <c r="D17" s="3">
        <v>13.6386</v>
      </c>
      <c r="E17" s="3">
        <v>30.970199999999998</v>
      </c>
      <c r="F17" s="3">
        <v>22.3079</v>
      </c>
      <c r="G17" s="3">
        <v>3.5000000000000001E-3</v>
      </c>
      <c r="H17">
        <f t="shared" si="0"/>
        <v>1.5689509097673918E-4</v>
      </c>
      <c r="I17">
        <f t="shared" si="1"/>
        <v>1.2250000000000001E-5</v>
      </c>
    </row>
    <row r="18" spans="1:9" ht="15" thickBot="1" x14ac:dyDescent="0.35">
      <c r="A18" s="8">
        <v>171</v>
      </c>
      <c r="B18" s="3">
        <v>18.136600000000001</v>
      </c>
      <c r="C18" s="3">
        <v>4.4214000000000002</v>
      </c>
      <c r="D18" s="3">
        <v>9.4708000000000006</v>
      </c>
      <c r="E18" s="3">
        <v>26.802399999999999</v>
      </c>
      <c r="F18" s="3">
        <v>19.289400000000001</v>
      </c>
      <c r="G18" s="3">
        <v>1.1528</v>
      </c>
      <c r="H18">
        <f t="shared" si="0"/>
        <v>5.9763393366304811E-2</v>
      </c>
      <c r="I18">
        <f t="shared" si="1"/>
        <v>1.3289478400000001</v>
      </c>
    </row>
    <row r="19" spans="1:9" ht="15" thickBot="1" x14ac:dyDescent="0.35">
      <c r="A19" s="8">
        <v>172</v>
      </c>
      <c r="B19" s="3">
        <v>18.841100000000001</v>
      </c>
      <c r="C19" s="3">
        <v>4.4214000000000002</v>
      </c>
      <c r="D19" s="3">
        <v>10.1753</v>
      </c>
      <c r="E19" s="3">
        <v>27.506799999999998</v>
      </c>
      <c r="F19" s="3">
        <v>20.753599999999999</v>
      </c>
      <c r="G19" s="3">
        <v>1.9125000000000001</v>
      </c>
      <c r="H19">
        <f t="shared" si="0"/>
        <v>9.2152686762778518E-2</v>
      </c>
      <c r="I19">
        <f t="shared" si="1"/>
        <v>3.6576562500000005</v>
      </c>
    </row>
    <row r="20" spans="1:9" ht="15" thickBot="1" x14ac:dyDescent="0.35">
      <c r="A20" s="8">
        <v>173</v>
      </c>
      <c r="B20" s="3">
        <v>19.974599999999999</v>
      </c>
      <c r="C20" s="3">
        <v>4.4214000000000002</v>
      </c>
      <c r="D20" s="3">
        <v>11.3088</v>
      </c>
      <c r="E20" s="3">
        <v>28.6403</v>
      </c>
      <c r="F20" s="3">
        <v>20.490300000000001</v>
      </c>
      <c r="G20" s="3">
        <v>0.51580000000000004</v>
      </c>
      <c r="H20">
        <f t="shared" si="0"/>
        <v>2.5172886682967063E-2</v>
      </c>
      <c r="I20">
        <f t="shared" si="1"/>
        <v>0.26604964000000003</v>
      </c>
    </row>
    <row r="21" spans="1:9" ht="15" thickBot="1" x14ac:dyDescent="0.35">
      <c r="A21" s="8">
        <v>174</v>
      </c>
      <c r="B21" s="3">
        <v>19.380199999999999</v>
      </c>
      <c r="C21" s="3">
        <v>4.4214000000000002</v>
      </c>
      <c r="D21" s="3">
        <v>10.714399999999999</v>
      </c>
      <c r="E21" s="3">
        <v>28.045999999999999</v>
      </c>
      <c r="F21" s="3">
        <v>17.038399999999999</v>
      </c>
      <c r="G21" s="3">
        <v>-2.3418000000000001</v>
      </c>
      <c r="H21">
        <f t="shared" si="0"/>
        <v>0.13744248286224059</v>
      </c>
      <c r="I21">
        <f t="shared" si="1"/>
        <v>5.4840272400000005</v>
      </c>
    </row>
    <row r="22" spans="1:9" ht="15" thickBot="1" x14ac:dyDescent="0.35">
      <c r="A22" s="8">
        <v>175</v>
      </c>
      <c r="B22" s="3">
        <v>18.6875</v>
      </c>
      <c r="C22" s="3">
        <v>4.4214000000000002</v>
      </c>
      <c r="D22" s="3">
        <v>10.021699999999999</v>
      </c>
      <c r="E22" s="3">
        <v>27.353300000000001</v>
      </c>
      <c r="F22" s="3">
        <v>18.532399999999999</v>
      </c>
      <c r="G22" s="3">
        <v>-0.15509999999999999</v>
      </c>
      <c r="H22">
        <f t="shared" si="0"/>
        <v>8.36912650277352E-3</v>
      </c>
      <c r="I22">
        <f t="shared" si="1"/>
        <v>2.4056009999999996E-2</v>
      </c>
    </row>
    <row r="23" spans="1:9" ht="15" thickBot="1" x14ac:dyDescent="0.35">
      <c r="A23" s="8">
        <v>176</v>
      </c>
      <c r="B23" s="3">
        <v>16.9389</v>
      </c>
      <c r="C23" s="3">
        <v>4.4214000000000002</v>
      </c>
      <c r="D23" s="3">
        <v>8.2730999999999995</v>
      </c>
      <c r="E23" s="3">
        <v>25.604600000000001</v>
      </c>
      <c r="F23" s="3">
        <v>17.7879</v>
      </c>
      <c r="G23" s="3">
        <v>0.84899999999999998</v>
      </c>
      <c r="H23">
        <f t="shared" si="0"/>
        <v>4.7729074258344155E-2</v>
      </c>
      <c r="I23">
        <f t="shared" si="1"/>
        <v>0.72080099999999991</v>
      </c>
    </row>
    <row r="24" spans="1:9" ht="15" thickBot="1" x14ac:dyDescent="0.35">
      <c r="A24" s="8">
        <v>177</v>
      </c>
      <c r="B24" s="3">
        <v>18.136299999999999</v>
      </c>
      <c r="C24" s="3">
        <v>4.4214000000000002</v>
      </c>
      <c r="D24" s="3">
        <v>9.4705999999999992</v>
      </c>
      <c r="E24" s="3">
        <v>26.802099999999999</v>
      </c>
      <c r="F24" s="3">
        <v>13.701700000000001</v>
      </c>
      <c r="G24" s="3">
        <v>-4.4347000000000003</v>
      </c>
      <c r="H24">
        <f t="shared" si="0"/>
        <v>0.32366056766678586</v>
      </c>
      <c r="I24">
        <f t="shared" si="1"/>
        <v>19.666564090000001</v>
      </c>
    </row>
    <row r="25" spans="1:9" ht="15" thickBot="1" x14ac:dyDescent="0.35">
      <c r="A25" s="8">
        <v>178</v>
      </c>
      <c r="B25" s="3">
        <v>16.8855</v>
      </c>
      <c r="C25" s="3">
        <v>4.4214000000000002</v>
      </c>
      <c r="D25" s="3">
        <v>8.2196999999999996</v>
      </c>
      <c r="E25" s="3">
        <v>25.551300000000001</v>
      </c>
      <c r="F25" s="3">
        <v>18.8462</v>
      </c>
      <c r="G25" s="3">
        <v>1.9605999999999999</v>
      </c>
      <c r="H25">
        <f t="shared" si="0"/>
        <v>0.10403158196347274</v>
      </c>
      <c r="I25">
        <f t="shared" si="1"/>
        <v>3.8439523599999994</v>
      </c>
    </row>
    <row r="26" spans="1:9" ht="15" thickBot="1" x14ac:dyDescent="0.35">
      <c r="A26" s="8">
        <v>179</v>
      </c>
      <c r="B26" s="3">
        <v>18.3811</v>
      </c>
      <c r="C26" s="3">
        <v>4.4214000000000002</v>
      </c>
      <c r="D26" s="3">
        <v>9.7152999999999992</v>
      </c>
      <c r="E26" s="3">
        <v>27.046800000000001</v>
      </c>
      <c r="F26" s="3">
        <v>19.6127</v>
      </c>
      <c r="G26" s="3">
        <v>1.2317</v>
      </c>
      <c r="H26">
        <f t="shared" si="0"/>
        <v>6.2801144156592409E-2</v>
      </c>
      <c r="I26">
        <f t="shared" si="1"/>
        <v>1.51708489</v>
      </c>
    </row>
    <row r="27" spans="1:9" ht="15" thickBot="1" x14ac:dyDescent="0.35">
      <c r="A27" s="8">
        <v>180</v>
      </c>
      <c r="B27" s="3">
        <v>15.8429</v>
      </c>
      <c r="C27" s="3">
        <v>4.4214000000000002</v>
      </c>
      <c r="D27" s="3">
        <v>7.1771000000000003</v>
      </c>
      <c r="E27" s="3">
        <v>24.508700000000001</v>
      </c>
      <c r="F27" s="3">
        <v>18.3873</v>
      </c>
      <c r="G27" s="3">
        <v>2.5442999999999998</v>
      </c>
      <c r="H27">
        <f t="shared" si="0"/>
        <v>0.13837268114405049</v>
      </c>
      <c r="I27">
        <f t="shared" si="1"/>
        <v>6.4734624899999993</v>
      </c>
    </row>
    <row r="28" spans="1:9" ht="15" thickBot="1" x14ac:dyDescent="0.35">
      <c r="A28" s="8">
        <v>181</v>
      </c>
      <c r="B28" s="3">
        <v>15.429</v>
      </c>
      <c r="C28" s="3">
        <v>4.4214000000000002</v>
      </c>
      <c r="D28" s="3">
        <v>6.7632000000000003</v>
      </c>
      <c r="E28" s="3">
        <v>24.094799999999999</v>
      </c>
      <c r="F28" s="3">
        <v>16.8431</v>
      </c>
      <c r="G28" s="3">
        <v>1.4140999999999999</v>
      </c>
      <c r="H28">
        <f t="shared" si="0"/>
        <v>8.3957228776175397E-2</v>
      </c>
      <c r="I28">
        <f t="shared" si="1"/>
        <v>1.9996788099999998</v>
      </c>
    </row>
    <row r="29" spans="1:9" ht="15" thickBot="1" x14ac:dyDescent="0.35">
      <c r="A29" s="8">
        <v>182</v>
      </c>
      <c r="B29" s="3">
        <v>13.7432</v>
      </c>
      <c r="C29" s="3">
        <v>4.4214000000000002</v>
      </c>
      <c r="D29" s="3">
        <v>5.0773999999999999</v>
      </c>
      <c r="E29" s="3">
        <v>22.408999999999999</v>
      </c>
      <c r="F29" s="3">
        <v>16.667300000000001</v>
      </c>
      <c r="G29" s="3">
        <v>2.9241000000000001</v>
      </c>
      <c r="H29">
        <f t="shared" si="0"/>
        <v>0.1754393333053344</v>
      </c>
      <c r="I29">
        <f t="shared" si="1"/>
        <v>8.5503608100000008</v>
      </c>
    </row>
    <row r="30" spans="1:9" ht="15" thickBot="1" x14ac:dyDescent="0.35">
      <c r="A30" s="8">
        <v>183</v>
      </c>
      <c r="B30" s="3">
        <v>14.4183</v>
      </c>
      <c r="C30" s="3">
        <v>4.4214000000000002</v>
      </c>
      <c r="D30" s="3">
        <v>5.7526000000000002</v>
      </c>
      <c r="E30" s="3">
        <v>23.084099999999999</v>
      </c>
      <c r="F30" s="3">
        <v>17.0562</v>
      </c>
      <c r="G30" s="3">
        <v>2.6379000000000001</v>
      </c>
      <c r="H30">
        <f t="shared" si="0"/>
        <v>0.15465930277553031</v>
      </c>
      <c r="I30">
        <f t="shared" si="1"/>
        <v>6.9585164100000005</v>
      </c>
    </row>
    <row r="31" spans="1:9" ht="15" thickBot="1" x14ac:dyDescent="0.35">
      <c r="A31" s="8">
        <v>184</v>
      </c>
      <c r="B31" s="3">
        <v>13.039099999999999</v>
      </c>
      <c r="C31" s="3">
        <v>4.4214000000000002</v>
      </c>
      <c r="D31" s="3">
        <v>4.3733000000000004</v>
      </c>
      <c r="E31" s="3">
        <v>21.704899999999999</v>
      </c>
      <c r="F31" s="3">
        <v>15.973800000000001</v>
      </c>
      <c r="G31" s="3">
        <v>2.9346999999999999</v>
      </c>
      <c r="H31">
        <f t="shared" si="0"/>
        <v>0.18371959082998407</v>
      </c>
      <c r="I31">
        <f t="shared" si="1"/>
        <v>8.6124640899999996</v>
      </c>
    </row>
    <row r="32" spans="1:9" ht="15" thickBot="1" x14ac:dyDescent="0.35">
      <c r="A32" s="8">
        <v>185</v>
      </c>
      <c r="B32" s="3">
        <v>13.234299999999999</v>
      </c>
      <c r="C32" s="3">
        <v>4.4214000000000002</v>
      </c>
      <c r="D32" s="3">
        <v>4.5686</v>
      </c>
      <c r="E32" s="3">
        <v>21.900099999999998</v>
      </c>
      <c r="F32" s="3">
        <v>15.6629</v>
      </c>
      <c r="G32" s="3">
        <v>2.4285999999999999</v>
      </c>
      <c r="H32">
        <f t="shared" si="0"/>
        <v>0.15505430028921846</v>
      </c>
      <c r="I32">
        <f t="shared" si="1"/>
        <v>5.8980979599999994</v>
      </c>
    </row>
    <row r="33" spans="1:9" ht="15" thickBot="1" x14ac:dyDescent="0.35">
      <c r="A33" s="8">
        <v>186</v>
      </c>
      <c r="B33" s="3">
        <v>12.481299999999999</v>
      </c>
      <c r="C33" s="3">
        <v>4.4214000000000002</v>
      </c>
      <c r="D33" s="3">
        <v>3.8155000000000001</v>
      </c>
      <c r="E33" s="3">
        <v>21.147099999999998</v>
      </c>
      <c r="F33" s="3">
        <v>14.837400000000001</v>
      </c>
      <c r="G33" s="3">
        <v>2.3561000000000001</v>
      </c>
      <c r="H33">
        <f t="shared" si="0"/>
        <v>0.15879466752935151</v>
      </c>
      <c r="I33">
        <f t="shared" si="1"/>
        <v>5.5512072100000003</v>
      </c>
    </row>
    <row r="34" spans="1:9" ht="15" thickBot="1" x14ac:dyDescent="0.35">
      <c r="A34" s="8">
        <v>187</v>
      </c>
      <c r="B34" s="3">
        <v>12.339600000000001</v>
      </c>
      <c r="C34" s="3">
        <v>4.4214000000000002</v>
      </c>
      <c r="D34" s="3">
        <v>3.6739000000000002</v>
      </c>
      <c r="E34" s="3">
        <v>21.005400000000002</v>
      </c>
      <c r="F34" s="3">
        <v>13.134</v>
      </c>
      <c r="G34" s="3">
        <v>0.7944</v>
      </c>
      <c r="H34">
        <f t="shared" si="0"/>
        <v>6.0484239378711738E-2</v>
      </c>
      <c r="I34">
        <f t="shared" si="1"/>
        <v>0.63107135999999997</v>
      </c>
    </row>
    <row r="35" spans="1:9" ht="15" thickBot="1" x14ac:dyDescent="0.35">
      <c r="A35" s="8">
        <v>188</v>
      </c>
      <c r="B35" s="3">
        <v>7.7060000000000004</v>
      </c>
      <c r="C35" s="3">
        <v>4.4214000000000002</v>
      </c>
      <c r="D35" s="5">
        <v>-0.95979999999999999</v>
      </c>
      <c r="E35" s="3">
        <v>16.371700000000001</v>
      </c>
      <c r="F35" s="3">
        <v>13.8147</v>
      </c>
      <c r="G35" s="3">
        <v>6.1086999999999998</v>
      </c>
      <c r="H35">
        <f t="shared" si="0"/>
        <v>0.44218839352284162</v>
      </c>
      <c r="I35">
        <f t="shared" si="1"/>
        <v>37.31621569</v>
      </c>
    </row>
    <row r="36" spans="1:9" ht="15" thickBot="1" x14ac:dyDescent="0.35">
      <c r="A36" s="8">
        <v>189</v>
      </c>
      <c r="B36" s="3">
        <v>8.7150999999999996</v>
      </c>
      <c r="C36" s="3">
        <v>4.4214000000000002</v>
      </c>
      <c r="D36" s="3">
        <v>4.9399999999999999E-2</v>
      </c>
      <c r="E36" s="3">
        <v>17.3809</v>
      </c>
      <c r="F36" s="3">
        <v>11.235900000000001</v>
      </c>
      <c r="G36" s="3">
        <v>2.5207000000000002</v>
      </c>
      <c r="H36">
        <f t="shared" si="0"/>
        <v>0.22434339928265648</v>
      </c>
      <c r="I36">
        <f t="shared" si="1"/>
        <v>6.3539284900000013</v>
      </c>
    </row>
    <row r="37" spans="1:9" ht="15" thickBot="1" x14ac:dyDescent="0.35">
      <c r="A37" s="8">
        <v>190</v>
      </c>
      <c r="B37" s="3">
        <v>8.6550999999999991</v>
      </c>
      <c r="C37" s="3">
        <v>4.4214000000000002</v>
      </c>
      <c r="D37" s="5">
        <v>-1.06E-2</v>
      </c>
      <c r="E37" s="3">
        <v>17.320900000000002</v>
      </c>
      <c r="F37" s="3">
        <v>9.0684000000000005</v>
      </c>
      <c r="G37" s="3">
        <v>0.4133</v>
      </c>
      <c r="H37">
        <f t="shared" si="0"/>
        <v>4.5575845794186401E-2</v>
      </c>
      <c r="I37">
        <f t="shared" si="1"/>
        <v>0.17081689</v>
      </c>
    </row>
    <row r="38" spans="1:9" ht="15" thickBot="1" x14ac:dyDescent="0.35">
      <c r="A38" s="8">
        <v>191</v>
      </c>
      <c r="B38" s="3">
        <v>5.5209999999999999</v>
      </c>
      <c r="C38" s="3">
        <v>4.4214000000000002</v>
      </c>
      <c r="D38" s="5">
        <v>-3.1448</v>
      </c>
      <c r="E38" s="3">
        <v>14.1867</v>
      </c>
      <c r="F38" s="3">
        <v>6.3647999999999998</v>
      </c>
      <c r="G38" s="3">
        <v>0.84379999999999999</v>
      </c>
      <c r="H38">
        <f t="shared" si="0"/>
        <v>0.1325729009552539</v>
      </c>
      <c r="I38">
        <f t="shared" si="1"/>
        <v>0.71199844000000001</v>
      </c>
    </row>
    <row r="39" spans="1:9" ht="15" thickBot="1" x14ac:dyDescent="0.35">
      <c r="A39" s="8">
        <v>192</v>
      </c>
      <c r="B39" s="3">
        <v>11.7171</v>
      </c>
      <c r="C39" s="3">
        <v>4.4214000000000002</v>
      </c>
      <c r="D39" s="3">
        <v>3.0512999999999999</v>
      </c>
      <c r="E39" s="3">
        <v>20.382899999999999</v>
      </c>
      <c r="F39" s="3">
        <v>6.2310999999999996</v>
      </c>
      <c r="G39" s="3">
        <v>-5.4859999999999998</v>
      </c>
      <c r="H39">
        <f t="shared" si="0"/>
        <v>0.88042239732952454</v>
      </c>
      <c r="I39">
        <f t="shared" si="1"/>
        <v>30.096195999999999</v>
      </c>
    </row>
    <row r="40" spans="1:9" ht="15" thickBot="1" x14ac:dyDescent="0.35">
      <c r="A40" s="8">
        <v>193</v>
      </c>
      <c r="B40" s="3">
        <v>11.8622</v>
      </c>
      <c r="C40" s="3">
        <v>4.4214000000000002</v>
      </c>
      <c r="D40" s="3">
        <v>3.1964000000000001</v>
      </c>
      <c r="E40" s="3">
        <v>20.527899999999999</v>
      </c>
      <c r="F40" s="3">
        <v>12.731</v>
      </c>
      <c r="G40" s="3">
        <v>0.86890000000000001</v>
      </c>
      <c r="H40">
        <f t="shared" si="0"/>
        <v>6.8250726572932213E-2</v>
      </c>
      <c r="I40">
        <f t="shared" si="1"/>
        <v>0.75498721000000002</v>
      </c>
    </row>
    <row r="41" spans="1:9" ht="15" thickBot="1" x14ac:dyDescent="0.35">
      <c r="A41" s="8">
        <v>194</v>
      </c>
      <c r="B41" s="3">
        <v>12.2006</v>
      </c>
      <c r="C41" s="3">
        <v>4.4214000000000002</v>
      </c>
      <c r="D41" s="3">
        <v>3.5348000000000002</v>
      </c>
      <c r="E41" s="3">
        <v>20.866299999999999</v>
      </c>
      <c r="F41" s="3">
        <v>12.8774</v>
      </c>
      <c r="G41" s="3">
        <v>0.67689999999999995</v>
      </c>
      <c r="H41">
        <f t="shared" si="0"/>
        <v>5.2564958764968084E-2</v>
      </c>
      <c r="I41">
        <f t="shared" si="1"/>
        <v>0.45819360999999992</v>
      </c>
    </row>
    <row r="42" spans="1:9" ht="15" thickBot="1" x14ac:dyDescent="0.35">
      <c r="A42" s="8">
        <v>195</v>
      </c>
      <c r="B42" s="3">
        <v>14.3018</v>
      </c>
      <c r="C42" s="3">
        <v>4.4214000000000002</v>
      </c>
      <c r="D42" s="3">
        <v>5.6360000000000001</v>
      </c>
      <c r="E42" s="3">
        <v>22.967600000000001</v>
      </c>
      <c r="F42" s="3">
        <v>17.533799999999999</v>
      </c>
      <c r="G42" s="3">
        <v>3.2320000000000002</v>
      </c>
      <c r="H42">
        <f t="shared" si="0"/>
        <v>0.18432969464691057</v>
      </c>
      <c r="I42">
        <f t="shared" si="1"/>
        <v>10.445824000000002</v>
      </c>
    </row>
    <row r="43" spans="1:9" ht="15" thickBot="1" x14ac:dyDescent="0.35">
      <c r="A43" s="8">
        <v>196</v>
      </c>
      <c r="B43" s="3">
        <v>15.1647</v>
      </c>
      <c r="C43" s="3">
        <v>4.4214000000000002</v>
      </c>
      <c r="D43" s="3">
        <v>6.4988999999999999</v>
      </c>
      <c r="E43" s="3">
        <v>23.830500000000001</v>
      </c>
      <c r="F43" s="3">
        <v>15.7601</v>
      </c>
      <c r="G43" s="3">
        <v>0.59540000000000004</v>
      </c>
      <c r="H43">
        <f t="shared" si="0"/>
        <v>3.7778948103121178E-2</v>
      </c>
      <c r="I43">
        <f t="shared" si="1"/>
        <v>0.35450116000000004</v>
      </c>
    </row>
    <row r="44" spans="1:9" ht="15" thickBot="1" x14ac:dyDescent="0.35">
      <c r="A44" s="8">
        <v>197</v>
      </c>
      <c r="B44" s="3">
        <v>17.8612</v>
      </c>
      <c r="C44" s="3">
        <v>4.4214000000000002</v>
      </c>
      <c r="D44" s="3">
        <v>9.1953999999999994</v>
      </c>
      <c r="E44" s="3">
        <v>26.527000000000001</v>
      </c>
      <c r="F44" s="3">
        <v>15.1959</v>
      </c>
      <c r="G44" s="3">
        <v>-2.6652999999999998</v>
      </c>
      <c r="H44">
        <f t="shared" si="0"/>
        <v>0.17539599497232805</v>
      </c>
      <c r="I44">
        <f t="shared" si="1"/>
        <v>7.1038240899999989</v>
      </c>
    </row>
    <row r="45" spans="1:9" ht="15" thickBot="1" x14ac:dyDescent="0.35">
      <c r="A45" s="8">
        <v>198</v>
      </c>
      <c r="B45" s="3">
        <v>16.869900000000001</v>
      </c>
      <c r="C45" s="3">
        <v>4.4214000000000002</v>
      </c>
      <c r="D45" s="3">
        <v>8.2042000000000002</v>
      </c>
      <c r="E45" s="3">
        <v>25.535699999999999</v>
      </c>
      <c r="F45" s="3">
        <v>15.2247</v>
      </c>
      <c r="G45" s="3">
        <v>-1.6452</v>
      </c>
      <c r="H45">
        <f t="shared" si="0"/>
        <v>0.10806124258606081</v>
      </c>
      <c r="I45">
        <f t="shared" si="1"/>
        <v>2.7066830400000002</v>
      </c>
    </row>
    <row r="46" spans="1:9" ht="15" thickBot="1" x14ac:dyDescent="0.35">
      <c r="A46" s="8">
        <v>199</v>
      </c>
      <c r="B46" s="3">
        <v>15.7254</v>
      </c>
      <c r="C46" s="3">
        <v>4.4214000000000002</v>
      </c>
      <c r="D46" s="3">
        <v>7.0595999999999997</v>
      </c>
      <c r="E46" s="3">
        <v>24.391200000000001</v>
      </c>
      <c r="F46" s="3">
        <v>18.828099999999999</v>
      </c>
      <c r="G46" s="3">
        <v>3.1027</v>
      </c>
      <c r="H46">
        <f t="shared" si="0"/>
        <v>0.1647909242037168</v>
      </c>
      <c r="I46">
        <f t="shared" si="1"/>
        <v>9.6267472900000008</v>
      </c>
    </row>
    <row r="47" spans="1:9" ht="15" thickBot="1" x14ac:dyDescent="0.35">
      <c r="A47" s="8">
        <v>200</v>
      </c>
      <c r="B47" s="3">
        <v>17.8766</v>
      </c>
      <c r="C47" s="3">
        <v>4.4214000000000002</v>
      </c>
      <c r="D47" s="3">
        <v>9.2108000000000008</v>
      </c>
      <c r="E47" s="3">
        <v>26.542400000000001</v>
      </c>
      <c r="F47" s="3">
        <v>19.36</v>
      </c>
      <c r="G47" s="3">
        <v>1.4834000000000001</v>
      </c>
      <c r="H47">
        <f t="shared" si="0"/>
        <v>7.6621900826446279E-2</v>
      </c>
      <c r="I47">
        <f t="shared" si="1"/>
        <v>2.2004755600000001</v>
      </c>
    </row>
    <row r="48" spans="1:9" ht="15" thickBot="1" x14ac:dyDescent="0.35">
      <c r="A48" s="8">
        <v>201</v>
      </c>
      <c r="B48" s="3">
        <v>19.714600000000001</v>
      </c>
      <c r="C48" s="3">
        <v>4.4214000000000002</v>
      </c>
      <c r="D48" s="3">
        <v>11.0488</v>
      </c>
      <c r="E48" s="3">
        <v>28.380400000000002</v>
      </c>
      <c r="F48" s="3">
        <v>19.8521</v>
      </c>
      <c r="G48" s="3">
        <v>0.13739999999999999</v>
      </c>
      <c r="H48">
        <f t="shared" si="0"/>
        <v>6.9211821419396437E-3</v>
      </c>
      <c r="I48">
        <f t="shared" si="1"/>
        <v>1.8878759999999998E-2</v>
      </c>
    </row>
    <row r="49" spans="1:9" ht="15" thickBot="1" x14ac:dyDescent="0.35">
      <c r="A49" s="8">
        <v>202</v>
      </c>
      <c r="B49" s="3">
        <v>20.026800000000001</v>
      </c>
      <c r="C49" s="3">
        <v>4.4214000000000002</v>
      </c>
      <c r="D49" s="3">
        <v>11.361000000000001</v>
      </c>
      <c r="E49" s="3">
        <v>28.692599999999999</v>
      </c>
      <c r="F49" s="3">
        <v>21.052499999999998</v>
      </c>
      <c r="G49" s="3">
        <v>1.0257000000000001</v>
      </c>
      <c r="H49">
        <f t="shared" si="0"/>
        <v>4.8721054506590672E-2</v>
      </c>
      <c r="I49">
        <f t="shared" si="1"/>
        <v>1.0520604900000001</v>
      </c>
    </row>
    <row r="50" spans="1:9" ht="15" thickBot="1" x14ac:dyDescent="0.35">
      <c r="A50" s="8">
        <v>203</v>
      </c>
      <c r="B50" s="3">
        <v>18.151700000000002</v>
      </c>
      <c r="C50" s="3">
        <v>4.4214000000000002</v>
      </c>
      <c r="D50" s="3">
        <v>9.4859000000000009</v>
      </c>
      <c r="E50" s="3">
        <v>26.817499999999999</v>
      </c>
      <c r="F50" s="3">
        <v>17.495899999999999</v>
      </c>
      <c r="G50" s="3">
        <v>-0.65580000000000005</v>
      </c>
      <c r="H50">
        <f t="shared" si="0"/>
        <v>3.7483067461519561E-2</v>
      </c>
      <c r="I50">
        <f t="shared" si="1"/>
        <v>0.43007364000000009</v>
      </c>
    </row>
    <row r="51" spans="1:9" ht="15" thickBot="1" x14ac:dyDescent="0.35">
      <c r="A51" s="8">
        <v>204</v>
      </c>
      <c r="B51" s="3">
        <v>19.2577</v>
      </c>
      <c r="C51" s="3">
        <v>4.4214000000000002</v>
      </c>
      <c r="D51" s="3">
        <v>10.591900000000001</v>
      </c>
      <c r="E51" s="3">
        <v>27.923400000000001</v>
      </c>
      <c r="F51" s="3">
        <v>18.916399999999999</v>
      </c>
      <c r="G51" s="3">
        <v>-0.34129999999999999</v>
      </c>
      <c r="H51">
        <f t="shared" si="0"/>
        <v>1.8042545093146688E-2</v>
      </c>
      <c r="I51">
        <f t="shared" si="1"/>
        <v>0.11648568999999999</v>
      </c>
    </row>
    <row r="52" spans="1:9" ht="15" thickBot="1" x14ac:dyDescent="0.35">
      <c r="A52" s="8">
        <v>205</v>
      </c>
      <c r="B52" s="3">
        <v>21.230499999999999</v>
      </c>
      <c r="C52" s="3">
        <v>4.4214000000000002</v>
      </c>
      <c r="D52" s="3">
        <v>12.5648</v>
      </c>
      <c r="E52" s="3">
        <v>29.8963</v>
      </c>
      <c r="F52" s="3">
        <v>21.662700000000001</v>
      </c>
      <c r="G52" s="3">
        <v>0.43209999999999998</v>
      </c>
      <c r="H52">
        <f t="shared" si="0"/>
        <v>1.9946728708794378E-2</v>
      </c>
      <c r="I52">
        <f t="shared" si="1"/>
        <v>0.18671040999999999</v>
      </c>
    </row>
    <row r="53" spans="1:9" ht="15" thickBot="1" x14ac:dyDescent="0.35">
      <c r="A53" s="8">
        <v>206</v>
      </c>
      <c r="B53" s="3">
        <v>22.296700000000001</v>
      </c>
      <c r="C53" s="3">
        <v>4.4214000000000002</v>
      </c>
      <c r="D53" s="3">
        <v>13.6309</v>
      </c>
      <c r="E53" s="3">
        <v>30.962499999999999</v>
      </c>
      <c r="F53" s="3">
        <v>20.3325</v>
      </c>
      <c r="G53" s="3">
        <v>-1.9641999999999999</v>
      </c>
      <c r="H53">
        <f t="shared" si="0"/>
        <v>9.6603959178654858E-2</v>
      </c>
      <c r="I53">
        <f t="shared" si="1"/>
        <v>3.85808164</v>
      </c>
    </row>
    <row r="54" spans="1:9" ht="15" thickBot="1" x14ac:dyDescent="0.35">
      <c r="A54" s="3">
        <v>207</v>
      </c>
      <c r="B54" s="3">
        <v>20.821300000000001</v>
      </c>
      <c r="C54" s="3">
        <v>4.4214000000000002</v>
      </c>
      <c r="D54" s="3">
        <v>12.1556</v>
      </c>
      <c r="E54" s="3">
        <v>29.487100000000002</v>
      </c>
      <c r="F54" s="3">
        <v>18.187999999999999</v>
      </c>
      <c r="G54" s="3">
        <v>-2.6334</v>
      </c>
      <c r="H54">
        <f t="shared" si="0"/>
        <v>0.14478777215746647</v>
      </c>
      <c r="I54">
        <f t="shared" si="1"/>
        <v>6.9347955599999995</v>
      </c>
    </row>
    <row r="55" spans="1:9" x14ac:dyDescent="0.3">
      <c r="H55">
        <f>SUM(H3:H54)/52</f>
        <v>0.13624421400460762</v>
      </c>
      <c r="I55">
        <f>AVERAGE(I3:I54)</f>
        <v>8.097495218461539</v>
      </c>
    </row>
    <row r="56" spans="1:9" x14ac:dyDescent="0.3">
      <c r="H56" t="s">
        <v>13</v>
      </c>
      <c r="I56">
        <f>SQRT(I55)</f>
        <v>2.8456098148659699</v>
      </c>
    </row>
  </sheetData>
  <mergeCells count="2">
    <mergeCell ref="A1:G1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846D-BD7B-45C9-9382-C3C925B59D0A}">
  <dimension ref="A1:I56"/>
  <sheetViews>
    <sheetView workbookViewId="0">
      <selection activeCell="K21" sqref="K21"/>
    </sheetView>
  </sheetViews>
  <sheetFormatPr defaultRowHeight="14.4" x14ac:dyDescent="0.3"/>
  <sheetData>
    <row r="1" spans="1:9" ht="15" customHeight="1" thickBot="1" x14ac:dyDescent="0.35"/>
    <row r="2" spans="1:9" ht="27.6" customHeight="1" thickBot="1" x14ac:dyDescent="0.35">
      <c r="A2" s="6" t="s">
        <v>12</v>
      </c>
      <c r="B2" s="7" t="s">
        <v>6</v>
      </c>
      <c r="C2" s="7" t="s">
        <v>7</v>
      </c>
      <c r="D2" s="14" t="s">
        <v>8</v>
      </c>
      <c r="E2" s="15"/>
      <c r="F2" s="7" t="s">
        <v>9</v>
      </c>
      <c r="G2" s="32" t="s">
        <v>10</v>
      </c>
      <c r="H2" s="23" t="s">
        <v>13</v>
      </c>
      <c r="I2" s="23" t="s">
        <v>14</v>
      </c>
    </row>
    <row r="3" spans="1:9" ht="15" thickBot="1" x14ac:dyDescent="0.35">
      <c r="A3" s="8">
        <v>156</v>
      </c>
      <c r="B3" s="3">
        <v>20.053100000000001</v>
      </c>
      <c r="C3" s="3">
        <v>4.1447000000000003</v>
      </c>
      <c r="D3" s="3">
        <v>11.929600000000001</v>
      </c>
      <c r="E3" s="3">
        <v>28.176600000000001</v>
      </c>
      <c r="F3" s="3">
        <v>21.5624</v>
      </c>
      <c r="G3" s="9">
        <v>1.5093000000000001</v>
      </c>
      <c r="H3">
        <f>ABS(G3/F3)</f>
        <v>6.9996846362186033E-2</v>
      </c>
      <c r="I3">
        <f>(G3*G3)</f>
        <v>2.2779864900000004</v>
      </c>
    </row>
    <row r="4" spans="1:9" ht="15" thickBot="1" x14ac:dyDescent="0.35">
      <c r="A4" s="8">
        <v>157</v>
      </c>
      <c r="B4" s="3">
        <v>21.227699999999999</v>
      </c>
      <c r="C4" s="3">
        <v>4.3762999999999996</v>
      </c>
      <c r="D4" s="3">
        <v>12.650399999999999</v>
      </c>
      <c r="E4" s="3">
        <v>29.805</v>
      </c>
      <c r="F4" s="3">
        <v>22.466899999999999</v>
      </c>
      <c r="G4" s="9">
        <v>1.2392000000000001</v>
      </c>
      <c r="H4">
        <f t="shared" ref="H4:H54" si="0">ABS(G4/F4)</f>
        <v>5.5156697185637545E-2</v>
      </c>
      <c r="I4">
        <f t="shared" ref="I4:I54" si="1">(G4*G4)</f>
        <v>1.5356166400000002</v>
      </c>
    </row>
    <row r="5" spans="1:9" ht="15" thickBot="1" x14ac:dyDescent="0.35">
      <c r="A5" s="8">
        <v>158</v>
      </c>
      <c r="B5" s="3">
        <v>21.6754</v>
      </c>
      <c r="C5" s="3">
        <v>4.4020999999999999</v>
      </c>
      <c r="D5" s="3">
        <v>13.047599999999999</v>
      </c>
      <c r="E5" s="3">
        <v>30.3033</v>
      </c>
      <c r="F5" s="3">
        <v>21.3871</v>
      </c>
      <c r="G5" s="10">
        <v>-0.28839999999999999</v>
      </c>
      <c r="H5">
        <f t="shared" si="0"/>
        <v>1.3484764180276896E-2</v>
      </c>
      <c r="I5">
        <f t="shared" si="1"/>
        <v>8.3174559999999995E-2</v>
      </c>
    </row>
    <row r="6" spans="1:9" ht="15" thickBot="1" x14ac:dyDescent="0.35">
      <c r="A6" s="8">
        <v>159</v>
      </c>
      <c r="B6" s="3">
        <v>20.915500000000002</v>
      </c>
      <c r="C6" s="3">
        <v>4.4050000000000002</v>
      </c>
      <c r="D6" s="3">
        <v>12.2818</v>
      </c>
      <c r="E6" s="3">
        <v>29.549199999999999</v>
      </c>
      <c r="F6" s="3">
        <v>22.717500000000001</v>
      </c>
      <c r="G6" s="9">
        <v>1.8019000000000001</v>
      </c>
      <c r="H6">
        <f t="shared" si="0"/>
        <v>7.931770661384395E-2</v>
      </c>
      <c r="I6">
        <f t="shared" si="1"/>
        <v>3.24684361</v>
      </c>
    </row>
    <row r="7" spans="1:9" ht="15" thickBot="1" x14ac:dyDescent="0.35">
      <c r="A7" s="8">
        <v>160</v>
      </c>
      <c r="B7" s="3">
        <v>17.587199999999999</v>
      </c>
      <c r="C7" s="3">
        <v>4.4054000000000002</v>
      </c>
      <c r="D7" s="3">
        <v>8.9528999999999996</v>
      </c>
      <c r="E7" s="3">
        <v>26.221499999999999</v>
      </c>
      <c r="F7" s="3">
        <v>22.379200000000001</v>
      </c>
      <c r="G7" s="9">
        <v>4.7919999999999998</v>
      </c>
      <c r="H7">
        <f t="shared" si="0"/>
        <v>0.21412740401801672</v>
      </c>
      <c r="I7">
        <f t="shared" si="1"/>
        <v>22.963263999999999</v>
      </c>
    </row>
    <row r="8" spans="1:9" ht="15" thickBot="1" x14ac:dyDescent="0.35">
      <c r="A8" s="8">
        <v>161</v>
      </c>
      <c r="B8" s="3">
        <v>20.76</v>
      </c>
      <c r="C8" s="3">
        <v>4.4054000000000002</v>
      </c>
      <c r="D8" s="3">
        <v>12.1256</v>
      </c>
      <c r="E8" s="3">
        <v>29.394500000000001</v>
      </c>
      <c r="F8" s="3">
        <v>22.467099999999999</v>
      </c>
      <c r="G8" s="9">
        <v>1.7070000000000001</v>
      </c>
      <c r="H8">
        <f t="shared" si="0"/>
        <v>7.5977763040178753E-2</v>
      </c>
      <c r="I8">
        <f t="shared" si="1"/>
        <v>2.9138490000000004</v>
      </c>
    </row>
    <row r="9" spans="1:9" ht="15" thickBot="1" x14ac:dyDescent="0.35">
      <c r="A9" s="8">
        <v>162</v>
      </c>
      <c r="B9" s="3">
        <v>24.6281</v>
      </c>
      <c r="C9" s="3">
        <v>4.4054000000000002</v>
      </c>
      <c r="D9" s="3">
        <v>15.9937</v>
      </c>
      <c r="E9" s="3">
        <v>33.262599999999999</v>
      </c>
      <c r="F9" s="3">
        <v>24.636900000000001</v>
      </c>
      <c r="G9" s="9">
        <v>8.6999999999999994E-3</v>
      </c>
      <c r="H9">
        <f t="shared" si="0"/>
        <v>3.5312884332038523E-4</v>
      </c>
      <c r="I9">
        <f t="shared" si="1"/>
        <v>7.5689999999999989E-5</v>
      </c>
    </row>
    <row r="10" spans="1:9" ht="15" thickBot="1" x14ac:dyDescent="0.35">
      <c r="A10" s="8">
        <v>163</v>
      </c>
      <c r="B10" s="3">
        <v>22.160499999999999</v>
      </c>
      <c r="C10" s="3">
        <v>4.4054000000000002</v>
      </c>
      <c r="D10" s="3">
        <v>13.5261</v>
      </c>
      <c r="E10" s="3">
        <v>30.794899999999998</v>
      </c>
      <c r="F10" s="3">
        <v>24.985700000000001</v>
      </c>
      <c r="G10" s="9">
        <v>2.8252000000000002</v>
      </c>
      <c r="H10">
        <f t="shared" si="0"/>
        <v>0.11307267757157094</v>
      </c>
      <c r="I10">
        <f t="shared" si="1"/>
        <v>7.9817550400000012</v>
      </c>
    </row>
    <row r="11" spans="1:9" ht="15" thickBot="1" x14ac:dyDescent="0.35">
      <c r="A11" s="8">
        <v>164</v>
      </c>
      <c r="B11" s="3">
        <v>25.353000000000002</v>
      </c>
      <c r="C11" s="3">
        <v>4.4054000000000002</v>
      </c>
      <c r="D11" s="3">
        <v>16.718599999999999</v>
      </c>
      <c r="E11" s="3">
        <v>33.987400000000001</v>
      </c>
      <c r="F11" s="3">
        <v>26.577999999999999</v>
      </c>
      <c r="G11" s="9">
        <v>1.2250000000000001</v>
      </c>
      <c r="H11">
        <f t="shared" si="0"/>
        <v>4.6090751749567317E-2</v>
      </c>
      <c r="I11">
        <f t="shared" si="1"/>
        <v>1.5006250000000003</v>
      </c>
    </row>
    <row r="12" spans="1:9" ht="15" thickBot="1" x14ac:dyDescent="0.35">
      <c r="A12" s="8">
        <v>165</v>
      </c>
      <c r="B12" s="3">
        <v>23.7225</v>
      </c>
      <c r="C12" s="3">
        <v>4.4054000000000002</v>
      </c>
      <c r="D12" s="3">
        <v>15.088100000000001</v>
      </c>
      <c r="E12" s="3">
        <v>32.356999999999999</v>
      </c>
      <c r="F12" s="3">
        <v>25.9285</v>
      </c>
      <c r="G12" s="9">
        <v>2.206</v>
      </c>
      <c r="H12">
        <f t="shared" si="0"/>
        <v>8.5080124187669942E-2</v>
      </c>
      <c r="I12">
        <f t="shared" si="1"/>
        <v>4.8664360000000002</v>
      </c>
    </row>
    <row r="13" spans="1:9" ht="15" thickBot="1" x14ac:dyDescent="0.35">
      <c r="A13" s="8">
        <v>166</v>
      </c>
      <c r="B13" s="3">
        <v>23.462399999999999</v>
      </c>
      <c r="C13" s="3">
        <v>4.4054000000000002</v>
      </c>
      <c r="D13" s="3">
        <v>14.827999999999999</v>
      </c>
      <c r="E13" s="3">
        <v>32.096899999999998</v>
      </c>
      <c r="F13" s="3">
        <v>23.460899999999999</v>
      </c>
      <c r="G13" s="10">
        <v>-1.5E-3</v>
      </c>
      <c r="H13">
        <f t="shared" si="0"/>
        <v>6.3936166131734081E-5</v>
      </c>
      <c r="I13">
        <f t="shared" si="1"/>
        <v>2.2500000000000001E-6</v>
      </c>
    </row>
    <row r="14" spans="1:9" ht="15" thickBot="1" x14ac:dyDescent="0.35">
      <c r="A14" s="8">
        <v>167</v>
      </c>
      <c r="B14" s="3">
        <v>13.542899999999999</v>
      </c>
      <c r="C14" s="3">
        <v>4.4054000000000002</v>
      </c>
      <c r="D14" s="3">
        <v>4.9085000000000001</v>
      </c>
      <c r="E14" s="3">
        <v>22.177399999999999</v>
      </c>
      <c r="F14" s="3">
        <v>22.0501</v>
      </c>
      <c r="G14" s="9">
        <v>8.5071999999999992</v>
      </c>
      <c r="H14">
        <f t="shared" si="0"/>
        <v>0.38581230924122789</v>
      </c>
      <c r="I14">
        <f t="shared" si="1"/>
        <v>72.372451839999982</v>
      </c>
    </row>
    <row r="15" spans="1:9" ht="15" thickBot="1" x14ac:dyDescent="0.35">
      <c r="A15" s="8">
        <v>168</v>
      </c>
      <c r="B15" s="3">
        <v>20.6099</v>
      </c>
      <c r="C15" s="3">
        <v>4.4054000000000002</v>
      </c>
      <c r="D15" s="3">
        <v>11.9755</v>
      </c>
      <c r="E15" s="3">
        <v>29.244399999999999</v>
      </c>
      <c r="F15" s="3">
        <v>22.0822</v>
      </c>
      <c r="G15" s="9">
        <v>1.4722999999999999</v>
      </c>
      <c r="H15">
        <f t="shared" si="0"/>
        <v>6.6673610419251697E-2</v>
      </c>
      <c r="I15">
        <f t="shared" si="1"/>
        <v>2.1676672899999998</v>
      </c>
    </row>
    <row r="16" spans="1:9" ht="15" thickBot="1" x14ac:dyDescent="0.35">
      <c r="A16" s="8">
        <v>169</v>
      </c>
      <c r="B16" s="3">
        <v>20.308199999999999</v>
      </c>
      <c r="C16" s="3">
        <v>4.4054000000000002</v>
      </c>
      <c r="D16" s="3">
        <v>11.6738</v>
      </c>
      <c r="E16" s="3">
        <v>28.942599999999999</v>
      </c>
      <c r="F16" s="3">
        <v>10.457100000000001</v>
      </c>
      <c r="G16" s="10">
        <v>-9.8511000000000006</v>
      </c>
      <c r="H16">
        <f t="shared" si="0"/>
        <v>0.94204894282353613</v>
      </c>
      <c r="I16">
        <f t="shared" si="1"/>
        <v>97.044171210000016</v>
      </c>
    </row>
    <row r="17" spans="1:9" ht="15" thickBot="1" x14ac:dyDescent="0.35">
      <c r="A17" s="8">
        <v>170</v>
      </c>
      <c r="B17" s="3">
        <v>22.3047</v>
      </c>
      <c r="C17" s="3">
        <v>4.4054000000000002</v>
      </c>
      <c r="D17" s="3">
        <v>13.670299999999999</v>
      </c>
      <c r="E17" s="3">
        <v>30.9392</v>
      </c>
      <c r="F17" s="3">
        <v>22.3079</v>
      </c>
      <c r="G17" s="9">
        <v>3.2000000000000002E-3</v>
      </c>
      <c r="H17">
        <f t="shared" si="0"/>
        <v>1.4344694032159011E-4</v>
      </c>
      <c r="I17">
        <f t="shared" si="1"/>
        <v>1.024E-5</v>
      </c>
    </row>
    <row r="18" spans="1:9" ht="15" thickBot="1" x14ac:dyDescent="0.35">
      <c r="A18" s="8">
        <v>171</v>
      </c>
      <c r="B18" s="3">
        <v>18.136900000000001</v>
      </c>
      <c r="C18" s="3">
        <v>4.4054000000000002</v>
      </c>
      <c r="D18" s="3">
        <v>9.5024999999999995</v>
      </c>
      <c r="E18" s="3">
        <v>26.7714</v>
      </c>
      <c r="F18" s="3">
        <v>19.289400000000001</v>
      </c>
      <c r="G18" s="9">
        <v>1.1525000000000001</v>
      </c>
      <c r="H18">
        <f t="shared" si="0"/>
        <v>5.9747840783020728E-2</v>
      </c>
      <c r="I18">
        <f t="shared" si="1"/>
        <v>1.3282562500000001</v>
      </c>
    </row>
    <row r="19" spans="1:9" ht="15" thickBot="1" x14ac:dyDescent="0.35">
      <c r="A19" s="8">
        <v>172</v>
      </c>
      <c r="B19" s="3">
        <v>18.8414</v>
      </c>
      <c r="C19" s="3">
        <v>4.4054000000000002</v>
      </c>
      <c r="D19" s="3">
        <v>10.206899999999999</v>
      </c>
      <c r="E19" s="3">
        <v>27.4758</v>
      </c>
      <c r="F19" s="3">
        <v>20.753599999999999</v>
      </c>
      <c r="G19" s="9">
        <v>1.9121999999999999</v>
      </c>
      <c r="H19">
        <f t="shared" si="0"/>
        <v>9.213823143936474E-2</v>
      </c>
      <c r="I19">
        <f t="shared" si="1"/>
        <v>3.6565088399999994</v>
      </c>
    </row>
    <row r="20" spans="1:9" ht="15" thickBot="1" x14ac:dyDescent="0.35">
      <c r="A20" s="8">
        <v>173</v>
      </c>
      <c r="B20" s="3">
        <v>19.974900000000002</v>
      </c>
      <c r="C20" s="3">
        <v>4.4054000000000002</v>
      </c>
      <c r="D20" s="3">
        <v>11.340400000000001</v>
      </c>
      <c r="E20" s="3">
        <v>28.609300000000001</v>
      </c>
      <c r="F20" s="3">
        <v>20.490300000000001</v>
      </c>
      <c r="G20" s="9">
        <v>0.51549999999999996</v>
      </c>
      <c r="H20">
        <f t="shared" si="0"/>
        <v>2.5158245608897865E-2</v>
      </c>
      <c r="I20">
        <f t="shared" si="1"/>
        <v>0.26574024999999996</v>
      </c>
    </row>
    <row r="21" spans="1:9" ht="15" thickBot="1" x14ac:dyDescent="0.35">
      <c r="A21" s="8">
        <v>174</v>
      </c>
      <c r="B21" s="3">
        <v>19.380500000000001</v>
      </c>
      <c r="C21" s="3">
        <v>4.4054000000000002</v>
      </c>
      <c r="D21" s="3">
        <v>10.7461</v>
      </c>
      <c r="E21" s="3">
        <v>28.014900000000001</v>
      </c>
      <c r="F21" s="3">
        <v>17.038399999999999</v>
      </c>
      <c r="G21" s="10">
        <v>-2.3420999999999998</v>
      </c>
      <c r="H21">
        <f t="shared" si="0"/>
        <v>0.13746009014930979</v>
      </c>
      <c r="I21">
        <f t="shared" si="1"/>
        <v>5.4854324099999996</v>
      </c>
    </row>
    <row r="22" spans="1:9" ht="15" thickBot="1" x14ac:dyDescent="0.35">
      <c r="A22" s="8">
        <v>175</v>
      </c>
      <c r="B22" s="3">
        <v>18.687799999999999</v>
      </c>
      <c r="C22" s="3">
        <v>4.4054000000000002</v>
      </c>
      <c r="D22" s="3">
        <v>10.0534</v>
      </c>
      <c r="E22" s="3">
        <v>27.322199999999999</v>
      </c>
      <c r="F22" s="3">
        <v>18.532399999999999</v>
      </c>
      <c r="G22" s="10">
        <v>-0.1555</v>
      </c>
      <c r="H22">
        <f t="shared" si="0"/>
        <v>8.390710323541474E-3</v>
      </c>
      <c r="I22">
        <f t="shared" si="1"/>
        <v>2.418025E-2</v>
      </c>
    </row>
    <row r="23" spans="1:9" ht="15" thickBot="1" x14ac:dyDescent="0.35">
      <c r="A23" s="8">
        <v>176</v>
      </c>
      <c r="B23" s="3">
        <v>16.9392</v>
      </c>
      <c r="C23" s="3">
        <v>4.4054000000000002</v>
      </c>
      <c r="D23" s="3">
        <v>8.3048000000000002</v>
      </c>
      <c r="E23" s="3">
        <v>25.573599999999999</v>
      </c>
      <c r="F23" s="3">
        <v>17.7879</v>
      </c>
      <c r="G23" s="9">
        <v>0.84870000000000001</v>
      </c>
      <c r="H23">
        <f t="shared" si="0"/>
        <v>4.771220886107972E-2</v>
      </c>
      <c r="I23">
        <f t="shared" si="1"/>
        <v>0.72029169000000004</v>
      </c>
    </row>
    <row r="24" spans="1:9" ht="15" thickBot="1" x14ac:dyDescent="0.35">
      <c r="A24" s="8">
        <v>177</v>
      </c>
      <c r="B24" s="3">
        <v>18.136700000000001</v>
      </c>
      <c r="C24" s="3">
        <v>4.4054000000000002</v>
      </c>
      <c r="D24" s="3">
        <v>9.5022000000000002</v>
      </c>
      <c r="E24" s="3">
        <v>26.771100000000001</v>
      </c>
      <c r="F24" s="3">
        <v>13.701700000000001</v>
      </c>
      <c r="G24" s="10">
        <v>-4.4349999999999996</v>
      </c>
      <c r="H24">
        <f t="shared" si="0"/>
        <v>0.32368246276009544</v>
      </c>
      <c r="I24">
        <f t="shared" si="1"/>
        <v>19.669224999999997</v>
      </c>
    </row>
    <row r="25" spans="1:9" ht="15" thickBot="1" x14ac:dyDescent="0.35">
      <c r="A25" s="8">
        <v>178</v>
      </c>
      <c r="B25" s="3">
        <v>16.8858</v>
      </c>
      <c r="C25" s="3">
        <v>4.4054000000000002</v>
      </c>
      <c r="D25" s="3">
        <v>8.2514000000000003</v>
      </c>
      <c r="E25" s="3">
        <v>25.520299999999999</v>
      </c>
      <c r="F25" s="3">
        <v>18.8462</v>
      </c>
      <c r="G25" s="9">
        <v>1.9602999999999999</v>
      </c>
      <c r="H25">
        <f t="shared" si="0"/>
        <v>0.10401566363510946</v>
      </c>
      <c r="I25">
        <f t="shared" si="1"/>
        <v>3.8427760899999996</v>
      </c>
    </row>
    <row r="26" spans="1:9" ht="15" thickBot="1" x14ac:dyDescent="0.35">
      <c r="A26" s="8">
        <v>179</v>
      </c>
      <c r="B26" s="3">
        <v>18.381399999999999</v>
      </c>
      <c r="C26" s="3">
        <v>4.4054000000000002</v>
      </c>
      <c r="D26" s="3">
        <v>9.7469000000000001</v>
      </c>
      <c r="E26" s="3">
        <v>27.015799999999999</v>
      </c>
      <c r="F26" s="3">
        <v>19.6127</v>
      </c>
      <c r="G26" s="9">
        <v>1.2314000000000001</v>
      </c>
      <c r="H26">
        <f t="shared" si="0"/>
        <v>6.2785847945463907E-2</v>
      </c>
      <c r="I26">
        <f t="shared" si="1"/>
        <v>1.5163459600000002</v>
      </c>
    </row>
    <row r="27" spans="1:9" ht="15" thickBot="1" x14ac:dyDescent="0.35">
      <c r="A27" s="8">
        <v>180</v>
      </c>
      <c r="B27" s="3">
        <v>15.8432</v>
      </c>
      <c r="C27" s="3">
        <v>4.4054000000000002</v>
      </c>
      <c r="D27" s="3">
        <v>7.2088000000000001</v>
      </c>
      <c r="E27" s="3">
        <v>24.477699999999999</v>
      </c>
      <c r="F27" s="3">
        <v>18.3873</v>
      </c>
      <c r="G27" s="9">
        <v>2.544</v>
      </c>
      <c r="H27">
        <f t="shared" si="0"/>
        <v>0.13835636553490724</v>
      </c>
      <c r="I27">
        <f t="shared" si="1"/>
        <v>6.4719360000000004</v>
      </c>
    </row>
    <row r="28" spans="1:9" ht="15" thickBot="1" x14ac:dyDescent="0.35">
      <c r="A28" s="8">
        <v>181</v>
      </c>
      <c r="B28" s="3">
        <v>15.4293</v>
      </c>
      <c r="C28" s="3">
        <v>4.4054000000000002</v>
      </c>
      <c r="D28" s="3">
        <v>6.7949000000000002</v>
      </c>
      <c r="E28" s="3">
        <v>24.063700000000001</v>
      </c>
      <c r="F28" s="3">
        <v>16.8431</v>
      </c>
      <c r="G28" s="9">
        <v>1.4137999999999999</v>
      </c>
      <c r="H28">
        <f t="shared" si="0"/>
        <v>8.3939417328164054E-2</v>
      </c>
      <c r="I28">
        <f t="shared" si="1"/>
        <v>1.9988304399999999</v>
      </c>
    </row>
    <row r="29" spans="1:9" ht="15" thickBot="1" x14ac:dyDescent="0.35">
      <c r="A29" s="8">
        <v>182</v>
      </c>
      <c r="B29" s="3">
        <v>13.743499999999999</v>
      </c>
      <c r="C29" s="3">
        <v>4.4054000000000002</v>
      </c>
      <c r="D29" s="3">
        <v>5.1090999999999998</v>
      </c>
      <c r="E29" s="3">
        <v>22.378</v>
      </c>
      <c r="F29" s="3">
        <v>16.667300000000001</v>
      </c>
      <c r="G29" s="9">
        <v>2.9238</v>
      </c>
      <c r="H29">
        <f t="shared" si="0"/>
        <v>0.1754213339893084</v>
      </c>
      <c r="I29">
        <f t="shared" si="1"/>
        <v>8.5486064400000004</v>
      </c>
    </row>
    <row r="30" spans="1:9" ht="15" thickBot="1" x14ac:dyDescent="0.35">
      <c r="A30" s="8">
        <v>183</v>
      </c>
      <c r="B30" s="3">
        <v>14.4186</v>
      </c>
      <c r="C30" s="3">
        <v>4.4054000000000002</v>
      </c>
      <c r="D30" s="3">
        <v>5.7842000000000002</v>
      </c>
      <c r="E30" s="3">
        <v>23.053100000000001</v>
      </c>
      <c r="F30" s="3">
        <v>17.0562</v>
      </c>
      <c r="G30" s="9">
        <v>2.6375000000000002</v>
      </c>
      <c r="H30">
        <f t="shared" si="0"/>
        <v>0.15463585089293044</v>
      </c>
      <c r="I30">
        <f t="shared" si="1"/>
        <v>6.9564062500000006</v>
      </c>
    </row>
    <row r="31" spans="1:9" ht="15" thickBot="1" x14ac:dyDescent="0.35">
      <c r="A31" s="8">
        <v>184</v>
      </c>
      <c r="B31" s="3">
        <v>13.039400000000001</v>
      </c>
      <c r="C31" s="3">
        <v>4.4054000000000002</v>
      </c>
      <c r="D31" s="3">
        <v>4.4050000000000002</v>
      </c>
      <c r="E31" s="3">
        <v>21.6739</v>
      </c>
      <c r="F31" s="3">
        <v>15.973800000000001</v>
      </c>
      <c r="G31" s="9">
        <v>2.9344000000000001</v>
      </c>
      <c r="H31">
        <f t="shared" si="0"/>
        <v>0.18370081007650027</v>
      </c>
      <c r="I31">
        <f t="shared" si="1"/>
        <v>8.6107033600000005</v>
      </c>
    </row>
    <row r="32" spans="1:9" ht="15" thickBot="1" x14ac:dyDescent="0.35">
      <c r="A32" s="8">
        <v>185</v>
      </c>
      <c r="B32" s="3">
        <v>13.2347</v>
      </c>
      <c r="C32" s="3">
        <v>4.4054000000000002</v>
      </c>
      <c r="D32" s="3">
        <v>4.6002000000000001</v>
      </c>
      <c r="E32" s="3">
        <v>21.8691</v>
      </c>
      <c r="F32" s="3">
        <v>15.6629</v>
      </c>
      <c r="G32" s="9">
        <v>2.4283000000000001</v>
      </c>
      <c r="H32">
        <f t="shared" si="0"/>
        <v>0.15503514674804794</v>
      </c>
      <c r="I32">
        <f t="shared" si="1"/>
        <v>5.8966408900000005</v>
      </c>
    </row>
    <row r="33" spans="1:9" ht="15" thickBot="1" x14ac:dyDescent="0.35">
      <c r="A33" s="8">
        <v>186</v>
      </c>
      <c r="B33" s="3">
        <v>12.4816</v>
      </c>
      <c r="C33" s="3">
        <v>4.4054000000000002</v>
      </c>
      <c r="D33" s="3">
        <v>3.8472</v>
      </c>
      <c r="E33" s="3">
        <v>21.116</v>
      </c>
      <c r="F33" s="3">
        <v>14.837400000000001</v>
      </c>
      <c r="G33" s="9">
        <v>2.3557999999999999</v>
      </c>
      <c r="H33">
        <f t="shared" si="0"/>
        <v>0.15877444835348509</v>
      </c>
      <c r="I33">
        <f t="shared" si="1"/>
        <v>5.5497936399999999</v>
      </c>
    </row>
    <row r="34" spans="1:9" ht="15" thickBot="1" x14ac:dyDescent="0.35">
      <c r="A34" s="8">
        <v>187</v>
      </c>
      <c r="B34" s="3">
        <v>12.3399</v>
      </c>
      <c r="C34" s="3">
        <v>4.4054000000000002</v>
      </c>
      <c r="D34" s="3">
        <v>3.7054999999999998</v>
      </c>
      <c r="E34" s="3">
        <v>20.974399999999999</v>
      </c>
      <c r="F34" s="3">
        <v>13.134</v>
      </c>
      <c r="G34" s="9">
        <v>0.79400000000000004</v>
      </c>
      <c r="H34">
        <f t="shared" si="0"/>
        <v>6.0453784071874524E-2</v>
      </c>
      <c r="I34">
        <f t="shared" si="1"/>
        <v>0.63043600000000011</v>
      </c>
    </row>
    <row r="35" spans="1:9" ht="15" thickBot="1" x14ac:dyDescent="0.35">
      <c r="A35" s="8">
        <v>188</v>
      </c>
      <c r="B35" s="3">
        <v>7.7062999999999997</v>
      </c>
      <c r="C35" s="3">
        <v>4.4054000000000002</v>
      </c>
      <c r="D35" s="5">
        <v>-0.92820000000000003</v>
      </c>
      <c r="E35" s="3">
        <v>16.340699999999998</v>
      </c>
      <c r="F35" s="3">
        <v>13.8147</v>
      </c>
      <c r="G35" s="9">
        <v>6.1083999999999996</v>
      </c>
      <c r="H35">
        <f t="shared" si="0"/>
        <v>0.44216667752466571</v>
      </c>
      <c r="I35">
        <f t="shared" si="1"/>
        <v>37.312550559999998</v>
      </c>
    </row>
    <row r="36" spans="1:9" ht="15" thickBot="1" x14ac:dyDescent="0.35">
      <c r="A36" s="8">
        <v>189</v>
      </c>
      <c r="B36" s="3">
        <v>8.7154000000000007</v>
      </c>
      <c r="C36" s="3">
        <v>4.4054000000000002</v>
      </c>
      <c r="D36" s="3">
        <v>8.1000000000000003E-2</v>
      </c>
      <c r="E36" s="3">
        <v>17.349900000000002</v>
      </c>
      <c r="F36" s="3">
        <v>11.235900000000001</v>
      </c>
      <c r="G36" s="9">
        <v>2.5204</v>
      </c>
      <c r="H36">
        <f t="shared" si="0"/>
        <v>0.22431669915182581</v>
      </c>
      <c r="I36">
        <f t="shared" si="1"/>
        <v>6.3524161599999998</v>
      </c>
    </row>
    <row r="37" spans="1:9" ht="15" thickBot="1" x14ac:dyDescent="0.35">
      <c r="A37" s="8">
        <v>190</v>
      </c>
      <c r="B37" s="3">
        <v>8.6554000000000002</v>
      </c>
      <c r="C37" s="3">
        <v>4.4054000000000002</v>
      </c>
      <c r="D37" s="3">
        <v>2.1000000000000001E-2</v>
      </c>
      <c r="E37" s="3">
        <v>17.289899999999999</v>
      </c>
      <c r="F37" s="3">
        <v>9.0684000000000005</v>
      </c>
      <c r="G37" s="9">
        <v>0.41289999999999999</v>
      </c>
      <c r="H37">
        <f t="shared" si="0"/>
        <v>4.5531736579771512E-2</v>
      </c>
      <c r="I37">
        <f t="shared" si="1"/>
        <v>0.17048641</v>
      </c>
    </row>
    <row r="38" spans="1:9" ht="15" thickBot="1" x14ac:dyDescent="0.35">
      <c r="A38" s="8">
        <v>191</v>
      </c>
      <c r="B38" s="3">
        <v>5.5213000000000001</v>
      </c>
      <c r="C38" s="3">
        <v>4.4054000000000002</v>
      </c>
      <c r="D38" s="5">
        <v>-3.1132</v>
      </c>
      <c r="E38" s="3">
        <v>14.1557</v>
      </c>
      <c r="F38" s="3">
        <v>6.3647999999999998</v>
      </c>
      <c r="G38" s="9">
        <v>0.84350000000000003</v>
      </c>
      <c r="H38">
        <f t="shared" si="0"/>
        <v>0.13252576671694319</v>
      </c>
      <c r="I38">
        <f t="shared" si="1"/>
        <v>0.71149225000000005</v>
      </c>
    </row>
    <row r="39" spans="1:9" ht="15" thickBot="1" x14ac:dyDescent="0.35">
      <c r="A39" s="8">
        <v>192</v>
      </c>
      <c r="B39" s="3">
        <v>11.7174</v>
      </c>
      <c r="C39" s="3">
        <v>4.4054000000000002</v>
      </c>
      <c r="D39" s="3">
        <v>3.0830000000000002</v>
      </c>
      <c r="E39" s="3">
        <v>20.351800000000001</v>
      </c>
      <c r="F39" s="3">
        <v>6.2310999999999996</v>
      </c>
      <c r="G39" s="10">
        <v>-5.4863</v>
      </c>
      <c r="H39">
        <f t="shared" si="0"/>
        <v>0.88047054292179561</v>
      </c>
      <c r="I39">
        <f t="shared" si="1"/>
        <v>30.09948769</v>
      </c>
    </row>
    <row r="40" spans="1:9" ht="15" thickBot="1" x14ac:dyDescent="0.35">
      <c r="A40" s="8">
        <v>193</v>
      </c>
      <c r="B40" s="3">
        <v>11.862500000000001</v>
      </c>
      <c r="C40" s="3">
        <v>4.4054000000000002</v>
      </c>
      <c r="D40" s="3">
        <v>3.2280000000000002</v>
      </c>
      <c r="E40" s="3">
        <v>20.4969</v>
      </c>
      <c r="F40" s="3">
        <v>12.731</v>
      </c>
      <c r="G40" s="9">
        <v>0.86860000000000004</v>
      </c>
      <c r="H40">
        <f t="shared" si="0"/>
        <v>6.8227162045400996E-2</v>
      </c>
      <c r="I40">
        <f t="shared" si="1"/>
        <v>0.7544659600000001</v>
      </c>
    </row>
    <row r="41" spans="1:9" ht="15" thickBot="1" x14ac:dyDescent="0.35">
      <c r="A41" s="8">
        <v>194</v>
      </c>
      <c r="B41" s="3">
        <v>12.200900000000001</v>
      </c>
      <c r="C41" s="3">
        <v>4.4054000000000002</v>
      </c>
      <c r="D41" s="3">
        <v>3.5665</v>
      </c>
      <c r="E41" s="3">
        <v>20.8353</v>
      </c>
      <c r="F41" s="3">
        <v>12.8774</v>
      </c>
      <c r="G41" s="9">
        <v>0.67659999999999998</v>
      </c>
      <c r="H41">
        <f t="shared" si="0"/>
        <v>5.254166213676674E-2</v>
      </c>
      <c r="I41">
        <f t="shared" si="1"/>
        <v>0.45778755999999998</v>
      </c>
    </row>
    <row r="42" spans="1:9" ht="15" thickBot="1" x14ac:dyDescent="0.35">
      <c r="A42" s="8">
        <v>195</v>
      </c>
      <c r="B42" s="3">
        <v>14.302099999999999</v>
      </c>
      <c r="C42" s="3">
        <v>4.4054000000000002</v>
      </c>
      <c r="D42" s="3">
        <v>5.6677</v>
      </c>
      <c r="E42" s="3">
        <v>22.936499999999999</v>
      </c>
      <c r="F42" s="3">
        <v>17.533799999999999</v>
      </c>
      <c r="G42" s="9">
        <v>3.2317</v>
      </c>
      <c r="H42">
        <f t="shared" si="0"/>
        <v>0.18431258483614504</v>
      </c>
      <c r="I42">
        <f t="shared" si="1"/>
        <v>10.44388489</v>
      </c>
    </row>
    <row r="43" spans="1:9" ht="15" thickBot="1" x14ac:dyDescent="0.35">
      <c r="A43" s="8">
        <v>196</v>
      </c>
      <c r="B43" s="3">
        <v>15.164999999999999</v>
      </c>
      <c r="C43" s="3">
        <v>4.4054000000000002</v>
      </c>
      <c r="D43" s="3">
        <v>6.5305999999999997</v>
      </c>
      <c r="E43" s="3">
        <v>23.799399999999999</v>
      </c>
      <c r="F43" s="3">
        <v>15.7601</v>
      </c>
      <c r="G43" s="9">
        <v>0.59509999999999996</v>
      </c>
      <c r="H43">
        <f t="shared" si="0"/>
        <v>3.7759912690909322E-2</v>
      </c>
      <c r="I43">
        <f t="shared" si="1"/>
        <v>0.35414400999999995</v>
      </c>
    </row>
    <row r="44" spans="1:9" ht="15" thickBot="1" x14ac:dyDescent="0.35">
      <c r="A44" s="8">
        <v>197</v>
      </c>
      <c r="B44" s="3">
        <v>17.861499999999999</v>
      </c>
      <c r="C44" s="3">
        <v>4.4054000000000002</v>
      </c>
      <c r="D44" s="3">
        <v>9.2271000000000001</v>
      </c>
      <c r="E44" s="3">
        <v>26.495999999999999</v>
      </c>
      <c r="F44" s="3">
        <v>15.1959</v>
      </c>
      <c r="G44" s="10">
        <v>-2.6656</v>
      </c>
      <c r="H44">
        <f t="shared" si="0"/>
        <v>0.17541573713962319</v>
      </c>
      <c r="I44">
        <f t="shared" si="1"/>
        <v>7.1054233599999996</v>
      </c>
    </row>
    <row r="45" spans="1:9" ht="15" thickBot="1" x14ac:dyDescent="0.35">
      <c r="A45" s="8">
        <v>198</v>
      </c>
      <c r="B45" s="3">
        <v>16.870200000000001</v>
      </c>
      <c r="C45" s="3">
        <v>4.4054000000000002</v>
      </c>
      <c r="D45" s="3">
        <v>8.2357999999999993</v>
      </c>
      <c r="E45" s="3">
        <v>25.5047</v>
      </c>
      <c r="F45" s="3">
        <v>15.2247</v>
      </c>
      <c r="G45" s="10">
        <v>-1.6456</v>
      </c>
      <c r="H45">
        <f t="shared" si="0"/>
        <v>0.10808751568175398</v>
      </c>
      <c r="I45">
        <f t="shared" si="1"/>
        <v>2.7079993599999996</v>
      </c>
    </row>
    <row r="46" spans="1:9" ht="15" thickBot="1" x14ac:dyDescent="0.35">
      <c r="A46" s="8">
        <v>199</v>
      </c>
      <c r="B46" s="3">
        <v>15.7257</v>
      </c>
      <c r="C46" s="3">
        <v>4.4054000000000002</v>
      </c>
      <c r="D46" s="3">
        <v>7.0913000000000004</v>
      </c>
      <c r="E46" s="3">
        <v>24.360199999999999</v>
      </c>
      <c r="F46" s="3">
        <v>18.828099999999999</v>
      </c>
      <c r="G46" s="9">
        <v>3.1023999999999998</v>
      </c>
      <c r="H46">
        <f t="shared" si="0"/>
        <v>0.16477499057260159</v>
      </c>
      <c r="I46">
        <f t="shared" si="1"/>
        <v>9.6248857599999997</v>
      </c>
    </row>
    <row r="47" spans="1:9" ht="15" thickBot="1" x14ac:dyDescent="0.35">
      <c r="A47" s="8">
        <v>200</v>
      </c>
      <c r="B47" s="3">
        <v>17.876899999999999</v>
      </c>
      <c r="C47" s="3">
        <v>4.4054000000000002</v>
      </c>
      <c r="D47" s="3">
        <v>9.2424999999999997</v>
      </c>
      <c r="E47" s="3">
        <v>26.511299999999999</v>
      </c>
      <c r="F47" s="3">
        <v>19.36</v>
      </c>
      <c r="G47" s="9">
        <v>1.4831000000000001</v>
      </c>
      <c r="H47">
        <f t="shared" si="0"/>
        <v>7.6606404958677696E-2</v>
      </c>
      <c r="I47">
        <f t="shared" si="1"/>
        <v>2.1995856100000002</v>
      </c>
    </row>
    <row r="48" spans="1:9" ht="15" thickBot="1" x14ac:dyDescent="0.35">
      <c r="A48" s="8">
        <v>201</v>
      </c>
      <c r="B48" s="3">
        <v>19.7149</v>
      </c>
      <c r="C48" s="3">
        <v>4.4054000000000002</v>
      </c>
      <c r="D48" s="3">
        <v>11.080500000000001</v>
      </c>
      <c r="E48" s="3">
        <v>28.349399999999999</v>
      </c>
      <c r="F48" s="3">
        <v>19.8521</v>
      </c>
      <c r="G48" s="9">
        <v>0.1371</v>
      </c>
      <c r="H48">
        <f t="shared" si="0"/>
        <v>6.9060703905380284E-3</v>
      </c>
      <c r="I48">
        <f t="shared" si="1"/>
        <v>1.879641E-2</v>
      </c>
    </row>
    <row r="49" spans="1:9" ht="15" thickBot="1" x14ac:dyDescent="0.35">
      <c r="A49" s="8">
        <v>202</v>
      </c>
      <c r="B49" s="3">
        <v>20.027100000000001</v>
      </c>
      <c r="C49" s="3">
        <v>4.4054000000000002</v>
      </c>
      <c r="D49" s="3">
        <v>11.3927</v>
      </c>
      <c r="E49" s="3">
        <v>28.6616</v>
      </c>
      <c r="F49" s="3">
        <v>21.052499999999998</v>
      </c>
      <c r="G49" s="9">
        <v>1.0253000000000001</v>
      </c>
      <c r="H49">
        <f t="shared" si="0"/>
        <v>4.8702054387839935E-2</v>
      </c>
      <c r="I49">
        <f t="shared" si="1"/>
        <v>1.0512400900000003</v>
      </c>
    </row>
    <row r="50" spans="1:9" ht="15" thickBot="1" x14ac:dyDescent="0.35">
      <c r="A50" s="8">
        <v>203</v>
      </c>
      <c r="B50" s="3">
        <v>18.152000000000001</v>
      </c>
      <c r="C50" s="3">
        <v>4.4054000000000002</v>
      </c>
      <c r="D50" s="3">
        <v>9.5175999999999998</v>
      </c>
      <c r="E50" s="3">
        <v>26.7864</v>
      </c>
      <c r="F50" s="3">
        <v>17.495899999999999</v>
      </c>
      <c r="G50" s="10">
        <v>-0.65610000000000002</v>
      </c>
      <c r="H50">
        <f t="shared" si="0"/>
        <v>3.7500214335930135E-2</v>
      </c>
      <c r="I50">
        <f t="shared" si="1"/>
        <v>0.43046721000000004</v>
      </c>
    </row>
    <row r="51" spans="1:9" ht="15" thickBot="1" x14ac:dyDescent="0.35">
      <c r="A51" s="8">
        <v>204</v>
      </c>
      <c r="B51" s="3">
        <v>19.257999999999999</v>
      </c>
      <c r="C51" s="3">
        <v>4.4054000000000002</v>
      </c>
      <c r="D51" s="3">
        <v>10.6236</v>
      </c>
      <c r="E51" s="3">
        <v>27.892399999999999</v>
      </c>
      <c r="F51" s="3">
        <v>18.916399999999999</v>
      </c>
      <c r="G51" s="10">
        <v>-0.34160000000000001</v>
      </c>
      <c r="H51">
        <f t="shared" si="0"/>
        <v>1.8058404347550277E-2</v>
      </c>
      <c r="I51">
        <f t="shared" si="1"/>
        <v>0.11669056000000001</v>
      </c>
    </row>
    <row r="52" spans="1:9" ht="15" thickBot="1" x14ac:dyDescent="0.35">
      <c r="A52" s="8">
        <v>205</v>
      </c>
      <c r="B52" s="3">
        <v>21.230899999999998</v>
      </c>
      <c r="C52" s="3">
        <v>4.4054000000000002</v>
      </c>
      <c r="D52" s="3">
        <v>12.596399999999999</v>
      </c>
      <c r="E52" s="3">
        <v>29.865300000000001</v>
      </c>
      <c r="F52" s="3">
        <v>21.662700000000001</v>
      </c>
      <c r="G52" s="9">
        <v>0.43180000000000002</v>
      </c>
      <c r="H52">
        <f t="shared" si="0"/>
        <v>1.9932880019572816E-2</v>
      </c>
      <c r="I52">
        <f t="shared" si="1"/>
        <v>0.18645124000000002</v>
      </c>
    </row>
    <row r="53" spans="1:9" ht="15" thickBot="1" x14ac:dyDescent="0.35">
      <c r="A53" s="8">
        <v>206</v>
      </c>
      <c r="B53" s="3">
        <v>22.297000000000001</v>
      </c>
      <c r="C53" s="3">
        <v>4.4054000000000002</v>
      </c>
      <c r="D53" s="3">
        <v>13.662599999999999</v>
      </c>
      <c r="E53" s="3">
        <v>30.9314</v>
      </c>
      <c r="F53" s="3">
        <v>20.3325</v>
      </c>
      <c r="G53" s="10">
        <v>-1.9644999999999999</v>
      </c>
      <c r="H53">
        <f t="shared" si="0"/>
        <v>9.6618713881716459E-2</v>
      </c>
      <c r="I53">
        <f t="shared" si="1"/>
        <v>3.8592602499999997</v>
      </c>
    </row>
    <row r="54" spans="1:9" x14ac:dyDescent="0.3">
      <c r="A54" s="11">
        <v>207</v>
      </c>
      <c r="B54" s="12">
        <v>20.8217</v>
      </c>
      <c r="C54" s="12">
        <v>4.4054000000000002</v>
      </c>
      <c r="D54" s="12">
        <v>12.187200000000001</v>
      </c>
      <c r="E54" s="12">
        <v>29.456099999999999</v>
      </c>
      <c r="F54" s="12">
        <v>18.187999999999999</v>
      </c>
      <c r="G54" s="21">
        <v>-2.6337000000000002</v>
      </c>
      <c r="H54">
        <f t="shared" si="0"/>
        <v>0.14480426654937323</v>
      </c>
      <c r="I54">
        <f t="shared" si="1"/>
        <v>6.9363756900000011</v>
      </c>
    </row>
    <row r="55" spans="1:9" x14ac:dyDescent="0.3">
      <c r="H55">
        <f>AVERAGE(H3:H54)</f>
        <v>0.13623208778294693</v>
      </c>
      <c r="I55">
        <f>AVERAGE(I3:I54)</f>
        <v>8.0965371086538447</v>
      </c>
    </row>
    <row r="56" spans="1:9" x14ac:dyDescent="0.3">
      <c r="I56">
        <f>SQRT(I55)</f>
        <v>2.8454414611187917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AIC SBC</vt:lpstr>
      <vt:lpstr>ARIMAX_NEW</vt:lpstr>
      <vt:lpstr>ARIMA_NEW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Polavarapu, Tarun Sai Babu</dc:creator>
  <cp:lastModifiedBy>Polavarapu, Tarun Sai Babu</cp:lastModifiedBy>
  <dcterms:created xsi:type="dcterms:W3CDTF">2024-02-16T23:13:17Z</dcterms:created>
  <dcterms:modified xsi:type="dcterms:W3CDTF">2024-02-20T18:20:22Z</dcterms:modified>
</cp:coreProperties>
</file>