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Annual ReportSheet2" sheetId="2" r:id="rId1"/>
  </sheets>
  <definedNames>
    <definedName name="Revenue">'Annual ReportSheet2'!$C$12:$C$23</definedName>
    <definedName name="Month">'Annual ReportSheet2'!$B$12:$B$23</definedName>
    <definedName name="Target_Revenue">'Annual ReportSheet2'!$D$12:$D$23</definedName>
    <definedName name="TABLE">'Annual ReportSheet2'!$A$11:$K$24</definedName>
  </definedNames>
  <calcPr calcId="144525" concurrentCalc="0"/>
  <pivotCaches>
    <pivotCache cacheId="0" r:id="rId2"/>
  </pivotCaches>
</workbook>
</file>

<file path=xl/sharedStrings.xml><?xml version="1.0" encoding="utf-8"?>
<sst xmlns="http://schemas.openxmlformats.org/spreadsheetml/2006/main" count="72" uniqueCount="53">
  <si>
    <t xml:space="preserve">Annual Sales Performance Analysis Report                                                            </t>
  </si>
  <si>
    <t>Purpose</t>
  </si>
  <si>
    <t>Annual Sales Performance Analysis Report of Service "XYZ"</t>
  </si>
  <si>
    <t>Service ID</t>
  </si>
  <si>
    <t>"XYZ"</t>
  </si>
  <si>
    <t>Requested By</t>
  </si>
  <si>
    <t>"XYZ" Team</t>
  </si>
  <si>
    <t xml:space="preserve">Data Collated From </t>
  </si>
  <si>
    <t>Team 1, Team 2</t>
  </si>
  <si>
    <t>*Confidentiality Note: Due to confidentiality reasons, the following project description uses dummy data to represent sensitive information and it is a sample report</t>
  </si>
  <si>
    <t>Sr. No.</t>
  </si>
  <si>
    <t>Month</t>
  </si>
  <si>
    <t>Revenue</t>
  </si>
  <si>
    <t>Target Revenue</t>
  </si>
  <si>
    <t>Performance Indicator</t>
  </si>
  <si>
    <t>% of Goal Achieved</t>
  </si>
  <si>
    <t>Cumulative Revenue</t>
  </si>
  <si>
    <t>MoM Growth Rate</t>
  </si>
  <si>
    <t>Trend Status</t>
  </si>
  <si>
    <t>Analysis of Gap</t>
  </si>
  <si>
    <t>Strategic Initiatives/Projects:</t>
  </si>
  <si>
    <t>v</t>
  </si>
  <si>
    <t>January</t>
  </si>
  <si>
    <t>NA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</si>
  <si>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</si>
  <si>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</si>
  <si>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</si>
  <si>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</si>
  <si>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</si>
  <si>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</si>
  <si>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</si>
  <si>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</si>
  <si>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</si>
  <si>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</si>
  <si>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</si>
  <si>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</si>
  <si>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 xml:space="preserve"> </t>
  </si>
  <si>
    <t>Count of Month</t>
  </si>
  <si>
    <t>Decreasing Trend</t>
  </si>
  <si>
    <t>Increasing Trend</t>
  </si>
  <si>
    <t>Grand Total</t>
  </si>
  <si>
    <t>Sum of Target Revenue</t>
  </si>
  <si>
    <t>Sum of Revenue</t>
  </si>
  <si>
    <t>Below Target</t>
  </si>
  <si>
    <t>Target Achieved</t>
  </si>
  <si>
    <t>Final Remark</t>
  </si>
  <si>
    <t>Performance Indicator:</t>
  </si>
  <si>
    <t>Most months achieved the target, but July, August, November, and December were below the target.</t>
  </si>
  <si>
    <t>% of Goal Achieved:</t>
  </si>
  <si>
    <t>Overall, the company achieved between 75.29% and 126.38% of its revenue targets.</t>
  </si>
  <si>
    <t>MoM Growth Rate:</t>
  </si>
  <si>
    <t>While there are fluctuations, the overall trend appears to be positive.</t>
  </si>
  <si>
    <t>There's a mix of trends, but the overall trend seems to be increasing, especially in the later months.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</si>
</sst>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mbria"/>
      <charset val="134"/>
    </font>
    <font>
      <sz val="12"/>
      <color theme="1"/>
      <name val="Calibri"/>
      <charset val="134"/>
    </font>
    <font>
      <b/>
      <sz val="24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8" tint="-0.249977111117893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name val="Calibri"/>
      <charset val="134"/>
      <scheme val="minor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.5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13" applyNumberFormat="0" applyAlignment="0" applyProtection="0">
      <alignment vertical="center"/>
    </xf>
    <xf numFmtId="0" fontId="23" fillId="7" borderId="14" applyNumberFormat="0" applyAlignment="0" applyProtection="0">
      <alignment vertical="center"/>
    </xf>
    <xf numFmtId="0" fontId="24" fillId="7" borderId="13" applyNumberFormat="0" applyAlignment="0" applyProtection="0">
      <alignment vertical="center"/>
    </xf>
    <xf numFmtId="0" fontId="25" fillId="8" borderId="15" applyNumberFormat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Fill="1" applyAlignment="1"/>
    <xf numFmtId="0" fontId="7" fillId="0" borderId="0" xfId="0" applyFont="1" applyFill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8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right" vertical="center" wrapText="1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NumberFormat="1">
      <alignment vertical="center"/>
    </xf>
    <xf numFmtId="0" fontId="10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1" fillId="3" borderId="0" xfId="0" applyFont="1" applyFill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5" fillId="4" borderId="0" xfId="0" applyFont="1" applyFill="1">
      <alignment vertical="center"/>
    </xf>
    <xf numFmtId="0" fontId="13" fillId="4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4">
    <dxf>
      <font>
        <name val="Calibri"/>
        <scheme val="minor"/>
        <sz val="12"/>
      </font>
    </dxf>
    <dxf>
      <font>
        <name val="Calibri"/>
        <scheme val="minor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/>
        <right/>
        <top/>
        <bottom/>
        <diagonal/>
      </border>
    </dxf>
    <dxf>
      <font>
        <name val="Calibri"/>
        <scheme val="minor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/>
        <right/>
        <top/>
        <bottom/>
        <diagonal/>
      </border>
    </dxf>
    <dxf>
      <font>
        <name val="Calibri"/>
        <scheme val="minor"/>
        <charset val="134"/>
        <family val="0"/>
        <b val="0"/>
        <i val="0"/>
        <strike val="0"/>
        <u val="none"/>
        <sz val="10"/>
        <color auto="1"/>
      </font>
      <fill>
        <patternFill patternType="none"/>
      </fill>
      <alignment horizontal="center" vertical="center"/>
      <border>
        <left/>
        <right/>
        <top/>
        <bottom/>
        <diagonal/>
      </border>
    </dxf>
    <dxf>
      <font>
        <name val="Calibri"/>
        <scheme val="minor"/>
        <sz val="12"/>
      </font>
    </dxf>
    <dxf>
      <font>
        <name val="Calibri"/>
        <scheme val="minor"/>
        <sz val="12"/>
      </font>
    </dxf>
    <dxf>
      <font>
        <name val="Calibri"/>
        <scheme val="minor"/>
        <sz val="12"/>
      </font>
      <numFmt numFmtId="0" formatCode="General"/>
    </dxf>
    <dxf>
      <font>
        <name val="Calibri"/>
        <scheme val="minor"/>
      </font>
      <numFmt numFmtId="0" formatCode="General"/>
      <alignment horizontal="right" wrapText="1"/>
    </dxf>
    <dxf>
      <font>
        <name val="Calibri"/>
        <scheme val="minor"/>
        <sz val="12"/>
      </font>
      <alignment wrapText="1"/>
    </dxf>
    <dxf>
      <font>
        <name val="Calibri"/>
        <scheme val="minor"/>
        <charset val="134"/>
        <family val="0"/>
        <b val="0"/>
        <i val="0"/>
        <strike val="0"/>
        <u val="none"/>
        <sz val="10.5"/>
        <color auto="1"/>
      </font>
    </dxf>
    <dxf>
      <font>
        <name val="Calibri"/>
        <scheme val="minor"/>
      </font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  <dxf>
      <font>
        <b val="1"/>
        <i val="0"/>
        <color theme="9"/>
      </font>
      <numFmt numFmtId="49" formatCode="@"/>
    </dxf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FFFFFF"/>
      </font>
      <fill>
        <patternFill patternType="solid">
          <fgColor rgb="FF000000"/>
          <bgColor rgb="FF000000"/>
        </patternFill>
      </fill>
      <border>
        <top style="double">
          <color rgb="FF000000"/>
        </top>
      </border>
    </dxf>
    <dxf>
      <font>
        <b val="1"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Preset6_Dark" pivot="0" count="9" xr9:uid="{CD500FA8-75AF-482A-88B2-EF364CED6008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  <tableStyleElement type="secondRowStripe" dxfId="17"/>
      <tableStyleElement type="firstColumnStripe" dxfId="16"/>
      <tableStyleElement type="secondColumn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Month Wise Revenue Trend </a:t>
            </a:r>
          </a:p>
        </c:rich>
      </c:tx>
      <c:layout>
        <c:manualLayout>
          <c:xMode val="edge"/>
          <c:yMode val="edge"/>
          <c:x val="0.340578383075383"/>
          <c:y val="0.02503093576174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"Total"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{"January","February","March","April","May","June","July","August","September","October","November","December"}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{5086,8800,10853,9059,8900,10499,11294,13200,10110,10270,9856,8096}</c:f>
              <c:numCache>
                <c:formatCode>General</c:formatCode>
                <c:ptCount val="12"/>
                <c:pt idx="0">
                  <c:v>5086</c:v>
                </c:pt>
                <c:pt idx="1">
                  <c:v>8800</c:v>
                </c:pt>
                <c:pt idx="2">
                  <c:v>10853</c:v>
                </c:pt>
                <c:pt idx="3">
                  <c:v>9059</c:v>
                </c:pt>
                <c:pt idx="4">
                  <c:v>8900</c:v>
                </c:pt>
                <c:pt idx="5">
                  <c:v>10499</c:v>
                </c:pt>
                <c:pt idx="6">
                  <c:v>11294</c:v>
                </c:pt>
                <c:pt idx="7">
                  <c:v>13200</c:v>
                </c:pt>
                <c:pt idx="8">
                  <c:v>10110</c:v>
                </c:pt>
                <c:pt idx="9">
                  <c:v>10270</c:v>
                </c:pt>
                <c:pt idx="10">
                  <c:v>9856</c:v>
                </c:pt>
                <c:pt idx="11">
                  <c:v>8096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downBars>
        </c:upDownBars>
        <c:marker val="0"/>
        <c:smooth val="0"/>
        <c:axId val="741806051"/>
        <c:axId val="594956661"/>
      </c:lineChart>
      <c:catAx>
        <c:axId val="7418060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4956661"/>
        <c:crosses val="autoZero"/>
        <c:auto val="1"/>
        <c:lblAlgn val="ctr"/>
        <c:lblOffset val="100"/>
        <c:noMultiLvlLbl val="0"/>
      </c:catAx>
      <c:valAx>
        <c:axId val="5949566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1806051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 Sales Performance Analysis Report1.xlsx]Annual ReportSheet2!PivotTable6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Trend Analysis</a:t>
            </a:r>
          </a:p>
        </c:rich>
      </c:tx>
      <c:layout>
        <c:manualLayout>
          <c:xMode val="edge"/>
          <c:yMode val="edge"/>
          <c:x val="0.321712137268708"/>
          <c:y val="0.0349930519403204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ReportSheet2'!$I$29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'Annual ReportSheet2'!$H$30:$H$32</c:f>
              <c:strCache>
                <c:ptCount val="2"/>
                <c:pt idx="0">
                  <c:v>Decreasing Trend</c:v>
                </c:pt>
                <c:pt idx="1">
                  <c:v>Increasing Trend</c:v>
                </c:pt>
              </c:strCache>
            </c:strRef>
          </c:cat>
          <c:val>
            <c:numRef>
              <c:f>'Annual ReportSheet2'!$I$30:$I$32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66280715"/>
        <c:axId val="83485670"/>
      </c:barChart>
      <c:catAx>
        <c:axId val="1662807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485670"/>
        <c:crosses val="autoZero"/>
        <c:auto val="1"/>
        <c:lblAlgn val="ctr"/>
        <c:lblOffset val="100"/>
        <c:noMultiLvlLbl val="0"/>
      </c:catAx>
      <c:valAx>
        <c:axId val="8348567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628071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solidFill>
        <a:schemeClr val="tx1"/>
      </a:solidFill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 Sales Performance Analysis Report1.xlsx]Annual ReportSheet2!PivotTable7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bg1"/>
                </a:solidFill>
              </a:rPr>
              <a:t>Revenue Vs Targeted Revenue Analysis</a:t>
            </a:r>
            <a:endParaRPr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ReportSheet2'!$B$44</c:f>
              <c:strCache>
                <c:ptCount val="1"/>
                <c:pt idx="0">
                  <c:v>Sum of Target 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'Annual ReportSheet2'!$A$45:$A$57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'Annual ReportSheet2'!$B$45:$B$57</c:f>
              <c:numCache>
                <c:formatCode>General</c:formatCode>
                <c:ptCount val="12"/>
                <c:pt idx="0">
                  <c:v>5500</c:v>
                </c:pt>
                <c:pt idx="1">
                  <c:v>9000</c:v>
                </c:pt>
                <c:pt idx="2">
                  <c:v>9800</c:v>
                </c:pt>
                <c:pt idx="3">
                  <c:v>8500</c:v>
                </c:pt>
                <c:pt idx="4">
                  <c:v>9000</c:v>
                </c:pt>
                <c:pt idx="5">
                  <c:v>10000</c:v>
                </c:pt>
                <c:pt idx="6">
                  <c:v>15000</c:v>
                </c:pt>
                <c:pt idx="7">
                  <c:v>14000</c:v>
                </c:pt>
                <c:pt idx="8">
                  <c:v>8000</c:v>
                </c:pt>
                <c:pt idx="9">
                  <c:v>10000</c:v>
                </c:pt>
                <c:pt idx="10">
                  <c:v>10000</c:v>
                </c:pt>
                <c:pt idx="11">
                  <c:v>9000</c:v>
                </c:pt>
              </c:numCache>
            </c:numRef>
          </c:val>
        </c:ser>
        <c:ser>
          <c:idx val="1"/>
          <c:order val="1"/>
          <c:tx>
            <c:strRef>
              <c:f>'Annual ReportSheet2'!$C$44</c:f>
              <c:strCache>
                <c:ptCount val="1"/>
                <c:pt idx="0">
                  <c:v>Sum of Revenue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'Annual ReportSheet2'!$A$45:$A$57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'Annual ReportSheet2'!$C$45:$C$57</c:f>
              <c:numCache>
                <c:formatCode>General</c:formatCode>
                <c:ptCount val="12"/>
                <c:pt idx="0">
                  <c:v>5086</c:v>
                </c:pt>
                <c:pt idx="1">
                  <c:v>8800</c:v>
                </c:pt>
                <c:pt idx="2">
                  <c:v>10853</c:v>
                </c:pt>
                <c:pt idx="3">
                  <c:v>9059</c:v>
                </c:pt>
                <c:pt idx="4">
                  <c:v>8900</c:v>
                </c:pt>
                <c:pt idx="5">
                  <c:v>10499</c:v>
                </c:pt>
                <c:pt idx="6">
                  <c:v>11294</c:v>
                </c:pt>
                <c:pt idx="7">
                  <c:v>13200</c:v>
                </c:pt>
                <c:pt idx="8">
                  <c:v>10110</c:v>
                </c:pt>
                <c:pt idx="9">
                  <c:v>10270</c:v>
                </c:pt>
                <c:pt idx="10">
                  <c:v>9856</c:v>
                </c:pt>
                <c:pt idx="11">
                  <c:v>8096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34038796"/>
        <c:axId val="372195343"/>
      </c:barChart>
      <c:catAx>
        <c:axId val="8340387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372195343"/>
        <c:crosses val="autoZero"/>
        <c:auto val="1"/>
        <c:lblAlgn val="ctr"/>
        <c:lblOffset val="100"/>
        <c:noMultiLvlLbl val="0"/>
      </c:catAx>
      <c:valAx>
        <c:axId val="37219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8340387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>
          <a:solidFill>
            <a:srgbClr val="FFC000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percent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99065400"/>
        <c:axId val="177953442"/>
      </c:barChart>
      <c:catAx>
        <c:axId val="499065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7953442"/>
        <c:crosses val="autoZero"/>
        <c:auto val="1"/>
        <c:lblAlgn val="ctr"/>
        <c:lblOffset val="100"/>
        <c:noMultiLvlLbl val="0"/>
      </c:catAx>
      <c:valAx>
        <c:axId val="17795344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9065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 Sales Performance Analysis Report1.xlsx]Annual ReportSheet2!PivotTable10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t>Target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'Annual ReportSheet2'!$I$44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'Annual ReportSheet2'!$H$45:$H$47</c:f>
              <c:strCache>
                <c:ptCount val="2"/>
                <c:pt idx="0">
                  <c:v>Below Target</c:v>
                </c:pt>
                <c:pt idx="1">
                  <c:v>Target Achieved</c:v>
                </c:pt>
              </c:strCache>
            </c:strRef>
          </c:cat>
          <c:val>
            <c:numRef>
              <c:f>'Annual ReportSheet2'!$I$45:$I$47</c:f>
              <c:numCache>
                <c:formatCode>General</c:formatCode>
                <c:ptCount val="2"/>
                <c:pt idx="0">
                  <c:v>7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187878151"/>
        <c:axId val="328876112"/>
      </c:barChart>
      <c:catAx>
        <c:axId val="1878781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8876112"/>
        <c:crosses val="autoZero"/>
        <c:auto val="1"/>
        <c:lblAlgn val="ctr"/>
        <c:lblOffset val="100"/>
        <c:noMultiLvlLbl val="0"/>
      </c:catAx>
      <c:valAx>
        <c:axId val="32887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878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6000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24</xdr:row>
      <xdr:rowOff>183515</xdr:rowOff>
    </xdr:from>
    <xdr:to>
      <xdr:col>6</xdr:col>
      <xdr:colOff>731520</xdr:colOff>
      <xdr:row>41</xdr:row>
      <xdr:rowOff>25400</xdr:rowOff>
    </xdr:to>
    <xdr:graphicFrame>
      <xdr:nvGraphicFramePr>
        <xdr:cNvPr id="4" name="Chart 3"/>
        <xdr:cNvGraphicFramePr/>
      </xdr:nvGraphicFramePr>
      <xdr:xfrm>
        <a:off x="635" y="5095240"/>
        <a:ext cx="8282305" cy="2750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948690</xdr:colOff>
      <xdr:row>25</xdr:row>
      <xdr:rowOff>5080</xdr:rowOff>
    </xdr:from>
    <xdr:to>
      <xdr:col>9</xdr:col>
      <xdr:colOff>542925</xdr:colOff>
      <xdr:row>41</xdr:row>
      <xdr:rowOff>43180</xdr:rowOff>
    </xdr:to>
    <xdr:graphicFrame>
      <xdr:nvGraphicFramePr>
        <xdr:cNvPr id="5" name="Chart 4"/>
        <xdr:cNvGraphicFramePr/>
      </xdr:nvGraphicFramePr>
      <xdr:xfrm>
        <a:off x="8500110" y="5100320"/>
        <a:ext cx="3907155" cy="2763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</xdr:colOff>
      <xdr:row>42</xdr:row>
      <xdr:rowOff>60325</xdr:rowOff>
    </xdr:from>
    <xdr:to>
      <xdr:col>6</xdr:col>
      <xdr:colOff>721995</xdr:colOff>
      <xdr:row>58</xdr:row>
      <xdr:rowOff>78105</xdr:rowOff>
    </xdr:to>
    <xdr:graphicFrame>
      <xdr:nvGraphicFramePr>
        <xdr:cNvPr id="8" name="Chart 7"/>
        <xdr:cNvGraphicFramePr/>
      </xdr:nvGraphicFramePr>
      <xdr:xfrm>
        <a:off x="7620" y="8063865"/>
        <a:ext cx="8265795" cy="29438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596900</xdr:colOff>
      <xdr:row>43</xdr:row>
      <xdr:rowOff>63500</xdr:rowOff>
    </xdr:from>
    <xdr:to>
      <xdr:col>9</xdr:col>
      <xdr:colOff>947420</xdr:colOff>
      <xdr:row>58</xdr:row>
      <xdr:rowOff>68580</xdr:rowOff>
    </xdr:to>
    <xdr:graphicFrame>
      <xdr:nvGraphicFramePr>
        <xdr:cNvPr id="10" name="Chart 9" hidden="1"/>
        <xdr:cNvGraphicFramePr/>
      </xdr:nvGraphicFramePr>
      <xdr:xfrm>
        <a:off x="8148320" y="8249920"/>
        <a:ext cx="4663440" cy="2748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955040</xdr:colOff>
      <xdr:row>42</xdr:row>
      <xdr:rowOff>94615</xdr:rowOff>
    </xdr:from>
    <xdr:to>
      <xdr:col>9</xdr:col>
      <xdr:colOff>544195</xdr:colOff>
      <xdr:row>58</xdr:row>
      <xdr:rowOff>108585</xdr:rowOff>
    </xdr:to>
    <xdr:graphicFrame>
      <xdr:nvGraphicFramePr>
        <xdr:cNvPr id="13" name="Chart 12"/>
        <xdr:cNvGraphicFramePr/>
      </xdr:nvGraphicFramePr>
      <xdr:xfrm>
        <a:off x="8506460" y="8098155"/>
        <a:ext cx="3902075" cy="2940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243840</xdr:colOff>
      <xdr:row>67</xdr:row>
      <xdr:rowOff>68580</xdr:rowOff>
    </xdr:from>
    <xdr:to>
      <xdr:col>0</xdr:col>
      <xdr:colOff>358140</xdr:colOff>
      <xdr:row>67</xdr:row>
      <xdr:rowOff>144145</xdr:rowOff>
    </xdr:to>
    <xdr:sp>
      <xdr:nvSpPr>
        <xdr:cNvPr id="15" name="Chevron 14"/>
        <xdr:cNvSpPr/>
      </xdr:nvSpPr>
      <xdr:spPr>
        <a:xfrm>
          <a:off x="243840" y="12699365"/>
          <a:ext cx="114300" cy="75565"/>
        </a:xfrm>
        <a:prstGeom prst="chevron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244475</xdr:colOff>
      <xdr:row>70</xdr:row>
      <xdr:rowOff>68580</xdr:rowOff>
    </xdr:from>
    <xdr:to>
      <xdr:col>0</xdr:col>
      <xdr:colOff>358775</xdr:colOff>
      <xdr:row>70</xdr:row>
      <xdr:rowOff>144145</xdr:rowOff>
    </xdr:to>
    <xdr:sp>
      <xdr:nvSpPr>
        <xdr:cNvPr id="16" name="Chevron 15"/>
        <xdr:cNvSpPr/>
      </xdr:nvSpPr>
      <xdr:spPr>
        <a:xfrm>
          <a:off x="244475" y="13248005"/>
          <a:ext cx="114300" cy="75565"/>
        </a:xfrm>
        <a:prstGeom prst="chevron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244475</xdr:colOff>
      <xdr:row>64</xdr:row>
      <xdr:rowOff>60960</xdr:rowOff>
    </xdr:from>
    <xdr:to>
      <xdr:col>0</xdr:col>
      <xdr:colOff>358775</xdr:colOff>
      <xdr:row>64</xdr:row>
      <xdr:rowOff>136525</xdr:rowOff>
    </xdr:to>
    <xdr:sp>
      <xdr:nvSpPr>
        <xdr:cNvPr id="17" name="Chevron 16"/>
        <xdr:cNvSpPr/>
      </xdr:nvSpPr>
      <xdr:spPr>
        <a:xfrm>
          <a:off x="244475" y="12143105"/>
          <a:ext cx="114300" cy="75565"/>
        </a:xfrm>
        <a:prstGeom prst="chevron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249.9001851852" refreshedBy="prasa" recordCount="13">
  <cacheSource type="worksheet">
    <worksheetSource name="TABLE"/>
  </cacheSource>
  <cacheFields count="11">
    <cacheField name="Sr. No." numFmtId="0">
      <sharedItems containsNumber="1" containsInteger="1" containsMixedTypes="1" count="13">
        <n v="1"/>
        <n v="2"/>
        <n v="3"/>
        <n v="4"/>
        <n v="5"/>
        <n v="6"/>
        <n v="7"/>
        <n v="8"/>
        <n v="9"/>
        <n v="10"/>
        <n v="11"/>
        <n v="12"/>
        <s v="Total"/>
      </sharedItems>
    </cacheField>
    <cacheField name="Month" numFmtId="0">
      <sharedItems containsBlank="1" count="13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  <m/>
      </sharedItems>
    </cacheField>
    <cacheField name="Revenue" numFmtId="0">
      <sharedItems containsSemiMixedTypes="0" containsString="0" containsNumber="1" containsInteger="1" minValue="5086" maxValue="116023" count="13">
        <n v="5086"/>
        <n v="8800"/>
        <n v="10853"/>
        <n v="9059"/>
        <n v="8900"/>
        <n v="10499"/>
        <n v="11294"/>
        <n v="13200"/>
        <n v="10110"/>
        <n v="10270"/>
        <n v="9856"/>
        <n v="8096"/>
        <n v="116023"/>
      </sharedItems>
    </cacheField>
    <cacheField name="Target Revenue" numFmtId="0">
      <sharedItems containsSemiMixedTypes="0" containsString="0" containsNumber="1" containsInteger="1" minValue="5500" maxValue="117800" count="9">
        <n v="5500"/>
        <n v="9000"/>
        <n v="9800"/>
        <n v="8500"/>
        <n v="10000"/>
        <n v="15000"/>
        <n v="14000"/>
        <n v="8000"/>
        <n v="117800"/>
      </sharedItems>
    </cacheField>
    <cacheField name="Performance Indicator" numFmtId="0">
      <sharedItems containsBlank="1" count="3">
        <s v="Below Target"/>
        <s v="Target Achieved"/>
        <m/>
      </sharedItems>
    </cacheField>
    <cacheField name="% of Goal Achieved" numFmtId="0">
      <sharedItems containsString="0" containsBlank="1" containsNumber="1" minValue="75.29" maxValue="126.38" count="13">
        <n v="92.47"/>
        <n v="97.78"/>
        <n v="110.74"/>
        <n v="106.58"/>
        <n v="98.89"/>
        <n v="104.99"/>
        <n v="75.29"/>
        <n v="94.29"/>
        <n v="126.38"/>
        <n v="102.7"/>
        <n v="98.56"/>
        <n v="89.96"/>
        <m/>
      </sharedItems>
    </cacheField>
    <cacheField name="Cumulative Revenue" numFmtId="0">
      <sharedItems containsString="0" containsBlank="1" containsNumber="1" containsInteger="1" minValue="5086" maxValue="116023" count="13">
        <n v="5086"/>
        <n v="13886"/>
        <n v="24739"/>
        <n v="33798"/>
        <n v="42698"/>
        <n v="53197"/>
        <n v="64491"/>
        <n v="77691"/>
        <n v="87801"/>
        <n v="98071"/>
        <n v="107927"/>
        <n v="116023"/>
        <m/>
      </sharedItems>
    </cacheField>
    <cacheField name="MoM Growth Rate" numFmtId="0">
      <sharedItems containsBlank="1" count="13">
        <s v="NA"/>
        <s v="73.02%"/>
        <s v="23.33%"/>
        <s v="-16.53%"/>
        <s v="-1.76%"/>
        <s v="17.97%"/>
        <s v="7.57%"/>
        <s v="16.88%"/>
        <s v="-23.41%"/>
        <s v="1.58%"/>
        <s v="-4.03%"/>
        <s v="-17.86%"/>
        <m/>
      </sharedItems>
    </cacheField>
    <cacheField name="Trend Status" numFmtId="0">
      <sharedItems containsBlank="1" count="4">
        <s v="NA"/>
        <s v="Increasing Trend"/>
        <s v="Decreasing Trend"/>
        <m/>
      </sharedItems>
    </cacheField>
    <cacheField name="Analysis of Gap" numFmtId="0">
      <sharedItems containsBlank="1" count="3">
        <m/>
        <s v="Gap analysis needed"/>
        <s v=""/>
      </sharedItems>
    </cacheField>
    <cacheField name="Strategic Initiatives/Projects:" numFmtId="0">
      <sharedItems containsBlank="1" count="3">
        <m/>
        <s v="Consider implementing additional marketing strategies"/>
        <s v="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x v="0"/>
    <x v="0"/>
    <x v="0"/>
    <x v="0"/>
    <x v="0"/>
    <x v="0"/>
    <x v="0"/>
    <x v="0"/>
    <x v="0"/>
    <x v="0"/>
  </r>
  <r>
    <x v="1"/>
    <x v="1"/>
    <x v="1"/>
    <x v="1"/>
    <x v="0"/>
    <x v="1"/>
    <x v="1"/>
    <x v="1"/>
    <x v="1"/>
    <x v="1"/>
    <x v="1"/>
  </r>
  <r>
    <x v="2"/>
    <x v="2"/>
    <x v="2"/>
    <x v="2"/>
    <x v="1"/>
    <x v="2"/>
    <x v="2"/>
    <x v="2"/>
    <x v="1"/>
    <x v="0"/>
    <x v="2"/>
  </r>
  <r>
    <x v="3"/>
    <x v="3"/>
    <x v="3"/>
    <x v="3"/>
    <x v="1"/>
    <x v="3"/>
    <x v="3"/>
    <x v="3"/>
    <x v="2"/>
    <x v="2"/>
    <x v="2"/>
  </r>
  <r>
    <x v="4"/>
    <x v="4"/>
    <x v="4"/>
    <x v="1"/>
    <x v="0"/>
    <x v="4"/>
    <x v="4"/>
    <x v="4"/>
    <x v="2"/>
    <x v="1"/>
    <x v="1"/>
  </r>
  <r>
    <x v="5"/>
    <x v="5"/>
    <x v="5"/>
    <x v="4"/>
    <x v="1"/>
    <x v="5"/>
    <x v="5"/>
    <x v="5"/>
    <x v="1"/>
    <x v="2"/>
    <x v="2"/>
  </r>
  <r>
    <x v="6"/>
    <x v="6"/>
    <x v="6"/>
    <x v="5"/>
    <x v="0"/>
    <x v="6"/>
    <x v="6"/>
    <x v="6"/>
    <x v="1"/>
    <x v="1"/>
    <x v="1"/>
  </r>
  <r>
    <x v="7"/>
    <x v="7"/>
    <x v="7"/>
    <x v="6"/>
    <x v="0"/>
    <x v="7"/>
    <x v="7"/>
    <x v="7"/>
    <x v="1"/>
    <x v="1"/>
    <x v="1"/>
  </r>
  <r>
    <x v="8"/>
    <x v="8"/>
    <x v="8"/>
    <x v="7"/>
    <x v="1"/>
    <x v="8"/>
    <x v="8"/>
    <x v="8"/>
    <x v="2"/>
    <x v="2"/>
    <x v="2"/>
  </r>
  <r>
    <x v="9"/>
    <x v="9"/>
    <x v="9"/>
    <x v="4"/>
    <x v="1"/>
    <x v="9"/>
    <x v="9"/>
    <x v="9"/>
    <x v="1"/>
    <x v="2"/>
    <x v="2"/>
  </r>
  <r>
    <x v="10"/>
    <x v="10"/>
    <x v="10"/>
    <x v="4"/>
    <x v="0"/>
    <x v="10"/>
    <x v="10"/>
    <x v="10"/>
    <x v="2"/>
    <x v="1"/>
    <x v="1"/>
  </r>
  <r>
    <x v="11"/>
    <x v="11"/>
    <x v="11"/>
    <x v="1"/>
    <x v="0"/>
    <x v="11"/>
    <x v="11"/>
    <x v="11"/>
    <x v="2"/>
    <x v="1"/>
    <x v="1"/>
  </r>
  <r>
    <x v="12"/>
    <x v="12"/>
    <x v="12"/>
    <x v="8"/>
    <x v="2"/>
    <x v="12"/>
    <x v="12"/>
    <x v="12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H29:I32" firstHeaderRow="1" firstDataRow="1" firstDataCol="1"/>
  <pivotFields count="11">
    <pivotField compact="0" showAll="0"/>
    <pivotField dataField="1"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multipleItemSelectionAllowed="1" showAll="0">
      <items count="5">
        <item x="2"/>
        <item x="1"/>
        <item h="1" x="0"/>
        <item h="1" x="3"/>
        <item t="default"/>
      </items>
    </pivotField>
    <pivotField compact="0" showAll="0"/>
    <pivotField compact="0"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unt of Month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44:C57" firstHeaderRow="0" firstDataRow="1" firstDataCol="1"/>
  <pivotFields count="11"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Row" compact="0" multipleItemSelectionAllowed="1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2"/>
        <item t="default"/>
      </items>
    </pivotField>
    <pivotField dataField="1" compact="0" showAll="0">
      <items count="14">
        <item x="0"/>
        <item x="11"/>
        <item x="1"/>
        <item x="4"/>
        <item x="3"/>
        <item x="10"/>
        <item x="8"/>
        <item x="9"/>
        <item x="5"/>
        <item x="2"/>
        <item x="6"/>
        <item x="7"/>
        <item x="12"/>
        <item t="default"/>
      </items>
    </pivotField>
    <pivotField dataField="1" compact="0" showAll="0">
      <items count="10">
        <item x="0"/>
        <item x="7"/>
        <item x="3"/>
        <item x="1"/>
        <item x="2"/>
        <item x="4"/>
        <item x="6"/>
        <item x="5"/>
        <item x="8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14">
        <item x="6"/>
        <item x="11"/>
        <item x="0"/>
        <item x="7"/>
        <item x="1"/>
        <item x="10"/>
        <item x="4"/>
        <item x="9"/>
        <item x="5"/>
        <item x="3"/>
        <item x="2"/>
        <item x="8"/>
        <item x="12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>
      <items count="14">
        <item x="9"/>
        <item x="4"/>
        <item x="3"/>
        <item x="7"/>
        <item x="11"/>
        <item x="5"/>
        <item x="2"/>
        <item x="8"/>
        <item x="10"/>
        <item x="6"/>
        <item x="1"/>
        <item x="0"/>
        <item x="12"/>
        <item t="default"/>
      </items>
    </pivotField>
    <pivotField compact="0" multipleItemSelectionAllowed="1" showAll="0">
      <items count="5">
        <item x="2"/>
        <item x="1"/>
        <item h="1" x="0"/>
        <item h="1" x="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arget Revenue" fld="3" baseField="0" baseItem="0"/>
    <dataField name="Sum of Revenue" fld="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H44:I47" firstHeaderRow="1" firstDataRow="1" firstDataCol="1"/>
  <pivotFields count="11"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>
      <items count="14">
        <item x="0"/>
        <item x="11"/>
        <item x="1"/>
        <item x="4"/>
        <item x="3"/>
        <item x="10"/>
        <item x="8"/>
        <item x="9"/>
        <item x="5"/>
        <item x="2"/>
        <item x="6"/>
        <item x="7"/>
        <item x="12"/>
        <item t="default"/>
      </items>
    </pivotField>
    <pivotField compact="0" showAll="0">
      <items count="10">
        <item x="0"/>
        <item x="7"/>
        <item x="3"/>
        <item x="1"/>
        <item x="2"/>
        <item x="4"/>
        <item x="6"/>
        <item x="5"/>
        <item x="8"/>
        <item t="default"/>
      </items>
    </pivotField>
    <pivotField axis="axisRow" compact="0" multipleItemSelectionAllowed="1" showAll="0">
      <items count="4">
        <item x="0"/>
        <item x="1"/>
        <item h="1" x="2"/>
        <item t="default"/>
      </items>
    </pivotField>
    <pivotField compact="0" showAll="0">
      <items count="14">
        <item x="6"/>
        <item x="11"/>
        <item x="0"/>
        <item x="7"/>
        <item x="1"/>
        <item x="10"/>
        <item x="4"/>
        <item x="9"/>
        <item x="5"/>
        <item x="3"/>
        <item x="2"/>
        <item x="8"/>
        <item x="12"/>
        <item t="default"/>
      </items>
    </pivotField>
    <pivotField compact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compact="0" showAll="0">
      <items count="14">
        <item x="9"/>
        <item x="4"/>
        <item x="3"/>
        <item x="7"/>
        <item x="11"/>
        <item x="5"/>
        <item x="2"/>
        <item x="8"/>
        <item x="10"/>
        <item x="6"/>
        <item x="1"/>
        <item x="0"/>
        <item x="12"/>
        <item t="default"/>
      </items>
    </pivotField>
    <pivotField compact="0" showAll="0">
      <items count="5">
        <item x="2"/>
        <item x="1"/>
        <item x="0"/>
        <item x="3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Count of Month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1:K24" totalsRowCount="1">
  <autoFilter ref="A11:K23"/>
  <tableColumns count="11">
    <tableColumn id="1" name="Sr. No." totalsRowLabel="Total" dataDxfId="0"/>
    <tableColumn id="2" name="Month" dataDxfId="1"/>
    <tableColumn id="3" name="Revenue" totalsRowFunction="custom">
      <totalsRowFormula>SUM(C12:C23)</totalsRowFormula>
       dataDxfId="2"
    </tableColumn>
    <tableColumn id="4" name="Target Revenue" totalsRowFunction="custom">
      <totalsRowFormula>SUM(D12:D23)</totalsRowFormula>
       dataDxfId="3"
    </tableColumn>
    <tableColumn id="5" name="Performance Indicator" dataDxfId="4"/>
    <tableColumn id="6" name="% of Goal Achieved" dataDxfId="5"/>
    <tableColumn id="7" name="Cumulative Revenue" dataDxfId="6"/>
    <tableColumn id="8" name="MoM Growth Rate" dataDxfId="7"/>
    <tableColumn id="9" name="Trend Status" dataDxfId="8"/>
    <tableColumn id="10" name="Analysis of Gap" dataDxfId="9"/>
    <tableColumn id="11" name="Strategic Initiatives/Projects:" dataDxfId="10"/>
  </tableColumns>
  <tableStyleInfo name="TableStylePreset6_Dark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76"/>
  <sheetViews>
    <sheetView showGridLines="0" tabSelected="1" topLeftCell="A6" workbookViewId="0">
      <selection activeCell="F5" sqref="F5"/>
    </sheetView>
  </sheetViews>
  <sheetFormatPr defaultColWidth="8.88888888888889" defaultRowHeight="14.4"/>
  <cols>
    <col min="1" max="1" width="6.77777777777778" customWidth="1"/>
    <col min="2" max="2" width="20" customWidth="1"/>
    <col min="3" max="3" width="19.5555555555556" customWidth="1"/>
    <col min="4" max="4" width="20.7777777777778" customWidth="1"/>
    <col min="5" max="5" width="22.1111111111111" customWidth="1"/>
    <col min="6" max="6" width="20.8888888888889" customWidth="1"/>
    <col min="7" max="7" width="22.8888888888889" customWidth="1"/>
    <col min="8" max="8" width="18.2222222222222" style="5" customWidth="1"/>
    <col min="9" max="9" width="21.7777777777778" customWidth="1"/>
    <col min="10" max="10" width="27.3333333333333" customWidth="1"/>
    <col min="11" max="11" width="51.7777777777778" customWidth="1"/>
    <col min="12" max="30" width="21.7777777777778"/>
    <col min="31" max="31" width="27"/>
    <col min="32" max="32" width="20.6666666666667"/>
    <col min="33" max="36" width="25.1111111111111"/>
    <col min="37" max="37" width="30.4444444444444"/>
    <col min="38" max="38" width="20.5555555555556"/>
  </cols>
  <sheetData>
    <row r="1" s="1" customFormat="1" ht="31" customHeight="1" spans="1:8">
      <c r="A1" s="6" t="s">
        <v>0</v>
      </c>
      <c r="H1" s="7"/>
    </row>
    <row r="2" ht="15.6" spans="1:6">
      <c r="A2" s="8"/>
      <c r="B2" s="9" t="s">
        <v>1</v>
      </c>
      <c r="C2" s="10" t="s">
        <v>2</v>
      </c>
      <c r="D2" s="10"/>
      <c r="E2" s="10"/>
      <c r="F2" s="10"/>
    </row>
    <row r="3" ht="15.6" spans="1:6">
      <c r="A3" s="8"/>
      <c r="B3" s="9" t="s">
        <v>3</v>
      </c>
      <c r="C3" s="10" t="s">
        <v>4</v>
      </c>
      <c r="D3" s="10"/>
      <c r="E3" s="10"/>
      <c r="F3" s="10"/>
    </row>
    <row r="4" ht="15.6" spans="1:6">
      <c r="A4" s="8"/>
      <c r="B4" s="9" t="s">
        <v>5</v>
      </c>
      <c r="C4" s="10" t="s">
        <v>6</v>
      </c>
      <c r="D4" s="10"/>
      <c r="E4" s="10"/>
      <c r="F4" s="10"/>
    </row>
    <row r="5" ht="15.6" spans="1:6">
      <c r="A5" s="8"/>
      <c r="B5" s="9" t="s">
        <v>7</v>
      </c>
      <c r="C5" s="10" t="s">
        <v>8</v>
      </c>
      <c r="D5" s="10"/>
      <c r="E5" s="10"/>
      <c r="F5" s="10"/>
    </row>
    <row r="6" spans="1:1">
      <c r="A6" s="8"/>
    </row>
    <row r="7" spans="1:1">
      <c r="A7" s="8"/>
    </row>
    <row r="8" spans="2:2">
      <c r="B8" s="8" t="s">
        <v>9</v>
      </c>
    </row>
    <row r="10" s="2" customFormat="1" spans="1:14">
      <c r="A10" s="11"/>
      <c r="B10" s="11"/>
      <c r="C10" s="11"/>
      <c r="D10" s="11"/>
      <c r="E10" s="11"/>
      <c r="F10" s="11"/>
      <c r="G10" s="11"/>
      <c r="H10" s="12"/>
      <c r="I10" s="11"/>
      <c r="J10" s="11"/>
      <c r="K10" s="11"/>
      <c r="N10" s="11"/>
    </row>
    <row r="11" s="2" customFormat="1" spans="1:18">
      <c r="A11" s="13" t="s">
        <v>10</v>
      </c>
      <c r="B11" s="13" t="s">
        <v>11</v>
      </c>
      <c r="C11" s="13" t="s">
        <v>12</v>
      </c>
      <c r="D11" s="13" t="s">
        <v>13</v>
      </c>
      <c r="E11" s="13" t="s">
        <v>14</v>
      </c>
      <c r="F11" s="13" t="s">
        <v>15</v>
      </c>
      <c r="G11" s="13" t="s">
        <v>16</v>
      </c>
      <c r="H11" s="14" t="s">
        <v>17</v>
      </c>
      <c r="I11" s="13" t="s">
        <v>18</v>
      </c>
      <c r="J11" s="13" t="s">
        <v>19</v>
      </c>
      <c r="K11" s="13" t="s">
        <v>20</v>
      </c>
      <c r="N11" s="11"/>
      <c r="R11" s="2" t="s">
        <v>21</v>
      </c>
    </row>
    <row r="12" s="3" customFormat="1" ht="15.6" spans="1:11">
      <c r="A12" s="15">
        <v>1</v>
      </c>
      <c r="B12" s="16" t="s">
        <v>22</v>
      </c>
      <c r="C12" s="16">
        <v>5086</v>
      </c>
      <c r="D12" s="16">
        <v>5500</v>
      </c>
      <c r="E12" s="17" t="str">
        <f>IF((C12-D12)&gt;0,"Target Achieved","Below Target")</f>
        <v>Below Target</v>
      </c>
      <c r="F12" s="15">
        <f>ROUND((C12/D12)*100,2)</f>
        <v>92.47</v>
      </c>
      <c r="G12" s="18">
        <f>SUM(C$12:C12)</f>
        <v>5086</v>
      </c>
      <c r="H12" s="19" t="s">
        <v>23</v>
      </c>
      <c r="I12" s="17" t="s">
        <v>23</v>
      </c>
      <c r="J12" s="15"/>
      <c r="K12" s="15"/>
    </row>
    <row r="13" ht="21" customHeight="1" spans="1:11">
      <c r="A13" s="15">
        <v>2</v>
      </c>
      <c r="B13" s="16" t="s">
        <v>24</v>
      </c>
      <c r="C13" s="16">
        <v>8800</v>
      </c>
      <c r="D13" s="16">
        <v>9000</v>
      </c>
      <c r="E13" s="17" t="str">
        <f t="shared" ref="E13:E23" si="0">IF((C13-D13)&gt;0,"Target Achieved","Below Target")</f>
        <v>Below Target</v>
      </c>
      <c r="F13" s="15">
        <f>ROUND((C13/D13)*100,2)</f>
        <v>97.78</v>
      </c>
      <c r="G13" s="18">
        <f>SUM(C$12:C13)</f>
        <v>13886</v>
      </c>
      <c r="H13" s="19" t="str">
        <f>ROUND((($C13-$C12)/$C12)*100,2)&amp;"%"</f>
        <v>73.02%</v>
      </c>
      <c r="I13" s="35" t="str">
        <f>IF(VALUE(SUBSTITUTE(H13,"%",""))&gt;0,"Increasing Trend",IF(VALUE(SUBSTITUTE(H13,"%",""))&lt;0,"Decreasing Trend","Stable"))</f>
        <v>Increasing Trend</v>
      </c>
      <c r="J13" s="36" t="str">
        <f>IF(E13="Below Target","Gap analysis needed","")</f>
        <v>Gap analysis needed</v>
      </c>
      <c r="K13" s="37" t="str">
        <f>IF(E13="Below Target","Consider implementing additional marketing strategies","")</f>
        <v>Consider implementing additional marketing strategies</v>
      </c>
    </row>
    <row r="14" ht="15.6" spans="1:11">
      <c r="A14" s="15">
        <v>3</v>
      </c>
      <c r="B14" s="16" t="s">
        <v>25</v>
      </c>
      <c r="C14" s="16">
        <v>10853</v>
      </c>
      <c r="D14" s="16">
        <v>9800</v>
      </c>
      <c r="E14" s="17" t="str">
        <f t="shared" si="0"/>
        <v>Target Achieved</v>
      </c>
      <c r="F14" s="15">
        <f t="shared" ref="F13:F23" si="1">ROUND((C14/D14)*100,2)</f>
        <v>110.74</v>
      </c>
      <c r="G14" s="18">
        <f>SUM(C$12:C14)</f>
        <v>24739</v>
      </c>
      <c r="H14" s="19" t="str">
        <f t="shared" ref="H14:H23" si="2">ROUND((($C14-$C13)/$C13)*100,2)&amp;"%"</f>
        <v>23.33%</v>
      </c>
      <c r="I14" s="35" t="str">
        <f t="shared" ref="I14:I23" si="3">IF(VALUE(SUBSTITUTE(H14,"%",""))&gt;0,"Increasing Trend",IF(VALUE(SUBSTITUTE(H14,"%",""))&lt;0,"Decreasing Trend","Stable"))</f>
        <v>Increasing Trend</v>
      </c>
      <c r="J14" s="38"/>
      <c r="K14" s="37" t="str">
        <f t="shared" ref="K14:K23" si="4">IF(E14="Below Target","Consider implementing additional marketing strategies","")</f>
        <v/>
      </c>
    </row>
    <row r="15" ht="15.6" spans="1:11">
      <c r="A15" s="15">
        <v>4</v>
      </c>
      <c r="B15" s="16" t="s">
        <v>26</v>
      </c>
      <c r="C15" s="16">
        <v>9059</v>
      </c>
      <c r="D15" s="16">
        <v>8500</v>
      </c>
      <c r="E15" s="17" t="str">
        <f t="shared" si="0"/>
        <v>Target Achieved</v>
      </c>
      <c r="F15" s="15">
        <f t="shared" si="1"/>
        <v>106.58</v>
      </c>
      <c r="G15" s="18">
        <f>SUM(C$12:C15)</f>
        <v>33798</v>
      </c>
      <c r="H15" s="19" t="str">
        <f>ROUND((($C15-$C14)/$C14)*100,2)&amp;"%"</f>
        <v>-16.53%</v>
      </c>
      <c r="I15" s="35" t="str">
        <f t="shared" si="3"/>
        <v>Decreasing Trend</v>
      </c>
      <c r="J15" s="36" t="str">
        <f t="shared" ref="J14:J23" si="5">IF(E15="Below Target","Gap analysis needed","")</f>
        <v/>
      </c>
      <c r="K15" s="37" t="str">
        <f t="shared" si="4"/>
        <v/>
      </c>
    </row>
    <row r="16" ht="15.6" spans="1:11">
      <c r="A16" s="15">
        <v>5</v>
      </c>
      <c r="B16" s="16" t="s">
        <v>27</v>
      </c>
      <c r="C16" s="16">
        <v>8900</v>
      </c>
      <c r="D16" s="16">
        <v>9000</v>
      </c>
      <c r="E16" s="17" t="str">
        <f t="shared" si="0"/>
        <v>Below Target</v>
      </c>
      <c r="F16" s="15">
        <f t="shared" si="1"/>
        <v>98.89</v>
      </c>
      <c r="G16" s="18">
        <f>SUM(C$12:C16)</f>
        <v>42698</v>
      </c>
      <c r="H16" s="19" t="str">
        <f t="shared" si="2"/>
        <v>-1.76%</v>
      </c>
      <c r="I16" s="35" t="str">
        <f t="shared" si="3"/>
        <v>Decreasing Trend</v>
      </c>
      <c r="J16" s="36" t="str">
        <f>IF(E16="Below Target","Gap analysis needed","")</f>
        <v>Gap analysis needed</v>
      </c>
      <c r="K16" s="37" t="str">
        <f t="shared" si="4"/>
        <v>Consider implementing additional marketing strategies</v>
      </c>
    </row>
    <row r="17" ht="15.6" spans="1:11">
      <c r="A17" s="15">
        <v>6</v>
      </c>
      <c r="B17" s="16" t="s">
        <v>28</v>
      </c>
      <c r="C17" s="16">
        <v>10499</v>
      </c>
      <c r="D17" s="16">
        <v>10000</v>
      </c>
      <c r="E17" s="17" t="str">
        <f t="shared" si="0"/>
        <v>Target Achieved</v>
      </c>
      <c r="F17" s="15">
        <f t="shared" si="1"/>
        <v>104.99</v>
      </c>
      <c r="G17" s="18">
        <f>SUM(C$12:C17)</f>
        <v>53197</v>
      </c>
      <c r="H17" s="19" t="str">
        <f t="shared" si="2"/>
        <v>17.97%</v>
      </c>
      <c r="I17" s="35" t="str">
        <f t="shared" si="3"/>
        <v>Increasing Trend</v>
      </c>
      <c r="J17" s="36" t="str">
        <f t="shared" si="5"/>
        <v/>
      </c>
      <c r="K17" s="37" t="str">
        <f t="shared" si="4"/>
        <v/>
      </c>
    </row>
    <row r="18" ht="15.6" spans="1:11">
      <c r="A18" s="15">
        <v>7</v>
      </c>
      <c r="B18" s="16" t="s">
        <v>29</v>
      </c>
      <c r="C18" s="16">
        <v>11294</v>
      </c>
      <c r="D18" s="16">
        <v>15000</v>
      </c>
      <c r="E18" s="17" t="str">
        <f t="shared" si="0"/>
        <v>Below Target</v>
      </c>
      <c r="F18" s="15">
        <f t="shared" si="1"/>
        <v>75.29</v>
      </c>
      <c r="G18" s="18">
        <f>SUM(C$12:C18)</f>
        <v>64491</v>
      </c>
      <c r="H18" s="19" t="str">
        <f t="shared" si="2"/>
        <v>7.57%</v>
      </c>
      <c r="I18" s="35" t="str">
        <f t="shared" si="3"/>
        <v>Increasing Trend</v>
      </c>
      <c r="J18" s="36" t="str">
        <f t="shared" si="5"/>
        <v>Gap analysis needed</v>
      </c>
      <c r="K18" s="37" t="str">
        <f t="shared" si="4"/>
        <v>Consider implementing additional marketing strategies</v>
      </c>
    </row>
    <row r="19" ht="15.6" spans="1:11">
      <c r="A19" s="15">
        <v>8</v>
      </c>
      <c r="B19" s="16" t="s">
        <v>30</v>
      </c>
      <c r="C19" s="16">
        <v>13200</v>
      </c>
      <c r="D19" s="16">
        <v>14000</v>
      </c>
      <c r="E19" s="17" t="str">
        <f t="shared" si="0"/>
        <v>Below Target</v>
      </c>
      <c r="F19" s="15">
        <f t="shared" si="1"/>
        <v>94.29</v>
      </c>
      <c r="G19" s="18">
        <f>SUM(C$12:C19)</f>
        <v>77691</v>
      </c>
      <c r="H19" s="19" t="str">
        <f t="shared" si="2"/>
        <v>16.88%</v>
      </c>
      <c r="I19" s="35" t="str">
        <f t="shared" si="3"/>
        <v>Increasing Trend</v>
      </c>
      <c r="J19" s="36" t="str">
        <f t="shared" si="5"/>
        <v>Gap analysis needed</v>
      </c>
      <c r="K19" s="37" t="str">
        <f t="shared" si="4"/>
        <v>Consider implementing additional marketing strategies</v>
      </c>
    </row>
    <row r="20" ht="15.6" spans="1:11">
      <c r="A20" s="15">
        <v>9</v>
      </c>
      <c r="B20" s="16" t="s">
        <v>31</v>
      </c>
      <c r="C20" s="16">
        <v>10110</v>
      </c>
      <c r="D20" s="16">
        <v>8000</v>
      </c>
      <c r="E20" s="17" t="str">
        <f t="shared" si="0"/>
        <v>Target Achieved</v>
      </c>
      <c r="F20" s="15">
        <f t="shared" si="1"/>
        <v>126.38</v>
      </c>
      <c r="G20" s="18">
        <f>SUM(C$12:C20)</f>
        <v>87801</v>
      </c>
      <c r="H20" s="19" t="str">
        <f t="shared" si="2"/>
        <v>-23.41%</v>
      </c>
      <c r="I20" s="35" t="str">
        <f t="shared" si="3"/>
        <v>Decreasing Trend</v>
      </c>
      <c r="J20" s="36" t="str">
        <f t="shared" si="5"/>
        <v/>
      </c>
      <c r="K20" s="37" t="str">
        <f t="shared" si="4"/>
        <v/>
      </c>
    </row>
    <row r="21" ht="15.6" spans="1:11">
      <c r="A21" s="15">
        <v>10</v>
      </c>
      <c r="B21" s="16" t="s">
        <v>32</v>
      </c>
      <c r="C21" s="16">
        <v>10270</v>
      </c>
      <c r="D21" s="16">
        <v>10000</v>
      </c>
      <c r="E21" s="17" t="str">
        <f t="shared" si="0"/>
        <v>Target Achieved</v>
      </c>
      <c r="F21" s="15">
        <f t="shared" si="1"/>
        <v>102.7</v>
      </c>
      <c r="G21" s="18">
        <f>SUM(C$12:C21)</f>
        <v>98071</v>
      </c>
      <c r="H21" s="19" t="str">
        <f t="shared" si="2"/>
        <v>1.58%</v>
      </c>
      <c r="I21" s="35" t="str">
        <f t="shared" si="3"/>
        <v>Increasing Trend</v>
      </c>
      <c r="J21" s="36" t="str">
        <f t="shared" si="5"/>
        <v/>
      </c>
      <c r="K21" s="37" t="str">
        <f t="shared" si="4"/>
        <v/>
      </c>
    </row>
    <row r="22" ht="15.6" spans="1:11">
      <c r="A22" s="15">
        <v>11</v>
      </c>
      <c r="B22" s="16" t="s">
        <v>33</v>
      </c>
      <c r="C22" s="16">
        <v>9856</v>
      </c>
      <c r="D22" s="16">
        <v>10000</v>
      </c>
      <c r="E22" s="17" t="str">
        <f t="shared" si="0"/>
        <v>Below Target</v>
      </c>
      <c r="F22" s="15">
        <f t="shared" si="1"/>
        <v>98.56</v>
      </c>
      <c r="G22" s="18">
        <f>SUM(C$12:C22)</f>
        <v>107927</v>
      </c>
      <c r="H22" s="19" t="str">
        <f t="shared" si="2"/>
        <v>-4.03%</v>
      </c>
      <c r="I22" s="35" t="str">
        <f t="shared" si="3"/>
        <v>Decreasing Trend</v>
      </c>
      <c r="J22" s="36" t="str">
        <f t="shared" si="5"/>
        <v>Gap analysis needed</v>
      </c>
      <c r="K22" s="37" t="str">
        <f t="shared" si="4"/>
        <v>Consider implementing additional marketing strategies</v>
      </c>
    </row>
    <row r="23" ht="15.6" spans="1:11">
      <c r="A23" s="15">
        <v>12</v>
      </c>
      <c r="B23" s="16" t="s">
        <v>34</v>
      </c>
      <c r="C23" s="16">
        <v>8096</v>
      </c>
      <c r="D23" s="16">
        <v>9000</v>
      </c>
      <c r="E23" s="17" t="str">
        <f t="shared" si="0"/>
        <v>Below Target</v>
      </c>
      <c r="F23" s="15">
        <f t="shared" si="1"/>
        <v>89.96</v>
      </c>
      <c r="G23" s="18">
        <f>SUM(C$12:C23)</f>
        <v>116023</v>
      </c>
      <c r="H23" s="19" t="str">
        <f t="shared" si="2"/>
        <v>-17.86%</v>
      </c>
      <c r="I23" s="35" t="str">
        <f t="shared" si="3"/>
        <v>Decreasing Trend</v>
      </c>
      <c r="J23" s="36" t="str">
        <f t="shared" si="5"/>
        <v>Gap analysis needed</v>
      </c>
      <c r="K23" s="37" t="str">
        <f t="shared" si="4"/>
        <v>Consider implementing additional marketing strategies</v>
      </c>
    </row>
    <row r="24" s="4" customFormat="1" spans="1:11">
      <c r="A24" s="20" t="s">
        <v>35</v>
      </c>
      <c r="B24" s="21"/>
      <c r="C24" s="22">
        <f>SUM(C12:C23)</f>
        <v>116023</v>
      </c>
      <c r="D24" s="22">
        <f>SUM(D12:D23)</f>
        <v>117800</v>
      </c>
      <c r="E24" s="21"/>
      <c r="F24" s="21"/>
      <c r="G24" s="21"/>
      <c r="H24" s="23"/>
      <c r="I24" s="21"/>
      <c r="J24" s="21"/>
      <c r="K24" s="21"/>
    </row>
    <row r="25" spans="5:5">
      <c r="E25" s="5"/>
    </row>
    <row r="26" spans="3:27">
      <c r="C26" s="24"/>
      <c r="D26" s="24"/>
      <c r="E26"/>
      <c r="G26" s="24"/>
      <c r="H26"/>
      <c r="L26" s="25"/>
      <c r="M26" s="25"/>
      <c r="N26" s="25"/>
      <c r="O26" s="25"/>
      <c r="P26" s="25"/>
      <c r="X26" s="25"/>
      <c r="Y26" s="25"/>
      <c r="Z26" s="25"/>
      <c r="AA26" s="25"/>
    </row>
    <row r="27" spans="1:27">
      <c r="A27" s="25"/>
      <c r="B27" s="25"/>
      <c r="C27" s="25"/>
      <c r="D27" s="25"/>
      <c r="E27" s="25"/>
      <c r="H27"/>
      <c r="I27" t="s">
        <v>36</v>
      </c>
      <c r="L27" s="25"/>
      <c r="M27" s="25"/>
      <c r="N27" s="25"/>
      <c r="O27" s="25"/>
      <c r="P27" s="25"/>
      <c r="X27" s="25"/>
      <c r="Y27" s="25"/>
      <c r="Z27" s="25"/>
      <c r="AA27" s="25"/>
    </row>
    <row r="28" spans="1:5">
      <c r="A28" s="25"/>
      <c r="B28" s="25"/>
      <c r="C28" s="25"/>
      <c r="D28" s="25"/>
      <c r="E28" s="25"/>
    </row>
    <row r="29" spans="8:9">
      <c r="H29" t="s">
        <v>18</v>
      </c>
      <c r="I29" t="s">
        <v>37</v>
      </c>
    </row>
    <row r="30" spans="8:9">
      <c r="H30" t="s">
        <v>38</v>
      </c>
      <c r="I30">
        <v>5</v>
      </c>
    </row>
    <row r="31" spans="7:9">
      <c r="G31" s="5"/>
      <c r="H31" t="s">
        <v>39</v>
      </c>
      <c r="I31">
        <v>6</v>
      </c>
    </row>
    <row r="32" spans="7:9">
      <c r="G32" s="5"/>
      <c r="H32" t="s">
        <v>40</v>
      </c>
      <c r="I32">
        <v>11</v>
      </c>
    </row>
    <row r="33" ht="13" customHeight="1" spans="7:8">
      <c r="G33" s="5"/>
      <c r="H33"/>
    </row>
    <row r="34" hidden="1" spans="7:8">
      <c r="G34" s="5"/>
      <c r="H34"/>
    </row>
    <row r="35" spans="8:8">
      <c r="H35"/>
    </row>
    <row r="36" spans="8:8">
      <c r="H36"/>
    </row>
    <row r="37" spans="8:8">
      <c r="H37"/>
    </row>
    <row r="38" spans="8:8">
      <c r="H38"/>
    </row>
    <row r="39" spans="8:8">
      <c r="H39"/>
    </row>
    <row r="40" spans="8:8">
      <c r="H40"/>
    </row>
    <row r="41" spans="8:8">
      <c r="H41"/>
    </row>
    <row r="42" spans="8:8">
      <c r="H42"/>
    </row>
    <row r="43" spans="8:8">
      <c r="H43"/>
    </row>
    <row r="44" spans="1:9">
      <c r="A44" t="s">
        <v>11</v>
      </c>
      <c r="B44" t="s">
        <v>41</v>
      </c>
      <c r="C44" t="s">
        <v>42</v>
      </c>
      <c r="D44"/>
      <c r="H44" t="s">
        <v>14</v>
      </c>
      <c r="I44" t="s">
        <v>37</v>
      </c>
    </row>
    <row r="45" spans="1:9">
      <c r="A45" t="s">
        <v>22</v>
      </c>
      <c r="B45">
        <v>5500</v>
      </c>
      <c r="C45">
        <v>5086</v>
      </c>
      <c r="D45"/>
      <c r="H45" t="s">
        <v>43</v>
      </c>
      <c r="I45">
        <v>7</v>
      </c>
    </row>
    <row r="46" spans="1:9">
      <c r="A46" t="s">
        <v>24</v>
      </c>
      <c r="B46">
        <v>9000</v>
      </c>
      <c r="C46">
        <v>8800</v>
      </c>
      <c r="H46" t="s">
        <v>44</v>
      </c>
      <c r="I46">
        <v>5</v>
      </c>
    </row>
    <row r="47" spans="1:9">
      <c r="A47" t="s">
        <v>25</v>
      </c>
      <c r="B47">
        <v>9800</v>
      </c>
      <c r="C47">
        <v>10853</v>
      </c>
      <c r="H47" t="s">
        <v>40</v>
      </c>
      <c r="I47">
        <v>12</v>
      </c>
    </row>
    <row r="48" spans="1:8">
      <c r="A48" t="s">
        <v>26</v>
      </c>
      <c r="B48">
        <v>8500</v>
      </c>
      <c r="C48">
        <v>9059</v>
      </c>
      <c r="H48"/>
    </row>
    <row r="49" spans="1:8">
      <c r="A49" t="s">
        <v>27</v>
      </c>
      <c r="B49">
        <v>9000</v>
      </c>
      <c r="C49">
        <v>8900</v>
      </c>
      <c r="H49"/>
    </row>
    <row r="50" spans="1:8">
      <c r="A50" t="s">
        <v>28</v>
      </c>
      <c r="B50">
        <v>10000</v>
      </c>
      <c r="C50">
        <v>10499</v>
      </c>
      <c r="H50"/>
    </row>
    <row r="51" spans="1:8">
      <c r="A51" t="s">
        <v>29</v>
      </c>
      <c r="B51">
        <v>15000</v>
      </c>
      <c r="C51">
        <v>11294</v>
      </c>
      <c r="H51"/>
    </row>
    <row r="52" spans="1:8">
      <c r="A52" t="s">
        <v>30</v>
      </c>
      <c r="B52">
        <v>14000</v>
      </c>
      <c r="C52">
        <v>13200</v>
      </c>
      <c r="H52"/>
    </row>
    <row r="53" spans="1:8">
      <c r="A53" t="s">
        <v>31</v>
      </c>
      <c r="B53">
        <v>8000</v>
      </c>
      <c r="C53">
        <v>10110</v>
      </c>
      <c r="H53"/>
    </row>
    <row r="54" spans="1:8">
      <c r="A54" t="s">
        <v>32</v>
      </c>
      <c r="B54">
        <v>10000</v>
      </c>
      <c r="C54">
        <v>10270</v>
      </c>
      <c r="H54"/>
    </row>
    <row r="55" spans="1:8">
      <c r="A55" t="s">
        <v>33</v>
      </c>
      <c r="B55">
        <v>10000</v>
      </c>
      <c r="C55">
        <v>9856</v>
      </c>
      <c r="H55"/>
    </row>
    <row r="56" spans="1:8">
      <c r="A56" t="s">
        <v>34</v>
      </c>
      <c r="B56">
        <v>9000</v>
      </c>
      <c r="C56">
        <v>8096</v>
      </c>
      <c r="H56"/>
    </row>
    <row r="57" spans="1:8">
      <c r="A57" t="s">
        <v>40</v>
      </c>
      <c r="B57">
        <v>117800</v>
      </c>
      <c r="C57">
        <v>116023</v>
      </c>
      <c r="H57"/>
    </row>
    <row r="58" spans="8:8">
      <c r="H58"/>
    </row>
    <row r="59" spans="8:8">
      <c r="H59"/>
    </row>
    <row r="60" spans="8:8">
      <c r="H60"/>
    </row>
    <row r="61" spans="1:8">
      <c r="A61" s="26"/>
      <c r="B61" s="27"/>
      <c r="C61" s="27"/>
      <c r="D61" s="27"/>
      <c r="E61" s="27"/>
      <c r="F61" s="28"/>
      <c r="G61"/>
      <c r="H61"/>
    </row>
    <row r="62" ht="18" spans="1:8">
      <c r="A62" s="29"/>
      <c r="D62" s="30" t="s">
        <v>45</v>
      </c>
      <c r="F62" s="31"/>
      <c r="G62"/>
      <c r="H62"/>
    </row>
    <row r="63" ht="15.15" spans="1:8">
      <c r="A63" s="32"/>
      <c r="B63" s="33"/>
      <c r="C63" s="33"/>
      <c r="D63" s="33"/>
      <c r="E63" s="33"/>
      <c r="F63" s="34"/>
      <c r="G63"/>
      <c r="H63"/>
    </row>
    <row r="64" spans="1:8">
      <c r="A64" s="29"/>
      <c r="F64" s="31"/>
      <c r="H64"/>
    </row>
    <row r="65" spans="1:8">
      <c r="A65" s="29"/>
      <c r="B65" s="39" t="s">
        <v>46</v>
      </c>
      <c r="F65" s="31"/>
      <c r="G65"/>
      <c r="H65"/>
    </row>
    <row r="66" spans="1:8">
      <c r="A66" s="29"/>
      <c r="B66" s="8" t="s">
        <v>47</v>
      </c>
      <c r="C66"/>
      <c r="D66"/>
      <c r="F66" s="31"/>
      <c r="H66"/>
    </row>
    <row r="67" spans="1:8">
      <c r="A67" s="29"/>
      <c r="B67"/>
      <c r="F67" s="31"/>
      <c r="H67"/>
    </row>
    <row r="68" spans="1:8">
      <c r="A68" s="29"/>
      <c r="B68" s="39" t="s">
        <v>48</v>
      </c>
      <c r="C68"/>
      <c r="D68"/>
      <c r="F68" s="31"/>
      <c r="H68"/>
    </row>
    <row r="69" spans="1:8">
      <c r="A69" s="29"/>
      <c r="B69" s="8" t="s">
        <v>49</v>
      </c>
      <c r="F69" s="31"/>
      <c r="H69"/>
    </row>
    <row r="70" spans="1:8">
      <c r="A70" s="29"/>
      <c r="F70" s="31"/>
      <c r="H70"/>
    </row>
    <row r="71" spans="1:8">
      <c r="A71" s="29"/>
      <c r="B71" s="40" t="s">
        <v>50</v>
      </c>
      <c r="F71" s="31"/>
      <c r="H71"/>
    </row>
    <row r="72" spans="1:8">
      <c r="A72" s="29"/>
      <c r="B72" s="8" t="s">
        <v>51</v>
      </c>
      <c r="C72"/>
      <c r="D72"/>
      <c r="F72" s="31"/>
      <c r="H72"/>
    </row>
    <row r="73" spans="1:8">
      <c r="A73" s="29"/>
      <c r="B73"/>
      <c r="F73" s="31"/>
      <c r="H73"/>
    </row>
    <row r="74" spans="1:8">
      <c r="A74" s="29"/>
      <c r="B74" s="8" t="s">
        <v>52</v>
      </c>
      <c r="F74" s="31"/>
      <c r="H74"/>
    </row>
    <row r="75" spans="1:8">
      <c r="A75" s="29"/>
      <c r="F75" s="31"/>
      <c r="H75"/>
    </row>
    <row r="76" ht="15.15" spans="1:6">
      <c r="A76" s="32"/>
      <c r="B76" s="33"/>
      <c r="C76" s="33"/>
      <c r="D76" s="33"/>
      <c r="E76" s="33"/>
      <c r="F76" s="34"/>
    </row>
  </sheetData>
  <mergeCells count="1">
    <mergeCell ref="A1:XFC1"/>
  </mergeCells>
  <conditionalFormatting sqref="C12:C2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{077c8b4e-23c9-4f60-a2d3-18e9516661c9}</x14:id>
        </ext>
      </extLst>
    </cfRule>
  </conditionalFormatting>
  <conditionalFormatting sqref="E12:E23">
    <cfRule type="cellIs" dxfId="11" priority="16" operator="equal">
      <formula>$E$20</formula>
    </cfRule>
    <cfRule type="cellIs" dxfId="12" priority="17" operator="equal">
      <formula>$E$12</formula>
    </cfRule>
  </conditionalFormatting>
  <conditionalFormatting sqref="I12:I23">
    <cfRule type="cellIs" dxfId="13" priority="9" operator="equal">
      <formula>$I$15</formula>
    </cfRule>
    <cfRule type="cellIs" dxfId="14" priority="10" operator="equal">
      <formula>$I$13</formula>
    </cfRule>
  </conditionalFormatting>
  <pageMargins left="0.75" right="0.75" top="1" bottom="1" header="0.5" footer="0.5"/>
  <headerFooter/>
  <drawing r:id="rId4"/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7c8b4e-23c9-4f60-a2d3-18e9516661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C12:C23</xm:sqref>
        </x14:conditionalFormatting>
        <x14:conditionalFormatting xmlns:xm="http://schemas.microsoft.com/office/excel/2006/main">
          <x14:cfRule type="iconSet" priority="6" id="{c12e19a8-256f-4c6e-a68e-c10abc4db641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H13:H23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Annual ReportSheet2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prasa</cp:lastModifiedBy>
  <dcterms:created xsi:type="dcterms:W3CDTF">2019-10-01T13:49:00Z</dcterms:created>
  <dcterms:modified xsi:type="dcterms:W3CDTF">2023-11-19T19:03:01Z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2A9A1F54F4904F9D9A39D052385ECB43_11</vt:lpwstr>
  </property>
  <property fmtid="{D5CDD505-2E9C-101B-9397-08002B2CF9AE}" pid="3" name="KSOProductBuildVer">
    <vt:lpwstr>1033-12.2.0.13266</vt:lpwstr>
  </property>
</Properties>
</file>