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ivot Table - Categorywise Prof" sheetId="2" r:id="rId5"/>
    <sheet state="visible" name="Pivot Table - Bucketing of Prof" sheetId="3" r:id="rId6"/>
    <sheet state="visible" name="Sheet1" sheetId="4" r:id="rId7"/>
  </sheets>
  <definedNames>
    <definedName hidden="1" localSheetId="0" name="_xlnm._FilterDatabase">Dataset!$A$1:$AH$144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igebfnV9WRMEpe24cpmxxPSHrT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======
ID#AAAAujvMCxQ
Poojitha Vijjapu    (2023-05-13 00:40:19)
Colored Categories are added or changed</t>
      </text>
    </comment>
    <comment authorId="0" ref="E1">
      <text>
        <t xml:space="preserve">======
ID#AAAAujvMCxM
Poojitha Vijjapu    (2023-05-13 00:39:41)
Colored Columns are newly added</t>
      </text>
    </comment>
  </commentList>
  <extLst>
    <ext uri="GoogleSheetsCustomDataVersion1">
      <go:sheetsCustomData xmlns:go="http://customooxmlschemas.google.com/" r:id="rId1" roundtripDataSignature="AMtx7miNyZe+q/MSshljf+n6b557tZij3g=="/>
    </ext>
  </extLst>
</comments>
</file>

<file path=xl/sharedStrings.xml><?xml version="1.0" encoding="utf-8"?>
<sst xmlns="http://schemas.openxmlformats.org/spreadsheetml/2006/main" count="577" uniqueCount="215">
  <si>
    <t xml:space="preserve"> </t>
  </si>
  <si>
    <t>merchant_id</t>
  </si>
  <si>
    <t>actual_repayment_pct</t>
  </si>
  <si>
    <t>predicted_repayment_pct</t>
  </si>
  <si>
    <t>ActPCT-PrePCT</t>
  </si>
  <si>
    <t>num_trxn</t>
  </si>
  <si>
    <t>avg_auth_amt</t>
  </si>
  <si>
    <t>avg_loan_amt</t>
  </si>
  <si>
    <t>Total Loan Amount</t>
  </si>
  <si>
    <t>Profit</t>
  </si>
  <si>
    <t>Profit Bucket</t>
  </si>
  <si>
    <t>avg_fico</t>
  </si>
  <si>
    <t>Sum of FICO Score</t>
  </si>
  <si>
    <t>Fico Bucket</t>
  </si>
  <si>
    <t>avg_term</t>
  </si>
  <si>
    <t>avg_apr</t>
  </si>
  <si>
    <t>name</t>
  </si>
  <si>
    <t>category</t>
  </si>
  <si>
    <t>subcategory</t>
  </si>
  <si>
    <t>MYRIFGH</t>
  </si>
  <si>
    <t>WOMENS_FASHION</t>
  </si>
  <si>
    <t>Women's Clothing Stores - 448120</t>
  </si>
  <si>
    <t>ZNCIWJS</t>
  </si>
  <si>
    <t>HOME_FURNISHINGS</t>
  </si>
  <si>
    <t>Furniture Stores - 442110</t>
  </si>
  <si>
    <t>LYMLCLF</t>
  </si>
  <si>
    <t>Profit Buckets</t>
  </si>
  <si>
    <t>ZBCRDNS</t>
  </si>
  <si>
    <t>OTHER</t>
  </si>
  <si>
    <t>Musical Instrument and Supplies Stores - 451140</t>
  </si>
  <si>
    <t>High</t>
  </si>
  <si>
    <t>YOZQTHS</t>
  </si>
  <si>
    <t>JEWELRY</t>
  </si>
  <si>
    <t>Jewelry Stores - 448310</t>
  </si>
  <si>
    <t>Medium</t>
  </si>
  <si>
    <t>HTEKJGH</t>
  </si>
  <si>
    <t>Small</t>
  </si>
  <si>
    <t>FUGCFOU</t>
  </si>
  <si>
    <t>CONSUMER_ELECTRONICS</t>
  </si>
  <si>
    <t>Elementary and Secondary Schools - 611110</t>
  </si>
  <si>
    <t>YEDGQWN</t>
  </si>
  <si>
    <t>Clothing Accessories Stores - 448150</t>
  </si>
  <si>
    <t>Fico buckets</t>
  </si>
  <si>
    <t>MXDKMCC</t>
  </si>
  <si>
    <t>Good</t>
  </si>
  <si>
    <t>KNIIYRM</t>
  </si>
  <si>
    <t>Okay</t>
  </si>
  <si>
    <t>CXEWLZB</t>
  </si>
  <si>
    <t>Bad</t>
  </si>
  <si>
    <t>GDBGXLL</t>
  </si>
  <si>
    <t>All Other Health and Personal Care Stores - 446199</t>
  </si>
  <si>
    <t>XVORKCX</t>
  </si>
  <si>
    <t>AUTO_PARTS</t>
  </si>
  <si>
    <t>Automotive Parts and Accessories Stores - 441310</t>
  </si>
  <si>
    <t>KAQBHHB</t>
  </si>
  <si>
    <t>EGMCPIA</t>
  </si>
  <si>
    <t>Shoe Stores - 448210</t>
  </si>
  <si>
    <t>CEYIWDR</t>
  </si>
  <si>
    <t>PERSONAL_SERVICE</t>
  </si>
  <si>
    <t>Offices of Dentists - 621210</t>
  </si>
  <si>
    <t>KKTJBBL</t>
  </si>
  <si>
    <t>BWPTBPY</t>
  </si>
  <si>
    <t>Sporting Goods Stores - 451110</t>
  </si>
  <si>
    <t>TQPRNGO</t>
  </si>
  <si>
    <t>OMRPSSJ</t>
  </si>
  <si>
    <t>TGCRCHV</t>
  </si>
  <si>
    <t>QIGSCCQ</t>
  </si>
  <si>
    <t>IGZQGDK</t>
  </si>
  <si>
    <t>Luggage and Leather Goods Stores - 448320</t>
  </si>
  <si>
    <t>NJALGUT</t>
  </si>
  <si>
    <t>Business to Business Electronic Markets - 425110</t>
  </si>
  <si>
    <t>GLMMSKT</t>
  </si>
  <si>
    <t>EQZTMJX</t>
  </si>
  <si>
    <t>HIXLDEB</t>
  </si>
  <si>
    <t>BEAUTY</t>
  </si>
  <si>
    <t>Cosmetics, Beauty Supplies, and Perfume Stores - 446120</t>
  </si>
  <si>
    <t>ZZSRMVW</t>
  </si>
  <si>
    <t>GHSPWDG</t>
  </si>
  <si>
    <t>LVMCHQE</t>
  </si>
  <si>
    <t>KHCVRUT</t>
  </si>
  <si>
    <t>KIWCJUA</t>
  </si>
  <si>
    <t>OQFYEDO</t>
  </si>
  <si>
    <t>URRNCKX</t>
  </si>
  <si>
    <t>OHJWQFF</t>
  </si>
  <si>
    <t>Hobby, Toy, and Game Stores - 451120</t>
  </si>
  <si>
    <t>PPYOPXP</t>
  </si>
  <si>
    <t>SMMKQZS</t>
  </si>
  <si>
    <t>JVCBQIG</t>
  </si>
  <si>
    <t>Electronics Stores - 443142</t>
  </si>
  <si>
    <t>HRFSLMI</t>
  </si>
  <si>
    <t>DRVFZGX</t>
  </si>
  <si>
    <t>GXNPGLC</t>
  </si>
  <si>
    <t>HFVROIC</t>
  </si>
  <si>
    <t>INKFHMA</t>
  </si>
  <si>
    <t>DYIDJLP</t>
  </si>
  <si>
    <t>Wireless Telecommunications Carriers (except Satellite) - 517210</t>
  </si>
  <si>
    <t>JSCXBZP</t>
  </si>
  <si>
    <t>Gift, Novelty, and Souvenir Stores - 453220</t>
  </si>
  <si>
    <t>TRZKRFP</t>
  </si>
  <si>
    <t>DMPWRBQ</t>
  </si>
  <si>
    <t>PFZGFIM</t>
  </si>
  <si>
    <t>BJTDLNM</t>
  </si>
  <si>
    <t>AFRBXMS</t>
  </si>
  <si>
    <t>GKUHHHB</t>
  </si>
  <si>
    <t>UTNOWGK</t>
  </si>
  <si>
    <t>JROMDBY</t>
  </si>
  <si>
    <t>XHHLRBL</t>
  </si>
  <si>
    <t>Professional and Management Development Training - 611430</t>
  </si>
  <si>
    <t>YCBUYAB</t>
  </si>
  <si>
    <t>All Other Miscellaneous Schools and Instruction - 611699</t>
  </si>
  <si>
    <t>SSGHPQF</t>
  </si>
  <si>
    <t>Security Systems Services (except Locksmiths) - 561621</t>
  </si>
  <si>
    <t>THHBFZD</t>
  </si>
  <si>
    <t>MIDVPQW</t>
  </si>
  <si>
    <t>DOUCDAQ</t>
  </si>
  <si>
    <t>IAJPFED</t>
  </si>
  <si>
    <t>OXLOFHO</t>
  </si>
  <si>
    <t>LHAYYTR</t>
  </si>
  <si>
    <t>OKSOYWN</t>
  </si>
  <si>
    <t>MENS_FASHION</t>
  </si>
  <si>
    <t>SYEUKNX</t>
  </si>
  <si>
    <t>Electrical Contractors and Other Wiring Installation Contractors - 238210</t>
  </si>
  <si>
    <t>BUOLYBH</t>
  </si>
  <si>
    <t>NGXVNLJ</t>
  </si>
  <si>
    <t>RPOREOR</t>
  </si>
  <si>
    <t>DHTNLEJ</t>
  </si>
  <si>
    <t>DCZPIEU</t>
  </si>
  <si>
    <t>QPHJHAL</t>
  </si>
  <si>
    <t>WFALGEP</t>
  </si>
  <si>
    <t>LFNRSGK</t>
  </si>
  <si>
    <t>IUYBVRJ</t>
  </si>
  <si>
    <t>OCWXJTU</t>
  </si>
  <si>
    <t>EKBOCBN</t>
  </si>
  <si>
    <t>CCGBOVT</t>
  </si>
  <si>
    <t>PAXIUTV</t>
  </si>
  <si>
    <t>VFLDDSA</t>
  </si>
  <si>
    <t>IHIDDQY</t>
  </si>
  <si>
    <t>OOTKZJI</t>
  </si>
  <si>
    <t>Pet and Pet Supplies Stores - 453910</t>
  </si>
  <si>
    <t>IFAYZZM</t>
  </si>
  <si>
    <t>CEMTRAE</t>
  </si>
  <si>
    <t>Service Establishment Equipment and Supplies Merchant Wholesalers - 423850</t>
  </si>
  <si>
    <t>GEILHIE</t>
  </si>
  <si>
    <t>GTRDSQT</t>
  </si>
  <si>
    <t>KSIUHKI</t>
  </si>
  <si>
    <t>ZQVOOMV</t>
  </si>
  <si>
    <t>AKGSYQP</t>
  </si>
  <si>
    <t>DWTAPWD</t>
  </si>
  <si>
    <t>UCXMYZC</t>
  </si>
  <si>
    <t>YWNZHRS</t>
  </si>
  <si>
    <t>HRXYKTP</t>
  </si>
  <si>
    <t>RDKHXTO</t>
  </si>
  <si>
    <t>NDDVOCX</t>
  </si>
  <si>
    <t>BZMPTGQ</t>
  </si>
  <si>
    <t>Motorcycle, ATV, and All Other Motor Vehicle Dealers - 441228</t>
  </si>
  <si>
    <t>FNISWWD</t>
  </si>
  <si>
    <t>LDVPYZL</t>
  </si>
  <si>
    <t>GFVUDGC</t>
  </si>
  <si>
    <t>LHVFRHP</t>
  </si>
  <si>
    <t>LPQTVHA</t>
  </si>
  <si>
    <t>CWHZFYI</t>
  </si>
  <si>
    <t>JZGRPVT</t>
  </si>
  <si>
    <t>LOBKKYS</t>
  </si>
  <si>
    <t>UBTIOLN</t>
  </si>
  <si>
    <t>PJIODNR</t>
  </si>
  <si>
    <t>QHTNXKX</t>
  </si>
  <si>
    <t>SOAFTOD</t>
  </si>
  <si>
    <t>SZIDAOO</t>
  </si>
  <si>
    <t>JPENRIH</t>
  </si>
  <si>
    <t>Other Building Material Dealers - 444190</t>
  </si>
  <si>
    <t>CXBIUSH</t>
  </si>
  <si>
    <t>DCWQNVK</t>
  </si>
  <si>
    <t>NLQEXCA</t>
  </si>
  <si>
    <t>DTKZXJU</t>
  </si>
  <si>
    <t>HSYSUHE</t>
  </si>
  <si>
    <t>WJHKYQC</t>
  </si>
  <si>
    <t>VRCTBDG</t>
  </si>
  <si>
    <t>NKEQGHV</t>
  </si>
  <si>
    <t>Hardware Stores - 444130</t>
  </si>
  <si>
    <t>LJRJXZZ</t>
  </si>
  <si>
    <t>EGFOIJZ</t>
  </si>
  <si>
    <t>MJTPQEF</t>
  </si>
  <si>
    <t>UZWMBHQ</t>
  </si>
  <si>
    <t>SHEKFXE</t>
  </si>
  <si>
    <t>BHVVXMP</t>
  </si>
  <si>
    <t>KVGQTVZ</t>
  </si>
  <si>
    <t>YGPAISR</t>
  </si>
  <si>
    <t>BQVNXBZ</t>
  </si>
  <si>
    <t>EPQATJV</t>
  </si>
  <si>
    <t>EYOWAAF</t>
  </si>
  <si>
    <t>QAYXIAW</t>
  </si>
  <si>
    <t>UGGNLVQ</t>
  </si>
  <si>
    <t>BGEADFE</t>
  </si>
  <si>
    <t>LOMGEQM</t>
  </si>
  <si>
    <t>QEUJUDB</t>
  </si>
  <si>
    <t>XUFCVQV</t>
  </si>
  <si>
    <t>FPFNBEI</t>
  </si>
  <si>
    <t>PIYXFMT</t>
  </si>
  <si>
    <t>OCHXFGA</t>
  </si>
  <si>
    <t>BESVDVP</t>
  </si>
  <si>
    <t>BYZYTKS</t>
  </si>
  <si>
    <t>TRISFWC</t>
  </si>
  <si>
    <t>UVHMFKC</t>
  </si>
  <si>
    <t>XWUULOE</t>
  </si>
  <si>
    <t>WHOJNDV</t>
  </si>
  <si>
    <t>BLRTNVT</t>
  </si>
  <si>
    <t>SUM of Profit</t>
  </si>
  <si>
    <t>Grand Total</t>
  </si>
  <si>
    <t>SUM of num_trxn</t>
  </si>
  <si>
    <t>SUM of Sum of FICO Score</t>
  </si>
  <si>
    <t>Avg Fico</t>
  </si>
  <si>
    <t>COUNT of merchant_id</t>
  </si>
  <si>
    <t>AVERAGE of ActPCT-PrePCT</t>
  </si>
  <si>
    <t>Missing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</si>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</sst>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>
      <color rgb="FF00FF00"/>
      <name val="Calibri"/>
      <scheme val="minor"/>
    </font>
    <font>
      <i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top"/>
    </xf>
    <xf borderId="1" fillId="0" fontId="2" numFmtId="10" xfId="0" applyAlignment="1" applyBorder="1" applyFont="1" applyNumberFormat="1">
      <alignment horizontal="center" vertical="top"/>
    </xf>
    <xf borderId="1" fillId="2" fontId="2" numFmtId="4" xfId="0" applyAlignment="1" applyBorder="1" applyFill="1" applyFont="1" applyNumberFormat="1">
      <alignment horizontal="center" readingOrder="0" vertical="top"/>
    </xf>
    <xf borderId="1" fillId="0" fontId="2" numFmtId="3" xfId="0" applyAlignment="1" applyBorder="1" applyFont="1" applyNumberFormat="1">
      <alignment horizontal="center" vertical="top"/>
    </xf>
    <xf borderId="1" fillId="0" fontId="2" numFmtId="2" xfId="0" applyAlignment="1" applyBorder="1" applyFont="1" applyNumberFormat="1">
      <alignment horizontal="center" vertical="top"/>
    </xf>
    <xf borderId="0" fillId="2" fontId="1" numFmtId="164" xfId="0" applyAlignment="1" applyFont="1" applyNumberFormat="1">
      <alignment horizontal="center"/>
    </xf>
    <xf borderId="1" fillId="2" fontId="3" numFmtId="2" xfId="0" applyAlignment="1" applyBorder="1" applyFont="1" applyNumberFormat="1">
      <alignment horizontal="center" readingOrder="0" vertical="top"/>
    </xf>
    <xf borderId="1" fillId="2" fontId="3" numFmtId="0" xfId="0" applyAlignment="1" applyBorder="1" applyFont="1">
      <alignment horizontal="center" readingOrder="0" vertical="top"/>
    </xf>
    <xf borderId="0" fillId="0" fontId="1" numFmtId="0" xfId="0" applyFont="1"/>
    <xf borderId="0" fillId="0" fontId="1" numFmtId="10" xfId="0" applyAlignment="1" applyFont="1" applyNumberFormat="1">
      <alignment horizontal="center"/>
    </xf>
    <xf borderId="0" fillId="2" fontId="1" numFmtId="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1" numFmtId="10" xfId="0" applyFont="1" applyNumberFormat="1"/>
    <xf borderId="0" fillId="2" fontId="1" numFmtId="4" xfId="0" applyFont="1" applyNumberFormat="1"/>
    <xf borderId="0" fillId="0" fontId="1" numFmtId="3" xfId="0" applyFont="1" applyNumberFormat="1"/>
    <xf borderId="0" fillId="0" fontId="1" numFmtId="2" xfId="0" applyFont="1" applyNumberFormat="1"/>
    <xf borderId="0" fillId="2" fontId="1" numFmtId="2" xfId="0" applyFont="1" applyNumberFormat="1"/>
    <xf borderId="0" fillId="2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3" fontId="1" numFmtId="4" xfId="0" applyFill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vs. num_trxn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Dataset!$J$1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Dataset!$F$2:$F$1000</c:f>
            </c:strRef>
          </c:cat>
          <c:val>
            <c:numRef>
              <c:f>Dataset!$J$2:$J$1000</c:f>
              <c:numCache/>
            </c:numRef>
          </c:val>
        </c:ser>
        <c:axId val="1877007777"/>
        <c:axId val="380438209"/>
      </c:barChart>
      <c:catAx>
        <c:axId val="1877007777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num_trxn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438209"/>
      </c:catAx>
      <c:valAx>
        <c:axId val="380438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07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avg_fico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Dataset!$L$1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Dataset!$E$2:$E$1000</c:f>
            </c:numRef>
          </c:xVal>
          <c:yVal>
            <c:numRef>
              <c:f>Dataset!$L$2:$L$1000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48024"/>
        <c:axId val="533759920"/>
      </c:scatterChart>
      <c:valAx>
        <c:axId val="1625348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PreictedPct- ActualPct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33759920"/>
      </c:valAx>
      <c:valAx>
        <c:axId val="533759920"/>
        <c:scaling>
          <c:orientation val="minMax"/>
          <c:min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avg_fico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348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avg_fico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Dataset!$L$1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Dataset!$L$2:$L$144</c:f>
              <c:numCache/>
            </c:numRef>
          </c:val>
        </c:ser>
        <c:axId val="228998948"/>
        <c:axId val="1435605855"/>
      </c:barChart>
      <c:catAx>
        <c:axId val="228998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605855"/>
      </c:catAx>
      <c:valAx>
        <c:axId val="1435605855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avg_fico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998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Profit by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explosion val="0"/>
            <c:spPr>
              <a:solidFill>
                <a:srgbClr val="4F81B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050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BBB5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064A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BAC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7964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84A7D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D3858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9CF8B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200025</xdr:colOff>
      <xdr:row>3</xdr:row>
      <xdr:rowOff>28575</xdr:rowOff>
    </xdr:from>
    <xdr:ext cx="6753225" cy="4181475"/>
    <xdr:graphicFrame>
      <xdr:nvGraphicFramePr>
        <xdr:cNvPr id="17582574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200025</xdr:colOff>
      <xdr:row>25</xdr:row>
      <xdr:rowOff>114300</xdr:rowOff>
    </xdr:from>
    <xdr:ext cx="5819775" cy="3629025"/>
    <xdr:graphicFrame>
      <xdr:nvGraphicFramePr>
        <xdr:cNvPr id="71612818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200025</xdr:colOff>
      <xdr:row>44</xdr:row>
      <xdr:rowOff>133350</xdr:rowOff>
    </xdr:from>
    <xdr:ext cx="5715000" cy="3533775"/>
    <xdr:graphicFrame>
      <xdr:nvGraphicFramePr>
        <xdr:cNvPr id="75286244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1</xdr:row>
      <xdr:rowOff>85725</xdr:rowOff>
    </xdr:from>
    <xdr:ext cx="5505450" cy="3409950"/>
    <xdr:graphicFrame>
      <xdr:nvGraphicFramePr>
        <xdr:cNvPr id="71327451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00" sheet="Dataset"/>
  </cacheSource>
  <cacheFields>
    <cacheField name=" 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m/>
      </sharedItems>
    </cacheField>
    <cacheField name="merchant_id" numFmtId="0">
      <sharedItems containsString="0" containsBlank="1" containsNumber="1" containsInteger="1">
        <n v="78986.0"/>
        <n v="54871.0"/>
        <n v="86469.0"/>
        <n v="42719.0"/>
        <n v="40242.0"/>
        <n v="11801.0"/>
        <n v="25861.0"/>
        <n v="27822.0"/>
        <n v="17371.0"/>
        <n v="21004.0"/>
        <n v="53810.0"/>
        <n v="12368.0"/>
        <n v="64462.0"/>
        <n v="14754.0"/>
        <n v="37889.0"/>
        <n v="47974.0"/>
        <n v="25557.0"/>
        <n v="56990.0"/>
        <n v="67386.0"/>
        <n v="37559.0"/>
        <n v="36413.0"/>
        <n v="66431.0"/>
        <n v="57280.0"/>
        <n v="30018.0"/>
        <n v="52521.0"/>
        <n v="13615.0"/>
        <n v="39521.0"/>
        <n v="76187.0"/>
        <n v="90024.0"/>
        <n v="83007.0"/>
        <n v="72089.0"/>
        <n v="64564.0"/>
        <n v="28833.0"/>
        <n v="26696.0"/>
        <n v="83349.0"/>
        <n v="40512.0"/>
        <n v="29573.0"/>
        <n v="66127.0"/>
        <n v="21132.0"/>
        <n v="78133.0"/>
        <n v="69998.0"/>
        <n v="61893.0"/>
        <n v="61474.0"/>
        <n v="60893.0"/>
        <n v="73892.0"/>
        <n v="48943.0"/>
        <n v="65116.0"/>
        <n v="75318.0"/>
        <n v="34662.0"/>
        <n v="20513.0"/>
        <n v="25142.0"/>
        <n v="12532.0"/>
        <n v="91534.0"/>
        <n v="50584.0"/>
        <n v="53936.0"/>
        <n v="97926.0"/>
        <n v="88214.0"/>
        <n v="63991.0"/>
        <n v="97508.0"/>
        <n v="57481.0"/>
        <n v="78100.0"/>
        <n v="23023.0"/>
        <n v="24289.0"/>
        <n v="12288.0"/>
        <n v="47147.0"/>
        <n v="92378.0"/>
        <n v="13846.0"/>
        <n v="62512.0"/>
        <n v="61453.0"/>
        <n v="78128.0"/>
        <n v="22950.0"/>
        <n v="23058.0"/>
        <n v="31029.0"/>
        <n v="46181.0"/>
        <n v="34543.0"/>
        <n v="53435.0"/>
        <n v="43751.0"/>
        <n v="80394.0"/>
        <n v="47934.0"/>
        <n v="75173.0"/>
        <n v="15203.0"/>
        <n v="57265.0"/>
        <n v="62393.0"/>
        <n v="85561.0"/>
        <n v="59868.0"/>
        <n v="43898.0"/>
        <n v="83738.0"/>
        <n v="20127.0"/>
        <n v="42733.0"/>
        <n v="25302.0"/>
        <n v="42009.0"/>
        <n v="53135.0"/>
        <n v="63702.0"/>
        <n v="80644.0"/>
        <n v="62742.0"/>
        <n v="14377.0"/>
        <n v="75304.0"/>
        <n v="20531.0"/>
        <n v="99898.0"/>
        <n v="26361.0"/>
        <n v="58446.0"/>
        <n v="72148.0"/>
        <n v="99859.0"/>
        <n v="81717.0"/>
        <n v="35977.0"/>
        <n v="93651.0"/>
        <n v="31071.0"/>
        <n v="85533.0"/>
        <n v="51182.0"/>
        <n v="19056.0"/>
        <n v="88583.0"/>
        <n v="44063.0"/>
        <n v="18450.0"/>
        <n v="59155.0"/>
        <n v="57643.0"/>
        <n v="24885.0"/>
        <n v="31121.0"/>
        <n v="13475.0"/>
        <n v="81395.0"/>
        <n v="44430.0"/>
        <n v="28994.0"/>
        <n v="73913.0"/>
        <n v="46716.0"/>
        <n v="92660.0"/>
        <n v="61760.0"/>
        <n v="82530.0"/>
        <n v="26462.0"/>
        <n v="91371.0"/>
        <n v="35999.0"/>
        <n v="44770.0"/>
        <n v="58529.0"/>
        <n v="35255.0"/>
        <n v="28549.0"/>
        <n v="28124.0"/>
        <n v="45593.0"/>
        <n v="23524.0"/>
        <n v="95312.0"/>
        <n v="32871.0"/>
        <n v="45699.0"/>
        <n v="57731.0"/>
        <n v="58894.0"/>
        <n v="73545.0"/>
        <n v="44379.0"/>
        <m/>
      </sharedItems>
    </cacheField>
    <cacheField name="actual_repayment_pct" numFmtId="10">
      <sharedItems containsString="0" containsBlank="1" containsNumber="1">
        <n v="0.927466048"/>
        <n v="0.983798199"/>
        <n v="0.936781581"/>
        <n v="0.96174276"/>
        <n v="0.867272663"/>
        <n v="0.822480349"/>
        <n v="0.899819118"/>
        <n v="0.85552462"/>
        <n v="0.881806665"/>
        <n v="0.882083497"/>
        <n v="0.948553131"/>
        <n v="0.893519443"/>
        <n v="0.884996832"/>
        <n v="0.870808327"/>
        <n v="0.944777353"/>
        <n v="0.952664108"/>
        <n v="0.963223209"/>
        <n v="0.874464396"/>
        <n v="0.937308581"/>
        <n v="0.974490924"/>
        <n v="0.973707771"/>
        <n v="0.882854923"/>
        <n v="0.948254795"/>
        <n v="0.971311311"/>
        <n v="0.833369383"/>
        <n v="0.965837525"/>
        <n v="0.775577144"/>
        <n v="0.941740484"/>
        <n v="0.933657085"/>
        <n v="0.799824766"/>
        <n v="0.976092771"/>
        <n v="0.932253006"/>
        <n v="0.927789299"/>
        <n v="0.969389827"/>
        <n v="0.739956591"/>
        <n v="0.714083184"/>
        <n v="0.850462171"/>
        <n v="0.901447768"/>
        <n v="1.0"/>
        <n v="0.885142259"/>
        <n v="0.847909568"/>
        <n v="0.938261874"/>
        <n v="0.813167712"/>
        <n v="0.925764962"/>
        <n v="0.948596077"/>
        <n v="0.9771657"/>
        <n v="0.961577956"/>
        <n v="0.847231924"/>
        <n v="0.938510092"/>
        <n v="0.871179039"/>
        <n v="0.864337568"/>
        <n v="0.963900872"/>
        <n v="0.865938369"/>
        <n v="0.661686225"/>
        <n v="0.825906341"/>
        <n v="0.731342816"/>
        <n v="0.930312375"/>
        <n v="0.914730816"/>
        <n v="0.874030696"/>
        <n v="0.919091243"/>
        <n v="0.840282539"/>
        <n v="0.93083004"/>
        <n v="0.929805032"/>
        <n v="0.96456763"/>
        <n v="0.307185219"/>
        <n v="0.70513403"/>
        <n v="0.913869258"/>
        <n v="0.818492838"/>
        <n v="0.848091455"/>
        <n v="0.268591869"/>
        <n v="0.269379703"/>
        <n v="0.832528556"/>
        <n v="0.5"/>
        <n v="0.0"/>
        <m/>
      </sharedItems>
    </cacheField>
    <cacheField name="predicted_repayment_pct" numFmtId="10">
      <sharedItems containsString="0" containsBlank="1" containsNumber="1">
        <n v="0.948424716"/>
        <n v="0.978641401"/>
        <n v="0.965042373"/>
        <n v="0.945634244"/>
        <n v="0.902407609"/>
        <n v="0.900832479"/>
        <n v="0.884479119"/>
        <n v="0.91609386"/>
        <n v="0.958574379"/>
        <n v="0.880738269"/>
        <n v="0.963007866"/>
        <n v="0.947608638"/>
        <n v="0.920496057"/>
        <n v="0.943916675"/>
        <n v="0.937538007"/>
        <n v="0.946363036"/>
        <n v="0.950355599"/>
        <n v="0.889925156"/>
        <n v="0.922501662"/>
        <n v="0.964563994"/>
        <n v="0.958271144"/>
        <n v="0.936931946"/>
        <n v="0.953368338"/>
        <n v="0.93524777"/>
        <n v="0.941283711"/>
        <n v="0.972367214"/>
        <n v="0.915179997"/>
        <n v="0.973775039"/>
        <n v="0.954045624"/>
        <n v="0.935677822"/>
        <n v="0.946585449"/>
        <n v="0.94267921"/>
        <n v="0.896599648"/>
        <n v="0.974090674"/>
        <n v="0.929763929"/>
        <n v="0.926887376"/>
        <n v="0.937824691"/>
        <n v="0.937961238"/>
        <n v="0.948689755"/>
        <n v="0.947273611"/>
        <n v="0.949765321"/>
        <n v="0.942861892"/>
        <n v="0.936754577"/>
        <n v="0.896234822"/>
        <n v="0.963054344"/>
        <n v="0.939263604"/>
        <n v="0.962402073"/>
        <n v="0.947685926"/>
        <n v="0.957515267"/>
        <n v="0.97665929"/>
        <n v="0.957033692"/>
        <n v="0.960568968"/>
        <n v="0.911306886"/>
        <n v="0.956267896"/>
        <n v="0.947438774"/>
        <n v="0.939360391"/>
        <n v="0.934251644"/>
        <n v="0.980029414"/>
        <n v="0.962432566"/>
        <n v="0.929332931"/>
        <n v="0.812983919"/>
        <n v="0.982615528"/>
        <n v="0.95404377"/>
        <n v="0.979249404"/>
        <n v="0.973467066"/>
        <n v="0.932171302"/>
        <n v="0.96324902"/>
        <n v="0.938710074"/>
        <n v="0.963095856"/>
        <n v="0.951741194"/>
        <n v="0.957103908"/>
        <n v="0.974767512"/>
        <n v="0.96824091"/>
        <n v="0.942230333"/>
        <n v="0.847806218"/>
        <n v="0.972539772"/>
        <n v="0.964349016"/>
        <n v="0.956797065"/>
        <n v="0.956422277"/>
        <n v="0.918876171"/>
        <n v="0.958426438"/>
        <n v="0.954392542"/>
        <n v="0.960708989"/>
        <n v="0.963033628"/>
        <n v="0.953409994"/>
        <n v="0.960264024"/>
        <n v="0.967203232"/>
        <n v="0.967242932"/>
        <n v="0.792512273"/>
        <n v="0.952462592"/>
        <n v="0.940028552"/>
        <n v="0.970974469"/>
        <n v="0.941055297"/>
        <n v="0.971643984"/>
        <n v="0.924820432"/>
        <n v="0.927881022"/>
        <n v="0.931920729"/>
        <n v="0.924981454"/>
        <n v="0.948104482"/>
        <n v="0.950309163"/>
        <n v="0.969929695"/>
        <n v="0.949828726"/>
        <n v="0.945117953"/>
        <n v="0.959190834"/>
        <n v="0.982075948"/>
        <n v="0.966584371"/>
        <n v="0.936080305"/>
        <n v="0.966543732"/>
        <n v="0.951200493"/>
        <n v="0.907876732"/>
        <n v="0.969118474"/>
        <n v="0.904726408"/>
        <n v="0.953344669"/>
        <n v="0.707895115"/>
        <n v="0.989277505"/>
        <n v="0.984821598"/>
        <n v="0.869322134"/>
        <n v="0.959017151"/>
        <n v="0.95341178"/>
        <n v="0.973851319"/>
        <n v="0.818700524"/>
        <n v="0.95313602"/>
        <n v="0.956230621"/>
        <n v="0.939815203"/>
        <n v="0.984073417"/>
        <n v="0.865476117"/>
        <n v="0.954492857"/>
        <n v="0.977799968"/>
        <n v="0.715887129"/>
        <n v="0.942226822"/>
        <n v="0.93203918"/>
        <n v="0.922751859"/>
        <n v="0.882386568"/>
        <n v="0.941403825"/>
        <n v="0.932419834"/>
        <n v="0.966569282"/>
        <n v="0.966701274"/>
        <n v="0.888386428"/>
        <n v="0.9680832"/>
        <n v="0.85377138"/>
        <n v="0.950731318"/>
        <n v="0.949046147"/>
        <n v="0.959928111"/>
        <m/>
      </sharedItems>
    </cacheField>
    <cacheField name="ActPCT-PrePCT" numFmtId="4">
      <sharedItems containsString="0" containsBlank="1" containsNumber="1">
        <n v="-0.020958668000000014"/>
        <n v="0.005156798000000018"/>
        <n v="-0.02826079199999998"/>
        <n v="0.016108516000000073"/>
        <n v="-0.035134946"/>
        <n v="-0.07835212999999996"/>
        <n v="0.015339999000000049"/>
        <n v="-0.06056924000000008"/>
        <n v="-0.07676771399999993"/>
        <n v="0.0013452280000000316"/>
        <n v="-0.01445473499999994"/>
        <n v="-0.05408919499999998"/>
        <n v="-0.03549922500000002"/>
        <n v="-0.07310834799999999"/>
        <n v="0.00723934599999998"/>
        <n v="0.006301071999999963"/>
        <n v="0.01286761000000003"/>
        <n v="-0.015460759999999962"/>
        <n v="0.014806919000000085"/>
        <n v="0.00992693"/>
        <n v="0.015436627000000036"/>
        <n v="-0.054077022999999946"/>
        <n v="-0.005113542999999998"/>
        <n v="0.03606354099999998"/>
        <n v="-0.107914328"/>
        <n v="-0.006529689000000061"/>
        <n v="-0.13960285299999997"/>
        <n v="-0.032034554999999965"/>
        <n v="-0.02038853900000004"/>
        <n v="-0.13585305600000008"/>
        <n v="0.029507322000000058"/>
        <n v="-0.010426203999999939"/>
        <n v="0.03118965099999993"/>
        <n v="-0.0047008470000000635"/>
        <n v="-0.18980733800000005"/>
        <n v="-0.212804192"/>
        <n v="-0.08736252"/>
        <n v="-0.03651346999999994"/>
        <n v="0.05131024500000003"/>
        <n v="-0.06213135199999997"/>
        <n v="-0.10185575300000005"/>
        <n v="0.057138107999999965"/>
        <n v="0.001507297000000074"/>
        <n v="-0.08306711"/>
        <n v="-0.03728938199999998"/>
        <n v="0.009332473000000063"/>
        <n v="0.014763627000000001"/>
        <n v="0.05231407399999999"/>
        <n v="0.004062688999999953"/>
        <n v="0.023340710000000042"/>
        <n v="-0.10980176799999997"/>
        <n v="0.03943103199999998"/>
        <n v="0.027203206000000035"/>
        <n v="-0.0850888569999999"/>
        <n v="-0.08310120600000004"/>
        <n v="0.024540480999999947"/>
        <n v="-0.06831327500000006"/>
        <n v="0.019970586000000012"/>
        <n v="0.037567433999999955"/>
        <n v="0.07066706899999997"/>
        <n v="-0.15129769400000004"/>
        <n v="0.01738447200000004"/>
        <n v="0.04595623000000004"/>
        <n v="0.020750595999999955"/>
        <n v="0.026532934000000008"/>
        <n v="-0.10626496099999994"/>
        <n v="0.03675097999999999"/>
        <n v="0.06128992600000005"/>
        <n v="-0.23175304000000008"/>
        <n v="0.04825880599999999"/>
        <n v="0.042896092"/>
        <n v="0.025232487999999997"/>
        <n v="-0.03792853500000004"/>
        <n v="-0.027499517000000084"/>
        <n v="0.152193782"/>
        <n v="-0.09850907599999992"/>
        <n v="0.035650984"/>
        <n v="0.04320293500000005"/>
        <n v="-0.03733103400000004"/>
        <n v="0.08112382900000004"/>
        <n v="-0.118143899"/>
        <n v="0.04560745799999999"/>
        <n v="-0.029878948999999988"/>
        <n v="-0.033228596000000055"/>
        <n v="0.04659000599999996"/>
        <n v="0.039735976000000006"/>
        <n v="-0.0026356020000000147"/>
        <n v="0.032757068"/>
        <n v="-0.48532705400000004"/>
        <n v="0.04753740799999995"/>
        <n v="0.05997144799999998"/>
        <n v="0.02902553100000005"/>
        <n v="0.05894470299999999"/>
        <n v="0.02835601600000004"/>
        <n v="0.07517956800000003"/>
        <n v="0.072118978"/>
        <n v="0.068079271"/>
        <n v="-0.219847424"/>
        <n v="-0.03423522400000001"/>
        <n v="0.04969083699999999"/>
        <n v="-0.1514368570000001"/>
        <n v="0.05017127399999999"/>
        <n v="0.05488204699999999"/>
        <n v="0.04080916599999995"/>
        <n v="0.017924052000000024"/>
        <n v="-0.118492916"/>
        <n v="0.06391969500000005"/>
        <n v="0.03345626800000001"/>
        <n v="0.04879950700000002"/>
        <n v="0.09212326800000004"/>
        <n v="0.030881526000000048"/>
        <n v="-0.636134539"/>
        <n v="0.04665533099999997"/>
        <n v="-0.438515412"/>
        <n v="0.010722494999999999"/>
        <n v="0.01517840199999998"/>
        <n v="-0.03679357800000005"/>
        <n v="0.04098284900000004"/>
        <n v="-0.45341178000000004"/>
        <n v="0.026148681000000007"/>
        <n v="0.18129947599999996"/>
        <n v="0.04686398000000003"/>
        <n v="0.043769379"/>
        <n v="0.06018479700000001"/>
        <n v="0.01592658300000005"/>
        <n v="0.13452388299999996"/>
        <n v="0.04550714300000003"/>
        <n v="0.02220003199999998"/>
        <n v="0.28411287100000004"/>
        <n v="0.057773178000000036"/>
        <n v="0.06796082000000003"/>
        <n v="0.07724814099999999"/>
        <n v="0.11761343199999996"/>
        <n v="0.05859617500000003"/>
        <n v="-0.932419834"/>
        <n v="0.03343071799999997"/>
        <n v="0.033298725999999945"/>
        <n v="0.111613572"/>
        <n v="0.03191679999999997"/>
        <n v="0.14622862000000003"/>
        <n v="-0.950731318"/>
        <n v="0.05095385299999999"/>
        <n v="0.04007188900000003"/>
        <m/>
      </sharedItems>
    </cacheField>
    <cacheField name="num_trxn" numFmtId="3">
      <sharedItems containsString="0" containsBlank="1" containsNumber="1" containsInteger="1">
        <n v="6331.0"/>
        <n v="3293.0"/>
        <n v="2670.0"/>
        <n v="570.0"/>
        <n v="317.0"/>
        <n v="309.0"/>
        <n v="248.0"/>
        <n v="221.0"/>
        <n v="192.0"/>
        <n v="190.0"/>
        <n v="164.0"/>
        <n v="161.0"/>
        <n v="156.0"/>
        <n v="142.0"/>
        <n v="141.0"/>
        <n v="107.0"/>
        <n v="105.0"/>
        <n v="89.0"/>
        <n v="88.0"/>
        <n v="77.0"/>
        <n v="71.0"/>
        <n v="66.0"/>
        <n v="59.0"/>
        <n v="50.0"/>
        <n v="49.0"/>
        <n v="48.0"/>
        <n v="44.0"/>
        <n v="39.0"/>
        <n v="38.0"/>
        <n v="36.0"/>
        <n v="35.0"/>
        <n v="33.0"/>
        <n v="32.0"/>
        <n v="29.0"/>
        <n v="26.0"/>
        <n v="25.0"/>
        <n v="22.0"/>
        <n v="21.0"/>
        <n v="20.0"/>
        <n v="19.0"/>
        <n v="18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m/>
      </sharedItems>
    </cacheField>
    <cacheField name="avg_auth_amt" numFmtId="2">
      <sharedItems containsString="0" containsBlank="1" containsNumber="1">
        <n v="491.650278"/>
        <n v="862.99671"/>
        <n v="636.689936"/>
        <n v="719.714054"/>
        <n v="380.978427"/>
        <n v="179.416385"/>
        <n v="271.239637"/>
        <n v="182.208405"/>
        <n v="596.997009"/>
        <n v="331.981588"/>
        <n v="1289.526452"/>
        <n v="1010.457003"/>
        <n v="534.344935"/>
        <n v="407.861701"/>
        <n v="694.398288"/>
        <n v="1177.122222"/>
        <n v="721.509411"/>
        <n v="411.491296"/>
        <n v="1018.673585"/>
        <n v="2886.273146"/>
        <n v="1070.239508"/>
        <n v="595.632391"/>
        <n v="947.370564"/>
        <n v="1378.747528"/>
        <n v="831.594724"/>
        <n v="1899.973205"/>
        <n v="140.322524"/>
        <n v="1285.3996"/>
        <n v="317.482087"/>
        <n v="752.930568"/>
        <n v="411.5878"/>
        <n v="614.199661"/>
        <n v="684.068666"/>
        <n v="2061.526987"/>
        <n v="625.184705"/>
        <n v="857.749811"/>
        <n v="986.855423"/>
        <n v="1202.266851"/>
        <n v="1454.683333"/>
        <n v="1425.452127"/>
        <n v="2054.152812"/>
        <n v="633.771136"/>
        <n v="931.379117"/>
        <n v="260.082432"/>
        <n v="864.4725"/>
        <n v="1105.589375"/>
        <n v="1125.61093"/>
        <n v="578.779487"/>
        <n v="3374.72125"/>
        <n v="1972.677575"/>
        <n v="3157.296666"/>
        <n v="1288.755517"/>
        <n v="202.546666"/>
        <n v="1733.333333"/>
        <n v="298.85"/>
        <n v="426.466086"/>
        <n v="935.437894"/>
        <n v="996.924"/>
        <n v="942.020357"/>
        <n v="1012.147727"/>
        <n v="232.121764"/>
        <n v="2217.634583"/>
        <n v="401.821428"/>
        <n v="2102.11647"/>
        <n v="271.8656"/>
        <n v="660.838461"/>
        <n v="1371.607647"/>
        <n v="343.307"/>
        <n v="855.211333"/>
        <n v="538.927272"/>
        <n v="596.115454"/>
        <n v="783.297272"/>
        <n v="384.36"/>
        <n v="507.618571"/>
        <n v="250.903076"/>
        <n v="1088.452"/>
        <n v="1713.135"/>
        <n v="1622.007272"/>
        <n v="723.32875"/>
        <n v="733.363"/>
        <n v="1725.481"/>
        <n v="322.714285"/>
        <n v="3835.15"/>
        <n v="2122.632727"/>
        <n v="300.0"/>
        <n v="2174.235714"/>
        <n v="1733.813333"/>
        <n v="361.844444"/>
        <n v="220.324444"/>
        <n v="414.81"/>
        <n v="155.686666"/>
        <n v="2132.857142"/>
        <n v="1319.387894"/>
        <n v="1601.095454"/>
        <n v="407.95"/>
        <n v="368.48375"/>
        <n v="183.084375"/>
        <n v="1320.777777"/>
        <n v="166.872"/>
        <n v="1279.821428"/>
        <n v="903.313571"/>
        <n v="1438.715"/>
        <n v="1559.341666"/>
        <n v="320.492857"/>
        <n v="5609.78625"/>
        <n v="3440.666666"/>
        <n v="482.883333"/>
        <n v="798.424"/>
        <n v="1039.03"/>
        <n v="1878.8125"/>
        <n v="3918.0"/>
        <n v="288.39"/>
        <n v="843.75"/>
        <n v="163.445555"/>
        <n v="955.8"/>
        <n v="204.8"/>
        <n v="1646.73"/>
        <n v="8673.5"/>
        <n v="1232.5"/>
        <n v="1742.0"/>
        <n v="926.461428"/>
        <n v="5278.666666"/>
        <n v="1638.262"/>
        <n v="250.7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3382.5"/>
        <n v="699.0"/>
        <n v="782.0"/>
        <n v="79.84"/>
        <n v="1337.87"/>
        <n v="2138.61"/>
        <m/>
      </sharedItems>
    </cacheField>
    <cacheField name="avg_loan_amt" numFmtId="2">
      <sharedItems containsString="0" containsBlank="1" containsNumber="1">
        <n v="473.727737"/>
        <n v="862.555109"/>
        <n v="620.229734"/>
        <n v="692.877934"/>
        <n v="374.832065"/>
        <n v="177.013298"/>
        <n v="265.612228"/>
        <n v="181.451697"/>
        <n v="568.42176"/>
        <n v="321.650807"/>
        <n v="1218.853333"/>
        <n v="976.891167"/>
        <n v="512.586309"/>
        <n v="396.634793"/>
        <n v="681.456756"/>
        <n v="1119.844444"/>
        <n v="688.919738"/>
        <n v="404.08679"/>
        <n v="978.281969"/>
        <n v="2763.673706"/>
        <n v="1049.200573"/>
        <n v="588.272826"/>
        <n v="930.229112"/>
        <n v="1290.141348"/>
        <n v="812.746692"/>
        <n v="1827.793846"/>
        <n v="137.790396"/>
        <n v="1261.919733"/>
        <n v="298.947912"/>
        <n v="742.344659"/>
        <n v="405.588"/>
        <n v="606.777288"/>
        <n v="632.780166"/>
        <n v="1972.234698"/>
        <n v="625.184705"/>
        <n v="785.990943"/>
        <n v="830.717966"/>
        <n v="1111.247962"/>
        <n v="1315.967962"/>
        <n v="1404.263617"/>
        <n v="2013.284687"/>
        <n v="627.150454"/>
        <n v="856.732058"/>
        <n v="254.71"/>
        <n v="856.5995"/>
        <n v="1046.036562"/>
        <n v="1111.796976"/>
        <n v="548.547435"/>
        <n v="3264.28375"/>
        <n v="1914.594848"/>
        <n v="2916.755277"/>
        <n v="1287.422068"/>
        <n v="196.276666"/>
        <n v="1583.333333"/>
        <n v="298.85"/>
        <n v="426.037391"/>
        <n v="875.96421"/>
        <n v="996.924"/>
        <n v="909.878214"/>
        <n v="951.575"/>
        <n v="209.477647"/>
        <n v="2208.617083"/>
        <n v="389.059523"/>
        <n v="1740.060588"/>
        <n v="271.8656"/>
        <n v="637.838461"/>
        <n v="1368.237647"/>
        <n v="343.307"/>
        <n v="835.478666"/>
        <n v="528.564545"/>
        <n v="596.115454"/>
        <n v="747.615454"/>
        <n v="383.489"/>
        <n v="457.62"/>
        <n v="226.418461"/>
        <n v="988.725"/>
        <n v="1586.19125"/>
        <n v="1487.85"/>
        <n v="687.0925"/>
        <n v="454.291"/>
        <n v="1725.481"/>
        <n v="317.0"/>
        <n v="3400.9"/>
        <n v="2113.542727"/>
        <n v="300.0"/>
        <n v="1707.1"/>
        <n v="1733.813333"/>
        <n v="361.844444"/>
        <n v="216.992222"/>
        <n v="414.81"/>
        <n v="155.686666"/>
        <n v="2132.857142"/>
        <n v="1319.387894"/>
        <n v="1469.913636"/>
        <n v="407.95"/>
        <n v="368.48375"/>
        <n v="181.525625"/>
        <n v="1320.777777"/>
        <n v="166.872"/>
        <n v="1279.821428"/>
        <n v="903.313571"/>
        <n v="1418.3775"/>
        <n v="1392.341666"/>
        <n v="320.492857"/>
        <n v="5448.655"/>
        <n v="3440.666666"/>
        <n v="482.883333"/>
        <n v="798.424"/>
        <n v="1039.03"/>
        <n v="1329.575"/>
        <n v="3918.0"/>
        <n v="288.39"/>
        <n v="843.75"/>
        <n v="162.671111"/>
        <n v="955.8"/>
        <n v="204.8"/>
        <n v="1051.015"/>
        <n v="6928.5"/>
        <n v="1207.916666"/>
        <n v="1742.0"/>
        <n v="885.015714"/>
        <n v="5278.666666"/>
        <n v="1613.5"/>
        <n v="250.7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1250.0"/>
        <n v="699.0"/>
        <n v="782.0"/>
        <n v="79.84"/>
        <n v="1337.87"/>
        <n v="1924.8"/>
        <m/>
      </sharedItems>
    </cacheField>
    <cacheField name="Total Loan Amount" numFmtId="164">
      <sharedItems containsString="0" containsBlank="1" containsNumber="1">
        <n v="2999170.302947"/>
        <n v="2840393.973937"/>
        <n v="1656013.38978"/>
        <n v="394940.42238"/>
        <n v="118821.764605"/>
        <n v="54697.109081999995"/>
        <n v="65871.832544"/>
        <n v="40100.825037"/>
        <n v="109136.97791999999"/>
        <n v="61113.65333"/>
        <n v="199891.946612"/>
        <n v="157279.477887"/>
        <n v="79963.464204"/>
        <n v="56322.140606"/>
        <n v="96085.402596"/>
        <n v="119823.35550800001"/>
        <n v="72336.57249"/>
        <n v="35963.72431"/>
        <n v="87067.095241"/>
        <n v="243203.286128"/>
        <n v="80788.44412100001"/>
        <n v="41767.370646"/>
        <n v="61395.121392"/>
        <n v="85149.328968"/>
        <n v="47952.054828"/>
        <n v="107839.836914"/>
        <n v="6889.519799999999"/>
        <n v="61834.066917"/>
        <n v="14349.499775999999"/>
        <n v="32663.164996"/>
        <n v="15817.932"/>
        <n v="23057.536944"/>
        <n v="22780.085976000002"/>
        <n v="69028.21442999999"/>
        <n v="20631.095265"/>
        <n v="25937.701119"/>
        <n v="26582.974912"/>
        <n v="35559.934784"/>
        <n v="38163.070898"/>
        <n v="36510.854042"/>
        <n v="50332.117175"/>
        <n v="15678.761349999999"/>
        <n v="18848.105276000002"/>
        <n v="5348.91"/>
        <n v="17131.99"/>
        <n v="19874.694678"/>
        <n v="21124.142544000002"/>
        <n v="9873.85383"/>
        <n v="52228.54"/>
        <n v="30633.517568"/>
        <n v="43751.329155"/>
        <n v="19311.33102"/>
        <n v="2944.14999"/>
        <n v="23749.999995000002"/>
        <n v="4482.75"/>
        <n v="5964.5234740000005"/>
        <n v="12263.49894"/>
        <n v="12960.011999999999"/>
        <n v="11828.416782"/>
        <n v="11418.900000000001"/>
        <n v="2304.254117"/>
        <n v="24294.787913"/>
        <n v="3890.59523"/>
        <n v="17400.60588"/>
        <n v="2718.656"/>
        <n v="6378.384610000001"/>
        <n v="12314.138823"/>
        <n v="3089.763"/>
        <n v="6683.829328"/>
        <n v="4228.51636"/>
        <n v="4768.923632"/>
        <n v="5980.923632"/>
        <n v="3067.912"/>
        <n v="3660.96"/>
        <n v="1811.347688"/>
        <n v="7909.8"/>
        <n v="11103.33875"/>
        <n v="10414.949999999999"/>
        <n v="4809.6475"/>
        <n v="3180.037"/>
        <n v="12078.367"/>
        <n v="1902.0"/>
        <n v="20405.4"/>
        <n v="12681.256362"/>
        <n v="1800.0"/>
        <n v="10242.599999999999"/>
        <n v="10402.879998"/>
        <n v="2171.066664"/>
        <n v="1084.96111"/>
        <n v="2074.05"/>
        <n v="778.4333300000001"/>
        <n v="10664.28571"/>
        <n v="5277.551576"/>
        <n v="5879.654544"/>
        <n v="1631.8"/>
        <n v="1473.935"/>
        <n v="726.1025"/>
        <n v="5283.111108"/>
        <n v="667.488"/>
        <n v="5119.285712"/>
        <n v="3613.254284"/>
        <n v="5673.51"/>
        <n v="4177.024998"/>
        <n v="961.4785710000001"/>
        <n v="16345.965"/>
        <n v="10321.999998"/>
        <n v="1448.649999"/>
        <n v="2395.272"/>
        <n v="2078.06"/>
        <n v="2659.15"/>
        <n v="7836.0"/>
        <n v="576.78"/>
        <n v="1687.5"/>
        <n v="325.342222"/>
        <n v="1911.6"/>
        <n v="409.6"/>
        <n v="2102.03"/>
        <n v="13857.0"/>
        <n v="2415.833332"/>
        <n v="3484.0"/>
        <n v="1770.031428"/>
        <n v="10557.333332"/>
        <n v="3227.0"/>
        <n v="501.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1250.0"/>
        <n v="699.0"/>
        <n v="782.0"/>
        <n v="79.84"/>
        <n v="1337.87"/>
        <n v="1924.8"/>
        <m/>
      </sharedItems>
    </cacheField>
    <cacheField name="Profit" numFmtId="164">
      <sharedItems containsString="0" containsBlank="1" containsNumber="1">
        <n v="59983.40605894"/>
        <n v="56807.879478740004"/>
        <n v="33120.267795600004"/>
        <n v="7898.8084476"/>
        <n v="2376.4352921"/>
        <n v="1093.94218164"/>
        <n v="1317.4366508800001"/>
        <n v="802.0165007400001"/>
        <n v="2182.7395583999996"/>
        <n v="1222.2730666"/>
        <n v="3997.8389322400003"/>
        <n v="3145.5895577399997"/>
        <n v="1599.26928408"/>
        <n v="1126.44281212"/>
        <n v="1921.7080519200001"/>
        <n v="2396.46711016"/>
        <n v="1446.7314498"/>
        <n v="719.2744862"/>
        <n v="1741.34190482"/>
        <n v="4864.06572256"/>
        <n v="1615.7688824200002"/>
        <n v="835.3474129200001"/>
        <n v="1227.90242784"/>
        <n v="1702.9865793600002"/>
        <n v="959.04109656"/>
        <n v="2156.79673828"/>
        <n v="137.790396"/>
        <n v="1236.68133834"/>
        <n v="286.98999552"/>
        <n v="653.26329992"/>
        <n v="316.35864000000004"/>
        <n v="461.15073888"/>
        <n v="455.6017195200001"/>
        <n v="1380.5642885999998"/>
        <n v="412.6219053"/>
        <n v="518.75402238"/>
        <n v="531.6594982400001"/>
        <n v="711.19869568"/>
        <n v="763.26141796"/>
        <n v="730.21708084"/>
        <n v="1006.6423435"/>
        <n v="313.575227"/>
        <n v="376.96210552"/>
        <n v="106.9782"/>
        <n v="342.63980000000004"/>
        <n v="397.49389356"/>
        <n v="422.48285088000006"/>
        <n v="197.4770766"/>
        <n v="1044.5708"/>
        <n v="612.67035136"/>
        <n v="875.0265831"/>
        <n v="386.22662040000006"/>
        <n v="58.8829998"/>
        <n v="474.99999990000003"/>
        <n v="89.655"/>
        <n v="119.29046948000001"/>
        <n v="245.2699788"/>
        <n v="259.20024"/>
        <n v="236.56833564000002"/>
        <n v="228.37800000000004"/>
        <n v="46.08508234"/>
        <n v="485.89575826000004"/>
        <n v="77.8119046"/>
        <n v="348.0121176"/>
        <n v="54.37312"/>
        <n v="127.56769220000002"/>
        <n v="246.28277645999998"/>
        <n v="61.79526"/>
        <n v="133.67658656"/>
        <n v="84.5703272"/>
        <n v="95.37847264"/>
        <n v="119.61847264000001"/>
        <n v="61.358239999999995"/>
        <n v="73.2192"/>
        <n v="36.22695376"/>
        <n v="158.196"/>
        <n v="222.066775"/>
        <n v="208.29899999999998"/>
        <n v="96.19295"/>
        <n v="63.600739999999995"/>
        <n v="241.56734"/>
        <n v="38.04"/>
        <n v="408.10800000000006"/>
        <n v="253.62512724"/>
        <n v="36.0"/>
        <n v="204.85199999999998"/>
        <n v="208.05759996"/>
        <n v="43.42133328"/>
        <n v="21.6992222"/>
        <n v="41.481"/>
        <n v="15.568666600000002"/>
        <n v="213.2857142"/>
        <n v="105.55103152"/>
        <n v="117.59309088"/>
        <n v="32.636"/>
        <n v="29.4787"/>
        <n v="14.52205"/>
        <n v="105.66222216"/>
        <n v="13.349760000000002"/>
        <n v="102.38571424"/>
        <n v="72.26508568"/>
        <n v="113.4702"/>
        <n v="83.54049996"/>
        <n v="19.229571420000003"/>
        <n v="326.9193"/>
        <n v="206.43999996"/>
        <n v="28.97299998"/>
        <n v="47.90544"/>
        <n v="41.5612"/>
        <n v="53.183"/>
        <n v="156.72"/>
        <n v="11.5356"/>
        <n v="33.75"/>
        <n v="6.50684444"/>
        <n v="38.232"/>
        <n v="8.192"/>
        <n v="42.040600000000005"/>
        <n v="277.14"/>
        <n v="48.31666664"/>
        <n v="69.68"/>
        <n v="35.40062856"/>
        <n v="211.14666664"/>
        <n v="64.54"/>
        <n v="10.03"/>
        <n v="11.5832"/>
        <n v="12.7273"/>
        <n v="32.9"/>
        <n v="31.03"/>
        <n v="6.6248000000000005"/>
        <n v="10.3497"/>
        <n v="25.794800000000002"/>
        <n v="2.84813332"/>
        <n v="3.1172000000000004"/>
        <n v="31.4938"/>
        <n v="16.46666666"/>
        <n v="4.6246"/>
        <n v="5.2"/>
        <n v="25.0"/>
        <n v="13.98"/>
        <n v="15.64"/>
        <n v="1.5968"/>
        <n v="26.757399999999997"/>
        <n v="38.496"/>
        <m/>
      </sharedItems>
    </cacheField>
    <cacheField name="Profit Bucket" numFmtId="2">
      <sharedItems containsBlank="1">
        <s v="High"/>
        <s v="Medium"/>
        <s v="Small"/>
        <m/>
      </sharedItems>
    </cacheField>
    <cacheField name="avg_fico" numFmtId="0">
      <sharedItems containsString="0" containsBlank="1" containsNumber="1" containsInteger="1">
        <n v="643.0"/>
        <n v="715.0"/>
        <n v="664.0"/>
        <n v="655.0"/>
        <n v="626.0"/>
        <n v="645.0"/>
        <n v="611.0"/>
        <n v="649.0"/>
        <n v="652.0"/>
        <n v="619.0"/>
        <n v="660.0"/>
        <n v="630.0"/>
        <n v="638.0"/>
        <n v="680.0"/>
        <n v="635.0"/>
        <n v="640.0"/>
        <n v="646.0"/>
        <n v="701.0"/>
        <n v="672.0"/>
        <n v="644.0"/>
        <n v="654.0"/>
        <n v="670.0"/>
        <n v="671.0"/>
        <n v="616.0"/>
        <n v="684.0"/>
        <n v="653.0"/>
        <n v="675.0"/>
        <n v="656.0"/>
        <n v="628.0"/>
        <n v="637.0"/>
        <n v="665.0"/>
        <n v="683.0"/>
        <n v="662.0"/>
        <n v="661.0"/>
        <n v="624.0"/>
        <n v="691.0"/>
        <n v="621.0"/>
        <n v="681.0"/>
        <n v="700.0"/>
        <n v="674.0"/>
        <n v="669.0"/>
        <n v="689.0"/>
        <n v="679.0"/>
        <n v="592.0"/>
        <n v="739.0"/>
        <n v="704.0"/>
        <n v="633.0"/>
        <n v="703.0"/>
        <n v="639.0"/>
        <n v="603.0"/>
        <n v="594.0"/>
        <n v="658.0"/>
        <n v="614.0"/>
        <n v="648.0"/>
        <n v="694.0"/>
        <n v="677.0"/>
        <n v="676.0"/>
        <n v="692.0"/>
        <n v="598.0"/>
        <n v="623.0"/>
        <n v="673.0"/>
        <n v="610.0"/>
        <n v="651.0"/>
        <n v="686.0"/>
        <n v="747.0"/>
        <n v="699.0"/>
        <n v="607.0"/>
        <n v="708.0"/>
        <n v="667.0"/>
        <n v="682.0"/>
        <n v="560.0"/>
        <n v="726.0"/>
        <n v="731.0"/>
        <n v="659.0"/>
        <n v="678.0"/>
        <n v="582.0"/>
        <n v="746.0"/>
        <n v="702.0"/>
        <n v="743.0"/>
        <n v="688.0"/>
        <n v="629.0"/>
        <n v="634.0"/>
        <n v="768.0"/>
        <n v="608.0"/>
        <n v="695.0"/>
        <m/>
      </sharedItems>
    </cacheField>
    <cacheField name="Sum of FICO Score" numFmtId="0">
      <sharedItems containsString="0" containsBlank="1" containsNumber="1" containsInteger="1">
        <n v="4070833.0"/>
        <n v="2354495.0"/>
        <n v="1772880.0"/>
        <n v="373350.0"/>
        <n v="198442.0"/>
        <n v="199305.0"/>
        <n v="151528.0"/>
        <n v="143429.0"/>
        <n v="125184.0"/>
        <n v="117610.0"/>
        <n v="107420.0"/>
        <n v="106260.0"/>
        <n v="100620.0"/>
        <n v="89460.0"/>
        <n v="89958.0"/>
        <n v="72760.0"/>
        <n v="66675.0"/>
        <n v="56960.0"/>
        <n v="57494.0"/>
        <n v="61688.0"/>
        <n v="51744.0"/>
        <n v="45724.0"/>
        <n v="43164.0"/>
        <n v="44220.0"/>
        <n v="37642.0"/>
        <n v="39589.0"/>
        <n v="30800.0"/>
        <n v="33516.0"/>
        <n v="30960.0"/>
        <n v="28732.0"/>
        <n v="26325.0"/>
        <n v="24928.0"/>
        <n v="23220.0"/>
        <n v="23940.0"/>
        <n v="21417.0"/>
        <n v="20724.0"/>
        <n v="20384.0"/>
        <n v="20320.0"/>
        <n v="19285.0"/>
        <n v="17758.0"/>
        <n v="16750.0"/>
        <n v="16550.0"/>
        <n v="14542.0"/>
        <n v="13104.0"/>
        <n v="13820.0"/>
        <n v="11799.0"/>
        <n v="12939.0"/>
        <n v="11736.0"/>
        <n v="11200.0"/>
        <n v="10784.0"/>
        <n v="10260.0"/>
        <n v="10365.0"/>
        <n v="9735.0"/>
        <n v="10035.0"/>
        <n v="9128.0"/>
        <n v="9268.0"/>
        <n v="8957.0"/>
        <n v="8827.0"/>
        <n v="7728.0"/>
        <n v="6512.0"/>
        <n v="8129.0"/>
        <n v="6790.0"/>
        <n v="6460.0"/>
        <n v="7040.0"/>
        <n v="6370.0"/>
        <n v="5985.0"/>
        <n v="5886.0"/>
        <n v="5120.0"/>
        <n v="5064.0"/>
        <n v="5624.0"/>
        <n v="5320.0"/>
        <n v="5112.0"/>
        <n v="4824.0"/>
        <n v="4752.0"/>
        <n v="5400.0"/>
        <n v="4368.0"/>
        <n v="4606.0"/>
        <n v="4445.0"/>
        <n v="4298.0"/>
        <n v="4767.0"/>
        <n v="3888.0"/>
        <n v="4164.0"/>
        <n v="4062.0"/>
        <n v="4146.0"/>
        <n v="4056.0"/>
        <n v="4152.0"/>
        <n v="4032.0"/>
        <n v="2990.0"/>
        <n v="3320.0"/>
        <n v="3305.0"/>
        <n v="3515.0"/>
        <n v="2700.0"/>
        <n v="2612.0"/>
        <n v="2492.0"/>
        <n v="2692.0"/>
        <n v="2440.0"/>
        <n v="2604.0"/>
        <n v="2744.0"/>
        <n v="2656.0"/>
        <n v="2644.0"/>
        <n v="2556.0"/>
        <n v="1929.0"/>
        <n v="2007.0"/>
        <n v="2241.0"/>
        <n v="2097.0"/>
        <n v="1944.0"/>
        <n v="1932.0"/>
        <n v="1304.0"/>
        <n v="1214.0"/>
        <n v="1416.0"/>
        <n v="1348.0"/>
        <n v="1334.0"/>
        <n v="1288.0"/>
        <n v="1364.0"/>
        <n v="1120.0"/>
        <n v="1452.0"/>
        <n v="1340.0"/>
        <n v="1324.0"/>
        <n v="1462.0"/>
        <n v="1318.0"/>
        <n v="1298.0"/>
        <n v="678.0"/>
        <n v="582.0"/>
        <n v="746.0"/>
        <n v="702.0"/>
        <n v="743.0"/>
        <n v="688.0"/>
        <n v="629.0"/>
        <n v="658.0"/>
        <n v="664.0"/>
        <n v="626.0"/>
        <n v="634.0"/>
        <n v="768.0"/>
        <n v="621.0"/>
        <n v="608.0"/>
        <n v="695.0"/>
        <n v="611.0"/>
        <n v="640.0"/>
        <m/>
      </sharedItems>
    </cacheField>
    <cacheField name="Fico Bucket" numFmtId="0">
      <sharedItems containsBlank="1">
        <s v="Okay"/>
        <s v="Good"/>
        <s v="Bad"/>
        <m/>
      </sharedItems>
    </cacheField>
    <cacheField name="avg_term" numFmtId="0">
      <sharedItems containsString="0" containsBlank="1" containsNumber="1" containsInteger="1">
        <n v="8.0"/>
        <n v="6.0"/>
        <n v="10.0"/>
        <n v="9.0"/>
        <n v="7.0"/>
        <n v="11.0"/>
        <n v="5.0"/>
        <n v="4.0"/>
        <n v="12.0"/>
        <n v="3.0"/>
        <m/>
      </sharedItems>
    </cacheField>
    <cacheField name="avg_apr" numFmtId="10">
      <sharedItems containsString="0" containsBlank="1" containsNumber="1">
        <n v="0.251198"/>
        <n v="0.0"/>
        <n v="0.214657"/>
        <n v="0.257577"/>
        <n v="0.160714"/>
        <n v="0.24862"/>
        <n v="0.28342"/>
        <n v="0.241192"/>
        <n v="0.26037"/>
        <n v="0.256574"/>
        <n v="0.245087"/>
        <n v="0.249971"/>
        <n v="0.268265"/>
        <n v="0.249985"/>
        <n v="0.258593"/>
        <n v="0.254739"/>
        <n v="0.256605"/>
        <n v="0.008769"/>
        <n v="0.251766"/>
        <n v="0.251269"/>
        <n v="0.261605"/>
        <n v="0.225213"/>
        <n v="0.263559"/>
        <n v="0.250371"/>
        <n v="0.262635"/>
        <n v="0.180743"/>
        <n v="0.259755"/>
        <n v="0.259981"/>
        <n v="0.204605"/>
        <n v="0.273365"/>
        <n v="0.01531"/>
        <n v="0.16"/>
        <n v="0.141596"/>
        <n v="0.265236"/>
        <n v="0.271603"/>
        <n v="0.235594"/>
        <n v="0.216227"/>
        <n v="0.257294"/>
        <n v="0.249724"/>
        <n v="0.262631"/>
        <n v="0.265554"/>
        <n v="0.244891"/>
        <n v="0.250132"/>
        <n v="0.232777"/>
        <n v="0.25787"/>
        <n v="0.23792"/>
        <n v="0.044229"/>
        <n v="0.234251"/>
        <n v="0.231682"/>
        <n v="0.218877"/>
        <n v="0.249975"/>
        <n v="0.249591"/>
        <n v="0.259994"/>
        <n v="0.234646"/>
        <n v="0.053607"/>
        <n v="0.188328"/>
        <n v="0.272863"/>
        <n v="0.068299"/>
        <n v="0.245"/>
        <n v="0.268394"/>
        <n v="0.224368"/>
        <n v="0.075"/>
        <n v="0.226533"/>
        <n v="0.245666"/>
        <n v="0.2525"/>
        <n v="0.292857"/>
        <n v="0.257071"/>
        <n v="0.22"/>
        <n v="0.243869"/>
        <n v="0.26281"/>
        <n v="0.240663"/>
        <n v="0.288877"/>
        <n v="0.264135"/>
        <n v="0.22073"/>
        <n v="0.285"/>
        <n v="0.288888"/>
        <n v="0.055"/>
        <n v="0.254536"/>
        <n v="0.283333"/>
        <n v="0.250287"/>
        <n v="0.26"/>
        <n v="0.21"/>
        <n v="0.3"/>
        <n v="0.225"/>
        <n v="0.266717"/>
        <n v="0.240924"/>
        <n v="0.255425"/>
        <n v="0.258784"/>
        <n v="0.2025"/>
        <n v="0.249095"/>
        <n v="0.25"/>
        <n v="0.261588"/>
        <n v="0.254"/>
        <n v="0.2589"/>
        <n v="0.250869"/>
        <n v="0.2599"/>
        <n v="0.241666"/>
        <n v="0.243073"/>
        <n v="0.232487"/>
        <n v="0.277777"/>
        <n v="0.264278"/>
        <n v="0.224"/>
        <n v="0.23"/>
        <n v="0.201818"/>
        <n v="0.24285"/>
        <n v="0.287777"/>
        <n v="0.271428"/>
        <n v="0.225454"/>
        <n v="0.183333"/>
        <n v="0.270712"/>
        <n v="0.280137"/>
        <n v="0.2725"/>
        <n v="0.24343"/>
        <m/>
      </sharedItems>
    </cacheField>
    <cacheField name="name" numFmtId="0">
      <sharedItems containsBlank="1">
        <s v="MYRIFGH"/>
        <s v="ZNCIWJS"/>
        <s v="LYMLCLF"/>
        <s v="ZBCRDNS"/>
        <s v="YOZQTHS"/>
        <s v="HTEKJGH"/>
        <s v="FUGCFOU"/>
        <s v="YEDGQWN"/>
        <s v="MXDKMCC"/>
        <s v="KNIIYRM"/>
        <s v="CXEWLZB"/>
        <s v="GDBGXLL"/>
        <s v="XVORKCX"/>
        <s v="KAQBHHB"/>
        <s v="EGMCPIA"/>
        <s v="CEYIWDR"/>
        <s v="KKTJBBL"/>
        <s v="BWPTBPY"/>
        <s v="TQPRNGO"/>
        <s v="OMRPSSJ"/>
        <s v="TGCRCHV"/>
        <s v="QIGSCCQ"/>
        <s v="IGZQGDK"/>
        <s v="NJALGUT"/>
        <s v="GLMMSKT"/>
        <s v="EQZTMJX"/>
        <s v="HIXLDEB"/>
        <s v="ZZSRMVW"/>
        <s v="GHSPWDG"/>
        <s v="LVMCHQE"/>
        <s v="KHCVRUT"/>
        <s v="KIWCJUA"/>
        <s v="OQFYEDO"/>
        <s v="URRNCKX"/>
        <s v="OHJWQFF"/>
        <s v="PPYOPXP"/>
        <s v="SMMKQZS"/>
        <s v="JVCBQIG"/>
        <s v="HRFSLMI"/>
        <s v="DRVFZGX"/>
        <s v="GXNPGLC"/>
        <s v="HFVROIC"/>
        <s v="INKFHMA"/>
        <s v="DYIDJLP"/>
        <s v="JSCXBZP"/>
        <s v="TRZKRFP"/>
        <s v="DMPWRBQ"/>
        <s v="PFZGFIM"/>
        <s v="BJTDLNM"/>
        <s v="AFRBXMS"/>
        <s v="GKUHHHB"/>
        <s v="UTNOWGK"/>
        <s v="JROMDBY"/>
        <s v="XHHLRBL"/>
        <s v="YCBUYAB"/>
        <s v="SSGHPQF"/>
        <s v="THHBFZD"/>
        <s v="MIDVPQW"/>
        <s v="DOUCDAQ"/>
        <s v="IAJPFED"/>
        <s v="OXLOFHO"/>
        <s v="LHAYYTR"/>
        <s v="OKSOYWN"/>
        <s v="SYEUKNX"/>
        <s v="BUOLYBH"/>
        <s v="NGXVNLJ"/>
        <s v="RPOREOR"/>
        <s v="DHTNLEJ"/>
        <s v="DCZPIEU"/>
        <s v="QPHJHAL"/>
        <s v="WFALGEP"/>
        <s v="LFNRSGK"/>
        <s v="IUYBVRJ"/>
        <s v="OCWXJTU"/>
        <s v="EKBOCBN"/>
        <s v="CCGBOVT"/>
        <s v="PAXIUTV"/>
        <s v="VFLDDSA"/>
        <s v="IHIDDQY"/>
        <s v="OOTKZJI"/>
        <s v="IFAYZZM"/>
        <s v="CEMTRAE"/>
        <s v="GEILHIE"/>
        <s v="GTRDSQT"/>
        <s v="KSIUHKI"/>
        <s v="ZQVOOMV"/>
        <s v="AKGSYQP"/>
        <s v="DWTAPWD"/>
        <s v="UCXMYZC"/>
        <s v="YWNZHRS"/>
        <s v="HRXYKTP"/>
        <s v="RDKHXTO"/>
        <s v="NDDVOCX"/>
        <s v="BZMPTGQ"/>
        <s v="FNISWWD"/>
        <s v="LDVPYZL"/>
        <s v="GFVUDGC"/>
        <s v="LHVFRHP"/>
        <s v="LPQTVHA"/>
        <s v="CWHZFYI"/>
        <s v="JZGRPVT"/>
        <s v="LOBKKYS"/>
        <s v="UBTIOLN"/>
        <s v="PJIODNR"/>
        <s v="QHTNXKX"/>
        <s v="SOAFTOD"/>
        <s v="SZIDAOO"/>
        <s v="JPENRIH"/>
        <s v="CXBIUSH"/>
        <s v="DCWQNVK"/>
        <s v="NLQEXCA"/>
        <s v="DTKZXJU"/>
        <s v="HSYSUHE"/>
        <s v="WJHKYQC"/>
        <s v="VRCTBDG"/>
        <s v="NKEQGHV"/>
        <s v="LJRJXZZ"/>
        <s v="EGFOIJZ"/>
        <s v="MJTPQEF"/>
        <s v="UZWMBHQ"/>
        <s v="SHEKFXE"/>
        <s v="BHVVXMP"/>
        <s v="KVGQTVZ"/>
        <s v="YGPAISR"/>
        <s v="BQVNXBZ"/>
        <s v="EPQATJV"/>
        <s v="EYOWAAF"/>
        <s v="QAYXIAW"/>
        <s v="UGGNLVQ"/>
        <s v="BGEADFE"/>
        <s v="LOMGEQM"/>
        <s v="QEUJUDB"/>
        <s v="XUFCVQV"/>
        <s v="FPFNBEI"/>
        <s v="PIYXFMT"/>
        <s v="OCHXFGA"/>
        <s v="BESVDVP"/>
        <s v="BYZYTKS"/>
        <s v="TRISFWC"/>
        <s v="UVHMFKC"/>
        <s v="XWUULOE"/>
        <s v="WHOJNDV"/>
        <s v="BLRTNVT"/>
        <m/>
      </sharedItems>
    </cacheField>
    <cacheField name="category" numFmtId="0">
      <sharedItems containsBlank="1">
        <s v="WOMENS_FASHION"/>
        <s v="HOME_FURNISHINGS"/>
        <s v="OTHER"/>
        <s v="JEWELRY"/>
        <s v="CONSUMER_ELECTRONICS"/>
        <s v="AUTO_PARTS"/>
        <s v="PERSONAL_SERVICE"/>
        <s v="BEAUTY"/>
        <s v="MENS_FASHION"/>
        <m/>
      </sharedItems>
    </cacheField>
    <cacheField name="subcategory" numFmtId="0">
      <sharedItems containsBlank="1">
        <s v="Women's Clothing Stores - 448120"/>
        <s v="Furniture Stores - 442110"/>
        <s v="Musical Instrument and Supplies Stores - 451140"/>
        <s v="Jewelry Stores - 448310"/>
        <s v="Elementary and Secondary Schools - 611110"/>
        <s v="Clothing Accessories Stores - 448150"/>
        <s v="All Other Health and Personal Care Stores - 446199"/>
        <s v="Automotive Parts and Accessories Stores - 441310"/>
        <s v="Shoe Stores - 448210"/>
        <s v="Offices of Dentists - 621210"/>
        <s v="Sporting Goods Stores - 451110"/>
        <s v="Luggage and Leather Goods Stores - 448320"/>
        <s v="Business to Business Electronic Markets - 425110"/>
        <s v="Cosmetics, Beauty Supplies, and Perfume Stores - 446120"/>
        <s v="Hobby, Toy, and Game Stores - 451120"/>
        <s v="Electronics Stores - 443142"/>
        <s v="Wireless Telecommunications Carriers (except Satellite) - 517210"/>
        <s v="Gift, Novelty, and Souvenir Stores - 453220"/>
        <s v="Professional and Management Development Training - 611430"/>
        <s v="All Other Miscellaneous Schools and Instruction - 611699"/>
        <s v="Security Systems Services (except Locksmiths) - 561621"/>
        <m/>
        <s v="Electrical Contractors and Other Wiring Installation Contractors - 238210"/>
        <s v="Pet and Pet Supplies Stores - 453910"/>
        <s v="Service Establishment Equipment and Supplies Merchant Wholesalers - 423850"/>
        <s v="Motorcycle, ATV, and All Other Motor Vehicle Dealers - 441228"/>
        <s v="Other Building Material Dealers - 444190"/>
        <s v="Hardware Stores - 444130"/>
      </sharedItems>
    </cacheField>
    <cacheField name=" 2" numFmtId="0">
      <sharedItems containsString="0" containsBlank="1">
        <m/>
      </sharedItems>
    </cacheField>
    <cacheField name=" 3" numFmtId="0">
      <sharedItems containsBlank="1">
        <m/>
        <s v="Profit Buckets"/>
        <s v="High"/>
        <s v="Medium"/>
        <s v="Small"/>
        <s v="Fico buckets"/>
        <s v="Good"/>
        <s v="Okay"/>
        <s v="Bad"/>
      </sharedItems>
    </cacheField>
    <cacheField name=" 4" numFmtId="0">
      <sharedItems containsString="0" containsBlank="1" containsNumber="1" containsInteger="1">
        <m/>
        <n v="5000.0"/>
        <n v="1000.0"/>
        <n v="1.0"/>
        <n v="680.0"/>
        <n v="600.0"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44" sheet="Dataset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</sharedItems>
    </cacheField>
    <cacheField name="merchant_id" numFmtId="0">
      <sharedItems containsSemiMixedTypes="0" containsString="0" containsNumber="1" containsInteger="1">
        <n v="78986.0"/>
        <n v="54871.0"/>
        <n v="86469.0"/>
        <n v="42719.0"/>
        <n v="40242.0"/>
        <n v="11801.0"/>
        <n v="25861.0"/>
        <n v="27822.0"/>
        <n v="17371.0"/>
        <n v="21004.0"/>
        <n v="53810.0"/>
        <n v="12368.0"/>
        <n v="64462.0"/>
        <n v="14754.0"/>
        <n v="37889.0"/>
        <n v="47974.0"/>
        <n v="25557.0"/>
        <n v="56990.0"/>
        <n v="67386.0"/>
        <n v="37559.0"/>
        <n v="36413.0"/>
        <n v="66431.0"/>
        <n v="57280.0"/>
        <n v="30018.0"/>
        <n v="52521.0"/>
        <n v="13615.0"/>
        <n v="39521.0"/>
        <n v="76187.0"/>
        <n v="90024.0"/>
        <n v="83007.0"/>
        <n v="72089.0"/>
        <n v="64564.0"/>
        <n v="28833.0"/>
        <n v="26696.0"/>
        <n v="83349.0"/>
        <n v="40512.0"/>
        <n v="29573.0"/>
        <n v="66127.0"/>
        <n v="21132.0"/>
        <n v="78133.0"/>
        <n v="69998.0"/>
        <n v="61893.0"/>
        <n v="61474.0"/>
        <n v="60893.0"/>
        <n v="73892.0"/>
        <n v="48943.0"/>
        <n v="65116.0"/>
        <n v="75318.0"/>
        <n v="34662.0"/>
        <n v="20513.0"/>
        <n v="25142.0"/>
        <n v="12532.0"/>
        <n v="91534.0"/>
        <n v="50584.0"/>
        <n v="53936.0"/>
        <n v="97926.0"/>
        <n v="88214.0"/>
        <n v="63991.0"/>
        <n v="97508.0"/>
        <n v="57481.0"/>
        <n v="78100.0"/>
        <n v="23023.0"/>
        <n v="24289.0"/>
        <n v="12288.0"/>
        <n v="47147.0"/>
        <n v="92378.0"/>
        <n v="13846.0"/>
        <n v="62512.0"/>
        <n v="61453.0"/>
        <n v="78128.0"/>
        <n v="22950.0"/>
        <n v="23058.0"/>
        <n v="31029.0"/>
        <n v="46181.0"/>
        <n v="34543.0"/>
        <n v="53435.0"/>
        <n v="43751.0"/>
        <n v="80394.0"/>
        <n v="47934.0"/>
        <n v="75173.0"/>
        <n v="15203.0"/>
        <n v="57265.0"/>
        <n v="62393.0"/>
        <n v="85561.0"/>
        <n v="59868.0"/>
        <n v="43898.0"/>
        <n v="83738.0"/>
        <n v="20127.0"/>
        <n v="42733.0"/>
        <n v="25302.0"/>
        <n v="42009.0"/>
        <n v="53135.0"/>
        <n v="63702.0"/>
        <n v="80644.0"/>
        <n v="62742.0"/>
        <n v="14377.0"/>
        <n v="75304.0"/>
        <n v="20531.0"/>
        <n v="99898.0"/>
        <n v="26361.0"/>
        <n v="58446.0"/>
        <n v="72148.0"/>
        <n v="99859.0"/>
        <n v="81717.0"/>
        <n v="35977.0"/>
        <n v="93651.0"/>
        <n v="31071.0"/>
        <n v="85533.0"/>
        <n v="51182.0"/>
        <n v="19056.0"/>
        <n v="88583.0"/>
        <n v="44063.0"/>
        <n v="18450.0"/>
        <n v="59155.0"/>
        <n v="57643.0"/>
        <n v="24885.0"/>
        <n v="31121.0"/>
        <n v="13475.0"/>
        <n v="81395.0"/>
        <n v="44430.0"/>
        <n v="28994.0"/>
        <n v="73913.0"/>
        <n v="46716.0"/>
        <n v="92660.0"/>
        <n v="61760.0"/>
        <n v="82530.0"/>
        <n v="26462.0"/>
        <n v="91371.0"/>
        <n v="35999.0"/>
        <n v="44770.0"/>
        <n v="58529.0"/>
        <n v="35255.0"/>
        <n v="28549.0"/>
        <n v="28124.0"/>
        <n v="45593.0"/>
        <n v="23524.0"/>
        <n v="95312.0"/>
        <n v="32871.0"/>
        <n v="45699.0"/>
        <n v="57731.0"/>
        <n v="58894.0"/>
        <n v="73545.0"/>
        <n v="44379.0"/>
      </sharedItems>
    </cacheField>
    <cacheField name="actual_repayment_pct" numFmtId="10">
      <sharedItems containsSemiMixedTypes="0" containsString="0" containsNumber="1">
        <n v="0.927466048"/>
        <n v="0.983798199"/>
        <n v="0.936781581"/>
        <n v="0.96174276"/>
        <n v="0.867272663"/>
        <n v="0.822480349"/>
        <n v="0.899819118"/>
        <n v="0.85552462"/>
        <n v="0.881806665"/>
        <n v="0.882083497"/>
        <n v="0.948553131"/>
        <n v="0.893519443"/>
        <n v="0.884996832"/>
        <n v="0.870808327"/>
        <n v="0.944777353"/>
        <n v="0.952664108"/>
        <n v="0.963223209"/>
        <n v="0.874464396"/>
        <n v="0.937308581"/>
        <n v="0.974490924"/>
        <n v="0.973707771"/>
        <n v="0.882854923"/>
        <n v="0.948254795"/>
        <n v="0.971311311"/>
        <n v="0.833369383"/>
        <n v="0.965837525"/>
        <n v="0.775577144"/>
        <n v="0.941740484"/>
        <n v="0.933657085"/>
        <n v="0.799824766"/>
        <n v="0.976092771"/>
        <n v="0.932253006"/>
        <n v="0.927789299"/>
        <n v="0.969389827"/>
        <n v="0.739956591"/>
        <n v="0.714083184"/>
        <n v="0.850462171"/>
        <n v="0.901447768"/>
        <n v="1.0"/>
        <n v="0.885142259"/>
        <n v="0.847909568"/>
        <n v="0.938261874"/>
        <n v="0.813167712"/>
        <n v="0.925764962"/>
        <n v="0.948596077"/>
        <n v="0.9771657"/>
        <n v="0.961577956"/>
        <n v="0.847231924"/>
        <n v="0.938510092"/>
        <n v="0.871179039"/>
        <n v="0.864337568"/>
        <n v="0.963900872"/>
        <n v="0.865938369"/>
        <n v="0.661686225"/>
        <n v="0.825906341"/>
        <n v="0.731342816"/>
        <n v="0.930312375"/>
        <n v="0.914730816"/>
        <n v="0.874030696"/>
        <n v="0.919091243"/>
        <n v="0.840282539"/>
        <n v="0.93083004"/>
        <n v="0.929805032"/>
        <n v="0.96456763"/>
        <n v="0.307185219"/>
        <n v="0.70513403"/>
        <n v="0.913869258"/>
        <n v="0.818492838"/>
        <n v="0.848091455"/>
        <n v="0.268591869"/>
        <n v="0.269379703"/>
        <n v="0.832528556"/>
        <n v="0.5"/>
        <n v="0.0"/>
      </sharedItems>
    </cacheField>
    <cacheField name="predicted_repayment_pct" numFmtId="10">
      <sharedItems containsSemiMixedTypes="0" containsString="0" containsNumber="1">
        <n v="0.948424716"/>
        <n v="0.978641401"/>
        <n v="0.965042373"/>
        <n v="0.945634244"/>
        <n v="0.902407609"/>
        <n v="0.900832479"/>
        <n v="0.884479119"/>
        <n v="0.91609386"/>
        <n v="0.958574379"/>
        <n v="0.880738269"/>
        <n v="0.963007866"/>
        <n v="0.947608638"/>
        <n v="0.920496057"/>
        <n v="0.943916675"/>
        <n v="0.937538007"/>
        <n v="0.946363036"/>
        <n v="0.950355599"/>
        <n v="0.889925156"/>
        <n v="0.922501662"/>
        <n v="0.964563994"/>
        <n v="0.958271144"/>
        <n v="0.936931946"/>
        <n v="0.953368338"/>
        <n v="0.93524777"/>
        <n v="0.941283711"/>
        <n v="0.972367214"/>
        <n v="0.915179997"/>
        <n v="0.973775039"/>
        <n v="0.954045624"/>
        <n v="0.935677822"/>
        <n v="0.946585449"/>
        <n v="0.94267921"/>
        <n v="0.896599648"/>
        <n v="0.974090674"/>
        <n v="0.929763929"/>
        <n v="0.926887376"/>
        <n v="0.937824691"/>
        <n v="0.937961238"/>
        <n v="0.948689755"/>
        <n v="0.947273611"/>
        <n v="0.949765321"/>
        <n v="0.942861892"/>
        <n v="0.936754577"/>
        <n v="0.896234822"/>
        <n v="0.963054344"/>
        <n v="0.939263604"/>
        <n v="0.962402073"/>
        <n v="0.947685926"/>
        <n v="0.957515267"/>
        <n v="0.97665929"/>
        <n v="0.957033692"/>
        <n v="0.960568968"/>
        <n v="0.911306886"/>
        <n v="0.956267896"/>
        <n v="0.947438774"/>
        <n v="0.939360391"/>
        <n v="0.934251644"/>
        <n v="0.980029414"/>
        <n v="0.962432566"/>
        <n v="0.929332931"/>
        <n v="0.812983919"/>
        <n v="0.982615528"/>
        <n v="0.95404377"/>
        <n v="0.979249404"/>
        <n v="0.973467066"/>
        <n v="0.932171302"/>
        <n v="0.96324902"/>
        <n v="0.938710074"/>
        <n v="0.963095856"/>
        <n v="0.951741194"/>
        <n v="0.957103908"/>
        <n v="0.974767512"/>
        <n v="0.96824091"/>
        <n v="0.942230333"/>
        <n v="0.847806218"/>
        <n v="0.972539772"/>
        <n v="0.964349016"/>
        <n v="0.956797065"/>
        <n v="0.956422277"/>
        <n v="0.918876171"/>
        <n v="0.958426438"/>
        <n v="0.954392542"/>
        <n v="0.960708989"/>
        <n v="0.963033628"/>
        <n v="0.953409994"/>
        <n v="0.960264024"/>
        <n v="0.967203232"/>
        <n v="0.967242932"/>
        <n v="0.792512273"/>
        <n v="0.952462592"/>
        <n v="0.940028552"/>
        <n v="0.970974469"/>
        <n v="0.941055297"/>
        <n v="0.971643984"/>
        <n v="0.924820432"/>
        <n v="0.927881022"/>
        <n v="0.931920729"/>
        <n v="0.924981454"/>
        <n v="0.948104482"/>
        <n v="0.950309163"/>
        <n v="0.969929695"/>
        <n v="0.949828726"/>
        <n v="0.945117953"/>
        <n v="0.959190834"/>
        <n v="0.982075948"/>
        <n v="0.966584371"/>
        <n v="0.936080305"/>
        <n v="0.966543732"/>
        <n v="0.951200493"/>
        <n v="0.907876732"/>
        <n v="0.969118474"/>
        <n v="0.904726408"/>
        <n v="0.953344669"/>
        <n v="0.707895115"/>
        <n v="0.989277505"/>
        <n v="0.984821598"/>
        <n v="0.869322134"/>
        <n v="0.959017151"/>
        <n v="0.95341178"/>
        <n v="0.973851319"/>
        <n v="0.818700524"/>
        <n v="0.95313602"/>
        <n v="0.956230621"/>
        <n v="0.939815203"/>
        <n v="0.984073417"/>
        <n v="0.865476117"/>
        <n v="0.954492857"/>
        <n v="0.977799968"/>
        <n v="0.715887129"/>
        <n v="0.942226822"/>
        <n v="0.93203918"/>
        <n v="0.922751859"/>
        <n v="0.882386568"/>
        <n v="0.941403825"/>
        <n v="0.932419834"/>
        <n v="0.966569282"/>
        <n v="0.966701274"/>
        <n v="0.888386428"/>
        <n v="0.9680832"/>
        <n v="0.85377138"/>
        <n v="0.950731318"/>
        <n v="0.949046147"/>
        <n v="0.959928111"/>
      </sharedItems>
    </cacheField>
    <cacheField name="ActPCT-PrePCT" numFmtId="4">
      <sharedItems containsSemiMixedTypes="0" containsString="0" containsNumber="1">
        <n v="-0.020958668000000014"/>
        <n v="0.005156798000000018"/>
        <n v="-0.02826079199999998"/>
        <n v="0.016108516000000073"/>
        <n v="-0.035134946"/>
        <n v="-0.07835212999999996"/>
        <n v="0.015339999000000049"/>
        <n v="-0.06056924000000008"/>
        <n v="-0.07676771399999993"/>
        <n v="0.0013452280000000316"/>
        <n v="-0.01445473499999994"/>
        <n v="-0.05408919499999998"/>
        <n v="-0.03549922500000002"/>
        <n v="-0.07310834799999999"/>
        <n v="0.00723934599999998"/>
        <n v="0.006301071999999963"/>
        <n v="0.01286761000000003"/>
        <n v="-0.015460759999999962"/>
        <n v="0.014806919000000085"/>
        <n v="0.00992693"/>
        <n v="0.015436627000000036"/>
        <n v="-0.054077022999999946"/>
        <n v="-0.005113542999999998"/>
        <n v="0.03606354099999998"/>
        <n v="-0.107914328"/>
        <n v="-0.006529689000000061"/>
        <n v="-0.13960285299999997"/>
        <n v="-0.032034554999999965"/>
        <n v="-0.02038853900000004"/>
        <n v="-0.13585305600000008"/>
        <n v="0.029507322000000058"/>
        <n v="-0.010426203999999939"/>
        <n v="0.03118965099999993"/>
        <n v="-0.0047008470000000635"/>
        <n v="-0.18980733800000005"/>
        <n v="-0.212804192"/>
        <n v="-0.08736252"/>
        <n v="-0.03651346999999994"/>
        <n v="0.05131024500000003"/>
        <n v="-0.06213135199999997"/>
        <n v="-0.10185575300000005"/>
        <n v="0.057138107999999965"/>
        <n v="0.001507297000000074"/>
        <n v="-0.08306711"/>
        <n v="-0.03728938199999998"/>
        <n v="0.009332473000000063"/>
        <n v="0.014763627000000001"/>
        <n v="0.05231407399999999"/>
        <n v="0.004062688999999953"/>
        <n v="0.023340710000000042"/>
        <n v="-0.10980176799999997"/>
        <n v="0.03943103199999998"/>
        <n v="0.027203206000000035"/>
        <n v="-0.0850888569999999"/>
        <n v="-0.08310120600000004"/>
        <n v="0.024540480999999947"/>
        <n v="-0.06831327500000006"/>
        <n v="0.019970586000000012"/>
        <n v="0.037567433999999955"/>
        <n v="0.07066706899999997"/>
        <n v="-0.15129769400000004"/>
        <n v="0.01738447200000004"/>
        <n v="0.04595623000000004"/>
        <n v="0.020750595999999955"/>
        <n v="0.026532934000000008"/>
        <n v="-0.10626496099999994"/>
        <n v="0.03675097999999999"/>
        <n v="0.06128992600000005"/>
        <n v="-0.23175304000000008"/>
        <n v="0.04825880599999999"/>
        <n v="0.042896092"/>
        <n v="0.025232487999999997"/>
        <n v="-0.03792853500000004"/>
        <n v="-0.027499517000000084"/>
        <n v="0.152193782"/>
        <n v="-0.09850907599999992"/>
        <n v="0.035650984"/>
        <n v="0.04320293500000005"/>
        <n v="-0.03733103400000004"/>
        <n v="0.08112382900000004"/>
        <n v="-0.118143899"/>
        <n v="0.04560745799999999"/>
        <n v="-0.029878948999999988"/>
        <n v="-0.033228596000000055"/>
        <n v="0.04659000599999996"/>
        <n v="0.039735976000000006"/>
        <n v="-0.0026356020000000147"/>
        <n v="0.032757068"/>
        <n v="-0.48532705400000004"/>
        <n v="0.04753740799999995"/>
        <n v="0.05997144799999998"/>
        <n v="0.02902553100000005"/>
        <n v="0.05894470299999999"/>
        <n v="0.02835601600000004"/>
        <n v="0.07517956800000003"/>
        <n v="0.072118978"/>
        <n v="0.068079271"/>
        <n v="-0.219847424"/>
        <n v="-0.03423522400000001"/>
        <n v="0.04969083699999999"/>
        <n v="-0.1514368570000001"/>
        <n v="0.05017127399999999"/>
        <n v="0.05488204699999999"/>
        <n v="0.04080916599999995"/>
        <n v="0.017924052000000024"/>
        <n v="-0.118492916"/>
        <n v="0.06391969500000005"/>
        <n v="0.03345626800000001"/>
        <n v="0.04879950700000002"/>
        <n v="0.09212326800000004"/>
        <n v="0.030881526000000048"/>
        <n v="-0.636134539"/>
        <n v="0.04665533099999997"/>
        <n v="-0.438515412"/>
        <n v="0.010722494999999999"/>
        <n v="0.01517840199999998"/>
        <n v="-0.03679357800000005"/>
        <n v="0.04098284900000004"/>
        <n v="-0.45341178000000004"/>
        <n v="0.026148681000000007"/>
        <n v="0.18129947599999996"/>
        <n v="0.04686398000000003"/>
        <n v="0.043769379"/>
        <n v="0.06018479700000001"/>
        <n v="0.01592658300000005"/>
        <n v="0.13452388299999996"/>
        <n v="0.04550714300000003"/>
        <n v="0.02220003199999998"/>
        <n v="0.28411287100000004"/>
        <n v="0.057773178000000036"/>
        <n v="0.06796082000000003"/>
        <n v="0.07724814099999999"/>
        <n v="0.11761343199999996"/>
        <n v="0.05859617500000003"/>
        <n v="-0.932419834"/>
        <n v="0.03343071799999997"/>
        <n v="0.033298725999999945"/>
        <n v="0.111613572"/>
        <n v="0.03191679999999997"/>
        <n v="0.14622862000000003"/>
        <n v="-0.950731318"/>
        <n v="0.05095385299999999"/>
        <n v="0.04007188900000003"/>
      </sharedItems>
    </cacheField>
    <cacheField name="num_trxn" numFmtId="3">
      <sharedItems containsSemiMixedTypes="0" containsString="0" containsNumber="1" containsInteger="1">
        <n v="6331.0"/>
        <n v="3293.0"/>
        <n v="2670.0"/>
        <n v="570.0"/>
        <n v="317.0"/>
        <n v="309.0"/>
        <n v="248.0"/>
        <n v="221.0"/>
        <n v="192.0"/>
        <n v="190.0"/>
        <n v="164.0"/>
        <n v="161.0"/>
        <n v="156.0"/>
        <n v="142.0"/>
        <n v="141.0"/>
        <n v="107.0"/>
        <n v="105.0"/>
        <n v="89.0"/>
        <n v="88.0"/>
        <n v="77.0"/>
        <n v="71.0"/>
        <n v="66.0"/>
        <n v="59.0"/>
        <n v="50.0"/>
        <n v="49.0"/>
        <n v="48.0"/>
        <n v="44.0"/>
        <n v="39.0"/>
        <n v="38.0"/>
        <n v="36.0"/>
        <n v="35.0"/>
        <n v="33.0"/>
        <n v="32.0"/>
        <n v="29.0"/>
        <n v="26.0"/>
        <n v="25.0"/>
        <n v="22.0"/>
        <n v="21.0"/>
        <n v="20.0"/>
        <n v="19.0"/>
        <n v="18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avg_auth_amt" numFmtId="2">
      <sharedItems containsSemiMixedTypes="0" containsString="0" containsNumber="1">
        <n v="491.650278"/>
        <n v="862.99671"/>
        <n v="636.689936"/>
        <n v="719.714054"/>
        <n v="380.978427"/>
        <n v="179.416385"/>
        <n v="271.239637"/>
        <n v="182.208405"/>
        <n v="596.997009"/>
        <n v="331.981588"/>
        <n v="1289.526452"/>
        <n v="1010.457003"/>
        <n v="534.344935"/>
        <n v="407.861701"/>
        <n v="694.398288"/>
        <n v="1177.122222"/>
        <n v="721.509411"/>
        <n v="411.491296"/>
        <n v="1018.673585"/>
        <n v="2886.273146"/>
        <n v="1070.239508"/>
        <n v="595.632391"/>
        <n v="947.370564"/>
        <n v="1378.747528"/>
        <n v="831.594724"/>
        <n v="1899.973205"/>
        <n v="140.322524"/>
        <n v="1285.3996"/>
        <n v="317.482087"/>
        <n v="752.930568"/>
        <n v="411.5878"/>
        <n v="614.199661"/>
        <n v="684.068666"/>
        <n v="2061.526987"/>
        <n v="625.184705"/>
        <n v="857.749811"/>
        <n v="986.855423"/>
        <n v="1202.266851"/>
        <n v="1454.683333"/>
        <n v="1425.452127"/>
        <n v="2054.152812"/>
        <n v="633.771136"/>
        <n v="931.379117"/>
        <n v="260.082432"/>
        <n v="864.4725"/>
        <n v="1105.589375"/>
        <n v="1125.61093"/>
        <n v="578.779487"/>
        <n v="3374.72125"/>
        <n v="1972.677575"/>
        <n v="3157.296666"/>
        <n v="1288.755517"/>
        <n v="202.546666"/>
        <n v="1733.333333"/>
        <n v="298.85"/>
        <n v="426.466086"/>
        <n v="935.437894"/>
        <n v="996.924"/>
        <n v="942.020357"/>
        <n v="1012.147727"/>
        <n v="232.121764"/>
        <n v="2217.634583"/>
        <n v="401.821428"/>
        <n v="2102.11647"/>
        <n v="271.8656"/>
        <n v="660.838461"/>
        <n v="1371.607647"/>
        <n v="343.307"/>
        <n v="855.211333"/>
        <n v="538.927272"/>
        <n v="596.115454"/>
        <n v="783.297272"/>
        <n v="384.36"/>
        <n v="507.618571"/>
        <n v="250.903076"/>
        <n v="1088.452"/>
        <n v="1713.135"/>
        <n v="1622.007272"/>
        <n v="723.32875"/>
        <n v="733.363"/>
        <n v="1725.481"/>
        <n v="322.714285"/>
        <n v="3835.15"/>
        <n v="2122.632727"/>
        <n v="300.0"/>
        <n v="2174.235714"/>
        <n v="1733.813333"/>
        <n v="361.844444"/>
        <n v="220.324444"/>
        <n v="414.81"/>
        <n v="155.686666"/>
        <n v="2132.857142"/>
        <n v="1319.387894"/>
        <n v="1601.095454"/>
        <n v="407.95"/>
        <n v="368.48375"/>
        <n v="183.084375"/>
        <n v="1320.777777"/>
        <n v="166.872"/>
        <n v="1279.821428"/>
        <n v="903.313571"/>
        <n v="1438.715"/>
        <n v="1559.341666"/>
        <n v="320.492857"/>
        <n v="5609.78625"/>
        <n v="3440.666666"/>
        <n v="482.883333"/>
        <n v="798.424"/>
        <n v="1039.03"/>
        <n v="1878.8125"/>
        <n v="3918.0"/>
        <n v="288.39"/>
        <n v="843.75"/>
        <n v="163.445555"/>
        <n v="955.8"/>
        <n v="204.8"/>
        <n v="1646.73"/>
        <n v="8673.5"/>
        <n v="1232.5"/>
        <n v="1742.0"/>
        <n v="926.461428"/>
        <n v="5278.666666"/>
        <n v="1638.262"/>
        <n v="250.7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3382.5"/>
        <n v="699.0"/>
        <n v="782.0"/>
        <n v="79.84"/>
        <n v="1337.87"/>
        <n v="2138.61"/>
      </sharedItems>
    </cacheField>
    <cacheField name="avg_loan_amt" numFmtId="2">
      <sharedItems containsSemiMixedTypes="0" containsString="0" containsNumber="1">
        <n v="473.727737"/>
        <n v="862.555109"/>
        <n v="620.229734"/>
        <n v="692.877934"/>
        <n v="374.832065"/>
        <n v="177.013298"/>
        <n v="265.612228"/>
        <n v="181.451697"/>
        <n v="568.42176"/>
        <n v="321.650807"/>
        <n v="1218.853333"/>
        <n v="976.891167"/>
        <n v="512.586309"/>
        <n v="396.634793"/>
        <n v="681.456756"/>
        <n v="1119.844444"/>
        <n v="688.919738"/>
        <n v="404.08679"/>
        <n v="978.281969"/>
        <n v="2763.673706"/>
        <n v="1049.200573"/>
        <n v="588.272826"/>
        <n v="930.229112"/>
        <n v="1290.141348"/>
        <n v="812.746692"/>
        <n v="1827.793846"/>
        <n v="137.790396"/>
        <n v="1261.919733"/>
        <n v="298.947912"/>
        <n v="742.344659"/>
        <n v="405.588"/>
        <n v="606.777288"/>
        <n v="632.780166"/>
        <n v="1972.234698"/>
        <n v="625.184705"/>
        <n v="785.990943"/>
        <n v="830.717966"/>
        <n v="1111.247962"/>
        <n v="1315.967962"/>
        <n v="1404.263617"/>
        <n v="2013.284687"/>
        <n v="627.150454"/>
        <n v="856.732058"/>
        <n v="254.71"/>
        <n v="856.5995"/>
        <n v="1046.036562"/>
        <n v="1111.796976"/>
        <n v="548.547435"/>
        <n v="3264.28375"/>
        <n v="1914.594848"/>
        <n v="2916.755277"/>
        <n v="1287.422068"/>
        <n v="196.276666"/>
        <n v="1583.333333"/>
        <n v="298.85"/>
        <n v="426.037391"/>
        <n v="875.96421"/>
        <n v="996.924"/>
        <n v="909.878214"/>
        <n v="951.575"/>
        <n v="209.477647"/>
        <n v="2208.617083"/>
        <n v="389.059523"/>
        <n v="1740.060588"/>
        <n v="271.8656"/>
        <n v="637.838461"/>
        <n v="1368.237647"/>
        <n v="343.307"/>
        <n v="835.478666"/>
        <n v="528.564545"/>
        <n v="596.115454"/>
        <n v="747.615454"/>
        <n v="383.489"/>
        <n v="457.62"/>
        <n v="226.418461"/>
        <n v="988.725"/>
        <n v="1586.19125"/>
        <n v="1487.85"/>
        <n v="687.0925"/>
        <n v="454.291"/>
        <n v="1725.481"/>
        <n v="317.0"/>
        <n v="3400.9"/>
        <n v="2113.542727"/>
        <n v="300.0"/>
        <n v="1707.1"/>
        <n v="1733.813333"/>
        <n v="361.844444"/>
        <n v="216.992222"/>
        <n v="414.81"/>
        <n v="155.686666"/>
        <n v="2132.857142"/>
        <n v="1319.387894"/>
        <n v="1469.913636"/>
        <n v="407.95"/>
        <n v="368.48375"/>
        <n v="181.525625"/>
        <n v="1320.777777"/>
        <n v="166.872"/>
        <n v="1279.821428"/>
        <n v="903.313571"/>
        <n v="1418.3775"/>
        <n v="1392.341666"/>
        <n v="320.492857"/>
        <n v="5448.655"/>
        <n v="3440.666666"/>
        <n v="482.883333"/>
        <n v="798.424"/>
        <n v="1039.03"/>
        <n v="1329.575"/>
        <n v="3918.0"/>
        <n v="288.39"/>
        <n v="843.75"/>
        <n v="162.671111"/>
        <n v="955.8"/>
        <n v="204.8"/>
        <n v="1051.015"/>
        <n v="6928.5"/>
        <n v="1207.916666"/>
        <n v="1742.0"/>
        <n v="885.015714"/>
        <n v="5278.666666"/>
        <n v="1613.5"/>
        <n v="250.7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1250.0"/>
        <n v="699.0"/>
        <n v="782.0"/>
        <n v="79.84"/>
        <n v="1337.87"/>
        <n v="1924.8"/>
      </sharedItems>
    </cacheField>
    <cacheField name="Total Loan Amount" numFmtId="164">
      <sharedItems containsSemiMixedTypes="0" containsString="0" containsNumber="1">
        <n v="2999170.302947"/>
        <n v="2840393.973937"/>
        <n v="1656013.38978"/>
        <n v="394940.42238"/>
        <n v="118821.764605"/>
        <n v="54697.109081999995"/>
        <n v="65871.832544"/>
        <n v="40100.825037"/>
        <n v="109136.97791999999"/>
        <n v="61113.65333"/>
        <n v="199891.946612"/>
        <n v="157279.477887"/>
        <n v="79963.464204"/>
        <n v="56322.140606"/>
        <n v="96085.402596"/>
        <n v="119823.35550800001"/>
        <n v="72336.57249"/>
        <n v="35963.72431"/>
        <n v="87067.095241"/>
        <n v="243203.286128"/>
        <n v="80788.44412100001"/>
        <n v="41767.370646"/>
        <n v="61395.121392"/>
        <n v="85149.328968"/>
        <n v="47952.054828"/>
        <n v="107839.836914"/>
        <n v="6889.519799999999"/>
        <n v="61834.066917"/>
        <n v="14349.499775999999"/>
        <n v="32663.164996"/>
        <n v="15817.932"/>
        <n v="23057.536944"/>
        <n v="22780.085976000002"/>
        <n v="69028.21442999999"/>
        <n v="20631.095265"/>
        <n v="25937.701119"/>
        <n v="26582.974912"/>
        <n v="35559.934784"/>
        <n v="38163.070898"/>
        <n v="36510.854042"/>
        <n v="50332.117175"/>
        <n v="15678.761349999999"/>
        <n v="18848.105276000002"/>
        <n v="5348.91"/>
        <n v="17131.99"/>
        <n v="19874.694678"/>
        <n v="21124.142544000002"/>
        <n v="9873.85383"/>
        <n v="52228.54"/>
        <n v="30633.517568"/>
        <n v="43751.329155"/>
        <n v="19311.33102"/>
        <n v="2944.14999"/>
        <n v="23749.999995000002"/>
        <n v="4482.75"/>
        <n v="5964.5234740000005"/>
        <n v="12263.49894"/>
        <n v="12960.011999999999"/>
        <n v="11828.416782"/>
        <n v="11418.900000000001"/>
        <n v="2304.254117"/>
        <n v="24294.787913"/>
        <n v="3890.59523"/>
        <n v="17400.60588"/>
        <n v="2718.656"/>
        <n v="6378.384610000001"/>
        <n v="12314.138823"/>
        <n v="3089.763"/>
        <n v="6683.829328"/>
        <n v="4228.51636"/>
        <n v="4768.923632"/>
        <n v="5980.923632"/>
        <n v="3067.912"/>
        <n v="3660.96"/>
        <n v="1811.347688"/>
        <n v="7909.8"/>
        <n v="11103.33875"/>
        <n v="10414.949999999999"/>
        <n v="4809.6475"/>
        <n v="3180.037"/>
        <n v="12078.367"/>
        <n v="1902.0"/>
        <n v="20405.4"/>
        <n v="12681.256362"/>
        <n v="1800.0"/>
        <n v="10242.599999999999"/>
        <n v="10402.879998"/>
        <n v="2171.066664"/>
        <n v="1084.96111"/>
        <n v="2074.05"/>
        <n v="778.4333300000001"/>
        <n v="10664.28571"/>
        <n v="5277.551576"/>
        <n v="5879.654544"/>
        <n v="1631.8"/>
        <n v="1473.935"/>
        <n v="726.1025"/>
        <n v="5283.111108"/>
        <n v="667.488"/>
        <n v="5119.285712"/>
        <n v="3613.254284"/>
        <n v="5673.51"/>
        <n v="4177.024998"/>
        <n v="961.4785710000001"/>
        <n v="16345.965"/>
        <n v="10321.999998"/>
        <n v="1448.649999"/>
        <n v="2395.272"/>
        <n v="2078.06"/>
        <n v="2659.15"/>
        <n v="7836.0"/>
        <n v="576.78"/>
        <n v="1687.5"/>
        <n v="325.342222"/>
        <n v="1911.6"/>
        <n v="409.6"/>
        <n v="2102.03"/>
        <n v="13857.0"/>
        <n v="2415.833332"/>
        <n v="3484.0"/>
        <n v="1770.031428"/>
        <n v="10557.333332"/>
        <n v="3227.0"/>
        <n v="501.5"/>
        <n v="579.16"/>
        <n v="636.365"/>
        <n v="1645.0"/>
        <n v="1551.5"/>
        <n v="331.24"/>
        <n v="517.485"/>
        <n v="1289.74"/>
        <n v="142.406666"/>
        <n v="155.86"/>
        <n v="1574.69"/>
        <n v="823.333333"/>
        <n v="231.23"/>
        <n v="260.0"/>
        <n v="1250.0"/>
        <n v="699.0"/>
        <n v="782.0"/>
        <n v="79.84"/>
        <n v="1337.87"/>
        <n v="1924.8"/>
      </sharedItems>
    </cacheField>
    <cacheField name="Profit" numFmtId="164">
      <sharedItems containsSemiMixedTypes="0" containsString="0" containsNumber="1">
        <n v="59983.40605894"/>
        <n v="56807.879478740004"/>
        <n v="33120.267795600004"/>
        <n v="7898.8084476"/>
        <n v="2376.4352921"/>
        <n v="1093.94218164"/>
        <n v="1317.4366508800001"/>
        <n v="802.0165007400001"/>
        <n v="2182.7395583999996"/>
        <n v="1222.2730666"/>
        <n v="3997.8389322400003"/>
        <n v="3145.5895577399997"/>
        <n v="1599.26928408"/>
        <n v="1126.44281212"/>
        <n v="1921.7080519200001"/>
        <n v="2396.46711016"/>
        <n v="1446.7314498"/>
        <n v="719.2744862"/>
        <n v="1741.34190482"/>
        <n v="4864.06572256"/>
        <n v="1615.7688824200002"/>
        <n v="835.3474129200001"/>
        <n v="1227.90242784"/>
        <n v="1702.9865793600002"/>
        <n v="959.04109656"/>
        <n v="2156.79673828"/>
        <n v="137.790396"/>
        <n v="1236.68133834"/>
        <n v="286.98999552"/>
        <n v="653.26329992"/>
        <n v="316.35864000000004"/>
        <n v="461.15073888"/>
        <n v="455.6017195200001"/>
        <n v="1380.5642885999998"/>
        <n v="412.6219053"/>
        <n v="518.75402238"/>
        <n v="531.6594982400001"/>
        <n v="711.19869568"/>
        <n v="763.26141796"/>
        <n v="730.21708084"/>
        <n v="1006.6423435"/>
        <n v="313.575227"/>
        <n v="376.96210552"/>
        <n v="106.9782"/>
        <n v="342.63980000000004"/>
        <n v="397.49389356"/>
        <n v="422.48285088000006"/>
        <n v="197.4770766"/>
        <n v="1044.5708"/>
        <n v="612.67035136"/>
        <n v="875.0265831"/>
        <n v="386.22662040000006"/>
        <n v="58.8829998"/>
        <n v="474.99999990000003"/>
        <n v="89.655"/>
        <n v="119.29046948000001"/>
        <n v="245.2699788"/>
        <n v="259.20024"/>
        <n v="236.56833564000002"/>
        <n v="228.37800000000004"/>
        <n v="46.08508234"/>
        <n v="485.89575826000004"/>
        <n v="77.8119046"/>
        <n v="348.0121176"/>
        <n v="54.37312"/>
        <n v="127.56769220000002"/>
        <n v="246.28277645999998"/>
        <n v="61.79526"/>
        <n v="133.67658656"/>
        <n v="84.5703272"/>
        <n v="95.37847264"/>
        <n v="119.61847264000001"/>
        <n v="61.358239999999995"/>
        <n v="73.2192"/>
        <n v="36.22695376"/>
        <n v="158.196"/>
        <n v="222.066775"/>
        <n v="208.29899999999998"/>
        <n v="96.19295"/>
        <n v="63.600739999999995"/>
        <n v="241.56734"/>
        <n v="38.04"/>
        <n v="408.10800000000006"/>
        <n v="253.62512724"/>
        <n v="36.0"/>
        <n v="204.85199999999998"/>
        <n v="208.05759996"/>
        <n v="43.42133328"/>
        <n v="21.6992222"/>
        <n v="41.481"/>
        <n v="15.568666600000002"/>
        <n v="213.2857142"/>
        <n v="105.55103152"/>
        <n v="117.59309088"/>
        <n v="32.636"/>
        <n v="29.4787"/>
        <n v="14.52205"/>
        <n v="105.66222216"/>
        <n v="13.349760000000002"/>
        <n v="102.38571424"/>
        <n v="72.26508568"/>
        <n v="113.4702"/>
        <n v="83.54049996"/>
        <n v="19.229571420000003"/>
        <n v="326.9193"/>
        <n v="206.43999996"/>
        <n v="28.97299998"/>
        <n v="47.90544"/>
        <n v="41.5612"/>
        <n v="53.183"/>
        <n v="156.72"/>
        <n v="11.5356"/>
        <n v="33.75"/>
        <n v="6.50684444"/>
        <n v="38.232"/>
        <n v="8.192"/>
        <n v="42.040600000000005"/>
        <n v="277.14"/>
        <n v="48.31666664"/>
        <n v="69.68"/>
        <n v="35.40062856"/>
        <n v="211.14666664"/>
        <n v="64.54"/>
        <n v="10.03"/>
        <n v="11.5832"/>
        <n v="12.7273"/>
        <n v="32.9"/>
        <n v="31.03"/>
        <n v="6.6248000000000005"/>
        <n v="10.3497"/>
        <n v="25.794800000000002"/>
        <n v="2.84813332"/>
        <n v="3.1172000000000004"/>
        <n v="31.4938"/>
        <n v="16.46666666"/>
        <n v="4.6246"/>
        <n v="5.2"/>
        <n v="25.0"/>
        <n v="13.98"/>
        <n v="15.64"/>
        <n v="1.5968"/>
        <n v="26.757399999999997"/>
        <n v="38.496"/>
      </sharedItems>
    </cacheField>
    <cacheField name="Profit Bucket" numFmtId="2">
      <sharedItems>
        <s v="High"/>
        <s v="Medium"/>
        <s v="Small"/>
      </sharedItems>
    </cacheField>
    <cacheField name="avg_fico" numFmtId="0">
      <sharedItems containsSemiMixedTypes="0" containsString="0" containsNumber="1" containsInteger="1">
        <n v="643.0"/>
        <n v="715.0"/>
        <n v="664.0"/>
        <n v="655.0"/>
        <n v="626.0"/>
        <n v="645.0"/>
        <n v="611.0"/>
        <n v="649.0"/>
        <n v="652.0"/>
        <n v="619.0"/>
        <n v="660.0"/>
        <n v="630.0"/>
        <n v="638.0"/>
        <n v="680.0"/>
        <n v="635.0"/>
        <n v="640.0"/>
        <n v="646.0"/>
        <n v="701.0"/>
        <n v="672.0"/>
        <n v="644.0"/>
        <n v="654.0"/>
        <n v="670.0"/>
        <n v="671.0"/>
        <n v="616.0"/>
        <n v="684.0"/>
        <n v="653.0"/>
        <n v="675.0"/>
        <n v="656.0"/>
        <n v="628.0"/>
        <n v="637.0"/>
        <n v="665.0"/>
        <n v="683.0"/>
        <n v="662.0"/>
        <n v="661.0"/>
        <n v="624.0"/>
        <n v="691.0"/>
        <n v="621.0"/>
        <n v="681.0"/>
        <n v="700.0"/>
        <n v="674.0"/>
        <n v="669.0"/>
        <n v="689.0"/>
        <n v="679.0"/>
        <n v="592.0"/>
        <n v="739.0"/>
        <n v="704.0"/>
        <n v="633.0"/>
        <n v="703.0"/>
        <n v="639.0"/>
        <n v="603.0"/>
        <n v="594.0"/>
        <n v="658.0"/>
        <n v="614.0"/>
        <n v="648.0"/>
        <n v="694.0"/>
        <n v="677.0"/>
        <n v="676.0"/>
        <n v="692.0"/>
        <n v="598.0"/>
        <n v="623.0"/>
        <n v="673.0"/>
        <n v="610.0"/>
        <n v="651.0"/>
        <n v="686.0"/>
        <n v="747.0"/>
        <n v="699.0"/>
        <n v="607.0"/>
        <n v="708.0"/>
        <n v="667.0"/>
        <n v="682.0"/>
        <n v="560.0"/>
        <n v="726.0"/>
        <n v="731.0"/>
        <n v="659.0"/>
        <n v="678.0"/>
        <n v="582.0"/>
        <n v="746.0"/>
        <n v="702.0"/>
        <n v="743.0"/>
        <n v="688.0"/>
        <n v="629.0"/>
        <n v="634.0"/>
        <n v="768.0"/>
        <n v="608.0"/>
        <n v="695.0"/>
      </sharedItems>
    </cacheField>
    <cacheField name="Sum of FICO Score" numFmtId="0">
      <sharedItems containsSemiMixedTypes="0" containsString="0" containsNumber="1" containsInteger="1">
        <n v="4070833.0"/>
        <n v="2354495.0"/>
        <n v="1772880.0"/>
        <n v="373350.0"/>
        <n v="198442.0"/>
        <n v="199305.0"/>
        <n v="151528.0"/>
        <n v="143429.0"/>
        <n v="125184.0"/>
        <n v="117610.0"/>
        <n v="107420.0"/>
        <n v="106260.0"/>
        <n v="100620.0"/>
        <n v="89460.0"/>
        <n v="89958.0"/>
        <n v="72760.0"/>
        <n v="66675.0"/>
        <n v="56960.0"/>
        <n v="57494.0"/>
        <n v="61688.0"/>
        <n v="51744.0"/>
        <n v="45724.0"/>
        <n v="43164.0"/>
        <n v="44220.0"/>
        <n v="37642.0"/>
        <n v="39589.0"/>
        <n v="30800.0"/>
        <n v="33516.0"/>
        <n v="30960.0"/>
        <n v="28732.0"/>
        <n v="26325.0"/>
        <n v="24928.0"/>
        <n v="23220.0"/>
        <n v="23940.0"/>
        <n v="21417.0"/>
        <n v="20724.0"/>
        <n v="20384.0"/>
        <n v="20320.0"/>
        <n v="19285.0"/>
        <n v="17758.0"/>
        <n v="16750.0"/>
        <n v="16550.0"/>
        <n v="14542.0"/>
        <n v="13104.0"/>
        <n v="13820.0"/>
        <n v="11799.0"/>
        <n v="12939.0"/>
        <n v="11736.0"/>
        <n v="11200.0"/>
        <n v="10784.0"/>
        <n v="10260.0"/>
        <n v="10365.0"/>
        <n v="9735.0"/>
        <n v="10035.0"/>
        <n v="9128.0"/>
        <n v="9268.0"/>
        <n v="8957.0"/>
        <n v="8827.0"/>
        <n v="7728.0"/>
        <n v="6512.0"/>
        <n v="8129.0"/>
        <n v="6790.0"/>
        <n v="6460.0"/>
        <n v="7040.0"/>
        <n v="6370.0"/>
        <n v="5985.0"/>
        <n v="5886.0"/>
        <n v="5120.0"/>
        <n v="5064.0"/>
        <n v="5624.0"/>
        <n v="5320.0"/>
        <n v="5112.0"/>
        <n v="4824.0"/>
        <n v="4752.0"/>
        <n v="5400.0"/>
        <n v="4368.0"/>
        <n v="4606.0"/>
        <n v="4445.0"/>
        <n v="4298.0"/>
        <n v="4767.0"/>
        <n v="3888.0"/>
        <n v="4164.0"/>
        <n v="4062.0"/>
        <n v="4146.0"/>
        <n v="4056.0"/>
        <n v="4152.0"/>
        <n v="4032.0"/>
        <n v="2990.0"/>
        <n v="3320.0"/>
        <n v="3305.0"/>
        <n v="3515.0"/>
        <n v="2700.0"/>
        <n v="2612.0"/>
        <n v="2492.0"/>
        <n v="2692.0"/>
        <n v="2440.0"/>
        <n v="2604.0"/>
        <n v="2744.0"/>
        <n v="2656.0"/>
        <n v="2644.0"/>
        <n v="2556.0"/>
        <n v="1929.0"/>
        <n v="2007.0"/>
        <n v="2241.0"/>
        <n v="2097.0"/>
        <n v="1944.0"/>
        <n v="1932.0"/>
        <n v="1304.0"/>
        <n v="1214.0"/>
        <n v="1416.0"/>
        <n v="1348.0"/>
        <n v="1334.0"/>
        <n v="1288.0"/>
        <n v="1364.0"/>
        <n v="1120.0"/>
        <n v="1452.0"/>
        <n v="1340.0"/>
        <n v="1324.0"/>
        <n v="1462.0"/>
        <n v="1318.0"/>
        <n v="1298.0"/>
        <n v="678.0"/>
        <n v="582.0"/>
        <n v="746.0"/>
        <n v="702.0"/>
        <n v="743.0"/>
        <n v="688.0"/>
        <n v="629.0"/>
        <n v="658.0"/>
        <n v="664.0"/>
        <n v="626.0"/>
        <n v="634.0"/>
        <n v="768.0"/>
        <n v="621.0"/>
        <n v="608.0"/>
        <n v="695.0"/>
        <n v="611.0"/>
        <n v="640.0"/>
      </sharedItems>
    </cacheField>
    <cacheField name="Fico Bucket" numFmtId="0">
      <sharedItems>
        <s v="Okay"/>
        <s v="Good"/>
        <s v="Bad"/>
      </sharedItems>
    </cacheField>
    <cacheField name="avg_term" numFmtId="0">
      <sharedItems containsSemiMixedTypes="0" containsString="0" containsNumber="1" containsInteger="1">
        <n v="8.0"/>
        <n v="6.0"/>
        <n v="10.0"/>
        <n v="9.0"/>
        <n v="7.0"/>
        <n v="11.0"/>
        <n v="5.0"/>
        <n v="4.0"/>
        <n v="12.0"/>
        <n v="3.0"/>
      </sharedItems>
    </cacheField>
    <cacheField name="avg_apr" numFmtId="10">
      <sharedItems containsSemiMixedTypes="0" containsString="0" containsNumber="1">
        <n v="0.251198"/>
        <n v="0.0"/>
        <n v="0.214657"/>
        <n v="0.257577"/>
        <n v="0.160714"/>
        <n v="0.24862"/>
        <n v="0.28342"/>
        <n v="0.241192"/>
        <n v="0.26037"/>
        <n v="0.256574"/>
        <n v="0.245087"/>
        <n v="0.249971"/>
        <n v="0.268265"/>
        <n v="0.249985"/>
        <n v="0.258593"/>
        <n v="0.254739"/>
        <n v="0.256605"/>
        <n v="0.008769"/>
        <n v="0.251766"/>
        <n v="0.251269"/>
        <n v="0.261605"/>
        <n v="0.225213"/>
        <n v="0.263559"/>
        <n v="0.250371"/>
        <n v="0.262635"/>
        <n v="0.180743"/>
        <n v="0.259755"/>
        <n v="0.259981"/>
        <n v="0.204605"/>
        <n v="0.273365"/>
        <n v="0.01531"/>
        <n v="0.16"/>
        <n v="0.141596"/>
        <n v="0.265236"/>
        <n v="0.271603"/>
        <n v="0.235594"/>
        <n v="0.216227"/>
        <n v="0.257294"/>
        <n v="0.249724"/>
        <n v="0.262631"/>
        <n v="0.265554"/>
        <n v="0.244891"/>
        <n v="0.250132"/>
        <n v="0.232777"/>
        <n v="0.25787"/>
        <n v="0.23792"/>
        <n v="0.044229"/>
        <n v="0.234251"/>
        <n v="0.231682"/>
        <n v="0.218877"/>
        <n v="0.249975"/>
        <n v="0.249591"/>
        <n v="0.259994"/>
        <n v="0.234646"/>
        <n v="0.053607"/>
        <n v="0.188328"/>
        <n v="0.272863"/>
        <n v="0.068299"/>
        <n v="0.245"/>
        <n v="0.268394"/>
        <n v="0.224368"/>
        <n v="0.075"/>
        <n v="0.226533"/>
        <n v="0.245666"/>
        <n v="0.2525"/>
        <n v="0.292857"/>
        <n v="0.257071"/>
        <n v="0.22"/>
        <n v="0.243869"/>
        <n v="0.26281"/>
        <n v="0.240663"/>
        <n v="0.288877"/>
        <n v="0.264135"/>
        <n v="0.22073"/>
        <n v="0.285"/>
        <n v="0.288888"/>
        <n v="0.055"/>
        <n v="0.254536"/>
        <n v="0.283333"/>
        <n v="0.250287"/>
        <n v="0.26"/>
        <n v="0.21"/>
        <n v="0.3"/>
        <n v="0.225"/>
        <n v="0.266717"/>
        <n v="0.240924"/>
        <n v="0.255425"/>
        <n v="0.258784"/>
        <n v="0.2025"/>
        <n v="0.249095"/>
        <n v="0.25"/>
        <n v="0.261588"/>
        <n v="0.254"/>
        <n v="0.2589"/>
        <n v="0.250869"/>
        <n v="0.2599"/>
        <n v="0.241666"/>
        <n v="0.243073"/>
        <n v="0.232487"/>
        <n v="0.277777"/>
        <n v="0.264278"/>
        <n v="0.224"/>
        <n v="0.23"/>
        <n v="0.201818"/>
        <n v="0.24285"/>
        <n v="0.287777"/>
        <n v="0.271428"/>
        <n v="0.225454"/>
        <n v="0.183333"/>
        <n v="0.270712"/>
        <n v="0.280137"/>
        <n v="0.2725"/>
        <n v="0.24343"/>
      </sharedItems>
    </cacheField>
    <cacheField name="name" numFmtId="0">
      <sharedItems>
        <s v="MYRIFGH"/>
        <s v="ZNCIWJS"/>
        <s v="LYMLCLF"/>
        <s v="ZBCRDNS"/>
        <s v="YOZQTHS"/>
        <s v="HTEKJGH"/>
        <s v="FUGCFOU"/>
        <s v="YEDGQWN"/>
        <s v="MXDKMCC"/>
        <s v="KNIIYRM"/>
        <s v="CXEWLZB"/>
        <s v="GDBGXLL"/>
        <s v="XVORKCX"/>
        <s v="KAQBHHB"/>
        <s v="EGMCPIA"/>
        <s v="CEYIWDR"/>
        <s v="KKTJBBL"/>
        <s v="BWPTBPY"/>
        <s v="TQPRNGO"/>
        <s v="OMRPSSJ"/>
        <s v="TGCRCHV"/>
        <s v="QIGSCCQ"/>
        <s v="IGZQGDK"/>
        <s v="NJALGUT"/>
        <s v="GLMMSKT"/>
        <s v="EQZTMJX"/>
        <s v="HIXLDEB"/>
        <s v="ZZSRMVW"/>
        <s v="GHSPWDG"/>
        <s v="LVMCHQE"/>
        <s v="KHCVRUT"/>
        <s v="KIWCJUA"/>
        <s v="OQFYEDO"/>
        <s v="URRNCKX"/>
        <s v="OHJWQFF"/>
        <s v="PPYOPXP"/>
        <s v="SMMKQZS"/>
        <s v="JVCBQIG"/>
        <s v="HRFSLMI"/>
        <s v="DRVFZGX"/>
        <s v="GXNPGLC"/>
        <s v="HFVROIC"/>
        <s v="INKFHMA"/>
        <s v="DYIDJLP"/>
        <s v="JSCXBZP"/>
        <s v="TRZKRFP"/>
        <s v="DMPWRBQ"/>
        <s v="PFZGFIM"/>
        <s v="BJTDLNM"/>
        <s v="AFRBXMS"/>
        <s v="GKUHHHB"/>
        <s v="UTNOWGK"/>
        <s v="JROMDBY"/>
        <s v="XHHLRBL"/>
        <s v="YCBUYAB"/>
        <s v="SSGHPQF"/>
        <s v="THHBFZD"/>
        <s v="MIDVPQW"/>
        <s v="DOUCDAQ"/>
        <s v="IAJPFED"/>
        <s v="OXLOFHO"/>
        <s v="LHAYYTR"/>
        <s v="OKSOYWN"/>
        <s v="SYEUKNX"/>
        <s v="BUOLYBH"/>
        <s v="NGXVNLJ"/>
        <s v="RPOREOR"/>
        <s v="DHTNLEJ"/>
        <s v="DCZPIEU"/>
        <s v="QPHJHAL"/>
        <s v="WFALGEP"/>
        <s v="LFNRSGK"/>
        <s v="IUYBVRJ"/>
        <s v="OCWXJTU"/>
        <s v="EKBOCBN"/>
        <s v="CCGBOVT"/>
        <s v="PAXIUTV"/>
        <s v="VFLDDSA"/>
        <s v="IHIDDQY"/>
        <s v="OOTKZJI"/>
        <s v="IFAYZZM"/>
        <s v="CEMTRAE"/>
        <s v="GEILHIE"/>
        <s v="GTRDSQT"/>
        <s v="KSIUHKI"/>
        <s v="ZQVOOMV"/>
        <s v="AKGSYQP"/>
        <s v="DWTAPWD"/>
        <s v="UCXMYZC"/>
        <s v="YWNZHRS"/>
        <s v="HRXYKTP"/>
        <s v="RDKHXTO"/>
        <s v="NDDVOCX"/>
        <s v="BZMPTGQ"/>
        <s v="FNISWWD"/>
        <s v="LDVPYZL"/>
        <s v="GFVUDGC"/>
        <s v="LHVFRHP"/>
        <s v="LPQTVHA"/>
        <s v="CWHZFYI"/>
        <s v="JZGRPVT"/>
        <s v="LOBKKYS"/>
        <s v="UBTIOLN"/>
        <s v="PJIODNR"/>
        <s v="QHTNXKX"/>
        <s v="SOAFTOD"/>
        <s v="SZIDAOO"/>
        <s v="JPENRIH"/>
        <s v="CXBIUSH"/>
        <s v="DCWQNVK"/>
        <s v="NLQEXCA"/>
        <s v="DTKZXJU"/>
        <s v="HSYSUHE"/>
        <s v="WJHKYQC"/>
        <s v="VRCTBDG"/>
        <s v="NKEQGHV"/>
        <s v="LJRJXZZ"/>
        <s v="EGFOIJZ"/>
        <s v="MJTPQEF"/>
        <s v="UZWMBHQ"/>
        <s v="SHEKFXE"/>
        <s v="BHVVXMP"/>
        <s v="KVGQTVZ"/>
        <s v="YGPAISR"/>
        <s v="BQVNXBZ"/>
        <s v="EPQATJV"/>
        <s v="EYOWAAF"/>
        <s v="QAYXIAW"/>
        <s v="UGGNLVQ"/>
        <s v="BGEADFE"/>
        <s v="LOMGEQM"/>
        <s v="QEUJUDB"/>
        <s v="XUFCVQV"/>
        <s v="FPFNBEI"/>
        <s v="PIYXFMT"/>
        <s v="OCHXFGA"/>
        <s v="BESVDVP"/>
        <s v="BYZYTKS"/>
        <s v="TRISFWC"/>
        <s v="UVHMFKC"/>
        <s v="XWUULOE"/>
        <s v="WHOJNDV"/>
        <s v="BLRTNVT"/>
      </sharedItems>
    </cacheField>
    <cacheField name="category" numFmtId="0">
      <sharedItems>
        <s v="WOMENS_FASHION"/>
        <s v="HOME_FURNISHINGS"/>
        <s v="OTHER"/>
        <s v="JEWELRY"/>
        <s v="CONSUMER_ELECTRONICS"/>
        <s v="AUTO_PARTS"/>
        <s v="PERSONAL_SERVICE"/>
        <s v="BEAUTY"/>
        <s v="MENS_FASHION"/>
      </sharedItems>
    </cacheField>
    <cacheField name="subcategory" numFmtId="0">
      <sharedItems containsBlank="1">
        <s v="Women's Clothing Stores - 448120"/>
        <s v="Furniture Stores - 442110"/>
        <s v="Musical Instrument and Supplies Stores - 451140"/>
        <s v="Jewelry Stores - 448310"/>
        <s v="Elementary and Secondary Schools - 611110"/>
        <s v="Clothing Accessories Stores - 448150"/>
        <s v="All Other Health and Personal Care Stores - 446199"/>
        <s v="Automotive Parts and Accessories Stores - 441310"/>
        <s v="Shoe Stores - 448210"/>
        <s v="Offices of Dentists - 621210"/>
        <s v="Sporting Goods Stores - 451110"/>
        <s v="Luggage and Leather Goods Stores - 448320"/>
        <s v="Business to Business Electronic Markets - 425110"/>
        <s v="Cosmetics, Beauty Supplies, and Perfume Stores - 446120"/>
        <s v="Hobby, Toy, and Game Stores - 451120"/>
        <s v="Electronics Stores - 443142"/>
        <s v="Wireless Telecommunications Carriers (except Satellite) - 517210"/>
        <s v="Gift, Novelty, and Souvenir Stores - 453220"/>
        <s v="Professional and Management Development Training - 611430"/>
        <s v="All Other Miscellaneous Schools and Instruction - 611699"/>
        <s v="Security Systems Services (except Locksmiths) - 561621"/>
        <m/>
        <s v="Electrical Contractors and Other Wiring Installation Contractors - 238210"/>
        <s v="Pet and Pet Supplies Stores - 453910"/>
        <s v="Service Establishment Equipment and Supplies Merchant Wholesalers - 423850"/>
        <s v="Motorcycle, ATV, and All Other Motor Vehicle Dealers - 441228"/>
        <s v="Other Building Material Dealers - 444190"/>
        <s v="Hardware Stores - 44413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- Categorywise Prof" cacheId="0" dataCaption="" colGrandTotals="0" compact="0" compactData="0">
  <location ref="A1:E13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Profit Bucket" axis="axisCol" compact="0" numFmtId="2" outline="0" multipleItemSelectionAllowed="1" showAll="0" sortType="ascending">
      <items>
        <item x="3"/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Fico Bucket" compact="0" outline="0" multipleItemSelectionAllowed="1" showAll="0">
      <items>
        <item x="0"/>
        <item x="1"/>
        <item x="2"/>
        <item x="3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category" axis="axisRow" compact="0" outline="0" multipleItemSelectionAllowed="1" showAll="0" sortType="ascending">
      <items>
        <item x="9"/>
        <item x="5"/>
        <item x="7"/>
        <item x="4"/>
        <item x="1"/>
        <item x="3"/>
        <item x="8"/>
        <item x="2"/>
        <item x="6"/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17"/>
  </rowFields>
  <colFields>
    <field x="10"/>
  </colFields>
  <dataFields>
    <dataField name="SUM of Profit" fld="9" baseField="0"/>
  </dataFields>
</pivotTableDefinition>
</file>

<file path=xl/pivotTables/pivotTable2.xml><?xml version="1.0" encoding="utf-8"?>
<pivotTableDefinition xmlns="http://schemas.openxmlformats.org/spreadsheetml/2006/main" name="Pivot Table - Categorywise Prof 2" cacheId="0" dataCaption="" colGrandTotals="0" compact="0" compactData="0">
  <location ref="A16:E28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um_trx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Profit Bucket" axis="axisCol" compact="0" numFmtId="2" outline="0" multipleItemSelectionAllowed="1" showAll="0" sortType="ascending">
      <items>
        <item x="3"/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Fico Bucket" compact="0" outline="0" multipleItemSelectionAllowed="1" showAll="0">
      <items>
        <item x="0"/>
        <item x="1"/>
        <item x="2"/>
        <item x="3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category" axis="axisRow" compact="0" outline="0" multipleItemSelectionAllowed="1" showAll="0" sortType="ascending">
      <items>
        <item x="9"/>
        <item x="5"/>
        <item x="7"/>
        <item x="4"/>
        <item x="1"/>
        <item x="3"/>
        <item x="8"/>
        <item x="2"/>
        <item x="6"/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17"/>
  </rowFields>
  <colFields>
    <field x="10"/>
  </colFields>
  <dataFields>
    <dataField name="SUM of num_trxn" fld="5" baseField="0"/>
  </dataFields>
</pivotTableDefinition>
</file>

<file path=xl/pivotTables/pivotTable3.xml><?xml version="1.0" encoding="utf-8"?>
<pivotTableDefinition xmlns="http://schemas.openxmlformats.org/spreadsheetml/2006/main" name="Pivot Table - Bucketing of Prof" cacheId="1" dataCaption="" compact="0" compactData="0">
  <location ref="A1:E5" firstHeaderRow="0" firstDataRow="2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axis="axisRow" compact="0" numFmtId="2" outline="0" multipleItemSelectionAllowed="1" showAll="0" sortType="ascending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compact="0" outline="0" multipleItemSelectionAllowed="1" showAll="0">
      <items>
        <item x="0"/>
        <item x="1"/>
        <item x="2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0"/>
  </rowFields>
  <colFields>
    <field x="-2"/>
  </colFields>
  <dataFields>
    <dataField name="SUM of Profit" fld="9" baseField="0"/>
    <dataField name="SUM of Profit" fld="9" showDataAs="percentOfCol" baseField="0" numFmtId="10"/>
    <dataField name="SUM of num_trxn" fld="5" baseField="0"/>
    <dataField name="SUM of Sum of FICO Score" fld="12" baseField="0"/>
  </dataFields>
</pivotTableDefinition>
</file>

<file path=xl/pivotTables/pivotTable4.xml><?xml version="1.0" encoding="utf-8"?>
<pivotTableDefinition xmlns="http://schemas.openxmlformats.org/spreadsheetml/2006/main" name="Pivot Table - Bucketing of Prof 2" cacheId="1" dataCaption="" compact="0" compactData="0">
  <location ref="A10:E15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axis="axisRow" compact="0" numFmtId="2" outline="0" multipleItemSelectionAllowed="1" showAll="0" sortType="ascending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axis="axisCol" compact="0" outline="0" multipleItemSelectionAllowed="1" showAll="0" sortType="ascending">
      <items>
        <item x="2"/>
        <item x="1"/>
        <item x="0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0"/>
  </rowFields>
  <colFields>
    <field x="13"/>
  </colFields>
  <dataFields>
    <dataField name="COUNT of merchant_id" fld="1" subtotal="countNums" baseField="0"/>
  </dataFields>
</pivotTableDefinition>
</file>

<file path=xl/pivotTables/pivotTable5.xml><?xml version="1.0" encoding="utf-8"?>
<pivotTableDefinition xmlns="http://schemas.openxmlformats.org/spreadsheetml/2006/main" name="Pivot Table - Bucketing of Prof 3" cacheId="1" dataCaption="" compact="0" compactData="0">
  <location ref="A17:E22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axis="axisRow" compact="0" numFmtId="2" outline="0" multipleItemSelectionAllowed="1" showAll="0" sortType="ascending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axis="axisCol" compact="0" outline="0" multipleItemSelectionAllowed="1" showAll="0" sortType="ascending">
      <items>
        <item x="2"/>
        <item x="1"/>
        <item x="0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0"/>
  </rowFields>
  <colFields>
    <field x="13"/>
  </colFields>
  <dataFields>
    <dataField name="SUM of Profit" fld="9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Pivot Table - Bucketing of Prof 4" cacheId="1" dataCaption="" rowGrandTotals="0" colGrandTotals="0" compact="0" compactData="0">
  <location ref="A25:D29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axis="axisRow" compact="0" numFmtId="2" outline="0" multipleItemSelectionAllowed="1" showAll="0" sortType="ascending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axis="axisCol" compact="0" outline="0" multipleItemSelectionAllowed="1" showAll="0" sortType="ascending">
      <items>
        <item x="2"/>
        <item x="1"/>
        <item x="0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0"/>
  </rowFields>
  <colFields>
    <field x="13"/>
  </colFields>
  <dataFields>
    <dataField name="AVERAGE of ActPCT-PrePCT" fld="4" subtotal="average" baseField="0"/>
  </dataFields>
</pivotTableDefinition>
</file>

<file path=xl/pivotTables/pivotTable7.xml><?xml version="1.0" encoding="utf-8"?>
<pivotTableDefinition xmlns="http://schemas.openxmlformats.org/spreadsheetml/2006/main" name="Sheet1" cacheId="1" dataCaption="" compact="0" compactData="0">
  <location ref="A1:B11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compact="0" numFmtId="2" outline="0" multipleItemSelectionAllowed="1" showAll="0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compact="0" outline="0" multipleItemSelectionAllowed="1" showAll="0">
      <items>
        <item x="0"/>
        <item x="1"/>
        <item x="2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axis="axisRow" compact="0" outline="0" multipleItemSelectionAllowed="1" showAll="0" sortType="ascending">
      <items>
        <item x="5"/>
        <item x="7"/>
        <item x="4"/>
        <item x="1"/>
        <item x="3"/>
        <item x="8"/>
        <item x="2"/>
        <item x="6"/>
        <item x="0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7"/>
  </rowFields>
  <dataFields>
    <dataField name="SUM of Profit" fld="9" baseField="0"/>
  </dataFields>
</pivotTableDefinition>
</file>

<file path=xl/pivotTables/pivotTable8.xml><?xml version="1.0" encoding="utf-8"?>
<pivotTableDefinition xmlns="http://schemas.openxmlformats.org/spreadsheetml/2006/main" name="Sheet1 2" cacheId="1" dataCaption="" compact="0" compactData="0">
  <location ref="A18:B19" firstHeaderRow="0" firstDataRow="1" firstDataCol="0" rowPageCount="1" colPageCount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compact="0" numFmtId="2" outline="0" multipleItemSelectionAllowed="1" showAll="0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compact="0" outline="0" multipleItemSelectionAllowed="1" showAll="0">
      <items>
        <item x="0"/>
        <item x="1"/>
        <item x="2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ame="subcategory" axis="axisRow" compact="0" outline="0" multipleItemSelectionAllowed="1" showAll="0" sortType="ascending">
      <items>
        <item x="21"/>
        <item x="6"/>
        <item x="19"/>
        <item x="7"/>
        <item x="12"/>
        <item x="5"/>
        <item x="13"/>
        <item x="22"/>
        <item x="15"/>
        <item x="4"/>
        <item x="1"/>
        <item x="17"/>
        <item x="27"/>
        <item x="14"/>
        <item x="3"/>
        <item x="11"/>
        <item x="25"/>
        <item x="2"/>
        <item x="9"/>
        <item x="26"/>
        <item x="23"/>
        <item x="18"/>
        <item x="20"/>
        <item x="24"/>
        <item x="8"/>
        <item x="10"/>
        <item x="16"/>
        <item x="0"/>
        <item t="default"/>
      </items>
    </pivotField>
  </pivotFields>
  <rowFields>
    <field x="18"/>
  </rowFields>
  <pageFields>
    <pageField fld="17"/>
  </pageFields>
  <dataFields>
    <dataField name="SUM of Profit" fld="9" baseField="0"/>
  </dataFields>
</pivotTableDefinition>
</file>

<file path=xl/pivotTables/pivotTable9.xml><?xml version="1.0" encoding="utf-8"?>
<pivotTableDefinition xmlns="http://schemas.openxmlformats.org/spreadsheetml/2006/main" name="Sheet1 3" cacheId="1" dataCaption="" compact="0" compactData="0">
  <location ref="A28:B48" firstHeaderRow="0" firstDataRow="1" firstDataCol="0" rowPageCount="1" colPageCount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ual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edicted_repayment_pc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ctPCT-PrePC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num_trx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vg_auth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avg_loan_am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Total Loan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ofit Bucket" compact="0" numFmtId="2" outline="0" multipleItemSelectionAllowed="1" showAll="0">
      <items>
        <item x="0"/>
        <item x="1"/>
        <item x="2"/>
        <item t="default"/>
      </items>
    </pivotField>
    <pivotField name="avg_f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Sum of FICO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Fico Bucket" compact="0" outline="0" multipleItemSelectionAllowed="1" showAll="0">
      <items>
        <item x="0"/>
        <item x="1"/>
        <item x="2"/>
        <item t="default"/>
      </items>
    </pivotField>
    <pivotField name="avg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g_ap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category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name="subcategory" axis="axisRow" compact="0" outline="0" multipleItemSelectionAllowed="1" showAll="0" sortType="ascending">
      <items>
        <item x="21"/>
        <item x="6"/>
        <item x="19"/>
        <item x="7"/>
        <item x="12"/>
        <item x="5"/>
        <item x="13"/>
        <item x="22"/>
        <item x="15"/>
        <item x="4"/>
        <item x="1"/>
        <item x="17"/>
        <item x="27"/>
        <item x="14"/>
        <item x="3"/>
        <item x="11"/>
        <item x="25"/>
        <item x="2"/>
        <item x="9"/>
        <item x="26"/>
        <item x="23"/>
        <item x="18"/>
        <item x="20"/>
        <item x="24"/>
        <item x="8"/>
        <item x="10"/>
        <item x="16"/>
        <item x="0"/>
        <item t="default"/>
      </items>
    </pivotField>
  </pivotFields>
  <rowFields>
    <field x="18"/>
  </rowFields>
  <pageFields>
    <pageField fld="17"/>
  </pageFields>
  <dataFields>
    <dataField name="SUM of Profit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0"/>
    <col customWidth="1" min="3" max="3" width="23.57"/>
    <col customWidth="1" min="4" max="4" width="26.57"/>
    <col customWidth="1" min="5" max="5" width="16.86"/>
    <col customWidth="1" min="6" max="6" width="12.57"/>
    <col customWidth="1" min="7" max="7" width="16.57"/>
    <col customWidth="1" min="8" max="8" width="16.29"/>
    <col customWidth="1" min="9" max="10" width="20.43"/>
    <col customWidth="1" min="11" max="11" width="17.57"/>
    <col customWidth="1" min="12" max="12" width="11.14"/>
    <col customWidth="1" min="13" max="14" width="19.86"/>
    <col customWidth="1" min="15" max="15" width="12.14"/>
    <col customWidth="1" min="16" max="16" width="14.14"/>
    <col customWidth="1" min="17" max="17" width="11.0"/>
    <col customWidth="1" min="18" max="18" width="23.86"/>
    <col customWidth="1" min="19" max="19" width="68.29"/>
    <col customWidth="1" min="20" max="20" width="8.71"/>
    <col customWidth="1" min="21" max="21" width="14.14"/>
    <col customWidth="1" min="22" max="34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2" t="s">
        <v>11</v>
      </c>
      <c r="M1" s="9" t="s">
        <v>12</v>
      </c>
      <c r="N1" s="9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10" t="s">
        <v>0</v>
      </c>
      <c r="U1" s="10" t="s">
        <v>0</v>
      </c>
      <c r="V1" s="10" t="s">
        <v>0</v>
      </c>
      <c r="W1" s="10" t="s">
        <v>0</v>
      </c>
      <c r="X1" s="10" t="s">
        <v>0</v>
      </c>
      <c r="Y1" s="10" t="s">
        <v>0</v>
      </c>
      <c r="Z1" s="10" t="s">
        <v>0</v>
      </c>
      <c r="AA1" s="10" t="s">
        <v>0</v>
      </c>
      <c r="AB1" s="10" t="s">
        <v>0</v>
      </c>
      <c r="AC1" s="10" t="s">
        <v>0</v>
      </c>
      <c r="AD1" s="10" t="s">
        <v>0</v>
      </c>
      <c r="AE1" s="10" t="s">
        <v>0</v>
      </c>
      <c r="AF1" s="10" t="s">
        <v>0</v>
      </c>
      <c r="AG1" s="10" t="s">
        <v>0</v>
      </c>
      <c r="AH1" s="10" t="s">
        <v>0</v>
      </c>
    </row>
    <row r="2">
      <c r="A2" s="2">
        <v>0.0</v>
      </c>
      <c r="B2" s="1">
        <v>78986.0</v>
      </c>
      <c r="C2" s="11">
        <v>0.927466048</v>
      </c>
      <c r="D2" s="11">
        <v>0.948424716</v>
      </c>
      <c r="E2" s="12">
        <f t="shared" ref="E2:E144" si="1">C2-D2</f>
        <v>-0.020958668</v>
      </c>
      <c r="F2" s="13">
        <v>6331.0</v>
      </c>
      <c r="G2" s="14">
        <v>491.650278</v>
      </c>
      <c r="H2" s="14">
        <v>473.727737</v>
      </c>
      <c r="I2" s="7">
        <f t="shared" ref="I2:I144" si="2">H2*F2</f>
        <v>2999170.303</v>
      </c>
      <c r="J2" s="7">
        <f t="shared" ref="J2:J144" si="3">0.02*I2</f>
        <v>59983.40606</v>
      </c>
      <c r="K2" s="15" t="str">
        <f t="shared" ref="K2:K144" si="4">XLOOKUP(J2,$V$5:$V$7,$U$5:$U$7,,-1)</f>
        <v>High</v>
      </c>
      <c r="L2" s="1">
        <v>643.0</v>
      </c>
      <c r="M2" s="16">
        <f t="shared" ref="M2:M144" si="5">L2*F2</f>
        <v>4070833</v>
      </c>
      <c r="N2" s="16" t="str">
        <f t="shared" ref="N2:N144" si="6">XLOOKUP(L2,$V$10:$V$12,$U$10:$U$12,,-1)</f>
        <v>Okay</v>
      </c>
      <c r="O2" s="1">
        <v>8.0</v>
      </c>
      <c r="P2" s="11">
        <v>0.251198</v>
      </c>
      <c r="Q2" s="1" t="s">
        <v>19</v>
      </c>
      <c r="R2" s="1" t="s">
        <v>20</v>
      </c>
      <c r="S2" s="1" t="s">
        <v>21</v>
      </c>
    </row>
    <row r="3">
      <c r="A3" s="2">
        <v>1.0</v>
      </c>
      <c r="B3" s="1">
        <v>54871.0</v>
      </c>
      <c r="C3" s="11">
        <v>0.983798199</v>
      </c>
      <c r="D3" s="11">
        <v>0.978641401</v>
      </c>
      <c r="E3" s="12">
        <f t="shared" si="1"/>
        <v>0.005156798</v>
      </c>
      <c r="F3" s="13">
        <v>3293.0</v>
      </c>
      <c r="G3" s="14">
        <v>862.99671</v>
      </c>
      <c r="H3" s="14">
        <v>862.555109</v>
      </c>
      <c r="I3" s="7">
        <f t="shared" si="2"/>
        <v>2840393.974</v>
      </c>
      <c r="J3" s="7">
        <f t="shared" si="3"/>
        <v>56807.87948</v>
      </c>
      <c r="K3" s="15" t="str">
        <f t="shared" si="4"/>
        <v>High</v>
      </c>
      <c r="L3" s="1">
        <v>715.0</v>
      </c>
      <c r="M3" s="16">
        <f t="shared" si="5"/>
        <v>2354495</v>
      </c>
      <c r="N3" s="16" t="str">
        <f t="shared" si="6"/>
        <v>Good</v>
      </c>
      <c r="O3" s="1">
        <v>6.0</v>
      </c>
      <c r="P3" s="11">
        <v>0.0</v>
      </c>
      <c r="Q3" s="1" t="s">
        <v>22</v>
      </c>
      <c r="R3" s="1" t="s">
        <v>23</v>
      </c>
      <c r="S3" s="1" t="s">
        <v>24</v>
      </c>
    </row>
    <row r="4">
      <c r="A4" s="2">
        <v>2.0</v>
      </c>
      <c r="B4" s="1">
        <v>86469.0</v>
      </c>
      <c r="C4" s="11">
        <v>0.936781581</v>
      </c>
      <c r="D4" s="11">
        <v>0.965042373</v>
      </c>
      <c r="E4" s="12">
        <f t="shared" si="1"/>
        <v>-0.028260792</v>
      </c>
      <c r="F4" s="13">
        <v>2670.0</v>
      </c>
      <c r="G4" s="14">
        <v>636.689936</v>
      </c>
      <c r="H4" s="14">
        <v>620.229734</v>
      </c>
      <c r="I4" s="7">
        <f t="shared" si="2"/>
        <v>1656013.39</v>
      </c>
      <c r="J4" s="7">
        <f t="shared" si="3"/>
        <v>33120.2678</v>
      </c>
      <c r="K4" s="15" t="str">
        <f t="shared" si="4"/>
        <v>High</v>
      </c>
      <c r="L4" s="1">
        <v>664.0</v>
      </c>
      <c r="M4" s="16">
        <f t="shared" si="5"/>
        <v>1772880</v>
      </c>
      <c r="N4" s="16" t="str">
        <f t="shared" si="6"/>
        <v>Okay</v>
      </c>
      <c r="O4" s="1">
        <v>8.0</v>
      </c>
      <c r="P4" s="11">
        <v>0.214657</v>
      </c>
      <c r="Q4" s="1" t="s">
        <v>25</v>
      </c>
      <c r="R4" s="17" t="s">
        <v>20</v>
      </c>
      <c r="S4" s="1" t="s">
        <v>21</v>
      </c>
      <c r="U4" s="18" t="s">
        <v>26</v>
      </c>
    </row>
    <row r="5">
      <c r="A5" s="2">
        <v>3.0</v>
      </c>
      <c r="B5" s="1">
        <v>42719.0</v>
      </c>
      <c r="C5" s="11">
        <v>0.96174276</v>
      </c>
      <c r="D5" s="11">
        <v>0.945634244</v>
      </c>
      <c r="E5" s="12">
        <f t="shared" si="1"/>
        <v>0.016108516</v>
      </c>
      <c r="F5" s="13">
        <v>570.0</v>
      </c>
      <c r="G5" s="14">
        <v>719.714054</v>
      </c>
      <c r="H5" s="14">
        <v>692.877934</v>
      </c>
      <c r="I5" s="7">
        <f t="shared" si="2"/>
        <v>394940.4224</v>
      </c>
      <c r="J5" s="7">
        <f t="shared" si="3"/>
        <v>7898.808448</v>
      </c>
      <c r="K5" s="15" t="str">
        <f t="shared" si="4"/>
        <v>High</v>
      </c>
      <c r="L5" s="1">
        <v>655.0</v>
      </c>
      <c r="M5" s="16">
        <f t="shared" si="5"/>
        <v>373350</v>
      </c>
      <c r="N5" s="16" t="str">
        <f t="shared" si="6"/>
        <v>Okay</v>
      </c>
      <c r="O5" s="1">
        <v>10.0</v>
      </c>
      <c r="P5" s="11">
        <v>0.257577</v>
      </c>
      <c r="Q5" s="1" t="s">
        <v>27</v>
      </c>
      <c r="R5" s="1" t="s">
        <v>28</v>
      </c>
      <c r="S5" s="1" t="s">
        <v>29</v>
      </c>
      <c r="U5" s="19" t="s">
        <v>30</v>
      </c>
      <c r="V5" s="19">
        <v>5000.0</v>
      </c>
    </row>
    <row r="6">
      <c r="A6" s="2">
        <v>4.0</v>
      </c>
      <c r="B6" s="1">
        <v>40242.0</v>
      </c>
      <c r="C6" s="11">
        <v>0.867272663</v>
      </c>
      <c r="D6" s="11">
        <v>0.902407609</v>
      </c>
      <c r="E6" s="12">
        <f t="shared" si="1"/>
        <v>-0.035134946</v>
      </c>
      <c r="F6" s="13">
        <v>317.0</v>
      </c>
      <c r="G6" s="14">
        <v>380.978427</v>
      </c>
      <c r="H6" s="14">
        <v>374.832065</v>
      </c>
      <c r="I6" s="7">
        <f t="shared" si="2"/>
        <v>118821.7646</v>
      </c>
      <c r="J6" s="7">
        <f t="shared" si="3"/>
        <v>2376.435292</v>
      </c>
      <c r="K6" s="15" t="str">
        <f t="shared" si="4"/>
        <v>Medium</v>
      </c>
      <c r="L6" s="1">
        <v>626.0</v>
      </c>
      <c r="M6" s="16">
        <f t="shared" si="5"/>
        <v>198442</v>
      </c>
      <c r="N6" s="16" t="str">
        <f t="shared" si="6"/>
        <v>Okay</v>
      </c>
      <c r="O6" s="1">
        <v>9.0</v>
      </c>
      <c r="P6" s="11">
        <v>0.160714</v>
      </c>
      <c r="Q6" s="1" t="s">
        <v>31</v>
      </c>
      <c r="R6" s="1" t="s">
        <v>32</v>
      </c>
      <c r="S6" s="1" t="s">
        <v>33</v>
      </c>
      <c r="U6" s="19" t="s">
        <v>34</v>
      </c>
      <c r="V6" s="19">
        <v>1000.0</v>
      </c>
    </row>
    <row r="7">
      <c r="A7" s="2">
        <v>5.0</v>
      </c>
      <c r="B7" s="1">
        <v>11801.0</v>
      </c>
      <c r="C7" s="11">
        <v>0.822480349</v>
      </c>
      <c r="D7" s="11">
        <v>0.900832479</v>
      </c>
      <c r="E7" s="12">
        <f t="shared" si="1"/>
        <v>-0.07835213</v>
      </c>
      <c r="F7" s="13">
        <v>309.0</v>
      </c>
      <c r="G7" s="14">
        <v>179.416385</v>
      </c>
      <c r="H7" s="14">
        <v>177.013298</v>
      </c>
      <c r="I7" s="7">
        <f t="shared" si="2"/>
        <v>54697.10908</v>
      </c>
      <c r="J7" s="7">
        <f t="shared" si="3"/>
        <v>1093.942182</v>
      </c>
      <c r="K7" s="15" t="str">
        <f t="shared" si="4"/>
        <v>Medium</v>
      </c>
      <c r="L7" s="1">
        <v>645.0</v>
      </c>
      <c r="M7" s="16">
        <f t="shared" si="5"/>
        <v>199305</v>
      </c>
      <c r="N7" s="16" t="str">
        <f t="shared" si="6"/>
        <v>Okay</v>
      </c>
      <c r="O7" s="1">
        <v>7.0</v>
      </c>
      <c r="P7" s="11">
        <v>0.24862</v>
      </c>
      <c r="Q7" s="1" t="s">
        <v>35</v>
      </c>
      <c r="R7" s="1" t="s">
        <v>20</v>
      </c>
      <c r="S7" s="1" t="s">
        <v>21</v>
      </c>
      <c r="U7" s="19" t="s">
        <v>36</v>
      </c>
      <c r="V7" s="19">
        <v>1.0</v>
      </c>
    </row>
    <row r="8">
      <c r="A8" s="2">
        <v>6.0</v>
      </c>
      <c r="B8" s="1">
        <v>25861.0</v>
      </c>
      <c r="C8" s="11">
        <v>0.899819118</v>
      </c>
      <c r="D8" s="11">
        <v>0.884479119</v>
      </c>
      <c r="E8" s="12">
        <f t="shared" si="1"/>
        <v>0.015339999</v>
      </c>
      <c r="F8" s="13">
        <v>248.0</v>
      </c>
      <c r="G8" s="14">
        <v>271.239637</v>
      </c>
      <c r="H8" s="14">
        <v>265.612228</v>
      </c>
      <c r="I8" s="7">
        <f t="shared" si="2"/>
        <v>65871.83254</v>
      </c>
      <c r="J8" s="7">
        <f t="shared" si="3"/>
        <v>1317.436651</v>
      </c>
      <c r="K8" s="15" t="str">
        <f t="shared" si="4"/>
        <v>Medium</v>
      </c>
      <c r="L8" s="1">
        <v>611.0</v>
      </c>
      <c r="M8" s="16">
        <f t="shared" si="5"/>
        <v>151528</v>
      </c>
      <c r="N8" s="16" t="str">
        <f t="shared" si="6"/>
        <v>Okay</v>
      </c>
      <c r="O8" s="1">
        <v>9.0</v>
      </c>
      <c r="P8" s="11">
        <v>0.28342</v>
      </c>
      <c r="Q8" s="1" t="s">
        <v>37</v>
      </c>
      <c r="R8" s="1" t="s">
        <v>38</v>
      </c>
      <c r="S8" s="1" t="s">
        <v>39</v>
      </c>
    </row>
    <row r="9">
      <c r="A9" s="2">
        <v>7.0</v>
      </c>
      <c r="B9" s="1">
        <v>27822.0</v>
      </c>
      <c r="C9" s="11">
        <v>0.85552462</v>
      </c>
      <c r="D9" s="11">
        <v>0.91609386</v>
      </c>
      <c r="E9" s="12">
        <f t="shared" si="1"/>
        <v>-0.06056924</v>
      </c>
      <c r="F9" s="13">
        <v>221.0</v>
      </c>
      <c r="G9" s="14">
        <v>182.208405</v>
      </c>
      <c r="H9" s="14">
        <v>181.451697</v>
      </c>
      <c r="I9" s="7">
        <f t="shared" si="2"/>
        <v>40100.82504</v>
      </c>
      <c r="J9" s="7">
        <f t="shared" si="3"/>
        <v>802.0165007</v>
      </c>
      <c r="K9" s="15" t="str">
        <f t="shared" si="4"/>
        <v>Small</v>
      </c>
      <c r="L9" s="1">
        <v>649.0</v>
      </c>
      <c r="M9" s="16">
        <f t="shared" si="5"/>
        <v>143429</v>
      </c>
      <c r="N9" s="16" t="str">
        <f t="shared" si="6"/>
        <v>Okay</v>
      </c>
      <c r="O9" s="1">
        <v>6.0</v>
      </c>
      <c r="P9" s="11">
        <v>0.241192</v>
      </c>
      <c r="Q9" s="1" t="s">
        <v>40</v>
      </c>
      <c r="R9" s="1" t="s">
        <v>20</v>
      </c>
      <c r="S9" s="1" t="s">
        <v>41</v>
      </c>
      <c r="U9" s="18" t="s">
        <v>42</v>
      </c>
    </row>
    <row r="10">
      <c r="A10" s="2">
        <v>8.0</v>
      </c>
      <c r="B10" s="1">
        <v>17371.0</v>
      </c>
      <c r="C10" s="11">
        <v>0.881806665</v>
      </c>
      <c r="D10" s="11">
        <v>0.958574379</v>
      </c>
      <c r="E10" s="12">
        <f t="shared" si="1"/>
        <v>-0.076767714</v>
      </c>
      <c r="F10" s="13">
        <v>192.0</v>
      </c>
      <c r="G10" s="14">
        <v>596.997009</v>
      </c>
      <c r="H10" s="14">
        <v>568.42176</v>
      </c>
      <c r="I10" s="7">
        <f t="shared" si="2"/>
        <v>109136.9779</v>
      </c>
      <c r="J10" s="7">
        <f t="shared" si="3"/>
        <v>2182.739558</v>
      </c>
      <c r="K10" s="15" t="str">
        <f t="shared" si="4"/>
        <v>Medium</v>
      </c>
      <c r="L10" s="1">
        <v>652.0</v>
      </c>
      <c r="M10" s="16">
        <f t="shared" si="5"/>
        <v>125184</v>
      </c>
      <c r="N10" s="16" t="str">
        <f t="shared" si="6"/>
        <v>Okay</v>
      </c>
      <c r="O10" s="1">
        <v>9.0</v>
      </c>
      <c r="P10" s="11">
        <v>0.28342</v>
      </c>
      <c r="Q10" s="1" t="s">
        <v>43</v>
      </c>
      <c r="R10" s="1" t="s">
        <v>20</v>
      </c>
      <c r="S10" s="1" t="s">
        <v>21</v>
      </c>
      <c r="U10" s="19" t="s">
        <v>44</v>
      </c>
      <c r="V10" s="19">
        <v>680.0</v>
      </c>
    </row>
    <row r="11">
      <c r="A11" s="2">
        <v>9.0</v>
      </c>
      <c r="B11" s="1">
        <v>21004.0</v>
      </c>
      <c r="C11" s="11">
        <v>0.882083497</v>
      </c>
      <c r="D11" s="11">
        <v>0.880738269</v>
      </c>
      <c r="E11" s="12">
        <f t="shared" si="1"/>
        <v>0.001345228</v>
      </c>
      <c r="F11" s="13">
        <v>190.0</v>
      </c>
      <c r="G11" s="14">
        <v>331.981588</v>
      </c>
      <c r="H11" s="14">
        <v>321.650807</v>
      </c>
      <c r="I11" s="7">
        <f t="shared" si="2"/>
        <v>61113.65333</v>
      </c>
      <c r="J11" s="7">
        <f t="shared" si="3"/>
        <v>1222.273067</v>
      </c>
      <c r="K11" s="15" t="str">
        <f t="shared" si="4"/>
        <v>Medium</v>
      </c>
      <c r="L11" s="1">
        <v>619.0</v>
      </c>
      <c r="M11" s="16">
        <f t="shared" si="5"/>
        <v>117610</v>
      </c>
      <c r="N11" s="16" t="str">
        <f t="shared" si="6"/>
        <v>Okay</v>
      </c>
      <c r="O11" s="1">
        <v>8.0</v>
      </c>
      <c r="P11" s="11">
        <v>0.26037</v>
      </c>
      <c r="Q11" s="1" t="s">
        <v>45</v>
      </c>
      <c r="R11" s="1" t="s">
        <v>32</v>
      </c>
      <c r="S11" s="1" t="s">
        <v>33</v>
      </c>
      <c r="U11" s="19" t="s">
        <v>46</v>
      </c>
      <c r="V11" s="19">
        <v>600.0</v>
      </c>
    </row>
    <row r="12">
      <c r="A12" s="2">
        <v>10.0</v>
      </c>
      <c r="B12" s="1">
        <v>53810.0</v>
      </c>
      <c r="C12" s="11">
        <v>0.948553131</v>
      </c>
      <c r="D12" s="11">
        <v>0.963007866</v>
      </c>
      <c r="E12" s="12">
        <f t="shared" si="1"/>
        <v>-0.014454735</v>
      </c>
      <c r="F12" s="13">
        <v>164.0</v>
      </c>
      <c r="G12" s="14">
        <v>1289.526452</v>
      </c>
      <c r="H12" s="14">
        <v>1218.853333</v>
      </c>
      <c r="I12" s="7">
        <f t="shared" si="2"/>
        <v>199891.9466</v>
      </c>
      <c r="J12" s="7">
        <f t="shared" si="3"/>
        <v>3997.838932</v>
      </c>
      <c r="K12" s="15" t="str">
        <f t="shared" si="4"/>
        <v>Medium</v>
      </c>
      <c r="L12" s="1">
        <v>655.0</v>
      </c>
      <c r="M12" s="16">
        <f t="shared" si="5"/>
        <v>107420</v>
      </c>
      <c r="N12" s="16" t="str">
        <f t="shared" si="6"/>
        <v>Okay</v>
      </c>
      <c r="O12" s="1">
        <v>10.0</v>
      </c>
      <c r="P12" s="11">
        <v>0.256574</v>
      </c>
      <c r="Q12" s="1" t="s">
        <v>47</v>
      </c>
      <c r="R12" s="1" t="s">
        <v>23</v>
      </c>
      <c r="S12" s="1" t="s">
        <v>24</v>
      </c>
      <c r="U12" s="19" t="s">
        <v>48</v>
      </c>
      <c r="V12" s="19">
        <v>1.0</v>
      </c>
    </row>
    <row r="13">
      <c r="A13" s="2">
        <v>11.0</v>
      </c>
      <c r="B13" s="1">
        <v>12368.0</v>
      </c>
      <c r="C13" s="11">
        <v>0.893519443</v>
      </c>
      <c r="D13" s="11">
        <v>0.947608638</v>
      </c>
      <c r="E13" s="12">
        <f t="shared" si="1"/>
        <v>-0.054089195</v>
      </c>
      <c r="F13" s="13">
        <v>161.0</v>
      </c>
      <c r="G13" s="14">
        <v>1010.457003</v>
      </c>
      <c r="H13" s="14">
        <v>976.891167</v>
      </c>
      <c r="I13" s="7">
        <f t="shared" si="2"/>
        <v>157279.4779</v>
      </c>
      <c r="J13" s="7">
        <f t="shared" si="3"/>
        <v>3145.589558</v>
      </c>
      <c r="K13" s="15" t="str">
        <f t="shared" si="4"/>
        <v>Medium</v>
      </c>
      <c r="L13" s="1">
        <v>660.0</v>
      </c>
      <c r="M13" s="16">
        <f t="shared" si="5"/>
        <v>106260</v>
      </c>
      <c r="N13" s="16" t="str">
        <f t="shared" si="6"/>
        <v>Okay</v>
      </c>
      <c r="O13" s="1">
        <v>10.0</v>
      </c>
      <c r="P13" s="11">
        <v>0.245087</v>
      </c>
      <c r="Q13" s="1" t="s">
        <v>49</v>
      </c>
      <c r="R13" s="1" t="s">
        <v>28</v>
      </c>
      <c r="S13" s="1" t="s">
        <v>50</v>
      </c>
    </row>
    <row r="14">
      <c r="A14" s="2">
        <v>12.0</v>
      </c>
      <c r="B14" s="1">
        <v>64462.0</v>
      </c>
      <c r="C14" s="11">
        <v>0.884996832</v>
      </c>
      <c r="D14" s="11">
        <v>0.920496057</v>
      </c>
      <c r="E14" s="12">
        <f t="shared" si="1"/>
        <v>-0.035499225</v>
      </c>
      <c r="F14" s="13">
        <v>156.0</v>
      </c>
      <c r="G14" s="14">
        <v>534.344935</v>
      </c>
      <c r="H14" s="14">
        <v>512.586309</v>
      </c>
      <c r="I14" s="7">
        <f t="shared" si="2"/>
        <v>79963.4642</v>
      </c>
      <c r="J14" s="7">
        <f t="shared" si="3"/>
        <v>1599.269284</v>
      </c>
      <c r="K14" s="15" t="str">
        <f t="shared" si="4"/>
        <v>Medium</v>
      </c>
      <c r="L14" s="1">
        <v>645.0</v>
      </c>
      <c r="M14" s="16">
        <f t="shared" si="5"/>
        <v>100620</v>
      </c>
      <c r="N14" s="16" t="str">
        <f t="shared" si="6"/>
        <v>Okay</v>
      </c>
      <c r="O14" s="1">
        <v>8.0</v>
      </c>
      <c r="P14" s="11">
        <v>0.249971</v>
      </c>
      <c r="Q14" s="1" t="s">
        <v>51</v>
      </c>
      <c r="R14" s="1" t="s">
        <v>52</v>
      </c>
      <c r="S14" s="1" t="s">
        <v>53</v>
      </c>
    </row>
    <row r="15">
      <c r="A15" s="2">
        <v>13.0</v>
      </c>
      <c r="B15" s="1">
        <v>14754.0</v>
      </c>
      <c r="C15" s="11">
        <v>0.870808327</v>
      </c>
      <c r="D15" s="11">
        <v>0.943916675</v>
      </c>
      <c r="E15" s="12">
        <f t="shared" si="1"/>
        <v>-0.073108348</v>
      </c>
      <c r="F15" s="13">
        <v>142.0</v>
      </c>
      <c r="G15" s="14">
        <v>407.861701</v>
      </c>
      <c r="H15" s="14">
        <v>396.634793</v>
      </c>
      <c r="I15" s="7">
        <f t="shared" si="2"/>
        <v>56322.14061</v>
      </c>
      <c r="J15" s="7">
        <f t="shared" si="3"/>
        <v>1126.442812</v>
      </c>
      <c r="K15" s="15" t="str">
        <f t="shared" si="4"/>
        <v>Medium</v>
      </c>
      <c r="L15" s="1">
        <v>630.0</v>
      </c>
      <c r="M15" s="16">
        <f t="shared" si="5"/>
        <v>89460</v>
      </c>
      <c r="N15" s="16" t="str">
        <f t="shared" si="6"/>
        <v>Okay</v>
      </c>
      <c r="O15" s="1">
        <v>7.0</v>
      </c>
      <c r="P15" s="11">
        <v>0.268265</v>
      </c>
      <c r="Q15" s="1" t="s">
        <v>54</v>
      </c>
      <c r="R15" s="1" t="s">
        <v>28</v>
      </c>
      <c r="S15" s="1" t="s">
        <v>50</v>
      </c>
    </row>
    <row r="16">
      <c r="A16" s="2">
        <v>14.0</v>
      </c>
      <c r="B16" s="1">
        <v>37889.0</v>
      </c>
      <c r="C16" s="11">
        <v>0.944777353</v>
      </c>
      <c r="D16" s="11">
        <v>0.937538007</v>
      </c>
      <c r="E16" s="12">
        <f t="shared" si="1"/>
        <v>0.007239346</v>
      </c>
      <c r="F16" s="13">
        <v>141.0</v>
      </c>
      <c r="G16" s="14">
        <v>694.398288</v>
      </c>
      <c r="H16" s="14">
        <v>681.456756</v>
      </c>
      <c r="I16" s="7">
        <f t="shared" si="2"/>
        <v>96085.4026</v>
      </c>
      <c r="J16" s="7">
        <f t="shared" si="3"/>
        <v>1921.708052</v>
      </c>
      <c r="K16" s="15" t="str">
        <f t="shared" si="4"/>
        <v>Medium</v>
      </c>
      <c r="L16" s="1">
        <v>638.0</v>
      </c>
      <c r="M16" s="16">
        <f t="shared" si="5"/>
        <v>89958</v>
      </c>
      <c r="N16" s="16" t="str">
        <f t="shared" si="6"/>
        <v>Okay</v>
      </c>
      <c r="O16" s="1">
        <v>10.0</v>
      </c>
      <c r="P16" s="11">
        <v>0.28342</v>
      </c>
      <c r="Q16" s="1" t="s">
        <v>55</v>
      </c>
      <c r="R16" s="1" t="s">
        <v>28</v>
      </c>
      <c r="S16" s="1" t="s">
        <v>56</v>
      </c>
    </row>
    <row r="17">
      <c r="A17" s="2">
        <v>15.0</v>
      </c>
      <c r="B17" s="1">
        <v>47974.0</v>
      </c>
      <c r="C17" s="11">
        <v>0.952664108</v>
      </c>
      <c r="D17" s="11">
        <v>0.946363036</v>
      </c>
      <c r="E17" s="12">
        <f t="shared" si="1"/>
        <v>0.006301072</v>
      </c>
      <c r="F17" s="13">
        <v>107.0</v>
      </c>
      <c r="G17" s="14">
        <v>1177.122222</v>
      </c>
      <c r="H17" s="14">
        <v>1119.844444</v>
      </c>
      <c r="I17" s="7">
        <f t="shared" si="2"/>
        <v>119823.3555</v>
      </c>
      <c r="J17" s="7">
        <f t="shared" si="3"/>
        <v>2396.46711</v>
      </c>
      <c r="K17" s="15" t="str">
        <f t="shared" si="4"/>
        <v>Medium</v>
      </c>
      <c r="L17" s="1">
        <v>680.0</v>
      </c>
      <c r="M17" s="16">
        <f t="shared" si="5"/>
        <v>72760</v>
      </c>
      <c r="N17" s="16" t="str">
        <f t="shared" si="6"/>
        <v>Good</v>
      </c>
      <c r="O17" s="1">
        <v>9.0</v>
      </c>
      <c r="P17" s="11">
        <v>0.249985</v>
      </c>
      <c r="Q17" s="1" t="s">
        <v>57</v>
      </c>
      <c r="R17" s="1" t="s">
        <v>58</v>
      </c>
      <c r="S17" s="1" t="s">
        <v>59</v>
      </c>
    </row>
    <row r="18">
      <c r="A18" s="2">
        <v>16.0</v>
      </c>
      <c r="B18" s="1">
        <v>25557.0</v>
      </c>
      <c r="C18" s="11">
        <v>0.963223209</v>
      </c>
      <c r="D18" s="11">
        <v>0.950355599</v>
      </c>
      <c r="E18" s="12">
        <f t="shared" si="1"/>
        <v>0.01286761</v>
      </c>
      <c r="F18" s="13">
        <v>105.0</v>
      </c>
      <c r="G18" s="14">
        <v>721.509411</v>
      </c>
      <c r="H18" s="14">
        <v>688.919738</v>
      </c>
      <c r="I18" s="7">
        <f t="shared" si="2"/>
        <v>72336.57249</v>
      </c>
      <c r="J18" s="7">
        <f t="shared" si="3"/>
        <v>1446.73145</v>
      </c>
      <c r="K18" s="15" t="str">
        <f t="shared" si="4"/>
        <v>Medium</v>
      </c>
      <c r="L18" s="1">
        <v>635.0</v>
      </c>
      <c r="M18" s="16">
        <f t="shared" si="5"/>
        <v>66675</v>
      </c>
      <c r="N18" s="16" t="str">
        <f t="shared" si="6"/>
        <v>Okay</v>
      </c>
      <c r="O18" s="1">
        <v>9.0</v>
      </c>
      <c r="P18" s="11">
        <v>0.258593</v>
      </c>
      <c r="Q18" s="1" t="s">
        <v>60</v>
      </c>
      <c r="R18" s="1" t="s">
        <v>28</v>
      </c>
      <c r="S18" s="1" t="s">
        <v>50</v>
      </c>
    </row>
    <row r="19">
      <c r="A19" s="2">
        <v>17.0</v>
      </c>
      <c r="B19" s="1">
        <v>56990.0</v>
      </c>
      <c r="C19" s="11">
        <v>0.874464396</v>
      </c>
      <c r="D19" s="11">
        <v>0.889925156</v>
      </c>
      <c r="E19" s="12">
        <f t="shared" si="1"/>
        <v>-0.01546076</v>
      </c>
      <c r="F19" s="13">
        <v>89.0</v>
      </c>
      <c r="G19" s="14">
        <v>411.491296</v>
      </c>
      <c r="H19" s="14">
        <v>404.08679</v>
      </c>
      <c r="I19" s="7">
        <f t="shared" si="2"/>
        <v>35963.72431</v>
      </c>
      <c r="J19" s="7">
        <f t="shared" si="3"/>
        <v>719.2744862</v>
      </c>
      <c r="K19" s="15" t="str">
        <f t="shared" si="4"/>
        <v>Small</v>
      </c>
      <c r="L19" s="1">
        <v>640.0</v>
      </c>
      <c r="M19" s="16">
        <f t="shared" si="5"/>
        <v>56960</v>
      </c>
      <c r="N19" s="16" t="str">
        <f t="shared" si="6"/>
        <v>Okay</v>
      </c>
      <c r="O19" s="1">
        <v>8.0</v>
      </c>
      <c r="P19" s="11">
        <v>0.254739</v>
      </c>
      <c r="Q19" s="1" t="s">
        <v>61</v>
      </c>
      <c r="R19" s="1" t="s">
        <v>28</v>
      </c>
      <c r="S19" s="1" t="s">
        <v>62</v>
      </c>
    </row>
    <row r="20">
      <c r="A20" s="2">
        <v>18.0</v>
      </c>
      <c r="B20" s="1">
        <v>67386.0</v>
      </c>
      <c r="C20" s="11">
        <v>0.937308581</v>
      </c>
      <c r="D20" s="11">
        <v>0.922501662</v>
      </c>
      <c r="E20" s="12">
        <f t="shared" si="1"/>
        <v>0.014806919</v>
      </c>
      <c r="F20" s="13">
        <v>89.0</v>
      </c>
      <c r="G20" s="14">
        <v>1018.673585</v>
      </c>
      <c r="H20" s="14">
        <v>978.281969</v>
      </c>
      <c r="I20" s="7">
        <f t="shared" si="2"/>
        <v>87067.09524</v>
      </c>
      <c r="J20" s="7">
        <f t="shared" si="3"/>
        <v>1741.341905</v>
      </c>
      <c r="K20" s="15" t="str">
        <f t="shared" si="4"/>
        <v>Medium</v>
      </c>
      <c r="L20" s="1">
        <v>646.0</v>
      </c>
      <c r="M20" s="16">
        <f t="shared" si="5"/>
        <v>57494</v>
      </c>
      <c r="N20" s="16" t="str">
        <f t="shared" si="6"/>
        <v>Okay</v>
      </c>
      <c r="O20" s="1">
        <v>10.0</v>
      </c>
      <c r="P20" s="11">
        <v>0.256605</v>
      </c>
      <c r="Q20" s="1" t="s">
        <v>63</v>
      </c>
      <c r="R20" s="1" t="s">
        <v>32</v>
      </c>
      <c r="S20" s="1" t="s">
        <v>33</v>
      </c>
    </row>
    <row r="21" ht="15.75" customHeight="1">
      <c r="A21" s="2">
        <v>19.0</v>
      </c>
      <c r="B21" s="1">
        <v>37559.0</v>
      </c>
      <c r="C21" s="11">
        <v>0.974490924</v>
      </c>
      <c r="D21" s="11">
        <v>0.964563994</v>
      </c>
      <c r="E21" s="12">
        <f t="shared" si="1"/>
        <v>0.00992693</v>
      </c>
      <c r="F21" s="13">
        <v>88.0</v>
      </c>
      <c r="G21" s="14">
        <v>2886.273146</v>
      </c>
      <c r="H21" s="14">
        <v>2763.673706</v>
      </c>
      <c r="I21" s="7">
        <f t="shared" si="2"/>
        <v>243203.2861</v>
      </c>
      <c r="J21" s="7">
        <f t="shared" si="3"/>
        <v>4864.065723</v>
      </c>
      <c r="K21" s="15" t="str">
        <f t="shared" si="4"/>
        <v>Medium</v>
      </c>
      <c r="L21" s="1">
        <v>701.0</v>
      </c>
      <c r="M21" s="16">
        <f t="shared" si="5"/>
        <v>61688</v>
      </c>
      <c r="N21" s="16" t="str">
        <f t="shared" si="6"/>
        <v>Good</v>
      </c>
      <c r="O21" s="1">
        <v>10.0</v>
      </c>
      <c r="P21" s="11">
        <v>0.008769</v>
      </c>
      <c r="Q21" s="1" t="s">
        <v>64</v>
      </c>
      <c r="R21" s="1" t="s">
        <v>28</v>
      </c>
      <c r="S21" s="1" t="s">
        <v>62</v>
      </c>
    </row>
    <row r="22" ht="15.75" customHeight="1">
      <c r="A22" s="2">
        <v>20.0</v>
      </c>
      <c r="B22" s="1">
        <v>36413.0</v>
      </c>
      <c r="C22" s="11">
        <v>0.973707771</v>
      </c>
      <c r="D22" s="11">
        <v>0.958271144</v>
      </c>
      <c r="E22" s="12">
        <f t="shared" si="1"/>
        <v>0.015436627</v>
      </c>
      <c r="F22" s="13">
        <v>77.0</v>
      </c>
      <c r="G22" s="14">
        <v>1070.239508</v>
      </c>
      <c r="H22" s="14">
        <v>1049.200573</v>
      </c>
      <c r="I22" s="7">
        <f t="shared" si="2"/>
        <v>80788.44412</v>
      </c>
      <c r="J22" s="7">
        <f t="shared" si="3"/>
        <v>1615.768882</v>
      </c>
      <c r="K22" s="15" t="str">
        <f t="shared" si="4"/>
        <v>Medium</v>
      </c>
      <c r="L22" s="1">
        <v>672.0</v>
      </c>
      <c r="M22" s="16">
        <f t="shared" si="5"/>
        <v>51744</v>
      </c>
      <c r="N22" s="16" t="str">
        <f t="shared" si="6"/>
        <v>Okay</v>
      </c>
      <c r="O22" s="1">
        <v>10.0</v>
      </c>
      <c r="P22" s="11">
        <v>0.251766</v>
      </c>
      <c r="Q22" s="1" t="s">
        <v>65</v>
      </c>
      <c r="R22" s="1" t="s">
        <v>28</v>
      </c>
      <c r="S22" s="1" t="s">
        <v>29</v>
      </c>
    </row>
    <row r="23" ht="15.75" customHeight="1">
      <c r="A23" s="2">
        <v>21.0</v>
      </c>
      <c r="B23" s="1">
        <v>66431.0</v>
      </c>
      <c r="C23" s="11">
        <v>0.882854923</v>
      </c>
      <c r="D23" s="11">
        <v>0.936931946</v>
      </c>
      <c r="E23" s="12">
        <f t="shared" si="1"/>
        <v>-0.054077023</v>
      </c>
      <c r="F23" s="13">
        <v>71.0</v>
      </c>
      <c r="G23" s="14">
        <v>595.632391</v>
      </c>
      <c r="H23" s="14">
        <v>588.272826</v>
      </c>
      <c r="I23" s="7">
        <f t="shared" si="2"/>
        <v>41767.37065</v>
      </c>
      <c r="J23" s="7">
        <f t="shared" si="3"/>
        <v>835.3474129</v>
      </c>
      <c r="K23" s="15" t="str">
        <f t="shared" si="4"/>
        <v>Small</v>
      </c>
      <c r="L23" s="1">
        <v>644.0</v>
      </c>
      <c r="M23" s="16">
        <f t="shared" si="5"/>
        <v>45724</v>
      </c>
      <c r="N23" s="16" t="str">
        <f t="shared" si="6"/>
        <v>Okay</v>
      </c>
      <c r="O23" s="1">
        <v>10.0</v>
      </c>
      <c r="P23" s="11">
        <v>0.251269</v>
      </c>
      <c r="Q23" s="1" t="s">
        <v>66</v>
      </c>
      <c r="R23" s="1" t="s">
        <v>28</v>
      </c>
      <c r="S23" s="1" t="s">
        <v>50</v>
      </c>
    </row>
    <row r="24" ht="15.75" customHeight="1">
      <c r="A24" s="2">
        <v>22.0</v>
      </c>
      <c r="B24" s="1">
        <v>57280.0</v>
      </c>
      <c r="C24" s="11">
        <v>0.948254795</v>
      </c>
      <c r="D24" s="11">
        <v>0.953368338</v>
      </c>
      <c r="E24" s="12">
        <f t="shared" si="1"/>
        <v>-0.005113543</v>
      </c>
      <c r="F24" s="13">
        <v>66.0</v>
      </c>
      <c r="G24" s="14">
        <v>947.370564</v>
      </c>
      <c r="H24" s="14">
        <v>930.229112</v>
      </c>
      <c r="I24" s="7">
        <f t="shared" si="2"/>
        <v>61395.12139</v>
      </c>
      <c r="J24" s="7">
        <f t="shared" si="3"/>
        <v>1227.902428</v>
      </c>
      <c r="K24" s="15" t="str">
        <f t="shared" si="4"/>
        <v>Medium</v>
      </c>
      <c r="L24" s="1">
        <v>654.0</v>
      </c>
      <c r="M24" s="16">
        <f t="shared" si="5"/>
        <v>43164</v>
      </c>
      <c r="N24" s="16" t="str">
        <f t="shared" si="6"/>
        <v>Okay</v>
      </c>
      <c r="O24" s="1">
        <v>10.0</v>
      </c>
      <c r="P24" s="11">
        <v>0.261605</v>
      </c>
      <c r="Q24" s="1" t="s">
        <v>67</v>
      </c>
      <c r="R24" s="1" t="s">
        <v>20</v>
      </c>
      <c r="S24" s="1" t="s">
        <v>68</v>
      </c>
    </row>
    <row r="25" ht="15.75" customHeight="1">
      <c r="A25" s="2">
        <v>23.0</v>
      </c>
      <c r="B25" s="1">
        <v>30018.0</v>
      </c>
      <c r="C25" s="11">
        <v>0.971311311</v>
      </c>
      <c r="D25" s="11">
        <v>0.93524777</v>
      </c>
      <c r="E25" s="12">
        <f t="shared" si="1"/>
        <v>0.036063541</v>
      </c>
      <c r="F25" s="13">
        <v>66.0</v>
      </c>
      <c r="G25" s="14">
        <v>1378.747528</v>
      </c>
      <c r="H25" s="14">
        <v>1290.141348</v>
      </c>
      <c r="I25" s="7">
        <f t="shared" si="2"/>
        <v>85149.32897</v>
      </c>
      <c r="J25" s="7">
        <f t="shared" si="3"/>
        <v>1702.986579</v>
      </c>
      <c r="K25" s="15" t="str">
        <f t="shared" si="4"/>
        <v>Medium</v>
      </c>
      <c r="L25" s="1">
        <v>670.0</v>
      </c>
      <c r="M25" s="16">
        <f t="shared" si="5"/>
        <v>44220</v>
      </c>
      <c r="N25" s="16" t="str">
        <f t="shared" si="6"/>
        <v>Okay</v>
      </c>
      <c r="O25" s="1">
        <v>9.0</v>
      </c>
      <c r="P25" s="11">
        <v>0.225213</v>
      </c>
      <c r="Q25" s="1" t="s">
        <v>69</v>
      </c>
      <c r="R25" s="1" t="s">
        <v>38</v>
      </c>
      <c r="S25" s="1" t="s">
        <v>70</v>
      </c>
    </row>
    <row r="26" ht="15.75" customHeight="1">
      <c r="A26" s="2">
        <v>24.0</v>
      </c>
      <c r="B26" s="1">
        <v>52521.0</v>
      </c>
      <c r="C26" s="11">
        <v>0.833369383</v>
      </c>
      <c r="D26" s="11">
        <v>0.941283711</v>
      </c>
      <c r="E26" s="12">
        <f t="shared" si="1"/>
        <v>-0.107914328</v>
      </c>
      <c r="F26" s="13">
        <v>59.0</v>
      </c>
      <c r="G26" s="14">
        <v>831.594724</v>
      </c>
      <c r="H26" s="14">
        <v>812.746692</v>
      </c>
      <c r="I26" s="7">
        <f t="shared" si="2"/>
        <v>47952.05483</v>
      </c>
      <c r="J26" s="7">
        <f t="shared" si="3"/>
        <v>959.0410966</v>
      </c>
      <c r="K26" s="15" t="str">
        <f t="shared" si="4"/>
        <v>Small</v>
      </c>
      <c r="L26" s="1">
        <v>638.0</v>
      </c>
      <c r="M26" s="16">
        <f t="shared" si="5"/>
        <v>37642</v>
      </c>
      <c r="N26" s="16" t="str">
        <f t="shared" si="6"/>
        <v>Okay</v>
      </c>
      <c r="O26" s="1">
        <v>11.0</v>
      </c>
      <c r="P26" s="11">
        <v>0.263559</v>
      </c>
      <c r="Q26" s="1" t="s">
        <v>71</v>
      </c>
      <c r="R26" s="1" t="s">
        <v>28</v>
      </c>
      <c r="S26" s="1" t="s">
        <v>50</v>
      </c>
    </row>
    <row r="27" ht="15.75" customHeight="1">
      <c r="A27" s="2">
        <v>25.0</v>
      </c>
      <c r="B27" s="1">
        <v>13615.0</v>
      </c>
      <c r="C27" s="11">
        <v>0.965837525</v>
      </c>
      <c r="D27" s="11">
        <v>0.972367214</v>
      </c>
      <c r="E27" s="12">
        <f t="shared" si="1"/>
        <v>-0.006529689</v>
      </c>
      <c r="F27" s="13">
        <v>59.0</v>
      </c>
      <c r="G27" s="14">
        <v>1899.973205</v>
      </c>
      <c r="H27" s="14">
        <v>1827.793846</v>
      </c>
      <c r="I27" s="7">
        <f t="shared" si="2"/>
        <v>107839.8369</v>
      </c>
      <c r="J27" s="7">
        <f t="shared" si="3"/>
        <v>2156.796738</v>
      </c>
      <c r="K27" s="15" t="str">
        <f t="shared" si="4"/>
        <v>Medium</v>
      </c>
      <c r="L27" s="1">
        <v>671.0</v>
      </c>
      <c r="M27" s="16">
        <f t="shared" si="5"/>
        <v>39589</v>
      </c>
      <c r="N27" s="16" t="str">
        <f t="shared" si="6"/>
        <v>Okay</v>
      </c>
      <c r="O27" s="1">
        <v>10.0</v>
      </c>
      <c r="P27" s="11">
        <v>0.250371</v>
      </c>
      <c r="Q27" s="1" t="s">
        <v>72</v>
      </c>
      <c r="R27" s="1" t="s">
        <v>23</v>
      </c>
      <c r="S27" s="1" t="s">
        <v>24</v>
      </c>
    </row>
    <row r="28" ht="15.75" customHeight="1">
      <c r="A28" s="2">
        <v>26.0</v>
      </c>
      <c r="B28" s="1">
        <v>39521.0</v>
      </c>
      <c r="C28" s="11">
        <v>0.775577144</v>
      </c>
      <c r="D28" s="11">
        <v>0.915179997</v>
      </c>
      <c r="E28" s="12">
        <f t="shared" si="1"/>
        <v>-0.139602853</v>
      </c>
      <c r="F28" s="13">
        <v>50.0</v>
      </c>
      <c r="G28" s="14">
        <v>140.322524</v>
      </c>
      <c r="H28" s="14">
        <v>137.790396</v>
      </c>
      <c r="I28" s="7">
        <f t="shared" si="2"/>
        <v>6889.5198</v>
      </c>
      <c r="J28" s="7">
        <f t="shared" si="3"/>
        <v>137.790396</v>
      </c>
      <c r="K28" s="15" t="str">
        <f t="shared" si="4"/>
        <v>Small</v>
      </c>
      <c r="L28" s="1">
        <v>616.0</v>
      </c>
      <c r="M28" s="16">
        <f t="shared" si="5"/>
        <v>30800</v>
      </c>
      <c r="N28" s="16" t="str">
        <f t="shared" si="6"/>
        <v>Okay</v>
      </c>
      <c r="O28" s="1">
        <v>8.0</v>
      </c>
      <c r="P28" s="11">
        <v>0.262635</v>
      </c>
      <c r="Q28" s="1" t="s">
        <v>73</v>
      </c>
      <c r="R28" s="1" t="s">
        <v>74</v>
      </c>
      <c r="S28" s="1" t="s">
        <v>75</v>
      </c>
    </row>
    <row r="29" ht="15.75" customHeight="1">
      <c r="A29" s="2">
        <v>27.0</v>
      </c>
      <c r="B29" s="1">
        <v>76187.0</v>
      </c>
      <c r="C29" s="11">
        <v>0.941740484</v>
      </c>
      <c r="D29" s="11">
        <v>0.973775039</v>
      </c>
      <c r="E29" s="12">
        <f t="shared" si="1"/>
        <v>-0.032034555</v>
      </c>
      <c r="F29" s="13">
        <v>49.0</v>
      </c>
      <c r="G29" s="14">
        <v>1285.3996</v>
      </c>
      <c r="H29" s="14">
        <v>1261.919733</v>
      </c>
      <c r="I29" s="7">
        <f t="shared" si="2"/>
        <v>61834.06692</v>
      </c>
      <c r="J29" s="7">
        <f t="shared" si="3"/>
        <v>1236.681338</v>
      </c>
      <c r="K29" s="15" t="str">
        <f t="shared" si="4"/>
        <v>Medium</v>
      </c>
      <c r="L29" s="1">
        <v>684.0</v>
      </c>
      <c r="M29" s="16">
        <f t="shared" si="5"/>
        <v>33516</v>
      </c>
      <c r="N29" s="16" t="str">
        <f t="shared" si="6"/>
        <v>Good</v>
      </c>
      <c r="O29" s="1">
        <v>10.0</v>
      </c>
      <c r="P29" s="11">
        <v>0.0</v>
      </c>
      <c r="Q29" s="1" t="s">
        <v>76</v>
      </c>
      <c r="R29" s="1" t="s">
        <v>23</v>
      </c>
      <c r="S29" s="1" t="s">
        <v>24</v>
      </c>
    </row>
    <row r="30" ht="15.75" customHeight="1">
      <c r="A30" s="2">
        <v>28.0</v>
      </c>
      <c r="B30" s="1">
        <v>90024.0</v>
      </c>
      <c r="C30" s="11">
        <v>0.933657085</v>
      </c>
      <c r="D30" s="11">
        <v>0.954045624</v>
      </c>
      <c r="E30" s="12">
        <f t="shared" si="1"/>
        <v>-0.020388539</v>
      </c>
      <c r="F30" s="13">
        <v>48.0</v>
      </c>
      <c r="G30" s="14">
        <v>317.482087</v>
      </c>
      <c r="H30" s="14">
        <v>298.947912</v>
      </c>
      <c r="I30" s="7">
        <f t="shared" si="2"/>
        <v>14349.49978</v>
      </c>
      <c r="J30" s="7">
        <f t="shared" si="3"/>
        <v>286.9899955</v>
      </c>
      <c r="K30" s="15" t="str">
        <f t="shared" si="4"/>
        <v>Small</v>
      </c>
      <c r="L30" s="1">
        <v>645.0</v>
      </c>
      <c r="M30" s="16">
        <f t="shared" si="5"/>
        <v>30960</v>
      </c>
      <c r="N30" s="16" t="str">
        <f t="shared" si="6"/>
        <v>Okay</v>
      </c>
      <c r="O30" s="1">
        <v>8.0</v>
      </c>
      <c r="P30" s="11">
        <v>0.180743</v>
      </c>
      <c r="Q30" s="1" t="s">
        <v>77</v>
      </c>
      <c r="R30" s="1" t="s">
        <v>32</v>
      </c>
      <c r="S30" s="1" t="s">
        <v>33</v>
      </c>
    </row>
    <row r="31" ht="15.75" customHeight="1">
      <c r="A31" s="2">
        <v>29.0</v>
      </c>
      <c r="B31" s="1">
        <v>83007.0</v>
      </c>
      <c r="C31" s="11">
        <v>0.799824766</v>
      </c>
      <c r="D31" s="11">
        <v>0.935677822</v>
      </c>
      <c r="E31" s="12">
        <f t="shared" si="1"/>
        <v>-0.135853056</v>
      </c>
      <c r="F31" s="13">
        <v>44.0</v>
      </c>
      <c r="G31" s="14">
        <v>752.930568</v>
      </c>
      <c r="H31" s="14">
        <v>742.344659</v>
      </c>
      <c r="I31" s="7">
        <f t="shared" si="2"/>
        <v>32663.165</v>
      </c>
      <c r="J31" s="7">
        <f t="shared" si="3"/>
        <v>653.2632999</v>
      </c>
      <c r="K31" s="15" t="str">
        <f t="shared" si="4"/>
        <v>Small</v>
      </c>
      <c r="L31" s="1">
        <v>653.0</v>
      </c>
      <c r="M31" s="16">
        <f t="shared" si="5"/>
        <v>28732</v>
      </c>
      <c r="N31" s="16" t="str">
        <f t="shared" si="6"/>
        <v>Okay</v>
      </c>
      <c r="O31" s="1">
        <v>9.0</v>
      </c>
      <c r="P31" s="11">
        <v>0.259755</v>
      </c>
      <c r="Q31" s="1" t="s">
        <v>78</v>
      </c>
      <c r="R31" s="1" t="s">
        <v>32</v>
      </c>
      <c r="S31" s="1" t="s">
        <v>33</v>
      </c>
    </row>
    <row r="32" ht="15.75" customHeight="1">
      <c r="A32" s="2">
        <v>30.0</v>
      </c>
      <c r="B32" s="1">
        <v>72089.0</v>
      </c>
      <c r="C32" s="11">
        <v>0.976092771</v>
      </c>
      <c r="D32" s="11">
        <v>0.946585449</v>
      </c>
      <c r="E32" s="12">
        <f t="shared" si="1"/>
        <v>0.029507322</v>
      </c>
      <c r="F32" s="13">
        <v>39.0</v>
      </c>
      <c r="G32" s="14">
        <v>411.5878</v>
      </c>
      <c r="H32" s="14">
        <v>405.588</v>
      </c>
      <c r="I32" s="7">
        <f t="shared" si="2"/>
        <v>15817.932</v>
      </c>
      <c r="J32" s="7">
        <f t="shared" si="3"/>
        <v>316.35864</v>
      </c>
      <c r="K32" s="15" t="str">
        <f t="shared" si="4"/>
        <v>Small</v>
      </c>
      <c r="L32" s="1">
        <v>675.0</v>
      </c>
      <c r="M32" s="16">
        <f t="shared" si="5"/>
        <v>26325</v>
      </c>
      <c r="N32" s="16" t="str">
        <f t="shared" si="6"/>
        <v>Okay</v>
      </c>
      <c r="O32" s="1">
        <v>9.0</v>
      </c>
      <c r="P32" s="11">
        <v>0.259981</v>
      </c>
      <c r="Q32" s="1" t="s">
        <v>79</v>
      </c>
      <c r="R32" s="1" t="s">
        <v>28</v>
      </c>
      <c r="S32" s="1" t="s">
        <v>29</v>
      </c>
    </row>
    <row r="33" ht="15.75" customHeight="1">
      <c r="A33" s="2">
        <v>31.0</v>
      </c>
      <c r="B33" s="1">
        <v>64564.0</v>
      </c>
      <c r="C33" s="11">
        <v>0.932253006</v>
      </c>
      <c r="D33" s="11">
        <v>0.94267921</v>
      </c>
      <c r="E33" s="12">
        <f t="shared" si="1"/>
        <v>-0.010426204</v>
      </c>
      <c r="F33" s="13">
        <v>38.0</v>
      </c>
      <c r="G33" s="14">
        <v>614.199661</v>
      </c>
      <c r="H33" s="14">
        <v>606.777288</v>
      </c>
      <c r="I33" s="7">
        <f t="shared" si="2"/>
        <v>23057.53694</v>
      </c>
      <c r="J33" s="7">
        <f t="shared" si="3"/>
        <v>461.1507389</v>
      </c>
      <c r="K33" s="15" t="str">
        <f t="shared" si="4"/>
        <v>Small</v>
      </c>
      <c r="L33" s="1">
        <v>656.0</v>
      </c>
      <c r="M33" s="16">
        <f t="shared" si="5"/>
        <v>24928</v>
      </c>
      <c r="N33" s="16" t="str">
        <f t="shared" si="6"/>
        <v>Okay</v>
      </c>
      <c r="O33" s="1">
        <v>10.0</v>
      </c>
      <c r="P33" s="11">
        <v>0.204605</v>
      </c>
      <c r="Q33" s="1" t="s">
        <v>80</v>
      </c>
      <c r="R33" s="1" t="s">
        <v>28</v>
      </c>
      <c r="S33" s="1" t="s">
        <v>29</v>
      </c>
    </row>
    <row r="34" ht="15.75" customHeight="1">
      <c r="A34" s="2">
        <v>32.0</v>
      </c>
      <c r="B34" s="1">
        <v>28833.0</v>
      </c>
      <c r="C34" s="11">
        <v>0.927789299</v>
      </c>
      <c r="D34" s="11">
        <v>0.896599648</v>
      </c>
      <c r="E34" s="12">
        <f t="shared" si="1"/>
        <v>0.031189651</v>
      </c>
      <c r="F34" s="13">
        <v>36.0</v>
      </c>
      <c r="G34" s="14">
        <v>684.068666</v>
      </c>
      <c r="H34" s="14">
        <v>632.780166</v>
      </c>
      <c r="I34" s="7">
        <f t="shared" si="2"/>
        <v>22780.08598</v>
      </c>
      <c r="J34" s="7">
        <f t="shared" si="3"/>
        <v>455.6017195</v>
      </c>
      <c r="K34" s="15" t="str">
        <f t="shared" si="4"/>
        <v>Small</v>
      </c>
      <c r="L34" s="1">
        <v>645.0</v>
      </c>
      <c r="M34" s="16">
        <f t="shared" si="5"/>
        <v>23220</v>
      </c>
      <c r="N34" s="16" t="str">
        <f t="shared" si="6"/>
        <v>Okay</v>
      </c>
      <c r="O34" s="1">
        <v>10.0</v>
      </c>
      <c r="P34" s="11">
        <v>0.273365</v>
      </c>
      <c r="Q34" s="1" t="s">
        <v>81</v>
      </c>
      <c r="R34" s="1" t="s">
        <v>32</v>
      </c>
      <c r="S34" s="1" t="s">
        <v>33</v>
      </c>
    </row>
    <row r="35" ht="15.75" customHeight="1">
      <c r="A35" s="2">
        <v>33.0</v>
      </c>
      <c r="B35" s="1">
        <v>26696.0</v>
      </c>
      <c r="C35" s="11">
        <v>0.969389827</v>
      </c>
      <c r="D35" s="11">
        <v>0.974090674</v>
      </c>
      <c r="E35" s="12">
        <f t="shared" si="1"/>
        <v>-0.004700847</v>
      </c>
      <c r="F35" s="13">
        <v>35.0</v>
      </c>
      <c r="G35" s="14">
        <v>2061.526987</v>
      </c>
      <c r="H35" s="14">
        <v>1972.234698</v>
      </c>
      <c r="I35" s="7">
        <f t="shared" si="2"/>
        <v>69028.21443</v>
      </c>
      <c r="J35" s="7">
        <f t="shared" si="3"/>
        <v>1380.564289</v>
      </c>
      <c r="K35" s="15" t="str">
        <f t="shared" si="4"/>
        <v>Medium</v>
      </c>
      <c r="L35" s="1">
        <v>684.0</v>
      </c>
      <c r="M35" s="16">
        <f t="shared" si="5"/>
        <v>23940</v>
      </c>
      <c r="N35" s="16" t="str">
        <f t="shared" si="6"/>
        <v>Good</v>
      </c>
      <c r="O35" s="1">
        <v>10.0</v>
      </c>
      <c r="P35" s="11">
        <v>0.01531</v>
      </c>
      <c r="Q35" s="1" t="s">
        <v>82</v>
      </c>
      <c r="R35" s="1" t="s">
        <v>23</v>
      </c>
      <c r="S35" s="1" t="s">
        <v>24</v>
      </c>
    </row>
    <row r="36" ht="15.75" customHeight="1">
      <c r="A36" s="2">
        <v>34.0</v>
      </c>
      <c r="B36" s="1">
        <v>83349.0</v>
      </c>
      <c r="C36" s="11">
        <v>0.739956591</v>
      </c>
      <c r="D36" s="11">
        <v>0.929763929</v>
      </c>
      <c r="E36" s="12">
        <f t="shared" si="1"/>
        <v>-0.189807338</v>
      </c>
      <c r="F36" s="13">
        <v>33.0</v>
      </c>
      <c r="G36" s="14">
        <v>625.184705</v>
      </c>
      <c r="H36" s="14">
        <v>625.184705</v>
      </c>
      <c r="I36" s="7">
        <f t="shared" si="2"/>
        <v>20631.09527</v>
      </c>
      <c r="J36" s="7">
        <f t="shared" si="3"/>
        <v>412.6219053</v>
      </c>
      <c r="K36" s="15" t="str">
        <f t="shared" si="4"/>
        <v>Small</v>
      </c>
      <c r="L36" s="1">
        <v>649.0</v>
      </c>
      <c r="M36" s="16">
        <f t="shared" si="5"/>
        <v>21417</v>
      </c>
      <c r="N36" s="16" t="str">
        <f t="shared" si="6"/>
        <v>Okay</v>
      </c>
      <c r="O36" s="1">
        <v>10.0</v>
      </c>
      <c r="P36" s="11">
        <v>0.16</v>
      </c>
      <c r="Q36" s="1" t="s">
        <v>83</v>
      </c>
      <c r="R36" s="1" t="s">
        <v>28</v>
      </c>
      <c r="S36" s="1" t="s">
        <v>84</v>
      </c>
    </row>
    <row r="37" ht="15.75" customHeight="1">
      <c r="A37" s="2">
        <v>35.0</v>
      </c>
      <c r="B37" s="1">
        <v>40512.0</v>
      </c>
      <c r="C37" s="11">
        <v>0.714083184</v>
      </c>
      <c r="D37" s="11">
        <v>0.926887376</v>
      </c>
      <c r="E37" s="12">
        <f t="shared" si="1"/>
        <v>-0.212804192</v>
      </c>
      <c r="F37" s="13">
        <v>33.0</v>
      </c>
      <c r="G37" s="14">
        <v>857.749811</v>
      </c>
      <c r="H37" s="14">
        <v>785.990943</v>
      </c>
      <c r="I37" s="7">
        <f t="shared" si="2"/>
        <v>25937.70112</v>
      </c>
      <c r="J37" s="7">
        <f t="shared" si="3"/>
        <v>518.7540224</v>
      </c>
      <c r="K37" s="15" t="str">
        <f t="shared" si="4"/>
        <v>Small</v>
      </c>
      <c r="L37" s="1">
        <v>628.0</v>
      </c>
      <c r="M37" s="16">
        <f t="shared" si="5"/>
        <v>20724</v>
      </c>
      <c r="N37" s="16" t="str">
        <f t="shared" si="6"/>
        <v>Okay</v>
      </c>
      <c r="O37" s="1">
        <v>10.0</v>
      </c>
      <c r="P37" s="11">
        <v>0.141596</v>
      </c>
      <c r="Q37" s="1" t="s">
        <v>85</v>
      </c>
      <c r="R37" s="1" t="s">
        <v>28</v>
      </c>
      <c r="S37" s="1" t="s">
        <v>29</v>
      </c>
    </row>
    <row r="38" ht="15.75" customHeight="1">
      <c r="A38" s="2">
        <v>36.0</v>
      </c>
      <c r="B38" s="1">
        <v>29573.0</v>
      </c>
      <c r="C38" s="11">
        <v>0.850462171</v>
      </c>
      <c r="D38" s="11">
        <v>0.937824691</v>
      </c>
      <c r="E38" s="12">
        <f t="shared" si="1"/>
        <v>-0.08736252</v>
      </c>
      <c r="F38" s="13">
        <v>32.0</v>
      </c>
      <c r="G38" s="14">
        <v>986.855423</v>
      </c>
      <c r="H38" s="14">
        <v>830.717966</v>
      </c>
      <c r="I38" s="7">
        <f t="shared" si="2"/>
        <v>26582.97491</v>
      </c>
      <c r="J38" s="7">
        <f t="shared" si="3"/>
        <v>531.6594982</v>
      </c>
      <c r="K38" s="15" t="str">
        <f t="shared" si="4"/>
        <v>Small</v>
      </c>
      <c r="L38" s="1">
        <v>637.0</v>
      </c>
      <c r="M38" s="16">
        <f t="shared" si="5"/>
        <v>20384</v>
      </c>
      <c r="N38" s="16" t="str">
        <f t="shared" si="6"/>
        <v>Okay</v>
      </c>
      <c r="O38" s="1">
        <v>10.0</v>
      </c>
      <c r="P38" s="11">
        <v>0.265236</v>
      </c>
      <c r="Q38" s="1" t="s">
        <v>86</v>
      </c>
      <c r="R38" s="1" t="s">
        <v>32</v>
      </c>
      <c r="S38" s="1" t="s">
        <v>33</v>
      </c>
    </row>
    <row r="39" ht="15.75" customHeight="1">
      <c r="A39" s="2">
        <v>37.0</v>
      </c>
      <c r="B39" s="1">
        <v>66127.0</v>
      </c>
      <c r="C39" s="11">
        <v>0.901447768</v>
      </c>
      <c r="D39" s="11">
        <v>0.937961238</v>
      </c>
      <c r="E39" s="12">
        <f t="shared" si="1"/>
        <v>-0.03651347</v>
      </c>
      <c r="F39" s="13">
        <v>32.0</v>
      </c>
      <c r="G39" s="14">
        <v>1202.266851</v>
      </c>
      <c r="H39" s="14">
        <v>1111.247962</v>
      </c>
      <c r="I39" s="7">
        <f t="shared" si="2"/>
        <v>35559.93478</v>
      </c>
      <c r="J39" s="7">
        <f t="shared" si="3"/>
        <v>711.1986957</v>
      </c>
      <c r="K39" s="15" t="str">
        <f t="shared" si="4"/>
        <v>Small</v>
      </c>
      <c r="L39" s="1">
        <v>635.0</v>
      </c>
      <c r="M39" s="16">
        <f t="shared" si="5"/>
        <v>20320</v>
      </c>
      <c r="N39" s="16" t="str">
        <f t="shared" si="6"/>
        <v>Okay</v>
      </c>
      <c r="O39" s="1">
        <v>10.0</v>
      </c>
      <c r="P39" s="11">
        <v>0.271603</v>
      </c>
      <c r="Q39" s="1" t="s">
        <v>87</v>
      </c>
      <c r="R39" s="1" t="s">
        <v>38</v>
      </c>
      <c r="S39" s="1" t="s">
        <v>88</v>
      </c>
    </row>
    <row r="40" ht="15.75" customHeight="1">
      <c r="A40" s="2">
        <v>38.0</v>
      </c>
      <c r="B40" s="1">
        <v>21132.0</v>
      </c>
      <c r="C40" s="11">
        <v>1.0</v>
      </c>
      <c r="D40" s="11">
        <v>0.948689755</v>
      </c>
      <c r="E40" s="12">
        <f t="shared" si="1"/>
        <v>0.051310245</v>
      </c>
      <c r="F40" s="13">
        <v>29.0</v>
      </c>
      <c r="G40" s="14">
        <v>1454.683333</v>
      </c>
      <c r="H40" s="14">
        <v>1315.967962</v>
      </c>
      <c r="I40" s="7">
        <f t="shared" si="2"/>
        <v>38163.0709</v>
      </c>
      <c r="J40" s="7">
        <f t="shared" si="3"/>
        <v>763.261418</v>
      </c>
      <c r="K40" s="15" t="str">
        <f t="shared" si="4"/>
        <v>Small</v>
      </c>
      <c r="L40" s="1">
        <v>665.0</v>
      </c>
      <c r="M40" s="16">
        <f t="shared" si="5"/>
        <v>19285</v>
      </c>
      <c r="N40" s="16" t="str">
        <f t="shared" si="6"/>
        <v>Okay</v>
      </c>
      <c r="O40" s="1">
        <v>10.0</v>
      </c>
      <c r="P40" s="11">
        <v>0.235594</v>
      </c>
      <c r="Q40" s="1" t="s">
        <v>89</v>
      </c>
      <c r="R40" s="1" t="s">
        <v>32</v>
      </c>
      <c r="S40" s="1" t="s">
        <v>33</v>
      </c>
    </row>
    <row r="41" ht="15.75" customHeight="1">
      <c r="A41" s="2">
        <v>39.0</v>
      </c>
      <c r="B41" s="1">
        <v>78133.0</v>
      </c>
      <c r="C41" s="11">
        <v>0.885142259</v>
      </c>
      <c r="D41" s="11">
        <v>0.947273611</v>
      </c>
      <c r="E41" s="12">
        <f t="shared" si="1"/>
        <v>-0.062131352</v>
      </c>
      <c r="F41" s="13">
        <v>26.0</v>
      </c>
      <c r="G41" s="14">
        <v>1425.452127</v>
      </c>
      <c r="H41" s="14">
        <v>1404.263617</v>
      </c>
      <c r="I41" s="7">
        <f t="shared" si="2"/>
        <v>36510.85404</v>
      </c>
      <c r="J41" s="7">
        <f t="shared" si="3"/>
        <v>730.2170808</v>
      </c>
      <c r="K41" s="15" t="str">
        <f t="shared" si="4"/>
        <v>Small</v>
      </c>
      <c r="L41" s="1">
        <v>683.0</v>
      </c>
      <c r="M41" s="16">
        <f t="shared" si="5"/>
        <v>17758</v>
      </c>
      <c r="N41" s="16" t="str">
        <f t="shared" si="6"/>
        <v>Good</v>
      </c>
      <c r="O41" s="1">
        <v>9.0</v>
      </c>
      <c r="P41" s="11">
        <v>0.216227</v>
      </c>
      <c r="Q41" s="1" t="s">
        <v>90</v>
      </c>
      <c r="R41" s="1" t="s">
        <v>28</v>
      </c>
      <c r="S41" s="1" t="s">
        <v>50</v>
      </c>
    </row>
    <row r="42" ht="15.75" customHeight="1">
      <c r="A42" s="2">
        <v>40.0</v>
      </c>
      <c r="B42" s="1">
        <v>69998.0</v>
      </c>
      <c r="C42" s="11">
        <v>0.847909568</v>
      </c>
      <c r="D42" s="11">
        <v>0.949765321</v>
      </c>
      <c r="E42" s="12">
        <f t="shared" si="1"/>
        <v>-0.101855753</v>
      </c>
      <c r="F42" s="13">
        <v>25.0</v>
      </c>
      <c r="G42" s="14">
        <v>2054.152812</v>
      </c>
      <c r="H42" s="14">
        <v>2013.284687</v>
      </c>
      <c r="I42" s="7">
        <f t="shared" si="2"/>
        <v>50332.11718</v>
      </c>
      <c r="J42" s="7">
        <f t="shared" si="3"/>
        <v>1006.642344</v>
      </c>
      <c r="K42" s="15" t="str">
        <f t="shared" si="4"/>
        <v>Medium</v>
      </c>
      <c r="L42" s="1">
        <v>670.0</v>
      </c>
      <c r="M42" s="16">
        <f t="shared" si="5"/>
        <v>16750</v>
      </c>
      <c r="N42" s="16" t="str">
        <f t="shared" si="6"/>
        <v>Okay</v>
      </c>
      <c r="O42" s="1">
        <v>10.0</v>
      </c>
      <c r="P42" s="11">
        <v>0.257294</v>
      </c>
      <c r="Q42" s="1" t="s">
        <v>91</v>
      </c>
      <c r="R42" s="1" t="s">
        <v>52</v>
      </c>
      <c r="S42" s="1" t="s">
        <v>53</v>
      </c>
    </row>
    <row r="43" ht="15.75" customHeight="1">
      <c r="A43" s="2">
        <v>41.0</v>
      </c>
      <c r="B43" s="1">
        <v>61893.0</v>
      </c>
      <c r="C43" s="11">
        <v>1.0</v>
      </c>
      <c r="D43" s="11">
        <v>0.942861892</v>
      </c>
      <c r="E43" s="12">
        <f t="shared" si="1"/>
        <v>0.057138108</v>
      </c>
      <c r="F43" s="13">
        <v>25.0</v>
      </c>
      <c r="G43" s="14">
        <v>633.771136</v>
      </c>
      <c r="H43" s="14">
        <v>627.150454</v>
      </c>
      <c r="I43" s="7">
        <f t="shared" si="2"/>
        <v>15678.76135</v>
      </c>
      <c r="J43" s="7">
        <f t="shared" si="3"/>
        <v>313.575227</v>
      </c>
      <c r="K43" s="15" t="str">
        <f t="shared" si="4"/>
        <v>Small</v>
      </c>
      <c r="L43" s="1">
        <v>662.0</v>
      </c>
      <c r="M43" s="16">
        <f t="shared" si="5"/>
        <v>16550</v>
      </c>
      <c r="N43" s="16" t="str">
        <f t="shared" si="6"/>
        <v>Okay</v>
      </c>
      <c r="O43" s="1">
        <v>9.0</v>
      </c>
      <c r="P43" s="11">
        <v>0.249724</v>
      </c>
      <c r="Q43" s="1" t="s">
        <v>92</v>
      </c>
      <c r="R43" s="1" t="s">
        <v>38</v>
      </c>
      <c r="S43" s="1" t="s">
        <v>29</v>
      </c>
    </row>
    <row r="44" ht="15.75" customHeight="1">
      <c r="A44" s="2">
        <v>42.0</v>
      </c>
      <c r="B44" s="1">
        <v>61474.0</v>
      </c>
      <c r="C44" s="11">
        <v>0.938261874</v>
      </c>
      <c r="D44" s="11">
        <v>0.936754577</v>
      </c>
      <c r="E44" s="12">
        <f t="shared" si="1"/>
        <v>0.001507297</v>
      </c>
      <c r="F44" s="13">
        <v>22.0</v>
      </c>
      <c r="G44" s="14">
        <v>931.379117</v>
      </c>
      <c r="H44" s="14">
        <v>856.732058</v>
      </c>
      <c r="I44" s="7">
        <f t="shared" si="2"/>
        <v>18848.10528</v>
      </c>
      <c r="J44" s="7">
        <f t="shared" si="3"/>
        <v>376.9621055</v>
      </c>
      <c r="K44" s="15" t="str">
        <f t="shared" si="4"/>
        <v>Small</v>
      </c>
      <c r="L44" s="1">
        <v>661.0</v>
      </c>
      <c r="M44" s="16">
        <f t="shared" si="5"/>
        <v>14542</v>
      </c>
      <c r="N44" s="16" t="str">
        <f t="shared" si="6"/>
        <v>Okay</v>
      </c>
      <c r="O44" s="1">
        <v>9.0</v>
      </c>
      <c r="P44" s="11">
        <v>0.262631</v>
      </c>
      <c r="Q44" s="1" t="s">
        <v>93</v>
      </c>
      <c r="R44" s="20" t="s">
        <v>38</v>
      </c>
      <c r="S44" s="1" t="s">
        <v>88</v>
      </c>
    </row>
    <row r="45" ht="15.75" customHeight="1">
      <c r="A45" s="2">
        <v>43.0</v>
      </c>
      <c r="B45" s="1">
        <v>60893.0</v>
      </c>
      <c r="C45" s="11">
        <v>0.813167712</v>
      </c>
      <c r="D45" s="11">
        <v>0.896234822</v>
      </c>
      <c r="E45" s="12">
        <f t="shared" si="1"/>
        <v>-0.08306711</v>
      </c>
      <c r="F45" s="13">
        <v>21.0</v>
      </c>
      <c r="G45" s="14">
        <v>260.082432</v>
      </c>
      <c r="H45" s="14">
        <v>254.71</v>
      </c>
      <c r="I45" s="7">
        <f t="shared" si="2"/>
        <v>5348.91</v>
      </c>
      <c r="J45" s="7">
        <f t="shared" si="3"/>
        <v>106.9782</v>
      </c>
      <c r="K45" s="15" t="str">
        <f t="shared" si="4"/>
        <v>Small</v>
      </c>
      <c r="L45" s="1">
        <v>624.0</v>
      </c>
      <c r="M45" s="16">
        <f t="shared" si="5"/>
        <v>13104</v>
      </c>
      <c r="N45" s="16" t="str">
        <f t="shared" si="6"/>
        <v>Okay</v>
      </c>
      <c r="O45" s="1">
        <v>8.0</v>
      </c>
      <c r="P45" s="11">
        <v>0.265554</v>
      </c>
      <c r="Q45" s="1" t="s">
        <v>94</v>
      </c>
      <c r="R45" s="1" t="s">
        <v>38</v>
      </c>
      <c r="S45" s="1" t="s">
        <v>95</v>
      </c>
    </row>
    <row r="46" ht="15.75" customHeight="1">
      <c r="A46" s="2">
        <v>44.0</v>
      </c>
      <c r="B46" s="1">
        <v>73892.0</v>
      </c>
      <c r="C46" s="11">
        <v>0.925764962</v>
      </c>
      <c r="D46" s="11">
        <v>0.963054344</v>
      </c>
      <c r="E46" s="12">
        <f t="shared" si="1"/>
        <v>-0.037289382</v>
      </c>
      <c r="F46" s="13">
        <v>20.0</v>
      </c>
      <c r="G46" s="14">
        <v>864.4725</v>
      </c>
      <c r="H46" s="14">
        <v>856.5995</v>
      </c>
      <c r="I46" s="7">
        <f t="shared" si="2"/>
        <v>17131.99</v>
      </c>
      <c r="J46" s="7">
        <f t="shared" si="3"/>
        <v>342.6398</v>
      </c>
      <c r="K46" s="15" t="str">
        <f t="shared" si="4"/>
        <v>Small</v>
      </c>
      <c r="L46" s="1">
        <v>691.0</v>
      </c>
      <c r="M46" s="16">
        <f t="shared" si="5"/>
        <v>13820</v>
      </c>
      <c r="N46" s="16" t="str">
        <f t="shared" si="6"/>
        <v>Good</v>
      </c>
      <c r="O46" s="1">
        <v>9.0</v>
      </c>
      <c r="P46" s="11">
        <v>0.244891</v>
      </c>
      <c r="Q46" s="1" t="s">
        <v>96</v>
      </c>
      <c r="R46" s="1" t="s">
        <v>28</v>
      </c>
      <c r="S46" s="1" t="s">
        <v>97</v>
      </c>
    </row>
    <row r="47" ht="15.75" customHeight="1">
      <c r="A47" s="2">
        <v>45.0</v>
      </c>
      <c r="B47" s="1">
        <v>48943.0</v>
      </c>
      <c r="C47" s="11">
        <v>0.948596077</v>
      </c>
      <c r="D47" s="11">
        <v>0.939263604</v>
      </c>
      <c r="E47" s="12">
        <f t="shared" si="1"/>
        <v>0.009332473</v>
      </c>
      <c r="F47" s="13">
        <v>19.0</v>
      </c>
      <c r="G47" s="14">
        <v>1105.589375</v>
      </c>
      <c r="H47" s="14">
        <v>1046.036562</v>
      </c>
      <c r="I47" s="7">
        <f t="shared" si="2"/>
        <v>19874.69468</v>
      </c>
      <c r="J47" s="7">
        <f t="shared" si="3"/>
        <v>397.4938936</v>
      </c>
      <c r="K47" s="15" t="str">
        <f t="shared" si="4"/>
        <v>Small</v>
      </c>
      <c r="L47" s="1">
        <v>621.0</v>
      </c>
      <c r="M47" s="16">
        <f t="shared" si="5"/>
        <v>11799</v>
      </c>
      <c r="N47" s="16" t="str">
        <f t="shared" si="6"/>
        <v>Okay</v>
      </c>
      <c r="O47" s="1">
        <v>9.0</v>
      </c>
      <c r="P47" s="11">
        <v>0.250132</v>
      </c>
      <c r="Q47" s="1" t="s">
        <v>98</v>
      </c>
      <c r="R47" s="1" t="s">
        <v>28</v>
      </c>
      <c r="S47" s="1" t="s">
        <v>29</v>
      </c>
    </row>
    <row r="48" ht="15.75" customHeight="1">
      <c r="A48" s="2">
        <v>46.0</v>
      </c>
      <c r="B48" s="1">
        <v>65116.0</v>
      </c>
      <c r="C48" s="11">
        <v>0.9771657</v>
      </c>
      <c r="D48" s="11">
        <v>0.962402073</v>
      </c>
      <c r="E48" s="12">
        <f t="shared" si="1"/>
        <v>0.014763627</v>
      </c>
      <c r="F48" s="13">
        <v>19.0</v>
      </c>
      <c r="G48" s="14">
        <v>1125.61093</v>
      </c>
      <c r="H48" s="14">
        <v>1111.796976</v>
      </c>
      <c r="I48" s="7">
        <f t="shared" si="2"/>
        <v>21124.14254</v>
      </c>
      <c r="J48" s="7">
        <f t="shared" si="3"/>
        <v>422.4828509</v>
      </c>
      <c r="K48" s="15" t="str">
        <f t="shared" si="4"/>
        <v>Small</v>
      </c>
      <c r="L48" s="1">
        <v>681.0</v>
      </c>
      <c r="M48" s="16">
        <f t="shared" si="5"/>
        <v>12939</v>
      </c>
      <c r="N48" s="16" t="str">
        <f t="shared" si="6"/>
        <v>Good</v>
      </c>
      <c r="O48" s="1">
        <v>10.0</v>
      </c>
      <c r="P48" s="11">
        <v>0.232777</v>
      </c>
      <c r="Q48" s="1" t="s">
        <v>99</v>
      </c>
      <c r="R48" s="20" t="s">
        <v>38</v>
      </c>
      <c r="S48" s="1" t="s">
        <v>88</v>
      </c>
    </row>
    <row r="49" ht="15.75" customHeight="1">
      <c r="A49" s="2">
        <v>47.0</v>
      </c>
      <c r="B49" s="1">
        <v>75318.0</v>
      </c>
      <c r="C49" s="11">
        <v>1.0</v>
      </c>
      <c r="D49" s="11">
        <v>0.947685926</v>
      </c>
      <c r="E49" s="12">
        <f t="shared" si="1"/>
        <v>0.052314074</v>
      </c>
      <c r="F49" s="13">
        <v>18.0</v>
      </c>
      <c r="G49" s="14">
        <v>578.779487</v>
      </c>
      <c r="H49" s="14">
        <v>548.547435</v>
      </c>
      <c r="I49" s="7">
        <f t="shared" si="2"/>
        <v>9873.85383</v>
      </c>
      <c r="J49" s="7">
        <f t="shared" si="3"/>
        <v>197.4770766</v>
      </c>
      <c r="K49" s="15" t="str">
        <f t="shared" si="4"/>
        <v>Small</v>
      </c>
      <c r="L49" s="1">
        <v>652.0</v>
      </c>
      <c r="M49" s="16">
        <f t="shared" si="5"/>
        <v>11736</v>
      </c>
      <c r="N49" s="16" t="str">
        <f t="shared" si="6"/>
        <v>Okay</v>
      </c>
      <c r="O49" s="1">
        <v>10.0</v>
      </c>
      <c r="P49" s="11">
        <v>0.25787</v>
      </c>
      <c r="Q49" s="1" t="s">
        <v>100</v>
      </c>
      <c r="R49" s="1" t="s">
        <v>52</v>
      </c>
      <c r="S49" s="1" t="s">
        <v>53</v>
      </c>
    </row>
    <row r="50" ht="15.75" customHeight="1">
      <c r="A50" s="2">
        <v>48.0</v>
      </c>
      <c r="B50" s="1">
        <v>34662.0</v>
      </c>
      <c r="C50" s="11">
        <v>0.961577956</v>
      </c>
      <c r="D50" s="11">
        <v>0.957515267</v>
      </c>
      <c r="E50" s="12">
        <f t="shared" si="1"/>
        <v>0.004062689</v>
      </c>
      <c r="F50" s="13">
        <v>16.0</v>
      </c>
      <c r="G50" s="14">
        <v>3374.72125</v>
      </c>
      <c r="H50" s="14">
        <v>3264.28375</v>
      </c>
      <c r="I50" s="7">
        <f t="shared" si="2"/>
        <v>52228.54</v>
      </c>
      <c r="J50" s="7">
        <f t="shared" si="3"/>
        <v>1044.5708</v>
      </c>
      <c r="K50" s="15" t="str">
        <f t="shared" si="4"/>
        <v>Medium</v>
      </c>
      <c r="L50" s="1">
        <v>700.0</v>
      </c>
      <c r="M50" s="16">
        <f t="shared" si="5"/>
        <v>11200</v>
      </c>
      <c r="N50" s="16" t="str">
        <f t="shared" si="6"/>
        <v>Good</v>
      </c>
      <c r="O50" s="1">
        <v>10.0</v>
      </c>
      <c r="P50" s="11">
        <v>0.23792</v>
      </c>
      <c r="Q50" s="1" t="s">
        <v>101</v>
      </c>
      <c r="R50" s="1" t="s">
        <v>32</v>
      </c>
      <c r="S50" s="1" t="s">
        <v>33</v>
      </c>
    </row>
    <row r="51" ht="15.75" customHeight="1">
      <c r="A51" s="2">
        <v>49.0</v>
      </c>
      <c r="B51" s="1">
        <v>20513.0</v>
      </c>
      <c r="C51" s="11">
        <v>1.0</v>
      </c>
      <c r="D51" s="11">
        <v>0.97665929</v>
      </c>
      <c r="E51" s="12">
        <f t="shared" si="1"/>
        <v>0.02334071</v>
      </c>
      <c r="F51" s="13">
        <v>16.0</v>
      </c>
      <c r="G51" s="14">
        <v>1972.677575</v>
      </c>
      <c r="H51" s="14">
        <v>1914.594848</v>
      </c>
      <c r="I51" s="7">
        <f t="shared" si="2"/>
        <v>30633.51757</v>
      </c>
      <c r="J51" s="7">
        <f t="shared" si="3"/>
        <v>612.6703514</v>
      </c>
      <c r="K51" s="15" t="str">
        <f t="shared" si="4"/>
        <v>Small</v>
      </c>
      <c r="L51" s="1">
        <v>674.0</v>
      </c>
      <c r="M51" s="16">
        <f t="shared" si="5"/>
        <v>10784</v>
      </c>
      <c r="N51" s="16" t="str">
        <f t="shared" si="6"/>
        <v>Okay</v>
      </c>
      <c r="O51" s="1">
        <v>10.0</v>
      </c>
      <c r="P51" s="11">
        <v>0.044229</v>
      </c>
      <c r="Q51" s="1" t="s">
        <v>102</v>
      </c>
      <c r="R51" s="1" t="s">
        <v>23</v>
      </c>
      <c r="S51" s="1" t="s">
        <v>24</v>
      </c>
    </row>
    <row r="52" ht="15.75" customHeight="1">
      <c r="A52" s="2">
        <v>50.0</v>
      </c>
      <c r="B52" s="1">
        <v>25142.0</v>
      </c>
      <c r="C52" s="11">
        <v>0.847231924</v>
      </c>
      <c r="D52" s="11">
        <v>0.957033692</v>
      </c>
      <c r="E52" s="12">
        <f t="shared" si="1"/>
        <v>-0.109801768</v>
      </c>
      <c r="F52" s="13">
        <v>15.0</v>
      </c>
      <c r="G52" s="14">
        <v>3157.296666</v>
      </c>
      <c r="H52" s="14">
        <v>2916.755277</v>
      </c>
      <c r="I52" s="7">
        <f t="shared" si="2"/>
        <v>43751.32916</v>
      </c>
      <c r="J52" s="7">
        <f t="shared" si="3"/>
        <v>875.0265831</v>
      </c>
      <c r="K52" s="15" t="str">
        <f t="shared" si="4"/>
        <v>Small</v>
      </c>
      <c r="L52" s="1">
        <v>684.0</v>
      </c>
      <c r="M52" s="16">
        <f t="shared" si="5"/>
        <v>10260</v>
      </c>
      <c r="N52" s="16" t="str">
        <f t="shared" si="6"/>
        <v>Good</v>
      </c>
      <c r="O52" s="1">
        <v>10.0</v>
      </c>
      <c r="P52" s="11">
        <v>0.234251</v>
      </c>
      <c r="Q52" s="1" t="s">
        <v>103</v>
      </c>
      <c r="R52" s="20" t="s">
        <v>38</v>
      </c>
      <c r="S52" s="1" t="s">
        <v>88</v>
      </c>
    </row>
    <row r="53" ht="15.75" customHeight="1">
      <c r="A53" s="2">
        <v>51.0</v>
      </c>
      <c r="B53" s="1">
        <v>12532.0</v>
      </c>
      <c r="C53" s="11">
        <v>1.0</v>
      </c>
      <c r="D53" s="11">
        <v>0.960568968</v>
      </c>
      <c r="E53" s="12">
        <f t="shared" si="1"/>
        <v>0.039431032</v>
      </c>
      <c r="F53" s="13">
        <v>15.0</v>
      </c>
      <c r="G53" s="14">
        <v>1288.755517</v>
      </c>
      <c r="H53" s="14">
        <v>1287.422068</v>
      </c>
      <c r="I53" s="7">
        <f t="shared" si="2"/>
        <v>19311.33102</v>
      </c>
      <c r="J53" s="7">
        <f t="shared" si="3"/>
        <v>386.2266204</v>
      </c>
      <c r="K53" s="15" t="str">
        <f t="shared" si="4"/>
        <v>Small</v>
      </c>
      <c r="L53" s="1">
        <v>691.0</v>
      </c>
      <c r="M53" s="16">
        <f t="shared" si="5"/>
        <v>10365</v>
      </c>
      <c r="N53" s="16" t="str">
        <f t="shared" si="6"/>
        <v>Good</v>
      </c>
      <c r="O53" s="1">
        <v>8.0</v>
      </c>
      <c r="P53" s="11">
        <v>0.231682</v>
      </c>
      <c r="Q53" s="1" t="s">
        <v>104</v>
      </c>
      <c r="R53" s="1" t="s">
        <v>20</v>
      </c>
      <c r="S53" s="1" t="s">
        <v>68</v>
      </c>
    </row>
    <row r="54" ht="15.75" customHeight="1">
      <c r="A54" s="2">
        <v>52.0</v>
      </c>
      <c r="B54" s="1">
        <v>91534.0</v>
      </c>
      <c r="C54" s="11">
        <v>0.938510092</v>
      </c>
      <c r="D54" s="11">
        <v>0.911306886</v>
      </c>
      <c r="E54" s="12">
        <f t="shared" si="1"/>
        <v>0.027203206</v>
      </c>
      <c r="F54" s="13">
        <v>15.0</v>
      </c>
      <c r="G54" s="14">
        <v>202.546666</v>
      </c>
      <c r="H54" s="14">
        <v>196.276666</v>
      </c>
      <c r="I54" s="7">
        <f t="shared" si="2"/>
        <v>2944.14999</v>
      </c>
      <c r="J54" s="7">
        <f t="shared" si="3"/>
        <v>58.8829998</v>
      </c>
      <c r="K54" s="15" t="str">
        <f t="shared" si="4"/>
        <v>Small</v>
      </c>
      <c r="L54" s="1">
        <v>649.0</v>
      </c>
      <c r="M54" s="16">
        <f t="shared" si="5"/>
        <v>9735</v>
      </c>
      <c r="N54" s="16" t="str">
        <f t="shared" si="6"/>
        <v>Okay</v>
      </c>
      <c r="O54" s="1">
        <v>5.0</v>
      </c>
      <c r="P54" s="11">
        <v>0.218877</v>
      </c>
      <c r="Q54" s="1" t="s">
        <v>105</v>
      </c>
      <c r="R54" s="1" t="s">
        <v>28</v>
      </c>
      <c r="S54" s="1" t="s">
        <v>33</v>
      </c>
    </row>
    <row r="55" ht="15.75" customHeight="1">
      <c r="A55" s="2">
        <v>53.0</v>
      </c>
      <c r="B55" s="1">
        <v>50584.0</v>
      </c>
      <c r="C55" s="11">
        <v>0.871179039</v>
      </c>
      <c r="D55" s="11">
        <v>0.956267896</v>
      </c>
      <c r="E55" s="12">
        <f t="shared" si="1"/>
        <v>-0.085088857</v>
      </c>
      <c r="F55" s="13">
        <v>15.0</v>
      </c>
      <c r="G55" s="14">
        <v>1733.333333</v>
      </c>
      <c r="H55" s="14">
        <v>1583.333333</v>
      </c>
      <c r="I55" s="7">
        <f t="shared" si="2"/>
        <v>23750</v>
      </c>
      <c r="J55" s="7">
        <f t="shared" si="3"/>
        <v>474.9999999</v>
      </c>
      <c r="K55" s="15" t="str">
        <f t="shared" si="4"/>
        <v>Small</v>
      </c>
      <c r="L55" s="1">
        <v>691.0</v>
      </c>
      <c r="M55" s="16">
        <f t="shared" si="5"/>
        <v>10365</v>
      </c>
      <c r="N55" s="16" t="str">
        <f t="shared" si="6"/>
        <v>Good</v>
      </c>
      <c r="O55" s="1">
        <v>11.0</v>
      </c>
      <c r="P55" s="11">
        <v>0.249975</v>
      </c>
      <c r="Q55" s="1" t="s">
        <v>106</v>
      </c>
      <c r="R55" s="1" t="s">
        <v>28</v>
      </c>
      <c r="S55" s="1" t="s">
        <v>107</v>
      </c>
    </row>
    <row r="56" ht="15.75" customHeight="1">
      <c r="A56" s="2">
        <v>54.0</v>
      </c>
      <c r="B56" s="1">
        <v>53936.0</v>
      </c>
      <c r="C56" s="11">
        <v>0.864337568</v>
      </c>
      <c r="D56" s="11">
        <v>0.947438774</v>
      </c>
      <c r="E56" s="12">
        <f t="shared" si="1"/>
        <v>-0.083101206</v>
      </c>
      <c r="F56" s="13">
        <v>15.0</v>
      </c>
      <c r="G56" s="14">
        <v>298.85</v>
      </c>
      <c r="H56" s="14">
        <v>298.85</v>
      </c>
      <c r="I56" s="7">
        <f t="shared" si="2"/>
        <v>4482.75</v>
      </c>
      <c r="J56" s="7">
        <f t="shared" si="3"/>
        <v>89.655</v>
      </c>
      <c r="K56" s="15" t="str">
        <f t="shared" si="4"/>
        <v>Small</v>
      </c>
      <c r="L56" s="1">
        <v>669.0</v>
      </c>
      <c r="M56" s="16">
        <f t="shared" si="5"/>
        <v>10035</v>
      </c>
      <c r="N56" s="16" t="str">
        <f t="shared" si="6"/>
        <v>Okay</v>
      </c>
      <c r="O56" s="1">
        <v>9.0</v>
      </c>
      <c r="P56" s="11">
        <v>0.249591</v>
      </c>
      <c r="Q56" s="1" t="s">
        <v>108</v>
      </c>
      <c r="R56" s="1" t="s">
        <v>28</v>
      </c>
      <c r="S56" s="1" t="s">
        <v>109</v>
      </c>
    </row>
    <row r="57" ht="15.75" customHeight="1">
      <c r="A57" s="2">
        <v>55.0</v>
      </c>
      <c r="B57" s="1">
        <v>97926.0</v>
      </c>
      <c r="C57" s="11">
        <v>0.963900872</v>
      </c>
      <c r="D57" s="11">
        <v>0.939360391</v>
      </c>
      <c r="E57" s="12">
        <f t="shared" si="1"/>
        <v>0.024540481</v>
      </c>
      <c r="F57" s="13">
        <v>14.0</v>
      </c>
      <c r="G57" s="14">
        <v>426.466086</v>
      </c>
      <c r="H57" s="14">
        <v>426.037391</v>
      </c>
      <c r="I57" s="7">
        <f t="shared" si="2"/>
        <v>5964.523474</v>
      </c>
      <c r="J57" s="7">
        <f t="shared" si="3"/>
        <v>119.2904695</v>
      </c>
      <c r="K57" s="15" t="str">
        <f t="shared" si="4"/>
        <v>Small</v>
      </c>
      <c r="L57" s="1">
        <v>652.0</v>
      </c>
      <c r="M57" s="16">
        <f t="shared" si="5"/>
        <v>9128</v>
      </c>
      <c r="N57" s="16" t="str">
        <f t="shared" si="6"/>
        <v>Okay</v>
      </c>
      <c r="O57" s="1">
        <v>9.0</v>
      </c>
      <c r="P57" s="11">
        <v>0.259994</v>
      </c>
      <c r="Q57" s="1" t="s">
        <v>110</v>
      </c>
      <c r="R57" s="1" t="s">
        <v>28</v>
      </c>
      <c r="S57" s="1" t="s">
        <v>111</v>
      </c>
    </row>
    <row r="58" ht="15.75" customHeight="1">
      <c r="A58" s="2">
        <v>56.0</v>
      </c>
      <c r="B58" s="1">
        <v>88214.0</v>
      </c>
      <c r="C58" s="11">
        <v>0.865938369</v>
      </c>
      <c r="D58" s="11">
        <v>0.934251644</v>
      </c>
      <c r="E58" s="12">
        <f t="shared" si="1"/>
        <v>-0.068313275</v>
      </c>
      <c r="F58" s="13">
        <v>14.0</v>
      </c>
      <c r="G58" s="14">
        <v>935.437894</v>
      </c>
      <c r="H58" s="14">
        <v>875.96421</v>
      </c>
      <c r="I58" s="7">
        <f t="shared" si="2"/>
        <v>12263.49894</v>
      </c>
      <c r="J58" s="7">
        <f t="shared" si="3"/>
        <v>245.2699788</v>
      </c>
      <c r="K58" s="15" t="str">
        <f t="shared" si="4"/>
        <v>Small</v>
      </c>
      <c r="L58" s="1">
        <v>662.0</v>
      </c>
      <c r="M58" s="16">
        <f t="shared" si="5"/>
        <v>9268</v>
      </c>
      <c r="N58" s="16" t="str">
        <f t="shared" si="6"/>
        <v>Okay</v>
      </c>
      <c r="O58" s="1">
        <v>9.0</v>
      </c>
      <c r="P58" s="11">
        <v>0.234646</v>
      </c>
      <c r="Q58" s="1" t="s">
        <v>112</v>
      </c>
      <c r="R58" s="1" t="s">
        <v>28</v>
      </c>
      <c r="S58" s="1" t="s">
        <v>50</v>
      </c>
    </row>
    <row r="59" ht="15.75" customHeight="1">
      <c r="A59" s="2">
        <v>57.0</v>
      </c>
      <c r="B59" s="1">
        <v>63991.0</v>
      </c>
      <c r="C59" s="11">
        <v>1.0</v>
      </c>
      <c r="D59" s="11">
        <v>0.980029414</v>
      </c>
      <c r="E59" s="12">
        <f t="shared" si="1"/>
        <v>0.019970586</v>
      </c>
      <c r="F59" s="13">
        <v>13.0</v>
      </c>
      <c r="G59" s="14">
        <v>996.924</v>
      </c>
      <c r="H59" s="14">
        <v>996.924</v>
      </c>
      <c r="I59" s="7">
        <f t="shared" si="2"/>
        <v>12960.012</v>
      </c>
      <c r="J59" s="7">
        <f t="shared" si="3"/>
        <v>259.20024</v>
      </c>
      <c r="K59" s="15" t="str">
        <f t="shared" si="4"/>
        <v>Small</v>
      </c>
      <c r="L59" s="1">
        <v>689.0</v>
      </c>
      <c r="M59" s="16">
        <f t="shared" si="5"/>
        <v>8957</v>
      </c>
      <c r="N59" s="16" t="str">
        <f t="shared" si="6"/>
        <v>Good</v>
      </c>
      <c r="O59" s="1">
        <v>8.0</v>
      </c>
      <c r="P59" s="11">
        <v>0.053607</v>
      </c>
      <c r="Q59" s="1" t="s">
        <v>113</v>
      </c>
      <c r="R59" s="1" t="s">
        <v>23</v>
      </c>
      <c r="S59" s="1" t="s">
        <v>24</v>
      </c>
    </row>
    <row r="60" ht="15.75" customHeight="1">
      <c r="A60" s="2">
        <v>58.0</v>
      </c>
      <c r="B60" s="1">
        <v>97508.0</v>
      </c>
      <c r="C60" s="11">
        <v>1.0</v>
      </c>
      <c r="D60" s="11">
        <v>0.962432566</v>
      </c>
      <c r="E60" s="12">
        <f t="shared" si="1"/>
        <v>0.037567434</v>
      </c>
      <c r="F60" s="13">
        <v>13.0</v>
      </c>
      <c r="G60" s="14">
        <v>942.020357</v>
      </c>
      <c r="H60" s="14">
        <v>909.878214</v>
      </c>
      <c r="I60" s="7">
        <f t="shared" si="2"/>
        <v>11828.41678</v>
      </c>
      <c r="J60" s="7">
        <f t="shared" si="3"/>
        <v>236.5683356</v>
      </c>
      <c r="K60" s="15" t="str">
        <f t="shared" si="4"/>
        <v>Small</v>
      </c>
      <c r="L60" s="1">
        <v>679.0</v>
      </c>
      <c r="M60" s="16">
        <f t="shared" si="5"/>
        <v>8827</v>
      </c>
      <c r="N60" s="16" t="str">
        <f t="shared" si="6"/>
        <v>Okay</v>
      </c>
      <c r="O60" s="1">
        <v>8.0</v>
      </c>
      <c r="P60" s="11">
        <v>0.188328</v>
      </c>
      <c r="Q60" s="1" t="s">
        <v>114</v>
      </c>
      <c r="R60" s="1" t="s">
        <v>28</v>
      </c>
      <c r="S60" s="1" t="s">
        <v>62</v>
      </c>
    </row>
    <row r="61" ht="15.75" customHeight="1">
      <c r="A61" s="2">
        <v>59.0</v>
      </c>
      <c r="B61" s="1">
        <v>57481.0</v>
      </c>
      <c r="C61" s="11">
        <v>1.0</v>
      </c>
      <c r="D61" s="11">
        <v>0.929332931</v>
      </c>
      <c r="E61" s="12">
        <f t="shared" si="1"/>
        <v>0.070667069</v>
      </c>
      <c r="F61" s="13">
        <v>12.0</v>
      </c>
      <c r="G61" s="14">
        <v>1012.147727</v>
      </c>
      <c r="H61" s="14">
        <v>951.575</v>
      </c>
      <c r="I61" s="7">
        <f t="shared" si="2"/>
        <v>11418.9</v>
      </c>
      <c r="J61" s="7">
        <f t="shared" si="3"/>
        <v>228.378</v>
      </c>
      <c r="K61" s="15" t="str">
        <f t="shared" si="4"/>
        <v>Small</v>
      </c>
      <c r="L61" s="1">
        <v>644.0</v>
      </c>
      <c r="M61" s="16">
        <f t="shared" si="5"/>
        <v>7728</v>
      </c>
      <c r="N61" s="16" t="str">
        <f t="shared" si="6"/>
        <v>Okay</v>
      </c>
      <c r="O61" s="1">
        <v>10.0</v>
      </c>
      <c r="P61" s="11">
        <v>0.272863</v>
      </c>
      <c r="Q61" s="1" t="s">
        <v>115</v>
      </c>
      <c r="R61" s="1" t="s">
        <v>52</v>
      </c>
      <c r="S61" s="1" t="s">
        <v>53</v>
      </c>
    </row>
    <row r="62" ht="15.75" customHeight="1">
      <c r="A62" s="2">
        <v>60.0</v>
      </c>
      <c r="B62" s="1">
        <v>78100.0</v>
      </c>
      <c r="C62" s="11">
        <v>0.661686225</v>
      </c>
      <c r="D62" s="11">
        <v>0.812983919</v>
      </c>
      <c r="E62" s="12">
        <f t="shared" si="1"/>
        <v>-0.151297694</v>
      </c>
      <c r="F62" s="13">
        <v>11.0</v>
      </c>
      <c r="G62" s="14">
        <v>232.121764</v>
      </c>
      <c r="H62" s="14">
        <v>209.477647</v>
      </c>
      <c r="I62" s="7">
        <f t="shared" si="2"/>
        <v>2304.254117</v>
      </c>
      <c r="J62" s="7">
        <f t="shared" si="3"/>
        <v>46.08508234</v>
      </c>
      <c r="K62" s="15" t="str">
        <f t="shared" si="4"/>
        <v>Small</v>
      </c>
      <c r="L62" s="1">
        <v>592.0</v>
      </c>
      <c r="M62" s="16">
        <f t="shared" si="5"/>
        <v>6512</v>
      </c>
      <c r="N62" s="16" t="str">
        <f t="shared" si="6"/>
        <v>Bad</v>
      </c>
      <c r="O62" s="1">
        <v>9.0</v>
      </c>
      <c r="P62" s="11">
        <v>0.272863</v>
      </c>
      <c r="Q62" s="1" t="s">
        <v>116</v>
      </c>
      <c r="R62" s="1" t="s">
        <v>38</v>
      </c>
      <c r="S62" s="1"/>
    </row>
    <row r="63" ht="15.75" customHeight="1">
      <c r="A63" s="2">
        <v>61.0</v>
      </c>
      <c r="B63" s="1">
        <v>23023.0</v>
      </c>
      <c r="C63" s="11">
        <v>1.0</v>
      </c>
      <c r="D63" s="11">
        <v>0.982615528</v>
      </c>
      <c r="E63" s="12">
        <f t="shared" si="1"/>
        <v>0.017384472</v>
      </c>
      <c r="F63" s="13">
        <v>11.0</v>
      </c>
      <c r="G63" s="14">
        <v>2217.634583</v>
      </c>
      <c r="H63" s="14">
        <v>2208.617083</v>
      </c>
      <c r="I63" s="7">
        <f t="shared" si="2"/>
        <v>24294.78791</v>
      </c>
      <c r="J63" s="7">
        <f t="shared" si="3"/>
        <v>485.8957583</v>
      </c>
      <c r="K63" s="15" t="str">
        <f t="shared" si="4"/>
        <v>Small</v>
      </c>
      <c r="L63" s="1">
        <v>739.0</v>
      </c>
      <c r="M63" s="16">
        <f t="shared" si="5"/>
        <v>8129</v>
      </c>
      <c r="N63" s="16" t="str">
        <f t="shared" si="6"/>
        <v>Good</v>
      </c>
      <c r="O63" s="1">
        <v>10.0</v>
      </c>
      <c r="P63" s="11">
        <v>0.0</v>
      </c>
      <c r="Q63" s="1" t="s">
        <v>117</v>
      </c>
      <c r="R63" s="1" t="s">
        <v>23</v>
      </c>
      <c r="S63" s="1" t="s">
        <v>24</v>
      </c>
    </row>
    <row r="64" ht="15.75" customHeight="1">
      <c r="A64" s="2">
        <v>62.0</v>
      </c>
      <c r="B64" s="1">
        <v>24289.0</v>
      </c>
      <c r="C64" s="11">
        <v>1.0</v>
      </c>
      <c r="D64" s="11">
        <v>0.95404377</v>
      </c>
      <c r="E64" s="12">
        <f t="shared" si="1"/>
        <v>0.04595623</v>
      </c>
      <c r="F64" s="13">
        <v>10.0</v>
      </c>
      <c r="G64" s="14">
        <v>401.821428</v>
      </c>
      <c r="H64" s="14">
        <v>389.059523</v>
      </c>
      <c r="I64" s="7">
        <f t="shared" si="2"/>
        <v>3890.59523</v>
      </c>
      <c r="J64" s="7">
        <f t="shared" si="3"/>
        <v>77.8119046</v>
      </c>
      <c r="K64" s="15" t="str">
        <f t="shared" si="4"/>
        <v>Small</v>
      </c>
      <c r="L64" s="1">
        <v>679.0</v>
      </c>
      <c r="M64" s="16">
        <f t="shared" si="5"/>
        <v>6790</v>
      </c>
      <c r="N64" s="16" t="str">
        <f t="shared" si="6"/>
        <v>Okay</v>
      </c>
      <c r="O64" s="1">
        <v>8.0</v>
      </c>
      <c r="P64" s="11">
        <v>0.068299</v>
      </c>
      <c r="Q64" s="1" t="s">
        <v>118</v>
      </c>
      <c r="R64" s="1" t="s">
        <v>119</v>
      </c>
      <c r="S64" s="1" t="s">
        <v>41</v>
      </c>
    </row>
    <row r="65" ht="15.75" customHeight="1">
      <c r="A65" s="2">
        <v>63.0</v>
      </c>
      <c r="B65" s="1">
        <v>12288.0</v>
      </c>
      <c r="C65" s="11">
        <v>1.0</v>
      </c>
      <c r="D65" s="11">
        <v>0.979249404</v>
      </c>
      <c r="E65" s="12">
        <f t="shared" si="1"/>
        <v>0.020750596</v>
      </c>
      <c r="F65" s="13">
        <v>10.0</v>
      </c>
      <c r="G65" s="14">
        <v>2102.11647</v>
      </c>
      <c r="H65" s="14">
        <v>1740.060588</v>
      </c>
      <c r="I65" s="7">
        <f t="shared" si="2"/>
        <v>17400.60588</v>
      </c>
      <c r="J65" s="7">
        <f t="shared" si="3"/>
        <v>348.0121176</v>
      </c>
      <c r="K65" s="15" t="str">
        <f t="shared" si="4"/>
        <v>Small</v>
      </c>
      <c r="L65" s="1">
        <v>646.0</v>
      </c>
      <c r="M65" s="16">
        <f t="shared" si="5"/>
        <v>6460</v>
      </c>
      <c r="N65" s="16" t="str">
        <f t="shared" si="6"/>
        <v>Okay</v>
      </c>
      <c r="O65" s="1">
        <v>9.0</v>
      </c>
      <c r="P65" s="11">
        <v>0.245</v>
      </c>
      <c r="Q65" s="1" t="s">
        <v>120</v>
      </c>
      <c r="R65" s="1" t="s">
        <v>23</v>
      </c>
      <c r="S65" s="1" t="s">
        <v>121</v>
      </c>
    </row>
    <row r="66" ht="15.75" customHeight="1">
      <c r="A66" s="2">
        <v>64.0</v>
      </c>
      <c r="B66" s="1">
        <v>47147.0</v>
      </c>
      <c r="C66" s="11">
        <v>1.0</v>
      </c>
      <c r="D66" s="11">
        <v>0.973467066</v>
      </c>
      <c r="E66" s="12">
        <f t="shared" si="1"/>
        <v>0.026532934</v>
      </c>
      <c r="F66" s="13">
        <v>10.0</v>
      </c>
      <c r="G66" s="14">
        <v>271.8656</v>
      </c>
      <c r="H66" s="14">
        <v>271.8656</v>
      </c>
      <c r="I66" s="7">
        <f t="shared" si="2"/>
        <v>2718.656</v>
      </c>
      <c r="J66" s="7">
        <f t="shared" si="3"/>
        <v>54.37312</v>
      </c>
      <c r="K66" s="15" t="str">
        <f t="shared" si="4"/>
        <v>Small</v>
      </c>
      <c r="L66" s="1">
        <v>704.0</v>
      </c>
      <c r="M66" s="16">
        <f t="shared" si="5"/>
        <v>7040</v>
      </c>
      <c r="N66" s="16" t="str">
        <f t="shared" si="6"/>
        <v>Good</v>
      </c>
      <c r="O66" s="1">
        <v>6.0</v>
      </c>
      <c r="P66" s="11">
        <v>0.268394</v>
      </c>
      <c r="Q66" s="1" t="s">
        <v>122</v>
      </c>
      <c r="R66" s="20" t="s">
        <v>38</v>
      </c>
      <c r="S66" s="1" t="s">
        <v>88</v>
      </c>
    </row>
    <row r="67" ht="15.75" customHeight="1">
      <c r="A67" s="2">
        <v>65.0</v>
      </c>
      <c r="B67" s="1">
        <v>92378.0</v>
      </c>
      <c r="C67" s="11">
        <v>0.825906341</v>
      </c>
      <c r="D67" s="11">
        <v>0.932171302</v>
      </c>
      <c r="E67" s="12">
        <f t="shared" si="1"/>
        <v>-0.106264961</v>
      </c>
      <c r="F67" s="13">
        <v>10.0</v>
      </c>
      <c r="G67" s="14">
        <v>660.838461</v>
      </c>
      <c r="H67" s="14">
        <v>637.838461</v>
      </c>
      <c r="I67" s="7">
        <f t="shared" si="2"/>
        <v>6378.38461</v>
      </c>
      <c r="J67" s="7">
        <f t="shared" si="3"/>
        <v>127.5676922</v>
      </c>
      <c r="K67" s="15" t="str">
        <f t="shared" si="4"/>
        <v>Small</v>
      </c>
      <c r="L67" s="1">
        <v>637.0</v>
      </c>
      <c r="M67" s="16">
        <f t="shared" si="5"/>
        <v>6370</v>
      </c>
      <c r="N67" s="16" t="str">
        <f t="shared" si="6"/>
        <v>Okay</v>
      </c>
      <c r="O67" s="1">
        <v>9.0</v>
      </c>
      <c r="P67" s="11">
        <v>0.224368</v>
      </c>
      <c r="Q67" s="1" t="s">
        <v>123</v>
      </c>
      <c r="R67" s="1" t="s">
        <v>28</v>
      </c>
      <c r="S67" s="1" t="s">
        <v>62</v>
      </c>
    </row>
    <row r="68" ht="15.75" customHeight="1">
      <c r="A68" s="2">
        <v>66.0</v>
      </c>
      <c r="B68" s="1">
        <v>13846.0</v>
      </c>
      <c r="C68" s="11">
        <v>1.0</v>
      </c>
      <c r="D68" s="11">
        <v>0.96324902</v>
      </c>
      <c r="E68" s="12">
        <f t="shared" si="1"/>
        <v>0.03675098</v>
      </c>
      <c r="F68" s="13">
        <v>9.0</v>
      </c>
      <c r="G68" s="14">
        <v>1371.607647</v>
      </c>
      <c r="H68" s="14">
        <v>1368.237647</v>
      </c>
      <c r="I68" s="7">
        <f t="shared" si="2"/>
        <v>12314.13882</v>
      </c>
      <c r="J68" s="7">
        <f t="shared" si="3"/>
        <v>246.2827765</v>
      </c>
      <c r="K68" s="15" t="str">
        <f t="shared" si="4"/>
        <v>Small</v>
      </c>
      <c r="L68" s="1">
        <v>665.0</v>
      </c>
      <c r="M68" s="16">
        <f t="shared" si="5"/>
        <v>5985</v>
      </c>
      <c r="N68" s="16" t="str">
        <f t="shared" si="6"/>
        <v>Okay</v>
      </c>
      <c r="O68" s="1">
        <v>10.0</v>
      </c>
      <c r="P68" s="11">
        <v>0.075</v>
      </c>
      <c r="Q68" s="1" t="s">
        <v>124</v>
      </c>
      <c r="R68" s="1" t="s">
        <v>28</v>
      </c>
      <c r="S68" s="1" t="s">
        <v>29</v>
      </c>
    </row>
    <row r="69" ht="15.75" customHeight="1">
      <c r="A69" s="2">
        <v>67.0</v>
      </c>
      <c r="B69" s="1">
        <v>62512.0</v>
      </c>
      <c r="C69" s="11">
        <v>1.0</v>
      </c>
      <c r="D69" s="11">
        <v>0.938710074</v>
      </c>
      <c r="E69" s="12">
        <f t="shared" si="1"/>
        <v>0.061289926</v>
      </c>
      <c r="F69" s="13">
        <v>9.0</v>
      </c>
      <c r="G69" s="14">
        <v>343.307</v>
      </c>
      <c r="H69" s="14">
        <v>343.307</v>
      </c>
      <c r="I69" s="7">
        <f t="shared" si="2"/>
        <v>3089.763</v>
      </c>
      <c r="J69" s="7">
        <f t="shared" si="3"/>
        <v>61.79526</v>
      </c>
      <c r="K69" s="15" t="str">
        <f t="shared" si="4"/>
        <v>Small</v>
      </c>
      <c r="L69" s="1">
        <v>654.0</v>
      </c>
      <c r="M69" s="16">
        <f t="shared" si="5"/>
        <v>5886</v>
      </c>
      <c r="N69" s="16" t="str">
        <f t="shared" si="6"/>
        <v>Okay</v>
      </c>
      <c r="O69" s="1">
        <v>9.0</v>
      </c>
      <c r="P69" s="11">
        <v>0.226533</v>
      </c>
      <c r="Q69" s="1" t="s">
        <v>125</v>
      </c>
      <c r="R69" s="1" t="s">
        <v>28</v>
      </c>
      <c r="S69" s="1" t="s">
        <v>62</v>
      </c>
    </row>
    <row r="70" ht="15.75" customHeight="1">
      <c r="A70" s="2">
        <v>68.0</v>
      </c>
      <c r="B70" s="1">
        <v>61453.0</v>
      </c>
      <c r="C70" s="11">
        <v>0.731342816</v>
      </c>
      <c r="D70" s="11">
        <v>0.963095856</v>
      </c>
      <c r="E70" s="12">
        <f t="shared" si="1"/>
        <v>-0.23175304</v>
      </c>
      <c r="F70" s="13">
        <v>8.0</v>
      </c>
      <c r="G70" s="14">
        <v>855.211333</v>
      </c>
      <c r="H70" s="14">
        <v>835.478666</v>
      </c>
      <c r="I70" s="7">
        <f t="shared" si="2"/>
        <v>6683.829328</v>
      </c>
      <c r="J70" s="7">
        <f t="shared" si="3"/>
        <v>133.6765866</v>
      </c>
      <c r="K70" s="15" t="str">
        <f t="shared" si="4"/>
        <v>Small</v>
      </c>
      <c r="L70" s="1">
        <v>640.0</v>
      </c>
      <c r="M70" s="16">
        <f t="shared" si="5"/>
        <v>5120</v>
      </c>
      <c r="N70" s="16" t="str">
        <f t="shared" si="6"/>
        <v>Okay</v>
      </c>
      <c r="O70" s="1">
        <v>11.0</v>
      </c>
      <c r="P70" s="11">
        <v>0.245666</v>
      </c>
      <c r="Q70" s="1" t="s">
        <v>126</v>
      </c>
      <c r="R70" s="1" t="s">
        <v>28</v>
      </c>
      <c r="S70" s="1" t="s">
        <v>62</v>
      </c>
    </row>
    <row r="71" ht="15.75" customHeight="1">
      <c r="A71" s="2">
        <v>69.0</v>
      </c>
      <c r="B71" s="1">
        <v>78128.0</v>
      </c>
      <c r="C71" s="11">
        <v>1.0</v>
      </c>
      <c r="D71" s="11">
        <v>0.951741194</v>
      </c>
      <c r="E71" s="12">
        <f t="shared" si="1"/>
        <v>0.048258806</v>
      </c>
      <c r="F71" s="13">
        <v>8.0</v>
      </c>
      <c r="G71" s="14">
        <v>538.927272</v>
      </c>
      <c r="H71" s="14">
        <v>528.564545</v>
      </c>
      <c r="I71" s="7">
        <f t="shared" si="2"/>
        <v>4228.51636</v>
      </c>
      <c r="J71" s="7">
        <f t="shared" si="3"/>
        <v>84.5703272</v>
      </c>
      <c r="K71" s="15" t="str">
        <f t="shared" si="4"/>
        <v>Small</v>
      </c>
      <c r="L71" s="1">
        <v>633.0</v>
      </c>
      <c r="M71" s="16">
        <f t="shared" si="5"/>
        <v>5064</v>
      </c>
      <c r="N71" s="16" t="str">
        <f t="shared" si="6"/>
        <v>Okay</v>
      </c>
      <c r="O71" s="1">
        <v>9.0</v>
      </c>
      <c r="P71" s="11">
        <v>0.2525</v>
      </c>
      <c r="Q71" s="1" t="s">
        <v>127</v>
      </c>
      <c r="R71" s="1" t="s">
        <v>32</v>
      </c>
      <c r="S71" s="1" t="s">
        <v>33</v>
      </c>
    </row>
    <row r="72" ht="15.75" customHeight="1">
      <c r="A72" s="2">
        <v>70.0</v>
      </c>
      <c r="B72" s="1">
        <v>22950.0</v>
      </c>
      <c r="C72" s="11">
        <v>1.0</v>
      </c>
      <c r="D72" s="11">
        <v>0.957103908</v>
      </c>
      <c r="E72" s="12">
        <f t="shared" si="1"/>
        <v>0.042896092</v>
      </c>
      <c r="F72" s="13">
        <v>8.0</v>
      </c>
      <c r="G72" s="14">
        <v>596.115454</v>
      </c>
      <c r="H72" s="14">
        <v>596.115454</v>
      </c>
      <c r="I72" s="7">
        <f t="shared" si="2"/>
        <v>4768.923632</v>
      </c>
      <c r="J72" s="7">
        <f t="shared" si="3"/>
        <v>95.37847264</v>
      </c>
      <c r="K72" s="15" t="str">
        <f t="shared" si="4"/>
        <v>Small</v>
      </c>
      <c r="L72" s="1">
        <v>703.0</v>
      </c>
      <c r="M72" s="16">
        <f t="shared" si="5"/>
        <v>5624</v>
      </c>
      <c r="N72" s="16" t="str">
        <f t="shared" si="6"/>
        <v>Good</v>
      </c>
      <c r="O72" s="1">
        <v>10.0</v>
      </c>
      <c r="P72" s="11">
        <v>0.292857</v>
      </c>
      <c r="Q72" s="1" t="s">
        <v>128</v>
      </c>
      <c r="R72" s="1" t="s">
        <v>28</v>
      </c>
      <c r="S72" s="1" t="s">
        <v>29</v>
      </c>
    </row>
    <row r="73" ht="15.75" customHeight="1">
      <c r="A73" s="2">
        <v>71.0</v>
      </c>
      <c r="B73" s="1">
        <v>23058.0</v>
      </c>
      <c r="C73" s="11">
        <v>1.0</v>
      </c>
      <c r="D73" s="11">
        <v>0.974767512</v>
      </c>
      <c r="E73" s="12">
        <f t="shared" si="1"/>
        <v>0.025232488</v>
      </c>
      <c r="F73" s="13">
        <v>8.0</v>
      </c>
      <c r="G73" s="14">
        <v>783.297272</v>
      </c>
      <c r="H73" s="14">
        <v>747.615454</v>
      </c>
      <c r="I73" s="7">
        <f t="shared" si="2"/>
        <v>5980.923632</v>
      </c>
      <c r="J73" s="7">
        <f t="shared" si="3"/>
        <v>119.6184726</v>
      </c>
      <c r="K73" s="15" t="str">
        <f t="shared" si="4"/>
        <v>Small</v>
      </c>
      <c r="L73" s="1">
        <v>665.0</v>
      </c>
      <c r="M73" s="16">
        <f t="shared" si="5"/>
        <v>5320</v>
      </c>
      <c r="N73" s="16" t="str">
        <f t="shared" si="6"/>
        <v>Okay</v>
      </c>
      <c r="O73" s="1">
        <v>9.0</v>
      </c>
      <c r="P73" s="11">
        <v>0.257071</v>
      </c>
      <c r="Q73" s="1" t="s">
        <v>129</v>
      </c>
      <c r="R73" s="1" t="s">
        <v>28</v>
      </c>
      <c r="S73" s="1" t="s">
        <v>33</v>
      </c>
    </row>
    <row r="74" ht="15.75" customHeight="1">
      <c r="A74" s="2">
        <v>72.0</v>
      </c>
      <c r="B74" s="1">
        <v>31029.0</v>
      </c>
      <c r="C74" s="11">
        <v>0.930312375</v>
      </c>
      <c r="D74" s="11">
        <v>0.96824091</v>
      </c>
      <c r="E74" s="12">
        <f t="shared" si="1"/>
        <v>-0.037928535</v>
      </c>
      <c r="F74" s="13">
        <v>8.0</v>
      </c>
      <c r="G74" s="14">
        <v>384.36</v>
      </c>
      <c r="H74" s="14">
        <v>383.489</v>
      </c>
      <c r="I74" s="7">
        <f t="shared" si="2"/>
        <v>3067.912</v>
      </c>
      <c r="J74" s="7">
        <f t="shared" si="3"/>
        <v>61.35824</v>
      </c>
      <c r="K74" s="15" t="str">
        <f t="shared" si="4"/>
        <v>Small</v>
      </c>
      <c r="L74" s="1">
        <v>639.0</v>
      </c>
      <c r="M74" s="16">
        <f t="shared" si="5"/>
        <v>5112</v>
      </c>
      <c r="N74" s="16" t="str">
        <f t="shared" si="6"/>
        <v>Okay</v>
      </c>
      <c r="O74" s="1">
        <v>10.0</v>
      </c>
      <c r="P74" s="11">
        <v>0.22</v>
      </c>
      <c r="Q74" s="1" t="s">
        <v>130</v>
      </c>
      <c r="R74" s="1" t="s">
        <v>28</v>
      </c>
      <c r="S74" s="1" t="s">
        <v>111</v>
      </c>
    </row>
    <row r="75" ht="15.75" customHeight="1">
      <c r="A75" s="2">
        <v>73.0</v>
      </c>
      <c r="B75" s="1">
        <v>46181.0</v>
      </c>
      <c r="C75" s="11">
        <v>0.914730816</v>
      </c>
      <c r="D75" s="11">
        <v>0.942230333</v>
      </c>
      <c r="E75" s="12">
        <f t="shared" si="1"/>
        <v>-0.027499517</v>
      </c>
      <c r="F75" s="13">
        <v>8.0</v>
      </c>
      <c r="G75" s="14">
        <v>507.618571</v>
      </c>
      <c r="H75" s="14">
        <v>457.62</v>
      </c>
      <c r="I75" s="7">
        <f t="shared" si="2"/>
        <v>3660.96</v>
      </c>
      <c r="J75" s="7">
        <f t="shared" si="3"/>
        <v>73.2192</v>
      </c>
      <c r="K75" s="15" t="str">
        <f t="shared" si="4"/>
        <v>Small</v>
      </c>
      <c r="L75" s="1">
        <v>603.0</v>
      </c>
      <c r="M75" s="16">
        <f t="shared" si="5"/>
        <v>4824</v>
      </c>
      <c r="N75" s="16" t="str">
        <f t="shared" si="6"/>
        <v>Okay</v>
      </c>
      <c r="O75" s="1">
        <v>11.0</v>
      </c>
      <c r="P75" s="11">
        <v>0.243869</v>
      </c>
      <c r="Q75" s="1" t="s">
        <v>131</v>
      </c>
      <c r="R75" s="20" t="s">
        <v>38</v>
      </c>
      <c r="S75" s="1" t="s">
        <v>88</v>
      </c>
    </row>
    <row r="76" ht="15.75" customHeight="1">
      <c r="A76" s="2">
        <v>74.0</v>
      </c>
      <c r="B76" s="1">
        <v>34543.0</v>
      </c>
      <c r="C76" s="11">
        <v>1.0</v>
      </c>
      <c r="D76" s="11">
        <v>0.847806218</v>
      </c>
      <c r="E76" s="12">
        <f t="shared" si="1"/>
        <v>0.152193782</v>
      </c>
      <c r="F76" s="13">
        <v>8.0</v>
      </c>
      <c r="G76" s="14">
        <v>250.903076</v>
      </c>
      <c r="H76" s="14">
        <v>226.418461</v>
      </c>
      <c r="I76" s="7">
        <f t="shared" si="2"/>
        <v>1811.347688</v>
      </c>
      <c r="J76" s="7">
        <f t="shared" si="3"/>
        <v>36.22695376</v>
      </c>
      <c r="K76" s="15" t="str">
        <f t="shared" si="4"/>
        <v>Small</v>
      </c>
      <c r="L76" s="1">
        <v>594.0</v>
      </c>
      <c r="M76" s="16">
        <f t="shared" si="5"/>
        <v>4752</v>
      </c>
      <c r="N76" s="16" t="str">
        <f t="shared" si="6"/>
        <v>Bad</v>
      </c>
      <c r="O76" s="1">
        <v>6.0</v>
      </c>
      <c r="P76" s="11">
        <v>0.26281</v>
      </c>
      <c r="Q76" s="1" t="s">
        <v>132</v>
      </c>
      <c r="R76" s="1" t="s">
        <v>32</v>
      </c>
      <c r="S76" s="1" t="s">
        <v>33</v>
      </c>
    </row>
    <row r="77" ht="15.75" customHeight="1">
      <c r="A77" s="2">
        <v>75.0</v>
      </c>
      <c r="B77" s="1">
        <v>53435.0</v>
      </c>
      <c r="C77" s="11">
        <v>0.874030696</v>
      </c>
      <c r="D77" s="11">
        <v>0.972539772</v>
      </c>
      <c r="E77" s="12">
        <f t="shared" si="1"/>
        <v>-0.098509076</v>
      </c>
      <c r="F77" s="13">
        <v>8.0</v>
      </c>
      <c r="G77" s="14">
        <v>1088.452</v>
      </c>
      <c r="H77" s="14">
        <v>988.725</v>
      </c>
      <c r="I77" s="7">
        <f t="shared" si="2"/>
        <v>7909.8</v>
      </c>
      <c r="J77" s="7">
        <f t="shared" si="3"/>
        <v>158.196</v>
      </c>
      <c r="K77" s="15" t="str">
        <f t="shared" si="4"/>
        <v>Small</v>
      </c>
      <c r="L77" s="1">
        <v>675.0</v>
      </c>
      <c r="M77" s="16">
        <f t="shared" si="5"/>
        <v>5400</v>
      </c>
      <c r="N77" s="16" t="str">
        <f t="shared" si="6"/>
        <v>Okay</v>
      </c>
      <c r="O77" s="1">
        <v>10.0</v>
      </c>
      <c r="P77" s="11">
        <v>0.240663</v>
      </c>
      <c r="Q77" s="1" t="s">
        <v>133</v>
      </c>
      <c r="R77" s="1" t="s">
        <v>23</v>
      </c>
      <c r="S77" s="1" t="s">
        <v>24</v>
      </c>
    </row>
    <row r="78" ht="15.75" customHeight="1">
      <c r="A78" s="2">
        <v>76.0</v>
      </c>
      <c r="B78" s="1">
        <v>43751.0</v>
      </c>
      <c r="C78" s="11">
        <v>1.0</v>
      </c>
      <c r="D78" s="11">
        <v>0.964349016</v>
      </c>
      <c r="E78" s="12">
        <f t="shared" si="1"/>
        <v>0.035650984</v>
      </c>
      <c r="F78" s="13">
        <v>7.0</v>
      </c>
      <c r="G78" s="14">
        <v>1713.135</v>
      </c>
      <c r="H78" s="14">
        <v>1586.19125</v>
      </c>
      <c r="I78" s="7">
        <f t="shared" si="2"/>
        <v>11103.33875</v>
      </c>
      <c r="J78" s="7">
        <f t="shared" si="3"/>
        <v>222.066775</v>
      </c>
      <c r="K78" s="15" t="str">
        <f t="shared" si="4"/>
        <v>Small</v>
      </c>
      <c r="L78" s="1">
        <v>624.0</v>
      </c>
      <c r="M78" s="16">
        <f t="shared" si="5"/>
        <v>4368</v>
      </c>
      <c r="N78" s="16" t="str">
        <f t="shared" si="6"/>
        <v>Okay</v>
      </c>
      <c r="O78" s="1">
        <v>7.0</v>
      </c>
      <c r="P78" s="11">
        <v>0.288877</v>
      </c>
      <c r="Q78" s="1" t="s">
        <v>134</v>
      </c>
      <c r="R78" s="1" t="s">
        <v>23</v>
      </c>
      <c r="S78" s="1" t="s">
        <v>24</v>
      </c>
    </row>
    <row r="79" ht="15.75" customHeight="1">
      <c r="A79" s="2">
        <v>77.0</v>
      </c>
      <c r="B79" s="1">
        <v>80394.0</v>
      </c>
      <c r="C79" s="11">
        <v>1.0</v>
      </c>
      <c r="D79" s="11">
        <v>0.956797065</v>
      </c>
      <c r="E79" s="12">
        <f t="shared" si="1"/>
        <v>0.043202935</v>
      </c>
      <c r="F79" s="13">
        <v>7.0</v>
      </c>
      <c r="G79" s="14">
        <v>1622.007272</v>
      </c>
      <c r="H79" s="14">
        <v>1487.85</v>
      </c>
      <c r="I79" s="7">
        <f t="shared" si="2"/>
        <v>10414.95</v>
      </c>
      <c r="J79" s="7">
        <f t="shared" si="3"/>
        <v>208.299</v>
      </c>
      <c r="K79" s="15" t="str">
        <f t="shared" si="4"/>
        <v>Small</v>
      </c>
      <c r="L79" s="1">
        <v>658.0</v>
      </c>
      <c r="M79" s="16">
        <f t="shared" si="5"/>
        <v>4606</v>
      </c>
      <c r="N79" s="16" t="str">
        <f t="shared" si="6"/>
        <v>Okay</v>
      </c>
      <c r="O79" s="1">
        <v>11.0</v>
      </c>
      <c r="P79" s="11">
        <v>0.264135</v>
      </c>
      <c r="Q79" s="1" t="s">
        <v>135</v>
      </c>
      <c r="R79" s="1" t="s">
        <v>28</v>
      </c>
      <c r="S79" s="1" t="s">
        <v>29</v>
      </c>
    </row>
    <row r="80" ht="15.75" customHeight="1">
      <c r="A80" s="2">
        <v>78.0</v>
      </c>
      <c r="B80" s="1">
        <v>47934.0</v>
      </c>
      <c r="C80" s="11">
        <v>0.919091243</v>
      </c>
      <c r="D80" s="11">
        <v>0.956422277</v>
      </c>
      <c r="E80" s="12">
        <f t="shared" si="1"/>
        <v>-0.037331034</v>
      </c>
      <c r="F80" s="13">
        <v>7.0</v>
      </c>
      <c r="G80" s="14">
        <v>723.32875</v>
      </c>
      <c r="H80" s="14">
        <v>687.0925</v>
      </c>
      <c r="I80" s="7">
        <f t="shared" si="2"/>
        <v>4809.6475</v>
      </c>
      <c r="J80" s="7">
        <f t="shared" si="3"/>
        <v>96.19295</v>
      </c>
      <c r="K80" s="15" t="str">
        <f t="shared" si="4"/>
        <v>Small</v>
      </c>
      <c r="L80" s="1">
        <v>635.0</v>
      </c>
      <c r="M80" s="16">
        <f t="shared" si="5"/>
        <v>4445</v>
      </c>
      <c r="N80" s="16" t="str">
        <f t="shared" si="6"/>
        <v>Okay</v>
      </c>
      <c r="O80" s="1">
        <v>9.0</v>
      </c>
      <c r="P80" s="11">
        <v>0.22073</v>
      </c>
      <c r="Q80" s="1" t="s">
        <v>136</v>
      </c>
      <c r="R80" s="1" t="s">
        <v>28</v>
      </c>
      <c r="S80" s="1" t="s">
        <v>70</v>
      </c>
    </row>
    <row r="81" ht="15.75" customHeight="1">
      <c r="A81" s="2">
        <v>79.0</v>
      </c>
      <c r="B81" s="1">
        <v>75173.0</v>
      </c>
      <c r="C81" s="11">
        <v>1.0</v>
      </c>
      <c r="D81" s="11">
        <v>0.918876171</v>
      </c>
      <c r="E81" s="12">
        <f t="shared" si="1"/>
        <v>0.081123829</v>
      </c>
      <c r="F81" s="13">
        <v>7.0</v>
      </c>
      <c r="G81" s="14">
        <v>733.363</v>
      </c>
      <c r="H81" s="14">
        <v>454.291</v>
      </c>
      <c r="I81" s="7">
        <f t="shared" si="2"/>
        <v>3180.037</v>
      </c>
      <c r="J81" s="7">
        <f t="shared" si="3"/>
        <v>63.60074</v>
      </c>
      <c r="K81" s="15" t="str">
        <f t="shared" si="4"/>
        <v>Small</v>
      </c>
      <c r="L81" s="1">
        <v>614.0</v>
      </c>
      <c r="M81" s="16">
        <f t="shared" si="5"/>
        <v>4298</v>
      </c>
      <c r="N81" s="16" t="str">
        <f t="shared" si="6"/>
        <v>Okay</v>
      </c>
      <c r="O81" s="1">
        <v>8.0</v>
      </c>
      <c r="P81" s="11">
        <v>0.285</v>
      </c>
      <c r="Q81" s="1" t="s">
        <v>137</v>
      </c>
      <c r="R81" s="1" t="s">
        <v>28</v>
      </c>
      <c r="S81" s="1" t="s">
        <v>138</v>
      </c>
    </row>
    <row r="82" ht="15.75" customHeight="1">
      <c r="A82" s="2">
        <v>80.0</v>
      </c>
      <c r="B82" s="1">
        <v>15203.0</v>
      </c>
      <c r="C82" s="11">
        <v>0.840282539</v>
      </c>
      <c r="D82" s="11">
        <v>0.958426438</v>
      </c>
      <c r="E82" s="12">
        <f t="shared" si="1"/>
        <v>-0.118143899</v>
      </c>
      <c r="F82" s="13">
        <v>7.0</v>
      </c>
      <c r="G82" s="14">
        <v>1725.481</v>
      </c>
      <c r="H82" s="14">
        <v>1725.481</v>
      </c>
      <c r="I82" s="7">
        <f t="shared" si="2"/>
        <v>12078.367</v>
      </c>
      <c r="J82" s="7">
        <f t="shared" si="3"/>
        <v>241.56734</v>
      </c>
      <c r="K82" s="15" t="str">
        <f t="shared" si="4"/>
        <v>Small</v>
      </c>
      <c r="L82" s="1">
        <v>681.0</v>
      </c>
      <c r="M82" s="16">
        <f t="shared" si="5"/>
        <v>4767</v>
      </c>
      <c r="N82" s="16" t="str">
        <f t="shared" si="6"/>
        <v>Good</v>
      </c>
      <c r="O82" s="1">
        <v>9.0</v>
      </c>
      <c r="P82" s="11">
        <v>0.288888</v>
      </c>
      <c r="Q82" s="1" t="s">
        <v>139</v>
      </c>
      <c r="R82" s="1" t="s">
        <v>28</v>
      </c>
      <c r="S82" s="1" t="s">
        <v>84</v>
      </c>
    </row>
    <row r="83" ht="15.75" customHeight="1">
      <c r="A83" s="2">
        <v>81.0</v>
      </c>
      <c r="B83" s="1">
        <v>57265.0</v>
      </c>
      <c r="C83" s="11">
        <v>1.0</v>
      </c>
      <c r="D83" s="11">
        <v>0.954392542</v>
      </c>
      <c r="E83" s="12">
        <f t="shared" si="1"/>
        <v>0.045607458</v>
      </c>
      <c r="F83" s="13">
        <v>6.0</v>
      </c>
      <c r="G83" s="14">
        <v>322.714285</v>
      </c>
      <c r="H83" s="14">
        <v>317.0</v>
      </c>
      <c r="I83" s="7">
        <f t="shared" si="2"/>
        <v>1902</v>
      </c>
      <c r="J83" s="7">
        <f t="shared" si="3"/>
        <v>38.04</v>
      </c>
      <c r="K83" s="15" t="str">
        <f t="shared" si="4"/>
        <v>Small</v>
      </c>
      <c r="L83" s="1">
        <v>648.0</v>
      </c>
      <c r="M83" s="16">
        <f t="shared" si="5"/>
        <v>3888</v>
      </c>
      <c r="N83" s="16" t="str">
        <f t="shared" si="6"/>
        <v>Okay</v>
      </c>
      <c r="O83" s="1">
        <v>6.0</v>
      </c>
      <c r="P83" s="11">
        <v>0.288888</v>
      </c>
      <c r="Q83" s="1" t="s">
        <v>140</v>
      </c>
      <c r="R83" s="1" t="s">
        <v>28</v>
      </c>
      <c r="S83" s="1" t="s">
        <v>141</v>
      </c>
    </row>
    <row r="84" ht="15.75" customHeight="1">
      <c r="A84" s="2">
        <v>82.0</v>
      </c>
      <c r="B84" s="1">
        <v>62393.0</v>
      </c>
      <c r="C84" s="11">
        <v>0.93083004</v>
      </c>
      <c r="D84" s="11">
        <v>0.960708989</v>
      </c>
      <c r="E84" s="12">
        <f t="shared" si="1"/>
        <v>-0.029878949</v>
      </c>
      <c r="F84" s="13">
        <v>6.0</v>
      </c>
      <c r="G84" s="14">
        <v>3835.15</v>
      </c>
      <c r="H84" s="14">
        <v>3400.9</v>
      </c>
      <c r="I84" s="7">
        <f t="shared" si="2"/>
        <v>20405.4</v>
      </c>
      <c r="J84" s="7">
        <f t="shared" si="3"/>
        <v>408.108</v>
      </c>
      <c r="K84" s="15" t="str">
        <f t="shared" si="4"/>
        <v>Small</v>
      </c>
      <c r="L84" s="1">
        <v>694.0</v>
      </c>
      <c r="M84" s="16">
        <f t="shared" si="5"/>
        <v>4164</v>
      </c>
      <c r="N84" s="16" t="str">
        <f t="shared" si="6"/>
        <v>Good</v>
      </c>
      <c r="O84" s="1">
        <v>10.0</v>
      </c>
      <c r="P84" s="11">
        <v>0.055</v>
      </c>
      <c r="Q84" s="1" t="s">
        <v>142</v>
      </c>
      <c r="R84" s="1" t="s">
        <v>32</v>
      </c>
      <c r="S84" s="1" t="s">
        <v>33</v>
      </c>
    </row>
    <row r="85" ht="15.75" customHeight="1">
      <c r="A85" s="2">
        <v>83.0</v>
      </c>
      <c r="B85" s="1">
        <v>85561.0</v>
      </c>
      <c r="C85" s="11">
        <v>0.929805032</v>
      </c>
      <c r="D85" s="11">
        <v>0.963033628</v>
      </c>
      <c r="E85" s="12">
        <f t="shared" si="1"/>
        <v>-0.033228596</v>
      </c>
      <c r="F85" s="13">
        <v>6.0</v>
      </c>
      <c r="G85" s="14">
        <v>2122.632727</v>
      </c>
      <c r="H85" s="14">
        <v>2113.542727</v>
      </c>
      <c r="I85" s="7">
        <f t="shared" si="2"/>
        <v>12681.25636</v>
      </c>
      <c r="J85" s="7">
        <f t="shared" si="3"/>
        <v>253.6251272</v>
      </c>
      <c r="K85" s="15" t="str">
        <f t="shared" si="4"/>
        <v>Small</v>
      </c>
      <c r="L85" s="1">
        <v>677.0</v>
      </c>
      <c r="M85" s="16">
        <f t="shared" si="5"/>
        <v>4062</v>
      </c>
      <c r="N85" s="16" t="str">
        <f t="shared" si="6"/>
        <v>Okay</v>
      </c>
      <c r="O85" s="1">
        <v>10.0</v>
      </c>
      <c r="P85" s="11">
        <v>0.254536</v>
      </c>
      <c r="Q85" s="1" t="s">
        <v>143</v>
      </c>
      <c r="R85" s="1" t="s">
        <v>28</v>
      </c>
      <c r="S85" s="1" t="s">
        <v>50</v>
      </c>
    </row>
    <row r="86" ht="15.75" customHeight="1">
      <c r="A86" s="2">
        <v>84.0</v>
      </c>
      <c r="B86" s="1">
        <v>59868.0</v>
      </c>
      <c r="C86" s="11">
        <v>1.0</v>
      </c>
      <c r="D86" s="11">
        <v>0.953409994</v>
      </c>
      <c r="E86" s="12">
        <f t="shared" si="1"/>
        <v>0.046590006</v>
      </c>
      <c r="F86" s="13">
        <v>6.0</v>
      </c>
      <c r="G86" s="14">
        <v>300.0</v>
      </c>
      <c r="H86" s="14">
        <v>300.0</v>
      </c>
      <c r="I86" s="7">
        <f t="shared" si="2"/>
        <v>1800</v>
      </c>
      <c r="J86" s="7">
        <f t="shared" si="3"/>
        <v>36</v>
      </c>
      <c r="K86" s="15" t="str">
        <f t="shared" si="4"/>
        <v>Small</v>
      </c>
      <c r="L86" s="1">
        <v>691.0</v>
      </c>
      <c r="M86" s="16">
        <f t="shared" si="5"/>
        <v>4146</v>
      </c>
      <c r="N86" s="16" t="str">
        <f t="shared" si="6"/>
        <v>Good</v>
      </c>
      <c r="O86" s="1">
        <v>10.0</v>
      </c>
      <c r="P86" s="11">
        <v>0.283333</v>
      </c>
      <c r="Q86" s="1" t="s">
        <v>144</v>
      </c>
      <c r="R86" s="1" t="s">
        <v>38</v>
      </c>
      <c r="S86" s="1" t="s">
        <v>70</v>
      </c>
    </row>
    <row r="87" ht="15.75" customHeight="1">
      <c r="A87" s="2">
        <v>85.0</v>
      </c>
      <c r="B87" s="1">
        <v>43898.0</v>
      </c>
      <c r="C87" s="11">
        <v>1.0</v>
      </c>
      <c r="D87" s="11">
        <v>0.960264024</v>
      </c>
      <c r="E87" s="12">
        <f t="shared" si="1"/>
        <v>0.039735976</v>
      </c>
      <c r="F87" s="13">
        <v>6.0</v>
      </c>
      <c r="G87" s="14">
        <v>2174.235714</v>
      </c>
      <c r="H87" s="14">
        <v>1707.1</v>
      </c>
      <c r="I87" s="7">
        <f t="shared" si="2"/>
        <v>10242.6</v>
      </c>
      <c r="J87" s="7">
        <f t="shared" si="3"/>
        <v>204.852</v>
      </c>
      <c r="K87" s="15" t="str">
        <f t="shared" si="4"/>
        <v>Small</v>
      </c>
      <c r="L87" s="1">
        <v>676.0</v>
      </c>
      <c r="M87" s="16">
        <f t="shared" si="5"/>
        <v>4056</v>
      </c>
      <c r="N87" s="16" t="str">
        <f t="shared" si="6"/>
        <v>Okay</v>
      </c>
      <c r="O87" s="1">
        <v>8.0</v>
      </c>
      <c r="P87" s="11">
        <v>0.250287</v>
      </c>
      <c r="Q87" s="1" t="s">
        <v>145</v>
      </c>
      <c r="R87" s="1" t="s">
        <v>28</v>
      </c>
      <c r="S87" s="1" t="s">
        <v>33</v>
      </c>
    </row>
    <row r="88" ht="15.75" customHeight="1">
      <c r="A88" s="2">
        <v>86.0</v>
      </c>
      <c r="B88" s="1">
        <v>83738.0</v>
      </c>
      <c r="C88" s="11">
        <v>0.96456763</v>
      </c>
      <c r="D88" s="11">
        <v>0.967203232</v>
      </c>
      <c r="E88" s="12">
        <f t="shared" si="1"/>
        <v>-0.002635602</v>
      </c>
      <c r="F88" s="13">
        <v>6.0</v>
      </c>
      <c r="G88" s="14">
        <v>1733.813333</v>
      </c>
      <c r="H88" s="14">
        <v>1733.813333</v>
      </c>
      <c r="I88" s="7">
        <f t="shared" si="2"/>
        <v>10402.88</v>
      </c>
      <c r="J88" s="7">
        <f t="shared" si="3"/>
        <v>208.0576</v>
      </c>
      <c r="K88" s="15" t="str">
        <f t="shared" si="4"/>
        <v>Small</v>
      </c>
      <c r="L88" s="1">
        <v>692.0</v>
      </c>
      <c r="M88" s="16">
        <f t="shared" si="5"/>
        <v>4152</v>
      </c>
      <c r="N88" s="16" t="str">
        <f t="shared" si="6"/>
        <v>Good</v>
      </c>
      <c r="O88" s="1">
        <v>9.0</v>
      </c>
      <c r="P88" s="11">
        <v>0.26</v>
      </c>
      <c r="Q88" s="1" t="s">
        <v>146</v>
      </c>
      <c r="R88" s="1" t="s">
        <v>38</v>
      </c>
      <c r="S88" s="1" t="s">
        <v>50</v>
      </c>
    </row>
    <row r="89" ht="15.75" customHeight="1">
      <c r="A89" s="2">
        <v>87.0</v>
      </c>
      <c r="B89" s="1">
        <v>20127.0</v>
      </c>
      <c r="C89" s="11">
        <v>1.0</v>
      </c>
      <c r="D89" s="11">
        <v>0.967242932</v>
      </c>
      <c r="E89" s="12">
        <f t="shared" si="1"/>
        <v>0.032757068</v>
      </c>
      <c r="F89" s="13">
        <v>6.0</v>
      </c>
      <c r="G89" s="14">
        <v>361.844444</v>
      </c>
      <c r="H89" s="14">
        <v>361.844444</v>
      </c>
      <c r="I89" s="7">
        <f t="shared" si="2"/>
        <v>2171.066664</v>
      </c>
      <c r="J89" s="7">
        <f t="shared" si="3"/>
        <v>43.42133328</v>
      </c>
      <c r="K89" s="15" t="str">
        <f t="shared" si="4"/>
        <v>Small</v>
      </c>
      <c r="L89" s="1">
        <v>672.0</v>
      </c>
      <c r="M89" s="16">
        <f t="shared" si="5"/>
        <v>4032</v>
      </c>
      <c r="N89" s="16" t="str">
        <f t="shared" si="6"/>
        <v>Okay</v>
      </c>
      <c r="O89" s="1">
        <v>9.0</v>
      </c>
      <c r="P89" s="11">
        <v>0.21</v>
      </c>
      <c r="Q89" s="1" t="s">
        <v>147</v>
      </c>
      <c r="R89" s="1" t="s">
        <v>38</v>
      </c>
      <c r="S89" s="1" t="s">
        <v>88</v>
      </c>
    </row>
    <row r="90" ht="15.75" customHeight="1">
      <c r="A90" s="2">
        <v>88.0</v>
      </c>
      <c r="B90" s="1">
        <v>42733.0</v>
      </c>
      <c r="C90" s="11">
        <v>0.307185219</v>
      </c>
      <c r="D90" s="11">
        <v>0.792512273</v>
      </c>
      <c r="E90" s="12">
        <f t="shared" si="1"/>
        <v>-0.485327054</v>
      </c>
      <c r="F90" s="13">
        <v>5.0</v>
      </c>
      <c r="G90" s="14">
        <v>220.324444</v>
      </c>
      <c r="H90" s="14">
        <v>216.992222</v>
      </c>
      <c r="I90" s="7">
        <f t="shared" si="2"/>
        <v>1084.96111</v>
      </c>
      <c r="J90" s="7">
        <f t="shared" si="3"/>
        <v>21.6992222</v>
      </c>
      <c r="K90" s="15" t="str">
        <f t="shared" si="4"/>
        <v>Small</v>
      </c>
      <c r="L90" s="1">
        <v>598.0</v>
      </c>
      <c r="M90" s="16">
        <f t="shared" si="5"/>
        <v>2990</v>
      </c>
      <c r="N90" s="16" t="str">
        <f t="shared" si="6"/>
        <v>Bad</v>
      </c>
      <c r="O90" s="1">
        <v>9.0</v>
      </c>
      <c r="P90" s="11">
        <v>0.3</v>
      </c>
      <c r="Q90" s="1" t="s">
        <v>148</v>
      </c>
      <c r="R90" s="1" t="s">
        <v>28</v>
      </c>
      <c r="S90" s="1" t="s">
        <v>95</v>
      </c>
    </row>
    <row r="91" ht="15.75" customHeight="1">
      <c r="A91" s="2">
        <v>89.0</v>
      </c>
      <c r="B91" s="1">
        <v>25302.0</v>
      </c>
      <c r="C91" s="11">
        <v>1.0</v>
      </c>
      <c r="D91" s="11">
        <v>0.952462592</v>
      </c>
      <c r="E91" s="12">
        <f t="shared" si="1"/>
        <v>0.047537408</v>
      </c>
      <c r="F91" s="13">
        <v>5.0</v>
      </c>
      <c r="G91" s="14">
        <v>414.81</v>
      </c>
      <c r="H91" s="14">
        <v>414.81</v>
      </c>
      <c r="I91" s="7">
        <f t="shared" si="2"/>
        <v>2074.05</v>
      </c>
      <c r="J91" s="7">
        <f t="shared" si="3"/>
        <v>41.481</v>
      </c>
      <c r="K91" s="15" t="str">
        <f t="shared" si="4"/>
        <v>Small</v>
      </c>
      <c r="L91" s="1">
        <v>664.0</v>
      </c>
      <c r="M91" s="16">
        <f t="shared" si="5"/>
        <v>3320</v>
      </c>
      <c r="N91" s="16" t="str">
        <f t="shared" si="6"/>
        <v>Okay</v>
      </c>
      <c r="O91" s="1">
        <v>9.0</v>
      </c>
      <c r="P91" s="11">
        <v>0.225</v>
      </c>
      <c r="Q91" s="1" t="s">
        <v>149</v>
      </c>
      <c r="R91" s="1" t="s">
        <v>38</v>
      </c>
      <c r="S91" s="1" t="s">
        <v>29</v>
      </c>
    </row>
    <row r="92" ht="15.75" customHeight="1">
      <c r="A92" s="2">
        <v>90.0</v>
      </c>
      <c r="B92" s="1">
        <v>42009.0</v>
      </c>
      <c r="C92" s="11">
        <v>1.0</v>
      </c>
      <c r="D92" s="11">
        <v>0.940028552</v>
      </c>
      <c r="E92" s="12">
        <f t="shared" si="1"/>
        <v>0.059971448</v>
      </c>
      <c r="F92" s="13">
        <v>5.0</v>
      </c>
      <c r="G92" s="14">
        <v>155.686666</v>
      </c>
      <c r="H92" s="14">
        <v>155.686666</v>
      </c>
      <c r="I92" s="7">
        <f t="shared" si="2"/>
        <v>778.43333</v>
      </c>
      <c r="J92" s="7">
        <f t="shared" si="3"/>
        <v>15.5686666</v>
      </c>
      <c r="K92" s="15" t="str">
        <f t="shared" si="4"/>
        <v>Small</v>
      </c>
      <c r="L92" s="1">
        <v>661.0</v>
      </c>
      <c r="M92" s="16">
        <f t="shared" si="5"/>
        <v>3305</v>
      </c>
      <c r="N92" s="16" t="str">
        <f t="shared" si="6"/>
        <v>Okay</v>
      </c>
      <c r="O92" s="1">
        <v>7.0</v>
      </c>
      <c r="P92" s="11">
        <v>0.266717</v>
      </c>
      <c r="Q92" s="1" t="s">
        <v>150</v>
      </c>
      <c r="R92" s="20" t="s">
        <v>38</v>
      </c>
      <c r="S92" s="1" t="s">
        <v>88</v>
      </c>
    </row>
    <row r="93" ht="15.75" customHeight="1">
      <c r="A93" s="2">
        <v>91.0</v>
      </c>
      <c r="B93" s="1">
        <v>53135.0</v>
      </c>
      <c r="C93" s="11">
        <v>1.0</v>
      </c>
      <c r="D93" s="11">
        <v>0.970974469</v>
      </c>
      <c r="E93" s="12">
        <f t="shared" si="1"/>
        <v>0.029025531</v>
      </c>
      <c r="F93" s="13">
        <v>5.0</v>
      </c>
      <c r="G93" s="14">
        <v>2132.857142</v>
      </c>
      <c r="H93" s="14">
        <v>2132.857142</v>
      </c>
      <c r="I93" s="7">
        <f t="shared" si="2"/>
        <v>10664.28571</v>
      </c>
      <c r="J93" s="7">
        <f t="shared" si="3"/>
        <v>213.2857142</v>
      </c>
      <c r="K93" s="15" t="str">
        <f t="shared" si="4"/>
        <v>Small</v>
      </c>
      <c r="L93" s="1">
        <v>703.0</v>
      </c>
      <c r="M93" s="16">
        <f t="shared" si="5"/>
        <v>3515</v>
      </c>
      <c r="N93" s="16" t="str">
        <f t="shared" si="6"/>
        <v>Good</v>
      </c>
      <c r="O93" s="1">
        <v>9.0</v>
      </c>
      <c r="P93" s="11">
        <v>0.240924</v>
      </c>
      <c r="Q93" s="1" t="s">
        <v>151</v>
      </c>
      <c r="R93" s="1" t="s">
        <v>23</v>
      </c>
      <c r="S93" s="1" t="s">
        <v>24</v>
      </c>
    </row>
    <row r="94" ht="15.75" customHeight="1">
      <c r="A94" s="2">
        <v>92.0</v>
      </c>
      <c r="B94" s="1">
        <v>63702.0</v>
      </c>
      <c r="C94" s="11">
        <v>1.0</v>
      </c>
      <c r="D94" s="11">
        <v>0.941055297</v>
      </c>
      <c r="E94" s="12">
        <f t="shared" si="1"/>
        <v>0.058944703</v>
      </c>
      <c r="F94" s="13">
        <v>4.0</v>
      </c>
      <c r="G94" s="14">
        <v>1319.387894</v>
      </c>
      <c r="H94" s="14">
        <v>1319.387894</v>
      </c>
      <c r="I94" s="7">
        <f t="shared" si="2"/>
        <v>5277.551576</v>
      </c>
      <c r="J94" s="7">
        <f t="shared" si="3"/>
        <v>105.5510315</v>
      </c>
      <c r="K94" s="15" t="str">
        <f t="shared" si="4"/>
        <v>Small</v>
      </c>
      <c r="L94" s="1">
        <v>675.0</v>
      </c>
      <c r="M94" s="16">
        <f t="shared" si="5"/>
        <v>2700</v>
      </c>
      <c r="N94" s="16" t="str">
        <f t="shared" si="6"/>
        <v>Okay</v>
      </c>
      <c r="O94" s="1">
        <v>9.0</v>
      </c>
      <c r="P94" s="11">
        <v>0.255425</v>
      </c>
      <c r="Q94" s="1" t="s">
        <v>152</v>
      </c>
      <c r="R94" s="1" t="s">
        <v>20</v>
      </c>
      <c r="S94" s="1" t="s">
        <v>21</v>
      </c>
    </row>
    <row r="95" ht="15.75" customHeight="1">
      <c r="A95" s="2">
        <v>93.0</v>
      </c>
      <c r="B95" s="1">
        <v>80644.0</v>
      </c>
      <c r="C95" s="11">
        <v>1.0</v>
      </c>
      <c r="D95" s="11">
        <v>0.971643984</v>
      </c>
      <c r="E95" s="12">
        <f t="shared" si="1"/>
        <v>0.028356016</v>
      </c>
      <c r="F95" s="13">
        <v>4.0</v>
      </c>
      <c r="G95" s="14">
        <v>1601.095454</v>
      </c>
      <c r="H95" s="14">
        <v>1469.913636</v>
      </c>
      <c r="I95" s="7">
        <f t="shared" si="2"/>
        <v>5879.654544</v>
      </c>
      <c r="J95" s="7">
        <f t="shared" si="3"/>
        <v>117.5930909</v>
      </c>
      <c r="K95" s="15" t="str">
        <f t="shared" si="4"/>
        <v>Small</v>
      </c>
      <c r="L95" s="1">
        <v>653.0</v>
      </c>
      <c r="M95" s="16">
        <f t="shared" si="5"/>
        <v>2612</v>
      </c>
      <c r="N95" s="16" t="str">
        <f t="shared" si="6"/>
        <v>Okay</v>
      </c>
      <c r="O95" s="1">
        <v>10.0</v>
      </c>
      <c r="P95" s="11">
        <v>0.258784</v>
      </c>
      <c r="Q95" s="1" t="s">
        <v>153</v>
      </c>
      <c r="R95" s="1" t="s">
        <v>28</v>
      </c>
      <c r="S95" s="1" t="s">
        <v>154</v>
      </c>
    </row>
    <row r="96" ht="15.75" customHeight="1">
      <c r="A96" s="2">
        <v>94.0</v>
      </c>
      <c r="B96" s="1">
        <v>62742.0</v>
      </c>
      <c r="C96" s="11">
        <v>1.0</v>
      </c>
      <c r="D96" s="11">
        <v>0.924820432</v>
      </c>
      <c r="E96" s="12">
        <f t="shared" si="1"/>
        <v>0.075179568</v>
      </c>
      <c r="F96" s="13">
        <v>4.0</v>
      </c>
      <c r="G96" s="14">
        <v>407.95</v>
      </c>
      <c r="H96" s="14">
        <v>407.95</v>
      </c>
      <c r="I96" s="7">
        <f t="shared" si="2"/>
        <v>1631.8</v>
      </c>
      <c r="J96" s="7">
        <f t="shared" si="3"/>
        <v>32.636</v>
      </c>
      <c r="K96" s="15" t="str">
        <f t="shared" si="4"/>
        <v>Small</v>
      </c>
      <c r="L96" s="1">
        <v>623.0</v>
      </c>
      <c r="M96" s="16">
        <f t="shared" si="5"/>
        <v>2492</v>
      </c>
      <c r="N96" s="16" t="str">
        <f t="shared" si="6"/>
        <v>Okay</v>
      </c>
      <c r="O96" s="1">
        <v>6.0</v>
      </c>
      <c r="P96" s="11">
        <v>0.2025</v>
      </c>
      <c r="Q96" s="1" t="s">
        <v>155</v>
      </c>
      <c r="R96" s="1" t="s">
        <v>32</v>
      </c>
      <c r="S96" s="1" t="s">
        <v>33</v>
      </c>
    </row>
    <row r="97" ht="15.75" customHeight="1">
      <c r="A97" s="2">
        <v>95.0</v>
      </c>
      <c r="B97" s="1">
        <v>14377.0</v>
      </c>
      <c r="C97" s="11">
        <v>1.0</v>
      </c>
      <c r="D97" s="11">
        <v>0.927881022</v>
      </c>
      <c r="E97" s="12">
        <f t="shared" si="1"/>
        <v>0.072118978</v>
      </c>
      <c r="F97" s="13">
        <v>4.0</v>
      </c>
      <c r="G97" s="14">
        <v>368.48375</v>
      </c>
      <c r="H97" s="14">
        <v>368.48375</v>
      </c>
      <c r="I97" s="7">
        <f t="shared" si="2"/>
        <v>1473.935</v>
      </c>
      <c r="J97" s="7">
        <f t="shared" si="3"/>
        <v>29.4787</v>
      </c>
      <c r="K97" s="15" t="str">
        <f t="shared" si="4"/>
        <v>Small</v>
      </c>
      <c r="L97" s="1">
        <v>673.0</v>
      </c>
      <c r="M97" s="16">
        <f t="shared" si="5"/>
        <v>2692</v>
      </c>
      <c r="N97" s="16" t="str">
        <f t="shared" si="6"/>
        <v>Okay</v>
      </c>
      <c r="O97" s="1">
        <v>8.0</v>
      </c>
      <c r="P97" s="11">
        <v>0.249095</v>
      </c>
      <c r="Q97" s="1" t="s">
        <v>156</v>
      </c>
      <c r="R97" s="1" t="s">
        <v>28</v>
      </c>
      <c r="S97" s="1" t="s">
        <v>24</v>
      </c>
    </row>
    <row r="98" ht="15.75" customHeight="1">
      <c r="A98" s="2">
        <v>96.0</v>
      </c>
      <c r="B98" s="1">
        <v>75304.0</v>
      </c>
      <c r="C98" s="11">
        <v>1.0</v>
      </c>
      <c r="D98" s="11">
        <v>0.931920729</v>
      </c>
      <c r="E98" s="12">
        <f t="shared" si="1"/>
        <v>0.068079271</v>
      </c>
      <c r="F98" s="13">
        <v>4.0</v>
      </c>
      <c r="G98" s="14">
        <v>183.084375</v>
      </c>
      <c r="H98" s="14">
        <v>181.525625</v>
      </c>
      <c r="I98" s="7">
        <f t="shared" si="2"/>
        <v>726.1025</v>
      </c>
      <c r="J98" s="7">
        <f t="shared" si="3"/>
        <v>14.52205</v>
      </c>
      <c r="K98" s="15" t="str">
        <f t="shared" si="4"/>
        <v>Small</v>
      </c>
      <c r="L98" s="1">
        <v>610.0</v>
      </c>
      <c r="M98" s="16">
        <f t="shared" si="5"/>
        <v>2440</v>
      </c>
      <c r="N98" s="16" t="str">
        <f t="shared" si="6"/>
        <v>Okay</v>
      </c>
      <c r="O98" s="1">
        <v>9.0</v>
      </c>
      <c r="P98" s="11">
        <v>0.25</v>
      </c>
      <c r="Q98" s="1" t="s">
        <v>157</v>
      </c>
      <c r="R98" s="1" t="s">
        <v>28</v>
      </c>
      <c r="S98" s="1"/>
    </row>
    <row r="99" ht="15.75" customHeight="1">
      <c r="A99" s="2">
        <v>97.0</v>
      </c>
      <c r="B99" s="1">
        <v>20531.0</v>
      </c>
      <c r="C99" s="11">
        <v>0.70513403</v>
      </c>
      <c r="D99" s="11">
        <v>0.924981454</v>
      </c>
      <c r="E99" s="12">
        <f t="shared" si="1"/>
        <v>-0.219847424</v>
      </c>
      <c r="F99" s="13">
        <v>4.0</v>
      </c>
      <c r="G99" s="14">
        <v>1320.777777</v>
      </c>
      <c r="H99" s="14">
        <v>1320.777777</v>
      </c>
      <c r="I99" s="7">
        <f t="shared" si="2"/>
        <v>5283.111108</v>
      </c>
      <c r="J99" s="7">
        <f t="shared" si="3"/>
        <v>105.6622222</v>
      </c>
      <c r="K99" s="15" t="str">
        <f t="shared" si="4"/>
        <v>Small</v>
      </c>
      <c r="L99" s="1">
        <v>651.0</v>
      </c>
      <c r="M99" s="16">
        <f t="shared" si="5"/>
        <v>2604</v>
      </c>
      <c r="N99" s="16" t="str">
        <f t="shared" si="6"/>
        <v>Okay</v>
      </c>
      <c r="O99" s="1">
        <v>11.0</v>
      </c>
      <c r="P99" s="11">
        <v>0.261588</v>
      </c>
      <c r="Q99" s="1" t="s">
        <v>158</v>
      </c>
      <c r="R99" s="1" t="s">
        <v>52</v>
      </c>
      <c r="S99" s="1" t="s">
        <v>53</v>
      </c>
    </row>
    <row r="100" ht="15.75" customHeight="1">
      <c r="A100" s="2">
        <v>98.0</v>
      </c>
      <c r="B100" s="1">
        <v>99898.0</v>
      </c>
      <c r="C100" s="11">
        <v>0.913869258</v>
      </c>
      <c r="D100" s="11">
        <v>0.948104482</v>
      </c>
      <c r="E100" s="12">
        <f t="shared" si="1"/>
        <v>-0.034235224</v>
      </c>
      <c r="F100" s="13">
        <v>4.0</v>
      </c>
      <c r="G100" s="14">
        <v>166.872</v>
      </c>
      <c r="H100" s="14">
        <v>166.872</v>
      </c>
      <c r="I100" s="7">
        <f t="shared" si="2"/>
        <v>667.488</v>
      </c>
      <c r="J100" s="7">
        <f t="shared" si="3"/>
        <v>13.34976</v>
      </c>
      <c r="K100" s="15" t="str">
        <f t="shared" si="4"/>
        <v>Small</v>
      </c>
      <c r="L100" s="1">
        <v>686.0</v>
      </c>
      <c r="M100" s="16">
        <f t="shared" si="5"/>
        <v>2744</v>
      </c>
      <c r="N100" s="16" t="str">
        <f t="shared" si="6"/>
        <v>Good</v>
      </c>
      <c r="O100" s="1">
        <v>7.0</v>
      </c>
      <c r="P100" s="11">
        <v>0.254</v>
      </c>
      <c r="Q100" s="1" t="s">
        <v>159</v>
      </c>
      <c r="R100" s="1" t="s">
        <v>28</v>
      </c>
      <c r="S100" s="1" t="s">
        <v>50</v>
      </c>
    </row>
    <row r="101" ht="15.75" customHeight="1">
      <c r="A101" s="2">
        <v>99.0</v>
      </c>
      <c r="B101" s="1">
        <v>26361.0</v>
      </c>
      <c r="C101" s="11">
        <v>1.0</v>
      </c>
      <c r="D101" s="11">
        <v>0.950309163</v>
      </c>
      <c r="E101" s="12">
        <f t="shared" si="1"/>
        <v>0.049690837</v>
      </c>
      <c r="F101" s="13">
        <v>4.0</v>
      </c>
      <c r="G101" s="14">
        <v>1279.821428</v>
      </c>
      <c r="H101" s="14">
        <v>1279.821428</v>
      </c>
      <c r="I101" s="7">
        <f t="shared" si="2"/>
        <v>5119.285712</v>
      </c>
      <c r="J101" s="7">
        <f t="shared" si="3"/>
        <v>102.3857142</v>
      </c>
      <c r="K101" s="15" t="str">
        <f t="shared" si="4"/>
        <v>Small</v>
      </c>
      <c r="L101" s="1">
        <v>664.0</v>
      </c>
      <c r="M101" s="16">
        <f t="shared" si="5"/>
        <v>2656</v>
      </c>
      <c r="N101" s="16" t="str">
        <f t="shared" si="6"/>
        <v>Okay</v>
      </c>
      <c r="O101" s="1">
        <v>9.0</v>
      </c>
      <c r="P101" s="11">
        <v>0.25</v>
      </c>
      <c r="Q101" s="1" t="s">
        <v>160</v>
      </c>
      <c r="R101" s="1" t="s">
        <v>32</v>
      </c>
      <c r="S101" s="1" t="s">
        <v>33</v>
      </c>
    </row>
    <row r="102" ht="15.75" customHeight="1">
      <c r="A102" s="2">
        <v>100.0</v>
      </c>
      <c r="B102" s="1">
        <v>58446.0</v>
      </c>
      <c r="C102" s="11">
        <v>0.818492838</v>
      </c>
      <c r="D102" s="11">
        <v>0.969929695</v>
      </c>
      <c r="E102" s="12">
        <f t="shared" si="1"/>
        <v>-0.151436857</v>
      </c>
      <c r="F102" s="13">
        <v>4.0</v>
      </c>
      <c r="G102" s="14">
        <v>903.313571</v>
      </c>
      <c r="H102" s="14">
        <v>903.313571</v>
      </c>
      <c r="I102" s="7">
        <f t="shared" si="2"/>
        <v>3613.254284</v>
      </c>
      <c r="J102" s="7">
        <f t="shared" si="3"/>
        <v>72.26508568</v>
      </c>
      <c r="K102" s="15" t="str">
        <f t="shared" si="4"/>
        <v>Small</v>
      </c>
      <c r="L102" s="1">
        <v>661.0</v>
      </c>
      <c r="M102" s="16">
        <f t="shared" si="5"/>
        <v>2644</v>
      </c>
      <c r="N102" s="16" t="str">
        <f t="shared" si="6"/>
        <v>Okay</v>
      </c>
      <c r="O102" s="1">
        <v>9.0</v>
      </c>
      <c r="P102" s="11">
        <v>0.2589</v>
      </c>
      <c r="Q102" s="1" t="s">
        <v>161</v>
      </c>
      <c r="R102" s="1" t="s">
        <v>28</v>
      </c>
      <c r="S102" s="1" t="s">
        <v>53</v>
      </c>
    </row>
    <row r="103" ht="15.75" customHeight="1">
      <c r="A103" s="2">
        <v>101.0</v>
      </c>
      <c r="B103" s="1">
        <v>72148.0</v>
      </c>
      <c r="C103" s="11">
        <v>1.0</v>
      </c>
      <c r="D103" s="11">
        <v>0.949828726</v>
      </c>
      <c r="E103" s="12">
        <f t="shared" si="1"/>
        <v>0.050171274</v>
      </c>
      <c r="F103" s="13">
        <v>4.0</v>
      </c>
      <c r="G103" s="14">
        <v>1438.715</v>
      </c>
      <c r="H103" s="14">
        <v>1418.3775</v>
      </c>
      <c r="I103" s="7">
        <f t="shared" si="2"/>
        <v>5673.51</v>
      </c>
      <c r="J103" s="7">
        <f t="shared" si="3"/>
        <v>113.4702</v>
      </c>
      <c r="K103" s="15" t="str">
        <f t="shared" si="4"/>
        <v>Small</v>
      </c>
      <c r="L103" s="1">
        <v>639.0</v>
      </c>
      <c r="M103" s="16">
        <f t="shared" si="5"/>
        <v>2556</v>
      </c>
      <c r="N103" s="16" t="str">
        <f t="shared" si="6"/>
        <v>Okay</v>
      </c>
      <c r="O103" s="1">
        <v>10.0</v>
      </c>
      <c r="P103" s="11">
        <v>0.0</v>
      </c>
      <c r="Q103" s="1" t="s">
        <v>162</v>
      </c>
      <c r="R103" s="1" t="s">
        <v>38</v>
      </c>
      <c r="S103" s="1" t="s">
        <v>70</v>
      </c>
    </row>
    <row r="104" ht="15.75" customHeight="1">
      <c r="A104" s="2">
        <v>102.0</v>
      </c>
      <c r="B104" s="1">
        <v>99859.0</v>
      </c>
      <c r="C104" s="11">
        <v>1.0</v>
      </c>
      <c r="D104" s="11">
        <v>0.945117953</v>
      </c>
      <c r="E104" s="12">
        <f t="shared" si="1"/>
        <v>0.054882047</v>
      </c>
      <c r="F104" s="13">
        <v>3.0</v>
      </c>
      <c r="G104" s="14">
        <v>1559.341666</v>
      </c>
      <c r="H104" s="14">
        <v>1392.341666</v>
      </c>
      <c r="I104" s="7">
        <f t="shared" si="2"/>
        <v>4177.024998</v>
      </c>
      <c r="J104" s="7">
        <f t="shared" si="3"/>
        <v>83.54049996</v>
      </c>
      <c r="K104" s="15" t="str">
        <f t="shared" si="4"/>
        <v>Small</v>
      </c>
      <c r="L104" s="1">
        <v>643.0</v>
      </c>
      <c r="M104" s="16">
        <f t="shared" si="5"/>
        <v>1929</v>
      </c>
      <c r="N104" s="16" t="str">
        <f t="shared" si="6"/>
        <v>Okay</v>
      </c>
      <c r="O104" s="1">
        <v>11.0</v>
      </c>
      <c r="P104" s="11">
        <v>0.250869</v>
      </c>
      <c r="Q104" s="1" t="s">
        <v>163</v>
      </c>
      <c r="R104" s="1" t="s">
        <v>32</v>
      </c>
      <c r="S104" s="1" t="s">
        <v>33</v>
      </c>
    </row>
    <row r="105" ht="15.75" customHeight="1">
      <c r="A105" s="2">
        <v>103.0</v>
      </c>
      <c r="B105" s="1">
        <v>81717.0</v>
      </c>
      <c r="C105" s="11">
        <v>1.0</v>
      </c>
      <c r="D105" s="11">
        <v>0.959190834</v>
      </c>
      <c r="E105" s="12">
        <f t="shared" si="1"/>
        <v>0.040809166</v>
      </c>
      <c r="F105" s="13">
        <v>3.0</v>
      </c>
      <c r="G105" s="14">
        <v>320.492857</v>
      </c>
      <c r="H105" s="14">
        <v>320.492857</v>
      </c>
      <c r="I105" s="7">
        <f t="shared" si="2"/>
        <v>961.478571</v>
      </c>
      <c r="J105" s="7">
        <f t="shared" si="3"/>
        <v>19.22957142</v>
      </c>
      <c r="K105" s="15" t="str">
        <f t="shared" si="4"/>
        <v>Small</v>
      </c>
      <c r="L105" s="1">
        <v>669.0</v>
      </c>
      <c r="M105" s="16">
        <f t="shared" si="5"/>
        <v>2007</v>
      </c>
      <c r="N105" s="16" t="str">
        <f t="shared" si="6"/>
        <v>Okay</v>
      </c>
      <c r="O105" s="1">
        <v>4.0</v>
      </c>
      <c r="P105" s="11">
        <v>0.2599</v>
      </c>
      <c r="Q105" s="1" t="s">
        <v>164</v>
      </c>
      <c r="R105" s="1" t="s">
        <v>28</v>
      </c>
      <c r="S105" s="1" t="s">
        <v>24</v>
      </c>
    </row>
    <row r="106" ht="15.75" customHeight="1">
      <c r="A106" s="2">
        <v>104.0</v>
      </c>
      <c r="B106" s="1">
        <v>35977.0</v>
      </c>
      <c r="C106" s="11">
        <v>1.0</v>
      </c>
      <c r="D106" s="11">
        <v>0.982075948</v>
      </c>
      <c r="E106" s="12">
        <f t="shared" si="1"/>
        <v>0.017924052</v>
      </c>
      <c r="F106" s="13">
        <v>3.0</v>
      </c>
      <c r="G106" s="14">
        <v>5609.78625</v>
      </c>
      <c r="H106" s="14">
        <v>5448.655</v>
      </c>
      <c r="I106" s="7">
        <f t="shared" si="2"/>
        <v>16345.965</v>
      </c>
      <c r="J106" s="7">
        <f t="shared" si="3"/>
        <v>326.9193</v>
      </c>
      <c r="K106" s="15" t="str">
        <f t="shared" si="4"/>
        <v>Small</v>
      </c>
      <c r="L106" s="1">
        <v>747.0</v>
      </c>
      <c r="M106" s="16">
        <f t="shared" si="5"/>
        <v>2241</v>
      </c>
      <c r="N106" s="16" t="str">
        <f t="shared" si="6"/>
        <v>Good</v>
      </c>
      <c r="O106" s="1">
        <v>10.0</v>
      </c>
      <c r="P106" s="11">
        <v>0.241666</v>
      </c>
      <c r="Q106" s="1" t="s">
        <v>165</v>
      </c>
      <c r="R106" s="1" t="s">
        <v>23</v>
      </c>
      <c r="S106" s="1" t="s">
        <v>24</v>
      </c>
    </row>
    <row r="107" ht="15.75" customHeight="1">
      <c r="A107" s="2">
        <v>105.0</v>
      </c>
      <c r="B107" s="1">
        <v>93651.0</v>
      </c>
      <c r="C107" s="11">
        <v>0.848091455</v>
      </c>
      <c r="D107" s="11">
        <v>0.966584371</v>
      </c>
      <c r="E107" s="12">
        <f t="shared" si="1"/>
        <v>-0.118492916</v>
      </c>
      <c r="F107" s="13">
        <v>3.0</v>
      </c>
      <c r="G107" s="14">
        <v>3440.666666</v>
      </c>
      <c r="H107" s="14">
        <v>3440.666666</v>
      </c>
      <c r="I107" s="7">
        <f t="shared" si="2"/>
        <v>10322</v>
      </c>
      <c r="J107" s="7">
        <f t="shared" si="3"/>
        <v>206.44</v>
      </c>
      <c r="K107" s="15" t="str">
        <f t="shared" si="4"/>
        <v>Small</v>
      </c>
      <c r="L107" s="1">
        <v>699.0</v>
      </c>
      <c r="M107" s="16">
        <f t="shared" si="5"/>
        <v>2097</v>
      </c>
      <c r="N107" s="16" t="str">
        <f t="shared" si="6"/>
        <v>Good</v>
      </c>
      <c r="O107" s="1">
        <v>12.0</v>
      </c>
      <c r="P107" s="11">
        <v>0.25</v>
      </c>
      <c r="Q107" s="1" t="s">
        <v>166</v>
      </c>
      <c r="R107" s="1" t="s">
        <v>28</v>
      </c>
      <c r="S107" s="1" t="s">
        <v>141</v>
      </c>
    </row>
    <row r="108" ht="15.75" customHeight="1">
      <c r="A108" s="2">
        <v>106.0</v>
      </c>
      <c r="B108" s="1">
        <v>31071.0</v>
      </c>
      <c r="C108" s="11">
        <v>1.0</v>
      </c>
      <c r="D108" s="11">
        <v>0.936080305</v>
      </c>
      <c r="E108" s="12">
        <f t="shared" si="1"/>
        <v>0.063919695</v>
      </c>
      <c r="F108" s="13">
        <v>3.0</v>
      </c>
      <c r="G108" s="14">
        <v>482.883333</v>
      </c>
      <c r="H108" s="14">
        <v>482.883333</v>
      </c>
      <c r="I108" s="7">
        <f t="shared" si="2"/>
        <v>1448.649999</v>
      </c>
      <c r="J108" s="7">
        <f t="shared" si="3"/>
        <v>28.97299998</v>
      </c>
      <c r="K108" s="15" t="str">
        <f t="shared" si="4"/>
        <v>Small</v>
      </c>
      <c r="L108" s="1">
        <v>648.0</v>
      </c>
      <c r="M108" s="16">
        <f t="shared" si="5"/>
        <v>1944</v>
      </c>
      <c r="N108" s="16" t="str">
        <f t="shared" si="6"/>
        <v>Okay</v>
      </c>
      <c r="O108" s="1">
        <v>7.0</v>
      </c>
      <c r="P108" s="11">
        <v>0.243073</v>
      </c>
      <c r="Q108" s="1" t="s">
        <v>167</v>
      </c>
      <c r="R108" s="1" t="s">
        <v>28</v>
      </c>
      <c r="S108" s="1" t="s">
        <v>33</v>
      </c>
    </row>
    <row r="109" ht="15.75" customHeight="1">
      <c r="A109" s="2">
        <v>107.0</v>
      </c>
      <c r="B109" s="1">
        <v>85533.0</v>
      </c>
      <c r="C109" s="11">
        <v>1.0</v>
      </c>
      <c r="D109" s="11">
        <v>0.966543732</v>
      </c>
      <c r="E109" s="12">
        <f t="shared" si="1"/>
        <v>0.033456268</v>
      </c>
      <c r="F109" s="13">
        <v>3.0</v>
      </c>
      <c r="G109" s="14">
        <v>798.424</v>
      </c>
      <c r="H109" s="14">
        <v>798.424</v>
      </c>
      <c r="I109" s="7">
        <f t="shared" si="2"/>
        <v>2395.272</v>
      </c>
      <c r="J109" s="7">
        <f t="shared" si="3"/>
        <v>47.90544</v>
      </c>
      <c r="K109" s="15" t="str">
        <f t="shared" si="4"/>
        <v>Small</v>
      </c>
      <c r="L109" s="1">
        <v>644.0</v>
      </c>
      <c r="M109" s="16">
        <f t="shared" si="5"/>
        <v>1932</v>
      </c>
      <c r="N109" s="16" t="str">
        <f t="shared" si="6"/>
        <v>Okay</v>
      </c>
      <c r="O109" s="1">
        <v>10.0</v>
      </c>
      <c r="P109" s="11">
        <v>0.232487</v>
      </c>
      <c r="Q109" s="1" t="s">
        <v>168</v>
      </c>
      <c r="R109" s="1" t="s">
        <v>23</v>
      </c>
      <c r="S109" s="1" t="s">
        <v>169</v>
      </c>
    </row>
    <row r="110" ht="15.75" customHeight="1">
      <c r="A110" s="2">
        <v>108.0</v>
      </c>
      <c r="B110" s="1">
        <v>51182.0</v>
      </c>
      <c r="C110" s="11">
        <v>1.0</v>
      </c>
      <c r="D110" s="11">
        <v>0.951200493</v>
      </c>
      <c r="E110" s="12">
        <f t="shared" si="1"/>
        <v>0.048799507</v>
      </c>
      <c r="F110" s="13">
        <v>2.0</v>
      </c>
      <c r="G110" s="14">
        <v>1039.03</v>
      </c>
      <c r="H110" s="14">
        <v>1039.03</v>
      </c>
      <c r="I110" s="7">
        <f t="shared" si="2"/>
        <v>2078.06</v>
      </c>
      <c r="J110" s="7">
        <f t="shared" si="3"/>
        <v>41.5612</v>
      </c>
      <c r="K110" s="15" t="str">
        <f t="shared" si="4"/>
        <v>Small</v>
      </c>
      <c r="L110" s="1">
        <v>652.0</v>
      </c>
      <c r="M110" s="16">
        <f t="shared" si="5"/>
        <v>1304</v>
      </c>
      <c r="N110" s="16" t="str">
        <f t="shared" si="6"/>
        <v>Okay</v>
      </c>
      <c r="O110" s="1">
        <v>10.0</v>
      </c>
      <c r="P110" s="11">
        <v>0.277777</v>
      </c>
      <c r="Q110" s="1" t="s">
        <v>170</v>
      </c>
      <c r="R110" s="1" t="s">
        <v>20</v>
      </c>
      <c r="S110" s="1" t="s">
        <v>41</v>
      </c>
    </row>
    <row r="111" ht="15.75" customHeight="1">
      <c r="A111" s="2">
        <v>109.0</v>
      </c>
      <c r="B111" s="1">
        <v>19056.0</v>
      </c>
      <c r="C111" s="11">
        <v>1.0</v>
      </c>
      <c r="D111" s="11">
        <v>0.907876732</v>
      </c>
      <c r="E111" s="12">
        <f t="shared" si="1"/>
        <v>0.092123268</v>
      </c>
      <c r="F111" s="13">
        <v>2.0</v>
      </c>
      <c r="G111" s="14">
        <v>1878.8125</v>
      </c>
      <c r="H111" s="14">
        <v>1329.575</v>
      </c>
      <c r="I111" s="7">
        <f t="shared" si="2"/>
        <v>2659.15</v>
      </c>
      <c r="J111" s="7">
        <f t="shared" si="3"/>
        <v>53.183</v>
      </c>
      <c r="K111" s="15" t="str">
        <f t="shared" si="4"/>
        <v>Small</v>
      </c>
      <c r="L111" s="1">
        <v>607.0</v>
      </c>
      <c r="M111" s="16">
        <f t="shared" si="5"/>
        <v>1214</v>
      </c>
      <c r="N111" s="16" t="str">
        <f t="shared" si="6"/>
        <v>Okay</v>
      </c>
      <c r="O111" s="1">
        <v>12.0</v>
      </c>
      <c r="P111" s="11">
        <v>0.264278</v>
      </c>
      <c r="Q111" s="1" t="s">
        <v>171</v>
      </c>
      <c r="R111" s="1" t="s">
        <v>32</v>
      </c>
      <c r="S111" s="1" t="s">
        <v>33</v>
      </c>
    </row>
    <row r="112" ht="15.75" customHeight="1">
      <c r="A112" s="2">
        <v>110.0</v>
      </c>
      <c r="B112" s="1">
        <v>88583.0</v>
      </c>
      <c r="C112" s="11">
        <v>1.0</v>
      </c>
      <c r="D112" s="11">
        <v>0.969118474</v>
      </c>
      <c r="E112" s="12">
        <f t="shared" si="1"/>
        <v>0.030881526</v>
      </c>
      <c r="F112" s="13">
        <v>2.0</v>
      </c>
      <c r="G112" s="14">
        <v>3918.0</v>
      </c>
      <c r="H112" s="14">
        <v>3918.0</v>
      </c>
      <c r="I112" s="7">
        <f t="shared" si="2"/>
        <v>7836</v>
      </c>
      <c r="J112" s="7">
        <f t="shared" si="3"/>
        <v>156.72</v>
      </c>
      <c r="K112" s="15" t="str">
        <f t="shared" si="4"/>
        <v>Small</v>
      </c>
      <c r="L112" s="1">
        <v>708.0</v>
      </c>
      <c r="M112" s="16">
        <f t="shared" si="5"/>
        <v>1416</v>
      </c>
      <c r="N112" s="16" t="str">
        <f t="shared" si="6"/>
        <v>Good</v>
      </c>
      <c r="O112" s="1">
        <v>12.0</v>
      </c>
      <c r="P112" s="11">
        <v>0.3</v>
      </c>
      <c r="Q112" s="1" t="s">
        <v>172</v>
      </c>
      <c r="R112" s="1" t="s">
        <v>58</v>
      </c>
      <c r="S112" s="1" t="s">
        <v>109</v>
      </c>
    </row>
    <row r="113" ht="15.75" customHeight="1">
      <c r="A113" s="2">
        <v>111.0</v>
      </c>
      <c r="B113" s="1">
        <v>44063.0</v>
      </c>
      <c r="C113" s="11">
        <v>0.268591869</v>
      </c>
      <c r="D113" s="11">
        <v>0.904726408</v>
      </c>
      <c r="E113" s="12">
        <f t="shared" si="1"/>
        <v>-0.636134539</v>
      </c>
      <c r="F113" s="13">
        <v>2.0</v>
      </c>
      <c r="G113" s="14">
        <v>288.39</v>
      </c>
      <c r="H113" s="14">
        <v>288.39</v>
      </c>
      <c r="I113" s="7">
        <f t="shared" si="2"/>
        <v>576.78</v>
      </c>
      <c r="J113" s="7">
        <f t="shared" si="3"/>
        <v>11.5356</v>
      </c>
      <c r="K113" s="15" t="str">
        <f t="shared" si="4"/>
        <v>Small</v>
      </c>
      <c r="L113" s="1">
        <v>674.0</v>
      </c>
      <c r="M113" s="16">
        <f t="shared" si="5"/>
        <v>1348</v>
      </c>
      <c r="N113" s="16" t="str">
        <f t="shared" si="6"/>
        <v>Okay</v>
      </c>
      <c r="O113" s="1">
        <v>8.0</v>
      </c>
      <c r="P113" s="11">
        <v>0.224</v>
      </c>
      <c r="Q113" s="1" t="s">
        <v>173</v>
      </c>
      <c r="R113" s="1" t="s">
        <v>28</v>
      </c>
      <c r="S113" s="1" t="s">
        <v>50</v>
      </c>
    </row>
    <row r="114" ht="15.75" customHeight="1">
      <c r="A114" s="2">
        <v>112.0</v>
      </c>
      <c r="B114" s="1">
        <v>18450.0</v>
      </c>
      <c r="C114" s="11">
        <v>1.0</v>
      </c>
      <c r="D114" s="11">
        <v>0.953344669</v>
      </c>
      <c r="E114" s="12">
        <f t="shared" si="1"/>
        <v>0.046655331</v>
      </c>
      <c r="F114" s="13">
        <v>2.0</v>
      </c>
      <c r="G114" s="14">
        <v>843.75</v>
      </c>
      <c r="H114" s="14">
        <v>843.75</v>
      </c>
      <c r="I114" s="7">
        <f t="shared" si="2"/>
        <v>1687.5</v>
      </c>
      <c r="J114" s="7">
        <f t="shared" si="3"/>
        <v>33.75</v>
      </c>
      <c r="K114" s="15" t="str">
        <f t="shared" si="4"/>
        <v>Small</v>
      </c>
      <c r="L114" s="1">
        <v>667.0</v>
      </c>
      <c r="M114" s="16">
        <f t="shared" si="5"/>
        <v>1334</v>
      </c>
      <c r="N114" s="16" t="str">
        <f t="shared" si="6"/>
        <v>Okay</v>
      </c>
      <c r="O114" s="1">
        <v>10.0</v>
      </c>
      <c r="P114" s="11">
        <v>0.3</v>
      </c>
      <c r="Q114" s="1" t="s">
        <v>174</v>
      </c>
      <c r="R114" s="1" t="s">
        <v>28</v>
      </c>
      <c r="S114" s="1" t="s">
        <v>41</v>
      </c>
    </row>
    <row r="115" ht="15.75" customHeight="1">
      <c r="A115" s="2">
        <v>113.0</v>
      </c>
      <c r="B115" s="1">
        <v>59155.0</v>
      </c>
      <c r="C115" s="11">
        <v>0.269379703</v>
      </c>
      <c r="D115" s="11">
        <v>0.707895115</v>
      </c>
      <c r="E115" s="12">
        <f t="shared" si="1"/>
        <v>-0.438515412</v>
      </c>
      <c r="F115" s="13">
        <v>2.0</v>
      </c>
      <c r="G115" s="14">
        <v>163.445555</v>
      </c>
      <c r="H115" s="14">
        <v>162.671111</v>
      </c>
      <c r="I115" s="7">
        <f t="shared" si="2"/>
        <v>325.342222</v>
      </c>
      <c r="J115" s="7">
        <f t="shared" si="3"/>
        <v>6.50684444</v>
      </c>
      <c r="K115" s="15" t="str">
        <f t="shared" si="4"/>
        <v>Small</v>
      </c>
      <c r="L115" s="1">
        <v>644.0</v>
      </c>
      <c r="M115" s="16">
        <f t="shared" si="5"/>
        <v>1288</v>
      </c>
      <c r="N115" s="16" t="str">
        <f t="shared" si="6"/>
        <v>Okay</v>
      </c>
      <c r="O115" s="1">
        <v>8.0</v>
      </c>
      <c r="P115" s="11">
        <v>0.23</v>
      </c>
      <c r="Q115" s="1" t="s">
        <v>175</v>
      </c>
      <c r="R115" s="1" t="s">
        <v>28</v>
      </c>
      <c r="S115" s="1" t="s">
        <v>50</v>
      </c>
    </row>
    <row r="116" ht="15.75" customHeight="1">
      <c r="A116" s="2">
        <v>114.0</v>
      </c>
      <c r="B116" s="1">
        <v>57643.0</v>
      </c>
      <c r="C116" s="11">
        <v>1.0</v>
      </c>
      <c r="D116" s="11">
        <v>0.989277505</v>
      </c>
      <c r="E116" s="12">
        <f t="shared" si="1"/>
        <v>0.010722495</v>
      </c>
      <c r="F116" s="13">
        <v>2.0</v>
      </c>
      <c r="G116" s="14">
        <v>955.8</v>
      </c>
      <c r="H116" s="14">
        <v>955.8</v>
      </c>
      <c r="I116" s="7">
        <f t="shared" si="2"/>
        <v>1911.6</v>
      </c>
      <c r="J116" s="7">
        <f t="shared" si="3"/>
        <v>38.232</v>
      </c>
      <c r="K116" s="15" t="str">
        <f t="shared" si="4"/>
        <v>Small</v>
      </c>
      <c r="L116" s="1">
        <v>682.0</v>
      </c>
      <c r="M116" s="16">
        <f t="shared" si="5"/>
        <v>1364</v>
      </c>
      <c r="N116" s="16" t="str">
        <f t="shared" si="6"/>
        <v>Good</v>
      </c>
      <c r="O116" s="1">
        <v>9.0</v>
      </c>
      <c r="P116" s="11">
        <v>0.25</v>
      </c>
      <c r="Q116" s="1" t="s">
        <v>176</v>
      </c>
      <c r="R116" s="1" t="s">
        <v>28</v>
      </c>
      <c r="S116" s="1"/>
    </row>
    <row r="117" ht="15.75" customHeight="1">
      <c r="A117" s="2">
        <v>115.0</v>
      </c>
      <c r="B117" s="1">
        <v>24885.0</v>
      </c>
      <c r="C117" s="11">
        <v>1.0</v>
      </c>
      <c r="D117" s="11">
        <v>0.984821598</v>
      </c>
      <c r="E117" s="12">
        <f t="shared" si="1"/>
        <v>0.015178402</v>
      </c>
      <c r="F117" s="13">
        <v>2.0</v>
      </c>
      <c r="G117" s="14">
        <v>204.8</v>
      </c>
      <c r="H117" s="14">
        <v>204.8</v>
      </c>
      <c r="I117" s="7">
        <f t="shared" si="2"/>
        <v>409.6</v>
      </c>
      <c r="J117" s="7">
        <f t="shared" si="3"/>
        <v>8.192</v>
      </c>
      <c r="K117" s="15" t="str">
        <f t="shared" si="4"/>
        <v>Small</v>
      </c>
      <c r="L117" s="1">
        <v>667.0</v>
      </c>
      <c r="M117" s="16">
        <f t="shared" si="5"/>
        <v>1334</v>
      </c>
      <c r="N117" s="16" t="str">
        <f t="shared" si="6"/>
        <v>Okay</v>
      </c>
      <c r="O117" s="1">
        <v>12.0</v>
      </c>
      <c r="P117" s="11">
        <v>0.25</v>
      </c>
      <c r="Q117" s="1" t="s">
        <v>177</v>
      </c>
      <c r="R117" s="1" t="s">
        <v>23</v>
      </c>
      <c r="S117" s="1" t="s">
        <v>178</v>
      </c>
    </row>
    <row r="118" ht="15.75" customHeight="1">
      <c r="A118" s="2">
        <v>116.0</v>
      </c>
      <c r="B118" s="1">
        <v>31121.0</v>
      </c>
      <c r="C118" s="11">
        <v>0.832528556</v>
      </c>
      <c r="D118" s="11">
        <v>0.869322134</v>
      </c>
      <c r="E118" s="12">
        <f t="shared" si="1"/>
        <v>-0.036793578</v>
      </c>
      <c r="F118" s="13">
        <v>2.0</v>
      </c>
      <c r="G118" s="14">
        <v>1646.73</v>
      </c>
      <c r="H118" s="14">
        <v>1051.015</v>
      </c>
      <c r="I118" s="7">
        <f t="shared" si="2"/>
        <v>2102.03</v>
      </c>
      <c r="J118" s="7">
        <f t="shared" si="3"/>
        <v>42.0406</v>
      </c>
      <c r="K118" s="15" t="str">
        <f t="shared" si="4"/>
        <v>Small</v>
      </c>
      <c r="L118" s="1">
        <v>560.0</v>
      </c>
      <c r="M118" s="16">
        <f t="shared" si="5"/>
        <v>1120</v>
      </c>
      <c r="N118" s="16" t="str">
        <f t="shared" si="6"/>
        <v>Bad</v>
      </c>
      <c r="O118" s="1">
        <v>9.0</v>
      </c>
      <c r="P118" s="11">
        <v>0.25</v>
      </c>
      <c r="Q118" s="1" t="s">
        <v>179</v>
      </c>
      <c r="R118" s="1" t="s">
        <v>32</v>
      </c>
      <c r="S118" s="1" t="s">
        <v>33</v>
      </c>
    </row>
    <row r="119" ht="15.75" customHeight="1">
      <c r="A119" s="2">
        <v>117.0</v>
      </c>
      <c r="B119" s="1">
        <v>13475.0</v>
      </c>
      <c r="C119" s="11">
        <v>1.0</v>
      </c>
      <c r="D119" s="11">
        <v>0.959017151</v>
      </c>
      <c r="E119" s="12">
        <f t="shared" si="1"/>
        <v>0.040982849</v>
      </c>
      <c r="F119" s="13">
        <v>2.0</v>
      </c>
      <c r="G119" s="14">
        <v>8673.5</v>
      </c>
      <c r="H119" s="14">
        <v>6928.5</v>
      </c>
      <c r="I119" s="7">
        <f t="shared" si="2"/>
        <v>13857</v>
      </c>
      <c r="J119" s="7">
        <f t="shared" si="3"/>
        <v>277.14</v>
      </c>
      <c r="K119" s="15" t="str">
        <f t="shared" si="4"/>
        <v>Small</v>
      </c>
      <c r="L119" s="1">
        <v>726.0</v>
      </c>
      <c r="M119" s="16">
        <f t="shared" si="5"/>
        <v>1452</v>
      </c>
      <c r="N119" s="16" t="str">
        <f t="shared" si="6"/>
        <v>Good</v>
      </c>
      <c r="O119" s="1">
        <v>12.0</v>
      </c>
      <c r="P119" s="11">
        <v>0.249985</v>
      </c>
      <c r="Q119" s="1" t="s">
        <v>180</v>
      </c>
      <c r="R119" s="1" t="s">
        <v>32</v>
      </c>
      <c r="S119" s="1" t="s">
        <v>33</v>
      </c>
    </row>
    <row r="120" ht="15.75" customHeight="1">
      <c r="A120" s="2">
        <v>118.0</v>
      </c>
      <c r="B120" s="1">
        <v>81395.0</v>
      </c>
      <c r="C120" s="11">
        <v>0.5</v>
      </c>
      <c r="D120" s="11">
        <v>0.95341178</v>
      </c>
      <c r="E120" s="12">
        <f t="shared" si="1"/>
        <v>-0.45341178</v>
      </c>
      <c r="F120" s="13">
        <v>2.0</v>
      </c>
      <c r="G120" s="14">
        <v>1232.5</v>
      </c>
      <c r="H120" s="14">
        <v>1207.916666</v>
      </c>
      <c r="I120" s="7">
        <f t="shared" si="2"/>
        <v>2415.833332</v>
      </c>
      <c r="J120" s="7">
        <f t="shared" si="3"/>
        <v>48.31666664</v>
      </c>
      <c r="K120" s="15" t="str">
        <f t="shared" si="4"/>
        <v>Small</v>
      </c>
      <c r="L120" s="1">
        <v>674.0</v>
      </c>
      <c r="M120" s="16">
        <f t="shared" si="5"/>
        <v>1348</v>
      </c>
      <c r="N120" s="16" t="str">
        <f t="shared" si="6"/>
        <v>Okay</v>
      </c>
      <c r="O120" s="1">
        <v>11.0</v>
      </c>
      <c r="P120" s="11">
        <v>0.25</v>
      </c>
      <c r="Q120" s="1" t="s">
        <v>181</v>
      </c>
      <c r="R120" s="1" t="s">
        <v>28</v>
      </c>
      <c r="S120" s="1" t="s">
        <v>62</v>
      </c>
    </row>
    <row r="121" ht="15.75" customHeight="1">
      <c r="A121" s="2">
        <v>119.0</v>
      </c>
      <c r="B121" s="1">
        <v>44430.0</v>
      </c>
      <c r="C121" s="11">
        <v>1.0</v>
      </c>
      <c r="D121" s="11">
        <v>0.973851319</v>
      </c>
      <c r="E121" s="12">
        <f t="shared" si="1"/>
        <v>0.026148681</v>
      </c>
      <c r="F121" s="13">
        <v>2.0</v>
      </c>
      <c r="G121" s="14">
        <v>1742.0</v>
      </c>
      <c r="H121" s="14">
        <v>1742.0</v>
      </c>
      <c r="I121" s="7">
        <f t="shared" si="2"/>
        <v>3484</v>
      </c>
      <c r="J121" s="7">
        <f t="shared" si="3"/>
        <v>69.68</v>
      </c>
      <c r="K121" s="15" t="str">
        <f t="shared" si="4"/>
        <v>Small</v>
      </c>
      <c r="L121" s="1">
        <v>670.0</v>
      </c>
      <c r="M121" s="16">
        <f t="shared" si="5"/>
        <v>1340</v>
      </c>
      <c r="N121" s="16" t="str">
        <f t="shared" si="6"/>
        <v>Okay</v>
      </c>
      <c r="O121" s="1">
        <v>12.0</v>
      </c>
      <c r="P121" s="11">
        <v>0.245</v>
      </c>
      <c r="Q121" s="1" t="s">
        <v>182</v>
      </c>
      <c r="R121" s="1" t="s">
        <v>23</v>
      </c>
      <c r="S121" s="1" t="s">
        <v>24</v>
      </c>
    </row>
    <row r="122" ht="15.75" customHeight="1">
      <c r="A122" s="2">
        <v>120.0</v>
      </c>
      <c r="B122" s="1">
        <v>28994.0</v>
      </c>
      <c r="C122" s="11">
        <v>1.0</v>
      </c>
      <c r="D122" s="11">
        <v>0.818700524</v>
      </c>
      <c r="E122" s="12">
        <f t="shared" si="1"/>
        <v>0.181299476</v>
      </c>
      <c r="F122" s="13">
        <v>2.0</v>
      </c>
      <c r="G122" s="14">
        <v>926.461428</v>
      </c>
      <c r="H122" s="14">
        <v>885.015714</v>
      </c>
      <c r="I122" s="7">
        <f t="shared" si="2"/>
        <v>1770.031428</v>
      </c>
      <c r="J122" s="7">
        <f t="shared" si="3"/>
        <v>35.40062856</v>
      </c>
      <c r="K122" s="15" t="str">
        <f t="shared" si="4"/>
        <v>Small</v>
      </c>
      <c r="L122" s="1">
        <v>662.0</v>
      </c>
      <c r="M122" s="16">
        <f t="shared" si="5"/>
        <v>1324</v>
      </c>
      <c r="N122" s="16" t="str">
        <f t="shared" si="6"/>
        <v>Okay</v>
      </c>
      <c r="O122" s="1">
        <v>9.0</v>
      </c>
      <c r="P122" s="11">
        <v>0.25</v>
      </c>
      <c r="Q122" s="1" t="s">
        <v>183</v>
      </c>
      <c r="R122" s="1" t="s">
        <v>23</v>
      </c>
      <c r="S122" s="1" t="s">
        <v>24</v>
      </c>
    </row>
    <row r="123" ht="15.75" customHeight="1">
      <c r="A123" s="2">
        <v>121.0</v>
      </c>
      <c r="B123" s="1">
        <v>73913.0</v>
      </c>
      <c r="C123" s="11">
        <v>1.0</v>
      </c>
      <c r="D123" s="11">
        <v>0.95313602</v>
      </c>
      <c r="E123" s="12">
        <f t="shared" si="1"/>
        <v>0.04686398</v>
      </c>
      <c r="F123" s="13">
        <v>2.0</v>
      </c>
      <c r="G123" s="14">
        <v>5278.666666</v>
      </c>
      <c r="H123" s="14">
        <v>5278.666666</v>
      </c>
      <c r="I123" s="7">
        <f t="shared" si="2"/>
        <v>10557.33333</v>
      </c>
      <c r="J123" s="7">
        <f t="shared" si="3"/>
        <v>211.1466666</v>
      </c>
      <c r="K123" s="15" t="str">
        <f t="shared" si="4"/>
        <v>Small</v>
      </c>
      <c r="L123" s="1">
        <v>731.0</v>
      </c>
      <c r="M123" s="16">
        <f t="shared" si="5"/>
        <v>1462</v>
      </c>
      <c r="N123" s="16" t="str">
        <f t="shared" si="6"/>
        <v>Good</v>
      </c>
      <c r="O123" s="1">
        <v>10.0</v>
      </c>
      <c r="P123" s="11">
        <v>0.201818</v>
      </c>
      <c r="Q123" s="1" t="s">
        <v>184</v>
      </c>
      <c r="R123" s="1" t="s">
        <v>32</v>
      </c>
      <c r="S123" s="1" t="s">
        <v>33</v>
      </c>
    </row>
    <row r="124" ht="15.75" customHeight="1">
      <c r="A124" s="2">
        <v>122.0</v>
      </c>
      <c r="B124" s="1">
        <v>46716.0</v>
      </c>
      <c r="C124" s="11">
        <v>1.0</v>
      </c>
      <c r="D124" s="11">
        <v>0.956230621</v>
      </c>
      <c r="E124" s="12">
        <f t="shared" si="1"/>
        <v>0.043769379</v>
      </c>
      <c r="F124" s="13">
        <v>2.0</v>
      </c>
      <c r="G124" s="14">
        <v>1638.262</v>
      </c>
      <c r="H124" s="14">
        <v>1613.5</v>
      </c>
      <c r="I124" s="7">
        <f t="shared" si="2"/>
        <v>3227</v>
      </c>
      <c r="J124" s="7">
        <f t="shared" si="3"/>
        <v>64.54</v>
      </c>
      <c r="K124" s="15" t="str">
        <f t="shared" si="4"/>
        <v>Small</v>
      </c>
      <c r="L124" s="1">
        <v>659.0</v>
      </c>
      <c r="M124" s="16">
        <f t="shared" si="5"/>
        <v>1318</v>
      </c>
      <c r="N124" s="16" t="str">
        <f t="shared" si="6"/>
        <v>Okay</v>
      </c>
      <c r="O124" s="1">
        <v>9.0</v>
      </c>
      <c r="P124" s="11">
        <v>0.24285</v>
      </c>
      <c r="Q124" s="1" t="s">
        <v>185</v>
      </c>
      <c r="R124" s="1" t="s">
        <v>28</v>
      </c>
      <c r="S124" s="1" t="s">
        <v>50</v>
      </c>
    </row>
    <row r="125" ht="15.75" customHeight="1">
      <c r="A125" s="2">
        <v>123.0</v>
      </c>
      <c r="B125" s="1">
        <v>92660.0</v>
      </c>
      <c r="C125" s="11">
        <v>1.0</v>
      </c>
      <c r="D125" s="11">
        <v>0.939815203</v>
      </c>
      <c r="E125" s="12">
        <f t="shared" si="1"/>
        <v>0.060184797</v>
      </c>
      <c r="F125" s="13">
        <v>2.0</v>
      </c>
      <c r="G125" s="14">
        <v>250.75</v>
      </c>
      <c r="H125" s="14">
        <v>250.75</v>
      </c>
      <c r="I125" s="7">
        <f t="shared" si="2"/>
        <v>501.5</v>
      </c>
      <c r="J125" s="7">
        <f t="shared" si="3"/>
        <v>10.03</v>
      </c>
      <c r="K125" s="15" t="str">
        <f t="shared" si="4"/>
        <v>Small</v>
      </c>
      <c r="L125" s="1">
        <v>649.0</v>
      </c>
      <c r="M125" s="16">
        <f t="shared" si="5"/>
        <v>1298</v>
      </c>
      <c r="N125" s="16" t="str">
        <f t="shared" si="6"/>
        <v>Okay</v>
      </c>
      <c r="O125" s="1">
        <v>12.0</v>
      </c>
      <c r="P125" s="11">
        <v>0.287777</v>
      </c>
      <c r="Q125" s="1" t="s">
        <v>186</v>
      </c>
      <c r="R125" s="1" t="s">
        <v>28</v>
      </c>
      <c r="S125" s="1" t="s">
        <v>41</v>
      </c>
    </row>
    <row r="126" ht="15.75" customHeight="1">
      <c r="A126" s="2">
        <v>124.0</v>
      </c>
      <c r="B126" s="1">
        <v>61760.0</v>
      </c>
      <c r="C126" s="11">
        <v>1.0</v>
      </c>
      <c r="D126" s="11">
        <v>0.984073417</v>
      </c>
      <c r="E126" s="12">
        <f t="shared" si="1"/>
        <v>0.015926583</v>
      </c>
      <c r="F126" s="13">
        <v>1.0</v>
      </c>
      <c r="G126" s="14">
        <v>579.16</v>
      </c>
      <c r="H126" s="14">
        <v>579.16</v>
      </c>
      <c r="I126" s="7">
        <f t="shared" si="2"/>
        <v>579.16</v>
      </c>
      <c r="J126" s="7">
        <f t="shared" si="3"/>
        <v>11.5832</v>
      </c>
      <c r="K126" s="15" t="str">
        <f t="shared" si="4"/>
        <v>Small</v>
      </c>
      <c r="L126" s="1">
        <v>678.0</v>
      </c>
      <c r="M126" s="16">
        <f t="shared" si="5"/>
        <v>678</v>
      </c>
      <c r="N126" s="16" t="str">
        <f t="shared" si="6"/>
        <v>Okay</v>
      </c>
      <c r="O126" s="1">
        <v>12.0</v>
      </c>
      <c r="P126" s="11">
        <v>0.25</v>
      </c>
      <c r="Q126" s="1" t="s">
        <v>187</v>
      </c>
      <c r="R126" s="1" t="s">
        <v>23</v>
      </c>
      <c r="S126" s="1" t="s">
        <v>24</v>
      </c>
    </row>
    <row r="127" ht="15.75" customHeight="1">
      <c r="A127" s="2">
        <v>125.0</v>
      </c>
      <c r="B127" s="1">
        <v>82530.0</v>
      </c>
      <c r="C127" s="11">
        <v>1.0</v>
      </c>
      <c r="D127" s="11">
        <v>0.865476117</v>
      </c>
      <c r="E127" s="12">
        <f t="shared" si="1"/>
        <v>0.134523883</v>
      </c>
      <c r="F127" s="13">
        <v>1.0</v>
      </c>
      <c r="G127" s="14">
        <v>636.365</v>
      </c>
      <c r="H127" s="14">
        <v>636.365</v>
      </c>
      <c r="I127" s="7">
        <f t="shared" si="2"/>
        <v>636.365</v>
      </c>
      <c r="J127" s="7">
        <f t="shared" si="3"/>
        <v>12.7273</v>
      </c>
      <c r="K127" s="15" t="str">
        <f t="shared" si="4"/>
        <v>Small</v>
      </c>
      <c r="L127" s="1">
        <v>582.0</v>
      </c>
      <c r="M127" s="16">
        <f t="shared" si="5"/>
        <v>582</v>
      </c>
      <c r="N127" s="16" t="str">
        <f t="shared" si="6"/>
        <v>Bad</v>
      </c>
      <c r="O127" s="1">
        <v>12.0</v>
      </c>
      <c r="P127" s="11">
        <v>0.271428</v>
      </c>
      <c r="Q127" s="1" t="s">
        <v>188</v>
      </c>
      <c r="R127" s="1" t="s">
        <v>23</v>
      </c>
      <c r="S127" s="1" t="s">
        <v>24</v>
      </c>
    </row>
    <row r="128" ht="15.75" customHeight="1">
      <c r="A128" s="2">
        <v>126.0</v>
      </c>
      <c r="B128" s="1">
        <v>26462.0</v>
      </c>
      <c r="C128" s="11">
        <v>1.0</v>
      </c>
      <c r="D128" s="11">
        <v>0.954492857</v>
      </c>
      <c r="E128" s="12">
        <f t="shared" si="1"/>
        <v>0.045507143</v>
      </c>
      <c r="F128" s="13">
        <v>1.0</v>
      </c>
      <c r="G128" s="14">
        <v>1645.0</v>
      </c>
      <c r="H128" s="14">
        <v>1645.0</v>
      </c>
      <c r="I128" s="7">
        <f t="shared" si="2"/>
        <v>1645</v>
      </c>
      <c r="J128" s="7">
        <f t="shared" si="3"/>
        <v>32.9</v>
      </c>
      <c r="K128" s="15" t="str">
        <f t="shared" si="4"/>
        <v>Small</v>
      </c>
      <c r="L128" s="1">
        <v>746.0</v>
      </c>
      <c r="M128" s="16">
        <f t="shared" si="5"/>
        <v>746</v>
      </c>
      <c r="N128" s="16" t="str">
        <f t="shared" si="6"/>
        <v>Good</v>
      </c>
      <c r="O128" s="1">
        <v>12.0</v>
      </c>
      <c r="P128" s="11">
        <v>0.25</v>
      </c>
      <c r="Q128" s="1" t="s">
        <v>189</v>
      </c>
      <c r="R128" s="1" t="s">
        <v>32</v>
      </c>
      <c r="S128" s="1" t="s">
        <v>33</v>
      </c>
    </row>
    <row r="129" ht="15.75" customHeight="1">
      <c r="A129" s="2">
        <v>127.0</v>
      </c>
      <c r="B129" s="1">
        <v>91371.0</v>
      </c>
      <c r="C129" s="11">
        <v>1.0</v>
      </c>
      <c r="D129" s="11">
        <v>0.977799968</v>
      </c>
      <c r="E129" s="12">
        <f t="shared" si="1"/>
        <v>0.022200032</v>
      </c>
      <c r="F129" s="13">
        <v>1.0</v>
      </c>
      <c r="G129" s="14">
        <v>1551.5</v>
      </c>
      <c r="H129" s="14">
        <v>1551.5</v>
      </c>
      <c r="I129" s="7">
        <f t="shared" si="2"/>
        <v>1551.5</v>
      </c>
      <c r="J129" s="7">
        <f t="shared" si="3"/>
        <v>31.03</v>
      </c>
      <c r="K129" s="15" t="str">
        <f t="shared" si="4"/>
        <v>Small</v>
      </c>
      <c r="L129" s="1">
        <v>702.0</v>
      </c>
      <c r="M129" s="16">
        <f t="shared" si="5"/>
        <v>702</v>
      </c>
      <c r="N129" s="16" t="str">
        <f t="shared" si="6"/>
        <v>Good</v>
      </c>
      <c r="O129" s="1">
        <v>12.0</v>
      </c>
      <c r="P129" s="11">
        <v>0.25</v>
      </c>
      <c r="Q129" s="1" t="s">
        <v>190</v>
      </c>
      <c r="R129" s="1" t="s">
        <v>23</v>
      </c>
      <c r="S129" s="1"/>
    </row>
    <row r="130" ht="15.75" customHeight="1">
      <c r="A130" s="2">
        <v>128.0</v>
      </c>
      <c r="B130" s="1">
        <v>35999.0</v>
      </c>
      <c r="C130" s="11">
        <v>1.0</v>
      </c>
      <c r="D130" s="11">
        <v>0.715887129</v>
      </c>
      <c r="E130" s="12">
        <f t="shared" si="1"/>
        <v>0.284112871</v>
      </c>
      <c r="F130" s="13">
        <v>1.0</v>
      </c>
      <c r="G130" s="14">
        <v>331.24</v>
      </c>
      <c r="H130" s="14">
        <v>331.24</v>
      </c>
      <c r="I130" s="7">
        <f t="shared" si="2"/>
        <v>331.24</v>
      </c>
      <c r="J130" s="7">
        <f t="shared" si="3"/>
        <v>6.6248</v>
      </c>
      <c r="K130" s="15" t="str">
        <f t="shared" si="4"/>
        <v>Small</v>
      </c>
      <c r="L130" s="1">
        <v>743.0</v>
      </c>
      <c r="M130" s="16">
        <f t="shared" si="5"/>
        <v>743</v>
      </c>
      <c r="N130" s="16" t="str">
        <f t="shared" si="6"/>
        <v>Good</v>
      </c>
      <c r="O130" s="1">
        <v>9.0</v>
      </c>
      <c r="P130" s="11">
        <v>0.25</v>
      </c>
      <c r="Q130" s="1" t="s">
        <v>191</v>
      </c>
      <c r="R130" s="1" t="s">
        <v>28</v>
      </c>
      <c r="S130" s="1" t="s">
        <v>50</v>
      </c>
    </row>
    <row r="131" ht="15.75" customHeight="1">
      <c r="A131" s="2">
        <v>129.0</v>
      </c>
      <c r="B131" s="1">
        <v>44770.0</v>
      </c>
      <c r="C131" s="11">
        <v>1.0</v>
      </c>
      <c r="D131" s="11">
        <v>0.942226822</v>
      </c>
      <c r="E131" s="12">
        <f t="shared" si="1"/>
        <v>0.057773178</v>
      </c>
      <c r="F131" s="13">
        <v>1.0</v>
      </c>
      <c r="G131" s="14">
        <v>517.485</v>
      </c>
      <c r="H131" s="14">
        <v>517.485</v>
      </c>
      <c r="I131" s="7">
        <f t="shared" si="2"/>
        <v>517.485</v>
      </c>
      <c r="J131" s="7">
        <f t="shared" si="3"/>
        <v>10.3497</v>
      </c>
      <c r="K131" s="15" t="str">
        <f t="shared" si="4"/>
        <v>Small</v>
      </c>
      <c r="L131" s="1">
        <v>688.0</v>
      </c>
      <c r="M131" s="16">
        <f t="shared" si="5"/>
        <v>688</v>
      </c>
      <c r="N131" s="16" t="str">
        <f t="shared" si="6"/>
        <v>Good</v>
      </c>
      <c r="O131" s="1">
        <v>6.0</v>
      </c>
      <c r="P131" s="11">
        <v>0.225454</v>
      </c>
      <c r="Q131" s="1" t="s">
        <v>192</v>
      </c>
      <c r="R131" s="1" t="s">
        <v>28</v>
      </c>
      <c r="S131" s="1" t="s">
        <v>62</v>
      </c>
    </row>
    <row r="132" ht="15.75" customHeight="1">
      <c r="A132" s="2">
        <v>130.0</v>
      </c>
      <c r="B132" s="1">
        <v>58529.0</v>
      </c>
      <c r="C132" s="11">
        <v>1.0</v>
      </c>
      <c r="D132" s="11">
        <v>0.93203918</v>
      </c>
      <c r="E132" s="12">
        <f t="shared" si="1"/>
        <v>0.06796082</v>
      </c>
      <c r="F132" s="13">
        <v>1.0</v>
      </c>
      <c r="G132" s="14">
        <v>1289.74</v>
      </c>
      <c r="H132" s="14">
        <v>1289.74</v>
      </c>
      <c r="I132" s="7">
        <f t="shared" si="2"/>
        <v>1289.74</v>
      </c>
      <c r="J132" s="7">
        <f t="shared" si="3"/>
        <v>25.7948</v>
      </c>
      <c r="K132" s="15" t="str">
        <f t="shared" si="4"/>
        <v>Small</v>
      </c>
      <c r="L132" s="1">
        <v>629.0</v>
      </c>
      <c r="M132" s="16">
        <f t="shared" si="5"/>
        <v>629</v>
      </c>
      <c r="N132" s="16" t="str">
        <f t="shared" si="6"/>
        <v>Okay</v>
      </c>
      <c r="O132" s="1">
        <v>12.0</v>
      </c>
      <c r="P132" s="11">
        <v>0.183333</v>
      </c>
      <c r="Q132" s="1" t="s">
        <v>193</v>
      </c>
      <c r="R132" s="1" t="s">
        <v>28</v>
      </c>
      <c r="S132" s="1"/>
    </row>
    <row r="133" ht="15.75" customHeight="1">
      <c r="A133" s="2">
        <v>131.0</v>
      </c>
      <c r="B133" s="1">
        <v>35255.0</v>
      </c>
      <c r="C133" s="11">
        <v>1.0</v>
      </c>
      <c r="D133" s="11">
        <v>0.922751859</v>
      </c>
      <c r="E133" s="12">
        <f t="shared" si="1"/>
        <v>0.077248141</v>
      </c>
      <c r="F133" s="13">
        <v>1.0</v>
      </c>
      <c r="G133" s="14">
        <v>142.406666</v>
      </c>
      <c r="H133" s="14">
        <v>142.406666</v>
      </c>
      <c r="I133" s="7">
        <f t="shared" si="2"/>
        <v>142.406666</v>
      </c>
      <c r="J133" s="7">
        <f t="shared" si="3"/>
        <v>2.84813332</v>
      </c>
      <c r="K133" s="15" t="str">
        <f t="shared" si="4"/>
        <v>Small</v>
      </c>
      <c r="L133" s="1">
        <v>658.0</v>
      </c>
      <c r="M133" s="16">
        <f t="shared" si="5"/>
        <v>658</v>
      </c>
      <c r="N133" s="16" t="str">
        <f t="shared" si="6"/>
        <v>Okay</v>
      </c>
      <c r="O133" s="1">
        <v>7.0</v>
      </c>
      <c r="P133" s="11">
        <v>0.270712</v>
      </c>
      <c r="Q133" s="1" t="s">
        <v>194</v>
      </c>
      <c r="R133" s="1" t="s">
        <v>28</v>
      </c>
      <c r="S133" s="1" t="s">
        <v>33</v>
      </c>
    </row>
    <row r="134" ht="15.75" customHeight="1">
      <c r="A134" s="2">
        <v>132.0</v>
      </c>
      <c r="B134" s="1">
        <v>28549.0</v>
      </c>
      <c r="C134" s="11">
        <v>1.0</v>
      </c>
      <c r="D134" s="11">
        <v>0.882386568</v>
      </c>
      <c r="E134" s="12">
        <f t="shared" si="1"/>
        <v>0.117613432</v>
      </c>
      <c r="F134" s="13">
        <v>1.0</v>
      </c>
      <c r="G134" s="14">
        <v>155.86</v>
      </c>
      <c r="H134" s="14">
        <v>155.86</v>
      </c>
      <c r="I134" s="7">
        <f t="shared" si="2"/>
        <v>155.86</v>
      </c>
      <c r="J134" s="7">
        <f t="shared" si="3"/>
        <v>3.1172</v>
      </c>
      <c r="K134" s="15" t="str">
        <f t="shared" si="4"/>
        <v>Small</v>
      </c>
      <c r="L134" s="1">
        <v>664.0</v>
      </c>
      <c r="M134" s="16">
        <f t="shared" si="5"/>
        <v>664</v>
      </c>
      <c r="N134" s="16" t="str">
        <f t="shared" si="6"/>
        <v>Okay</v>
      </c>
      <c r="O134" s="1">
        <v>12.0</v>
      </c>
      <c r="P134" s="11">
        <v>0.25</v>
      </c>
      <c r="Q134" s="1" t="s">
        <v>195</v>
      </c>
      <c r="R134" s="1" t="s">
        <v>32</v>
      </c>
      <c r="S134" s="1" t="s">
        <v>33</v>
      </c>
    </row>
    <row r="135" ht="15.75" customHeight="1">
      <c r="A135" s="2">
        <v>133.0</v>
      </c>
      <c r="B135" s="1">
        <v>28124.0</v>
      </c>
      <c r="C135" s="11">
        <v>1.0</v>
      </c>
      <c r="D135" s="11">
        <v>0.941403825</v>
      </c>
      <c r="E135" s="12">
        <f t="shared" si="1"/>
        <v>0.058596175</v>
      </c>
      <c r="F135" s="13">
        <v>1.0</v>
      </c>
      <c r="G135" s="14">
        <v>1574.69</v>
      </c>
      <c r="H135" s="14">
        <v>1574.69</v>
      </c>
      <c r="I135" s="7">
        <f t="shared" si="2"/>
        <v>1574.69</v>
      </c>
      <c r="J135" s="7">
        <f t="shared" si="3"/>
        <v>31.4938</v>
      </c>
      <c r="K135" s="15" t="str">
        <f t="shared" si="4"/>
        <v>Small</v>
      </c>
      <c r="L135" s="1">
        <v>626.0</v>
      </c>
      <c r="M135" s="16">
        <f t="shared" si="5"/>
        <v>626</v>
      </c>
      <c r="N135" s="16" t="str">
        <f t="shared" si="6"/>
        <v>Okay</v>
      </c>
      <c r="O135" s="1">
        <v>12.0</v>
      </c>
      <c r="P135" s="11">
        <v>0.280137</v>
      </c>
      <c r="Q135" s="1" t="s">
        <v>196</v>
      </c>
      <c r="R135" s="1" t="s">
        <v>28</v>
      </c>
      <c r="S135" s="1" t="s">
        <v>84</v>
      </c>
    </row>
    <row r="136" ht="15.75" customHeight="1">
      <c r="A136" s="2">
        <v>134.0</v>
      </c>
      <c r="B136" s="1">
        <v>45593.0</v>
      </c>
      <c r="C136" s="11">
        <v>0.0</v>
      </c>
      <c r="D136" s="11">
        <v>0.932419834</v>
      </c>
      <c r="E136" s="12">
        <f t="shared" si="1"/>
        <v>-0.932419834</v>
      </c>
      <c r="F136" s="13">
        <v>1.0</v>
      </c>
      <c r="G136" s="14">
        <v>823.333333</v>
      </c>
      <c r="H136" s="14">
        <v>823.333333</v>
      </c>
      <c r="I136" s="7">
        <f t="shared" si="2"/>
        <v>823.333333</v>
      </c>
      <c r="J136" s="7">
        <f t="shared" si="3"/>
        <v>16.46666666</v>
      </c>
      <c r="K136" s="15" t="str">
        <f t="shared" si="4"/>
        <v>Small</v>
      </c>
      <c r="L136" s="1">
        <v>634.0</v>
      </c>
      <c r="M136" s="16">
        <f t="shared" si="5"/>
        <v>634</v>
      </c>
      <c r="N136" s="16" t="str">
        <f t="shared" si="6"/>
        <v>Okay</v>
      </c>
      <c r="O136" s="1">
        <v>12.0</v>
      </c>
      <c r="P136" s="11">
        <v>0.25</v>
      </c>
      <c r="Q136" s="1" t="s">
        <v>197</v>
      </c>
      <c r="R136" s="1" t="s">
        <v>28</v>
      </c>
      <c r="S136" s="1"/>
    </row>
    <row r="137" ht="15.75" customHeight="1">
      <c r="A137" s="2">
        <v>135.0</v>
      </c>
      <c r="B137" s="1">
        <v>23524.0</v>
      </c>
      <c r="C137" s="11">
        <v>1.0</v>
      </c>
      <c r="D137" s="11">
        <v>0.966569282</v>
      </c>
      <c r="E137" s="12">
        <f t="shared" si="1"/>
        <v>0.033430718</v>
      </c>
      <c r="F137" s="13">
        <v>1.0</v>
      </c>
      <c r="G137" s="14">
        <v>231.23</v>
      </c>
      <c r="H137" s="14">
        <v>231.23</v>
      </c>
      <c r="I137" s="7">
        <f t="shared" si="2"/>
        <v>231.23</v>
      </c>
      <c r="J137" s="7">
        <f t="shared" si="3"/>
        <v>4.6246</v>
      </c>
      <c r="K137" s="15" t="str">
        <f t="shared" si="4"/>
        <v>Small</v>
      </c>
      <c r="L137" s="1">
        <v>768.0</v>
      </c>
      <c r="M137" s="16">
        <f t="shared" si="5"/>
        <v>768</v>
      </c>
      <c r="N137" s="16" t="str">
        <f t="shared" si="6"/>
        <v>Good</v>
      </c>
      <c r="O137" s="1">
        <v>3.0</v>
      </c>
      <c r="P137" s="11">
        <v>0.2725</v>
      </c>
      <c r="Q137" s="1" t="s">
        <v>198</v>
      </c>
      <c r="R137" s="1" t="s">
        <v>28</v>
      </c>
      <c r="S137" s="1" t="s">
        <v>62</v>
      </c>
    </row>
    <row r="138" ht="15.75" customHeight="1">
      <c r="A138" s="2">
        <v>136.0</v>
      </c>
      <c r="B138" s="1">
        <v>95312.0</v>
      </c>
      <c r="C138" s="11">
        <v>1.0</v>
      </c>
      <c r="D138" s="11">
        <v>0.966701274</v>
      </c>
      <c r="E138" s="12">
        <f t="shared" si="1"/>
        <v>0.033298726</v>
      </c>
      <c r="F138" s="13">
        <v>1.0</v>
      </c>
      <c r="G138" s="14">
        <v>260.0</v>
      </c>
      <c r="H138" s="14">
        <v>260.0</v>
      </c>
      <c r="I138" s="7">
        <f t="shared" si="2"/>
        <v>260</v>
      </c>
      <c r="J138" s="7">
        <f t="shared" si="3"/>
        <v>5.2</v>
      </c>
      <c r="K138" s="15" t="str">
        <f t="shared" si="4"/>
        <v>Small</v>
      </c>
      <c r="L138" s="1">
        <v>621.0</v>
      </c>
      <c r="M138" s="16">
        <f t="shared" si="5"/>
        <v>621</v>
      </c>
      <c r="N138" s="16" t="str">
        <f t="shared" si="6"/>
        <v>Okay</v>
      </c>
      <c r="O138" s="1">
        <v>3.0</v>
      </c>
      <c r="P138" s="11">
        <v>0.24343</v>
      </c>
      <c r="Q138" s="1" t="s">
        <v>199</v>
      </c>
      <c r="R138" s="1" t="s">
        <v>28</v>
      </c>
      <c r="S138" s="1" t="s">
        <v>41</v>
      </c>
    </row>
    <row r="139" ht="15.75" customHeight="1">
      <c r="A139" s="2">
        <v>137.0</v>
      </c>
      <c r="B139" s="1">
        <v>32871.0</v>
      </c>
      <c r="C139" s="11">
        <v>1.0</v>
      </c>
      <c r="D139" s="11">
        <v>0.888386428</v>
      </c>
      <c r="E139" s="12">
        <f t="shared" si="1"/>
        <v>0.111613572</v>
      </c>
      <c r="F139" s="13">
        <v>1.0</v>
      </c>
      <c r="G139" s="14">
        <v>3382.5</v>
      </c>
      <c r="H139" s="14">
        <v>1250.0</v>
      </c>
      <c r="I139" s="7">
        <f t="shared" si="2"/>
        <v>1250</v>
      </c>
      <c r="J139" s="7">
        <f t="shared" si="3"/>
        <v>25</v>
      </c>
      <c r="K139" s="15" t="str">
        <f t="shared" si="4"/>
        <v>Small</v>
      </c>
      <c r="L139" s="1">
        <v>608.0</v>
      </c>
      <c r="M139" s="16">
        <f t="shared" si="5"/>
        <v>608</v>
      </c>
      <c r="N139" s="16" t="str">
        <f t="shared" si="6"/>
        <v>Okay</v>
      </c>
      <c r="O139" s="1">
        <v>12.0</v>
      </c>
      <c r="P139" s="11">
        <v>0.25</v>
      </c>
      <c r="Q139" s="1" t="s">
        <v>200</v>
      </c>
      <c r="R139" s="1" t="s">
        <v>28</v>
      </c>
      <c r="S139" s="1" t="s">
        <v>33</v>
      </c>
    </row>
    <row r="140" ht="15.75" customHeight="1">
      <c r="A140" s="2">
        <v>138.0</v>
      </c>
      <c r="B140" s="1">
        <v>45699.0</v>
      </c>
      <c r="C140" s="11">
        <v>1.0</v>
      </c>
      <c r="D140" s="11">
        <v>0.9680832</v>
      </c>
      <c r="E140" s="12">
        <f t="shared" si="1"/>
        <v>0.0319168</v>
      </c>
      <c r="F140" s="13">
        <v>1.0</v>
      </c>
      <c r="G140" s="14">
        <v>699.0</v>
      </c>
      <c r="H140" s="14">
        <v>699.0</v>
      </c>
      <c r="I140" s="7">
        <f t="shared" si="2"/>
        <v>699</v>
      </c>
      <c r="J140" s="7">
        <f t="shared" si="3"/>
        <v>13.98</v>
      </c>
      <c r="K140" s="15" t="str">
        <f t="shared" si="4"/>
        <v>Small</v>
      </c>
      <c r="L140" s="1">
        <v>695.0</v>
      </c>
      <c r="M140" s="16">
        <f t="shared" si="5"/>
        <v>695</v>
      </c>
      <c r="N140" s="16" t="str">
        <f t="shared" si="6"/>
        <v>Good</v>
      </c>
      <c r="O140" s="1">
        <v>12.0</v>
      </c>
      <c r="P140" s="11">
        <v>0.25</v>
      </c>
      <c r="Q140" s="1" t="s">
        <v>201</v>
      </c>
      <c r="R140" s="1" t="s">
        <v>28</v>
      </c>
      <c r="S140" s="1" t="s">
        <v>62</v>
      </c>
    </row>
    <row r="141" ht="15.75" customHeight="1">
      <c r="A141" s="2">
        <v>139.0</v>
      </c>
      <c r="B141" s="1">
        <v>57731.0</v>
      </c>
      <c r="C141" s="11">
        <v>1.0</v>
      </c>
      <c r="D141" s="11">
        <v>0.85377138</v>
      </c>
      <c r="E141" s="12">
        <f t="shared" si="1"/>
        <v>0.14622862</v>
      </c>
      <c r="F141" s="13">
        <v>1.0</v>
      </c>
      <c r="G141" s="14">
        <v>782.0</v>
      </c>
      <c r="H141" s="14">
        <v>782.0</v>
      </c>
      <c r="I141" s="7">
        <f t="shared" si="2"/>
        <v>782</v>
      </c>
      <c r="J141" s="7">
        <f t="shared" si="3"/>
        <v>15.64</v>
      </c>
      <c r="K141" s="15" t="str">
        <f t="shared" si="4"/>
        <v>Small</v>
      </c>
      <c r="L141" s="1">
        <v>658.0</v>
      </c>
      <c r="M141" s="16">
        <f t="shared" si="5"/>
        <v>658</v>
      </c>
      <c r="N141" s="16" t="str">
        <f t="shared" si="6"/>
        <v>Okay</v>
      </c>
      <c r="O141" s="1">
        <v>9.0</v>
      </c>
      <c r="P141" s="11">
        <v>0.25</v>
      </c>
      <c r="Q141" s="1" t="s">
        <v>202</v>
      </c>
      <c r="R141" s="1" t="s">
        <v>28</v>
      </c>
      <c r="S141" s="1" t="s">
        <v>29</v>
      </c>
    </row>
    <row r="142" ht="15.75" customHeight="1">
      <c r="A142" s="2">
        <v>140.0</v>
      </c>
      <c r="B142" s="1">
        <v>58894.0</v>
      </c>
      <c r="C142" s="11">
        <v>0.0</v>
      </c>
      <c r="D142" s="11">
        <v>0.950731318</v>
      </c>
      <c r="E142" s="12">
        <f t="shared" si="1"/>
        <v>-0.950731318</v>
      </c>
      <c r="F142" s="13">
        <v>1.0</v>
      </c>
      <c r="G142" s="14">
        <v>79.84</v>
      </c>
      <c r="H142" s="14">
        <v>79.84</v>
      </c>
      <c r="I142" s="7">
        <f t="shared" si="2"/>
        <v>79.84</v>
      </c>
      <c r="J142" s="7">
        <f t="shared" si="3"/>
        <v>1.5968</v>
      </c>
      <c r="K142" s="15" t="str">
        <f t="shared" si="4"/>
        <v>Small</v>
      </c>
      <c r="L142" s="1">
        <v>611.0</v>
      </c>
      <c r="M142" s="16">
        <f t="shared" si="5"/>
        <v>611</v>
      </c>
      <c r="N142" s="16" t="str">
        <f t="shared" si="6"/>
        <v>Okay</v>
      </c>
      <c r="O142" s="1">
        <v>3.0</v>
      </c>
      <c r="P142" s="11">
        <v>0.25</v>
      </c>
      <c r="Q142" s="1" t="s">
        <v>203</v>
      </c>
      <c r="R142" s="1" t="s">
        <v>28</v>
      </c>
      <c r="S142" s="1" t="s">
        <v>50</v>
      </c>
    </row>
    <row r="143" ht="15.75" customHeight="1">
      <c r="A143" s="2">
        <v>141.0</v>
      </c>
      <c r="B143" s="1">
        <v>73545.0</v>
      </c>
      <c r="C143" s="11">
        <v>1.0</v>
      </c>
      <c r="D143" s="11">
        <v>0.949046147</v>
      </c>
      <c r="E143" s="12">
        <f t="shared" si="1"/>
        <v>0.050953853</v>
      </c>
      <c r="F143" s="13">
        <v>1.0</v>
      </c>
      <c r="G143" s="14">
        <v>1337.87</v>
      </c>
      <c r="H143" s="14">
        <v>1337.87</v>
      </c>
      <c r="I143" s="7">
        <f t="shared" si="2"/>
        <v>1337.87</v>
      </c>
      <c r="J143" s="7">
        <f t="shared" si="3"/>
        <v>26.7574</v>
      </c>
      <c r="K143" s="15" t="str">
        <f t="shared" si="4"/>
        <v>Small</v>
      </c>
      <c r="L143" s="1">
        <v>640.0</v>
      </c>
      <c r="M143" s="16">
        <f t="shared" si="5"/>
        <v>640</v>
      </c>
      <c r="N143" s="16" t="str">
        <f t="shared" si="6"/>
        <v>Okay</v>
      </c>
      <c r="O143" s="1">
        <v>12.0</v>
      </c>
      <c r="P143" s="11">
        <v>0.3</v>
      </c>
      <c r="Q143" s="1" t="s">
        <v>204</v>
      </c>
      <c r="R143" s="1" t="s">
        <v>28</v>
      </c>
      <c r="S143" s="1"/>
    </row>
    <row r="144" ht="15.75" customHeight="1">
      <c r="A144" s="2">
        <v>142.0</v>
      </c>
      <c r="B144" s="1">
        <v>44379.0</v>
      </c>
      <c r="C144" s="11">
        <v>1.0</v>
      </c>
      <c r="D144" s="11">
        <v>0.959928111</v>
      </c>
      <c r="E144" s="12">
        <f t="shared" si="1"/>
        <v>0.040071889</v>
      </c>
      <c r="F144" s="13">
        <v>1.0</v>
      </c>
      <c r="G144" s="14">
        <v>2138.61</v>
      </c>
      <c r="H144" s="14">
        <v>1924.8</v>
      </c>
      <c r="I144" s="7">
        <f t="shared" si="2"/>
        <v>1924.8</v>
      </c>
      <c r="J144" s="7">
        <f t="shared" si="3"/>
        <v>38.496</v>
      </c>
      <c r="K144" s="15" t="str">
        <f t="shared" si="4"/>
        <v>Small</v>
      </c>
      <c r="L144" s="1">
        <v>640.0</v>
      </c>
      <c r="M144" s="16">
        <f t="shared" si="5"/>
        <v>640</v>
      </c>
      <c r="N144" s="16" t="str">
        <f t="shared" si="6"/>
        <v>Okay</v>
      </c>
      <c r="O144" s="1">
        <v>12.0</v>
      </c>
      <c r="P144" s="11">
        <v>0.3</v>
      </c>
      <c r="Q144" s="1" t="s">
        <v>205</v>
      </c>
      <c r="R144" s="1" t="s">
        <v>23</v>
      </c>
      <c r="S144" s="1" t="s">
        <v>24</v>
      </c>
    </row>
    <row r="145" ht="15.75" customHeight="1">
      <c r="C145" s="21"/>
      <c r="D145" s="21"/>
      <c r="E145" s="22"/>
      <c r="F145" s="23"/>
      <c r="G145" s="24"/>
      <c r="H145" s="24"/>
      <c r="I145" s="7"/>
      <c r="J145" s="7"/>
      <c r="K145" s="25"/>
      <c r="M145" s="26"/>
      <c r="N145" s="26"/>
      <c r="P145" s="21"/>
    </row>
    <row r="146" ht="15.75" customHeight="1">
      <c r="C146" s="21"/>
      <c r="D146" s="21"/>
      <c r="E146" s="22"/>
      <c r="F146" s="23"/>
      <c r="G146" s="24"/>
      <c r="H146" s="24"/>
      <c r="I146" s="7"/>
      <c r="J146" s="7"/>
      <c r="K146" s="25"/>
      <c r="M146" s="26"/>
      <c r="N146" s="26"/>
      <c r="P146" s="21"/>
    </row>
    <row r="147" ht="15.75" customHeight="1">
      <c r="C147" s="21"/>
      <c r="D147" s="21"/>
      <c r="E147" s="22"/>
      <c r="F147" s="23"/>
      <c r="G147" s="24"/>
      <c r="H147" s="24"/>
      <c r="I147" s="7"/>
      <c r="J147" s="7"/>
      <c r="K147" s="25"/>
      <c r="M147" s="26"/>
      <c r="N147" s="26"/>
      <c r="P147" s="21"/>
    </row>
    <row r="148" ht="15.75" customHeight="1">
      <c r="C148" s="21"/>
      <c r="D148" s="21"/>
      <c r="E148" s="22"/>
      <c r="F148" s="23"/>
      <c r="G148" s="24"/>
      <c r="H148" s="24"/>
      <c r="I148" s="7"/>
      <c r="J148" s="7"/>
      <c r="K148" s="25"/>
      <c r="M148" s="26"/>
      <c r="N148" s="26"/>
      <c r="P148" s="21"/>
    </row>
    <row r="149" ht="15.75" customHeight="1">
      <c r="C149" s="21"/>
      <c r="D149" s="21"/>
      <c r="E149" s="22"/>
      <c r="F149" s="23"/>
      <c r="G149" s="24"/>
      <c r="H149" s="24"/>
      <c r="I149" s="7"/>
      <c r="J149" s="7"/>
      <c r="K149" s="25"/>
      <c r="M149" s="26"/>
      <c r="N149" s="26"/>
      <c r="P149" s="21"/>
    </row>
    <row r="150" ht="15.75" customHeight="1">
      <c r="C150" s="21"/>
      <c r="D150" s="21"/>
      <c r="E150" s="22"/>
      <c r="F150" s="23"/>
      <c r="G150" s="24"/>
      <c r="H150" s="24"/>
      <c r="I150" s="7"/>
      <c r="J150" s="7"/>
      <c r="K150" s="25"/>
      <c r="M150" s="26"/>
      <c r="N150" s="26"/>
      <c r="P150" s="21"/>
    </row>
    <row r="151" ht="15.75" customHeight="1">
      <c r="C151" s="21"/>
      <c r="D151" s="21"/>
      <c r="E151" s="22"/>
      <c r="F151" s="23"/>
      <c r="G151" s="24"/>
      <c r="H151" s="24"/>
      <c r="I151" s="7"/>
      <c r="J151" s="7"/>
      <c r="K151" s="25"/>
      <c r="M151" s="26"/>
      <c r="N151" s="26"/>
      <c r="P151" s="21"/>
    </row>
    <row r="152" ht="15.75" customHeight="1">
      <c r="C152" s="21"/>
      <c r="D152" s="21"/>
      <c r="E152" s="22"/>
      <c r="F152" s="23"/>
      <c r="G152" s="24"/>
      <c r="H152" s="24"/>
      <c r="I152" s="7"/>
      <c r="J152" s="7"/>
      <c r="K152" s="25"/>
      <c r="M152" s="26"/>
      <c r="N152" s="26"/>
      <c r="P152" s="21"/>
    </row>
    <row r="153" ht="15.75" customHeight="1">
      <c r="C153" s="21"/>
      <c r="D153" s="21"/>
      <c r="E153" s="22"/>
      <c r="F153" s="23"/>
      <c r="G153" s="24"/>
      <c r="H153" s="24"/>
      <c r="I153" s="7"/>
      <c r="J153" s="7"/>
      <c r="K153" s="25"/>
      <c r="M153" s="26"/>
      <c r="N153" s="26"/>
      <c r="P153" s="21"/>
    </row>
    <row r="154" ht="15.75" customHeight="1">
      <c r="C154" s="21"/>
      <c r="D154" s="21"/>
      <c r="E154" s="22"/>
      <c r="F154" s="23"/>
      <c r="G154" s="24"/>
      <c r="H154" s="24"/>
      <c r="I154" s="7"/>
      <c r="J154" s="7"/>
      <c r="K154" s="25"/>
      <c r="M154" s="26"/>
      <c r="N154" s="26"/>
      <c r="P154" s="21"/>
    </row>
    <row r="155" ht="15.75" customHeight="1">
      <c r="C155" s="21"/>
      <c r="D155" s="21"/>
      <c r="E155" s="22"/>
      <c r="F155" s="23"/>
      <c r="G155" s="24"/>
      <c r="H155" s="24"/>
      <c r="I155" s="7"/>
      <c r="J155" s="7"/>
      <c r="K155" s="25"/>
      <c r="M155" s="26"/>
      <c r="N155" s="26"/>
      <c r="P155" s="21"/>
    </row>
    <row r="156" ht="15.75" customHeight="1">
      <c r="C156" s="21"/>
      <c r="D156" s="21"/>
      <c r="E156" s="22"/>
      <c r="F156" s="23"/>
      <c r="G156" s="24"/>
      <c r="H156" s="24"/>
      <c r="I156" s="7"/>
      <c r="J156" s="7"/>
      <c r="K156" s="25"/>
      <c r="M156" s="26"/>
      <c r="N156" s="26"/>
      <c r="P156" s="21"/>
    </row>
    <row r="157" ht="15.75" customHeight="1">
      <c r="C157" s="21"/>
      <c r="D157" s="21"/>
      <c r="E157" s="22"/>
      <c r="F157" s="23"/>
      <c r="G157" s="24"/>
      <c r="H157" s="24"/>
      <c r="I157" s="7"/>
      <c r="J157" s="7"/>
      <c r="K157" s="25"/>
      <c r="M157" s="26"/>
      <c r="N157" s="26"/>
      <c r="P157" s="21"/>
    </row>
    <row r="158" ht="15.75" customHeight="1">
      <c r="C158" s="21"/>
      <c r="D158" s="21"/>
      <c r="E158" s="22"/>
      <c r="F158" s="23"/>
      <c r="G158" s="24"/>
      <c r="H158" s="24"/>
      <c r="I158" s="7"/>
      <c r="J158" s="7"/>
      <c r="K158" s="25"/>
      <c r="M158" s="26"/>
      <c r="N158" s="26"/>
      <c r="P158" s="21"/>
    </row>
    <row r="159" ht="15.75" customHeight="1">
      <c r="C159" s="21"/>
      <c r="D159" s="21"/>
      <c r="E159" s="22"/>
      <c r="F159" s="23"/>
      <c r="G159" s="24"/>
      <c r="H159" s="24"/>
      <c r="I159" s="7"/>
      <c r="J159" s="7"/>
      <c r="K159" s="25"/>
      <c r="M159" s="26"/>
      <c r="N159" s="26"/>
      <c r="P159" s="21"/>
    </row>
    <row r="160" ht="15.75" customHeight="1">
      <c r="C160" s="21"/>
      <c r="D160" s="21"/>
      <c r="E160" s="22"/>
      <c r="F160" s="23"/>
      <c r="G160" s="24"/>
      <c r="H160" s="24"/>
      <c r="I160" s="7"/>
      <c r="J160" s="7"/>
      <c r="K160" s="25"/>
      <c r="M160" s="26"/>
      <c r="N160" s="26"/>
      <c r="P160" s="21"/>
    </row>
    <row r="161" ht="15.75" customHeight="1">
      <c r="C161" s="21"/>
      <c r="D161" s="21"/>
      <c r="E161" s="22"/>
      <c r="F161" s="23"/>
      <c r="G161" s="24"/>
      <c r="H161" s="24"/>
      <c r="I161" s="7"/>
      <c r="J161" s="7"/>
      <c r="K161" s="25"/>
      <c r="M161" s="26"/>
      <c r="N161" s="26"/>
      <c r="P161" s="21"/>
    </row>
    <row r="162" ht="15.75" customHeight="1">
      <c r="C162" s="21"/>
      <c r="D162" s="21"/>
      <c r="E162" s="22"/>
      <c r="F162" s="23"/>
      <c r="G162" s="24"/>
      <c r="H162" s="24"/>
      <c r="I162" s="7"/>
      <c r="J162" s="7"/>
      <c r="K162" s="25"/>
      <c r="M162" s="26"/>
      <c r="N162" s="26"/>
      <c r="P162" s="21"/>
    </row>
    <row r="163" ht="15.75" customHeight="1">
      <c r="C163" s="21"/>
      <c r="D163" s="21"/>
      <c r="E163" s="22"/>
      <c r="F163" s="23"/>
      <c r="G163" s="24"/>
      <c r="H163" s="24"/>
      <c r="I163" s="7"/>
      <c r="J163" s="7"/>
      <c r="K163" s="25"/>
      <c r="M163" s="26"/>
      <c r="N163" s="26"/>
      <c r="P163" s="21"/>
    </row>
    <row r="164" ht="15.75" customHeight="1">
      <c r="C164" s="21"/>
      <c r="D164" s="21"/>
      <c r="E164" s="22"/>
      <c r="F164" s="23"/>
      <c r="G164" s="24"/>
      <c r="H164" s="24"/>
      <c r="I164" s="7"/>
      <c r="J164" s="7"/>
      <c r="K164" s="25"/>
      <c r="M164" s="26"/>
      <c r="N164" s="26"/>
      <c r="P164" s="21"/>
    </row>
    <row r="165" ht="15.75" customHeight="1">
      <c r="C165" s="21"/>
      <c r="D165" s="21"/>
      <c r="E165" s="22"/>
      <c r="F165" s="23"/>
      <c r="G165" s="24"/>
      <c r="H165" s="24"/>
      <c r="I165" s="7"/>
      <c r="J165" s="7"/>
      <c r="K165" s="25"/>
      <c r="M165" s="26"/>
      <c r="N165" s="26"/>
      <c r="P165" s="21"/>
    </row>
    <row r="166" ht="15.75" customHeight="1">
      <c r="C166" s="21"/>
      <c r="D166" s="21"/>
      <c r="E166" s="22"/>
      <c r="F166" s="23"/>
      <c r="G166" s="24"/>
      <c r="H166" s="24"/>
      <c r="I166" s="7"/>
      <c r="J166" s="7"/>
      <c r="K166" s="25"/>
      <c r="M166" s="26"/>
      <c r="N166" s="26"/>
      <c r="P166" s="21"/>
    </row>
    <row r="167" ht="15.75" customHeight="1">
      <c r="C167" s="21"/>
      <c r="D167" s="21"/>
      <c r="E167" s="22"/>
      <c r="F167" s="23"/>
      <c r="G167" s="24"/>
      <c r="H167" s="24"/>
      <c r="I167" s="7"/>
      <c r="J167" s="7"/>
      <c r="K167" s="25"/>
      <c r="M167" s="26"/>
      <c r="N167" s="26"/>
      <c r="P167" s="21"/>
    </row>
    <row r="168" ht="15.75" customHeight="1">
      <c r="C168" s="21"/>
      <c r="D168" s="21"/>
      <c r="E168" s="22"/>
      <c r="F168" s="23"/>
      <c r="G168" s="24"/>
      <c r="H168" s="24"/>
      <c r="I168" s="7"/>
      <c r="J168" s="7"/>
      <c r="K168" s="25"/>
      <c r="M168" s="26"/>
      <c r="N168" s="26"/>
      <c r="P168" s="21"/>
    </row>
    <row r="169" ht="15.75" customHeight="1">
      <c r="C169" s="21"/>
      <c r="D169" s="21"/>
      <c r="E169" s="22"/>
      <c r="F169" s="23"/>
      <c r="G169" s="24"/>
      <c r="H169" s="24"/>
      <c r="I169" s="7"/>
      <c r="J169" s="7"/>
      <c r="K169" s="25"/>
      <c r="M169" s="26"/>
      <c r="N169" s="26"/>
      <c r="P169" s="21"/>
    </row>
    <row r="170" ht="15.75" customHeight="1">
      <c r="C170" s="21"/>
      <c r="D170" s="21"/>
      <c r="E170" s="22"/>
      <c r="F170" s="23"/>
      <c r="G170" s="24"/>
      <c r="H170" s="24"/>
      <c r="I170" s="7"/>
      <c r="J170" s="7"/>
      <c r="K170" s="25"/>
      <c r="M170" s="26"/>
      <c r="N170" s="26"/>
      <c r="P170" s="21"/>
    </row>
    <row r="171" ht="15.75" customHeight="1">
      <c r="C171" s="21"/>
      <c r="D171" s="21"/>
      <c r="E171" s="22"/>
      <c r="F171" s="23"/>
      <c r="G171" s="24"/>
      <c r="H171" s="24"/>
      <c r="I171" s="7"/>
      <c r="J171" s="7"/>
      <c r="K171" s="25"/>
      <c r="M171" s="26"/>
      <c r="N171" s="26"/>
      <c r="P171" s="21"/>
    </row>
    <row r="172" ht="15.75" customHeight="1">
      <c r="C172" s="21"/>
      <c r="D172" s="21"/>
      <c r="E172" s="22"/>
      <c r="F172" s="23"/>
      <c r="G172" s="24"/>
      <c r="H172" s="24"/>
      <c r="I172" s="7"/>
      <c r="J172" s="7"/>
      <c r="K172" s="25"/>
      <c r="M172" s="26"/>
      <c r="N172" s="26"/>
      <c r="P172" s="21"/>
    </row>
    <row r="173" ht="15.75" customHeight="1">
      <c r="C173" s="21"/>
      <c r="D173" s="21"/>
      <c r="E173" s="22"/>
      <c r="F173" s="23"/>
      <c r="G173" s="24"/>
      <c r="H173" s="24"/>
      <c r="I173" s="7"/>
      <c r="J173" s="7"/>
      <c r="K173" s="25"/>
      <c r="M173" s="26"/>
      <c r="N173" s="26"/>
      <c r="P173" s="21"/>
    </row>
    <row r="174" ht="15.75" customHeight="1">
      <c r="C174" s="21"/>
      <c r="D174" s="21"/>
      <c r="E174" s="22"/>
      <c r="F174" s="23"/>
      <c r="G174" s="24"/>
      <c r="H174" s="24"/>
      <c r="I174" s="7"/>
      <c r="J174" s="7"/>
      <c r="K174" s="25"/>
      <c r="M174" s="26"/>
      <c r="N174" s="26"/>
      <c r="P174" s="21"/>
    </row>
    <row r="175" ht="15.75" customHeight="1">
      <c r="C175" s="21"/>
      <c r="D175" s="21"/>
      <c r="E175" s="22"/>
      <c r="F175" s="23"/>
      <c r="G175" s="24"/>
      <c r="H175" s="24"/>
      <c r="I175" s="7"/>
      <c r="J175" s="7"/>
      <c r="K175" s="25"/>
      <c r="M175" s="26"/>
      <c r="N175" s="26"/>
      <c r="P175" s="21"/>
    </row>
    <row r="176" ht="15.75" customHeight="1">
      <c r="C176" s="21"/>
      <c r="D176" s="21"/>
      <c r="E176" s="22"/>
      <c r="F176" s="23"/>
      <c r="G176" s="24"/>
      <c r="H176" s="24"/>
      <c r="I176" s="7"/>
      <c r="J176" s="7"/>
      <c r="K176" s="25"/>
      <c r="M176" s="26"/>
      <c r="N176" s="26"/>
      <c r="P176" s="21"/>
    </row>
    <row r="177" ht="15.75" customHeight="1">
      <c r="C177" s="21"/>
      <c r="D177" s="21"/>
      <c r="E177" s="22"/>
      <c r="F177" s="23"/>
      <c r="G177" s="24"/>
      <c r="H177" s="24"/>
      <c r="I177" s="7"/>
      <c r="J177" s="7"/>
      <c r="K177" s="25"/>
      <c r="M177" s="26"/>
      <c r="N177" s="26"/>
      <c r="P177" s="21"/>
    </row>
    <row r="178" ht="15.75" customHeight="1">
      <c r="C178" s="21"/>
      <c r="D178" s="21"/>
      <c r="E178" s="22"/>
      <c r="F178" s="23"/>
      <c r="G178" s="24"/>
      <c r="H178" s="24"/>
      <c r="I178" s="7"/>
      <c r="J178" s="7"/>
      <c r="K178" s="25"/>
      <c r="M178" s="26"/>
      <c r="N178" s="26"/>
      <c r="P178" s="21"/>
    </row>
    <row r="179" ht="15.75" customHeight="1">
      <c r="C179" s="21"/>
      <c r="D179" s="21"/>
      <c r="E179" s="22"/>
      <c r="F179" s="23"/>
      <c r="G179" s="24"/>
      <c r="H179" s="24"/>
      <c r="I179" s="7"/>
      <c r="J179" s="7"/>
      <c r="K179" s="25"/>
      <c r="M179" s="26"/>
      <c r="N179" s="26"/>
      <c r="P179" s="21"/>
    </row>
    <row r="180" ht="15.75" customHeight="1">
      <c r="C180" s="21"/>
      <c r="D180" s="21"/>
      <c r="E180" s="22"/>
      <c r="F180" s="23"/>
      <c r="G180" s="24"/>
      <c r="H180" s="24"/>
      <c r="I180" s="7"/>
      <c r="J180" s="7"/>
      <c r="K180" s="25"/>
      <c r="M180" s="26"/>
      <c r="N180" s="26"/>
      <c r="P180" s="21"/>
    </row>
    <row r="181" ht="15.75" customHeight="1">
      <c r="C181" s="21"/>
      <c r="D181" s="21"/>
      <c r="E181" s="22"/>
      <c r="F181" s="23"/>
      <c r="G181" s="24"/>
      <c r="H181" s="24"/>
      <c r="I181" s="7"/>
      <c r="J181" s="7"/>
      <c r="K181" s="25"/>
      <c r="M181" s="26"/>
      <c r="N181" s="26"/>
      <c r="P181" s="21"/>
    </row>
    <row r="182" ht="15.75" customHeight="1">
      <c r="C182" s="21"/>
      <c r="D182" s="21"/>
      <c r="E182" s="22"/>
      <c r="F182" s="23"/>
      <c r="G182" s="24"/>
      <c r="H182" s="24"/>
      <c r="I182" s="7"/>
      <c r="J182" s="7"/>
      <c r="K182" s="25"/>
      <c r="M182" s="26"/>
      <c r="N182" s="26"/>
      <c r="P182" s="21"/>
    </row>
    <row r="183" ht="15.75" customHeight="1">
      <c r="C183" s="21"/>
      <c r="D183" s="21"/>
      <c r="E183" s="22"/>
      <c r="F183" s="23"/>
      <c r="G183" s="24"/>
      <c r="H183" s="24"/>
      <c r="I183" s="7"/>
      <c r="J183" s="7"/>
      <c r="K183" s="25"/>
      <c r="M183" s="26"/>
      <c r="N183" s="26"/>
      <c r="P183" s="21"/>
    </row>
    <row r="184" ht="15.75" customHeight="1">
      <c r="C184" s="21"/>
      <c r="D184" s="21"/>
      <c r="E184" s="22"/>
      <c r="F184" s="23"/>
      <c r="G184" s="24"/>
      <c r="H184" s="24"/>
      <c r="I184" s="7"/>
      <c r="J184" s="7"/>
      <c r="K184" s="25"/>
      <c r="M184" s="26"/>
      <c r="N184" s="26"/>
      <c r="P184" s="21"/>
    </row>
    <row r="185" ht="15.75" customHeight="1">
      <c r="C185" s="21"/>
      <c r="D185" s="21"/>
      <c r="E185" s="22"/>
      <c r="F185" s="23"/>
      <c r="G185" s="24"/>
      <c r="H185" s="24"/>
      <c r="I185" s="7"/>
      <c r="J185" s="7"/>
      <c r="K185" s="25"/>
      <c r="M185" s="26"/>
      <c r="N185" s="26"/>
      <c r="P185" s="21"/>
    </row>
    <row r="186" ht="15.75" customHeight="1">
      <c r="C186" s="21"/>
      <c r="D186" s="21"/>
      <c r="E186" s="22"/>
      <c r="F186" s="23"/>
      <c r="G186" s="24"/>
      <c r="H186" s="24"/>
      <c r="I186" s="7"/>
      <c r="J186" s="7"/>
      <c r="K186" s="25"/>
      <c r="M186" s="26"/>
      <c r="N186" s="26"/>
      <c r="P186" s="21"/>
    </row>
    <row r="187" ht="15.75" customHeight="1">
      <c r="C187" s="21"/>
      <c r="D187" s="21"/>
      <c r="E187" s="22"/>
      <c r="F187" s="23"/>
      <c r="G187" s="24"/>
      <c r="H187" s="24"/>
      <c r="I187" s="7"/>
      <c r="J187" s="7"/>
      <c r="K187" s="25"/>
      <c r="M187" s="26"/>
      <c r="N187" s="26"/>
      <c r="P187" s="21"/>
    </row>
    <row r="188" ht="15.75" customHeight="1">
      <c r="C188" s="21"/>
      <c r="D188" s="21"/>
      <c r="E188" s="22"/>
      <c r="F188" s="23"/>
      <c r="G188" s="24"/>
      <c r="H188" s="24"/>
      <c r="I188" s="7"/>
      <c r="J188" s="7"/>
      <c r="K188" s="25"/>
      <c r="M188" s="26"/>
      <c r="N188" s="26"/>
      <c r="P188" s="21"/>
    </row>
    <row r="189" ht="15.75" customHeight="1">
      <c r="C189" s="21"/>
      <c r="D189" s="21"/>
      <c r="E189" s="22"/>
      <c r="F189" s="23"/>
      <c r="G189" s="24"/>
      <c r="H189" s="24"/>
      <c r="I189" s="7"/>
      <c r="J189" s="7"/>
      <c r="K189" s="25"/>
      <c r="M189" s="26"/>
      <c r="N189" s="26"/>
      <c r="P189" s="21"/>
    </row>
    <row r="190" ht="15.75" customHeight="1">
      <c r="C190" s="21"/>
      <c r="D190" s="21"/>
      <c r="E190" s="22"/>
      <c r="F190" s="23"/>
      <c r="G190" s="24"/>
      <c r="H190" s="24"/>
      <c r="I190" s="7"/>
      <c r="J190" s="7"/>
      <c r="K190" s="25"/>
      <c r="M190" s="26"/>
      <c r="N190" s="26"/>
      <c r="P190" s="21"/>
    </row>
    <row r="191" ht="15.75" customHeight="1">
      <c r="C191" s="21"/>
      <c r="D191" s="21"/>
      <c r="E191" s="22"/>
      <c r="F191" s="23"/>
      <c r="G191" s="24"/>
      <c r="H191" s="24"/>
      <c r="I191" s="7"/>
      <c r="J191" s="7"/>
      <c r="K191" s="25"/>
      <c r="M191" s="26"/>
      <c r="N191" s="26"/>
      <c r="P191" s="21"/>
    </row>
    <row r="192" ht="15.75" customHeight="1">
      <c r="C192" s="21"/>
      <c r="D192" s="21"/>
      <c r="E192" s="22"/>
      <c r="F192" s="23"/>
      <c r="G192" s="24"/>
      <c r="H192" s="24"/>
      <c r="I192" s="7"/>
      <c r="J192" s="7"/>
      <c r="K192" s="25"/>
      <c r="M192" s="26"/>
      <c r="N192" s="26"/>
      <c r="P192" s="21"/>
    </row>
    <row r="193" ht="15.75" customHeight="1">
      <c r="C193" s="21"/>
      <c r="D193" s="21"/>
      <c r="E193" s="22"/>
      <c r="F193" s="23"/>
      <c r="G193" s="24"/>
      <c r="H193" s="24"/>
      <c r="I193" s="7"/>
      <c r="J193" s="7"/>
      <c r="K193" s="25"/>
      <c r="M193" s="26"/>
      <c r="N193" s="26"/>
      <c r="P193" s="21"/>
    </row>
    <row r="194" ht="15.75" customHeight="1">
      <c r="C194" s="21"/>
      <c r="D194" s="21"/>
      <c r="E194" s="22"/>
      <c r="F194" s="23"/>
      <c r="G194" s="24"/>
      <c r="H194" s="24"/>
      <c r="I194" s="7"/>
      <c r="J194" s="7"/>
      <c r="K194" s="25"/>
      <c r="M194" s="26"/>
      <c r="N194" s="26"/>
      <c r="P194" s="21"/>
    </row>
    <row r="195" ht="15.75" customHeight="1">
      <c r="C195" s="21"/>
      <c r="D195" s="21"/>
      <c r="E195" s="22"/>
      <c r="F195" s="23"/>
      <c r="G195" s="24"/>
      <c r="H195" s="24"/>
      <c r="I195" s="7"/>
      <c r="J195" s="7"/>
      <c r="K195" s="25"/>
      <c r="M195" s="26"/>
      <c r="N195" s="26"/>
      <c r="P195" s="21"/>
    </row>
    <row r="196" ht="15.75" customHeight="1">
      <c r="C196" s="21"/>
      <c r="D196" s="21"/>
      <c r="E196" s="22"/>
      <c r="F196" s="23"/>
      <c r="G196" s="24"/>
      <c r="H196" s="24"/>
      <c r="I196" s="7"/>
      <c r="J196" s="7"/>
      <c r="K196" s="25"/>
      <c r="M196" s="26"/>
      <c r="N196" s="26"/>
      <c r="P196" s="21"/>
    </row>
    <row r="197" ht="15.75" customHeight="1">
      <c r="C197" s="21"/>
      <c r="D197" s="21"/>
      <c r="E197" s="22"/>
      <c r="F197" s="23"/>
      <c r="G197" s="24"/>
      <c r="H197" s="24"/>
      <c r="I197" s="7"/>
      <c r="J197" s="7"/>
      <c r="K197" s="25"/>
      <c r="M197" s="26"/>
      <c r="N197" s="26"/>
      <c r="P197" s="21"/>
    </row>
    <row r="198" ht="15.75" customHeight="1">
      <c r="C198" s="21"/>
      <c r="D198" s="21"/>
      <c r="E198" s="22"/>
      <c r="F198" s="23"/>
      <c r="G198" s="24"/>
      <c r="H198" s="24"/>
      <c r="I198" s="7"/>
      <c r="J198" s="7"/>
      <c r="K198" s="25"/>
      <c r="M198" s="26"/>
      <c r="N198" s="26"/>
      <c r="P198" s="21"/>
    </row>
    <row r="199" ht="15.75" customHeight="1">
      <c r="C199" s="21"/>
      <c r="D199" s="21"/>
      <c r="E199" s="22"/>
      <c r="F199" s="23"/>
      <c r="G199" s="24"/>
      <c r="H199" s="24"/>
      <c r="I199" s="7"/>
      <c r="J199" s="7"/>
      <c r="K199" s="25"/>
      <c r="M199" s="26"/>
      <c r="N199" s="26"/>
      <c r="P199" s="21"/>
    </row>
    <row r="200" ht="15.75" customHeight="1">
      <c r="C200" s="21"/>
      <c r="D200" s="21"/>
      <c r="E200" s="22"/>
      <c r="F200" s="23"/>
      <c r="G200" s="24"/>
      <c r="H200" s="24"/>
      <c r="I200" s="7"/>
      <c r="J200" s="7"/>
      <c r="K200" s="25"/>
      <c r="M200" s="26"/>
      <c r="N200" s="26"/>
      <c r="P200" s="21"/>
    </row>
    <row r="201" ht="15.75" customHeight="1">
      <c r="C201" s="21"/>
      <c r="D201" s="21"/>
      <c r="E201" s="22"/>
      <c r="F201" s="23"/>
      <c r="G201" s="24"/>
      <c r="H201" s="24"/>
      <c r="I201" s="7"/>
      <c r="J201" s="7"/>
      <c r="K201" s="25"/>
      <c r="M201" s="26"/>
      <c r="N201" s="26"/>
      <c r="P201" s="21"/>
    </row>
    <row r="202" ht="15.75" customHeight="1">
      <c r="C202" s="21"/>
      <c r="D202" s="21"/>
      <c r="E202" s="22"/>
      <c r="F202" s="23"/>
      <c r="G202" s="24"/>
      <c r="H202" s="24"/>
      <c r="I202" s="7"/>
      <c r="J202" s="7"/>
      <c r="K202" s="25"/>
      <c r="M202" s="26"/>
      <c r="N202" s="26"/>
      <c r="P202" s="21"/>
    </row>
    <row r="203" ht="15.75" customHeight="1">
      <c r="C203" s="21"/>
      <c r="D203" s="21"/>
      <c r="E203" s="22"/>
      <c r="F203" s="23"/>
      <c r="G203" s="24"/>
      <c r="H203" s="24"/>
      <c r="I203" s="7"/>
      <c r="J203" s="7"/>
      <c r="K203" s="25"/>
      <c r="M203" s="26"/>
      <c r="N203" s="26"/>
      <c r="P203" s="21"/>
    </row>
    <row r="204" ht="15.75" customHeight="1">
      <c r="C204" s="21"/>
      <c r="D204" s="21"/>
      <c r="E204" s="22"/>
      <c r="F204" s="23"/>
      <c r="G204" s="24"/>
      <c r="H204" s="24"/>
      <c r="I204" s="7"/>
      <c r="J204" s="7"/>
      <c r="K204" s="25"/>
      <c r="M204" s="26"/>
      <c r="N204" s="26"/>
      <c r="P204" s="21"/>
    </row>
    <row r="205" ht="15.75" customHeight="1">
      <c r="C205" s="21"/>
      <c r="D205" s="21"/>
      <c r="E205" s="22"/>
      <c r="F205" s="23"/>
      <c r="G205" s="24"/>
      <c r="H205" s="24"/>
      <c r="I205" s="7"/>
      <c r="J205" s="7"/>
      <c r="K205" s="25"/>
      <c r="M205" s="26"/>
      <c r="N205" s="26"/>
      <c r="P205" s="21"/>
    </row>
    <row r="206" ht="15.75" customHeight="1">
      <c r="C206" s="21"/>
      <c r="D206" s="21"/>
      <c r="E206" s="22"/>
      <c r="F206" s="23"/>
      <c r="G206" s="24"/>
      <c r="H206" s="24"/>
      <c r="I206" s="7"/>
      <c r="J206" s="7"/>
      <c r="K206" s="25"/>
      <c r="M206" s="26"/>
      <c r="N206" s="26"/>
      <c r="P206" s="21"/>
    </row>
    <row r="207" ht="15.75" customHeight="1">
      <c r="C207" s="21"/>
      <c r="D207" s="21"/>
      <c r="E207" s="22"/>
      <c r="F207" s="23"/>
      <c r="G207" s="24"/>
      <c r="H207" s="24"/>
      <c r="I207" s="7"/>
      <c r="J207" s="7"/>
      <c r="K207" s="25"/>
      <c r="M207" s="26"/>
      <c r="N207" s="26"/>
      <c r="P207" s="21"/>
    </row>
    <row r="208" ht="15.75" customHeight="1">
      <c r="C208" s="21"/>
      <c r="D208" s="21"/>
      <c r="E208" s="22"/>
      <c r="F208" s="23"/>
      <c r="G208" s="24"/>
      <c r="H208" s="24"/>
      <c r="I208" s="7"/>
      <c r="J208" s="7"/>
      <c r="K208" s="25"/>
      <c r="M208" s="26"/>
      <c r="N208" s="26"/>
      <c r="P208" s="21"/>
    </row>
    <row r="209" ht="15.75" customHeight="1">
      <c r="C209" s="21"/>
      <c r="D209" s="21"/>
      <c r="E209" s="22"/>
      <c r="F209" s="23"/>
      <c r="G209" s="24"/>
      <c r="H209" s="24"/>
      <c r="I209" s="7"/>
      <c r="J209" s="7"/>
      <c r="K209" s="25"/>
      <c r="M209" s="26"/>
      <c r="N209" s="26"/>
      <c r="P209" s="21"/>
    </row>
    <row r="210" ht="15.75" customHeight="1">
      <c r="C210" s="21"/>
      <c r="D210" s="21"/>
      <c r="E210" s="22"/>
      <c r="F210" s="23"/>
      <c r="G210" s="24"/>
      <c r="H210" s="24"/>
      <c r="I210" s="7"/>
      <c r="J210" s="7"/>
      <c r="K210" s="25"/>
      <c r="M210" s="26"/>
      <c r="N210" s="26"/>
      <c r="P210" s="21"/>
    </row>
    <row r="211" ht="15.75" customHeight="1">
      <c r="C211" s="21"/>
      <c r="D211" s="21"/>
      <c r="E211" s="22"/>
      <c r="F211" s="23"/>
      <c r="G211" s="24"/>
      <c r="H211" s="24"/>
      <c r="I211" s="7"/>
      <c r="J211" s="7"/>
      <c r="K211" s="25"/>
      <c r="M211" s="26"/>
      <c r="N211" s="26"/>
      <c r="P211" s="21"/>
    </row>
    <row r="212" ht="15.75" customHeight="1">
      <c r="C212" s="21"/>
      <c r="D212" s="21"/>
      <c r="E212" s="22"/>
      <c r="F212" s="23"/>
      <c r="G212" s="24"/>
      <c r="H212" s="24"/>
      <c r="I212" s="7"/>
      <c r="J212" s="7"/>
      <c r="K212" s="25"/>
      <c r="M212" s="26"/>
      <c r="N212" s="26"/>
      <c r="P212" s="21"/>
    </row>
    <row r="213" ht="15.75" customHeight="1">
      <c r="C213" s="21"/>
      <c r="D213" s="21"/>
      <c r="E213" s="22"/>
      <c r="F213" s="23"/>
      <c r="G213" s="24"/>
      <c r="H213" s="24"/>
      <c r="I213" s="7"/>
      <c r="J213" s="7"/>
      <c r="K213" s="25"/>
      <c r="M213" s="26"/>
      <c r="N213" s="26"/>
      <c r="P213" s="21"/>
    </row>
    <row r="214" ht="15.75" customHeight="1">
      <c r="C214" s="21"/>
      <c r="D214" s="21"/>
      <c r="E214" s="22"/>
      <c r="F214" s="23"/>
      <c r="G214" s="24"/>
      <c r="H214" s="24"/>
      <c r="I214" s="7"/>
      <c r="J214" s="7"/>
      <c r="K214" s="25"/>
      <c r="M214" s="26"/>
      <c r="N214" s="26"/>
      <c r="P214" s="21"/>
    </row>
    <row r="215" ht="15.75" customHeight="1">
      <c r="C215" s="21"/>
      <c r="D215" s="21"/>
      <c r="E215" s="22"/>
      <c r="F215" s="23"/>
      <c r="G215" s="24"/>
      <c r="H215" s="24"/>
      <c r="I215" s="7"/>
      <c r="J215" s="7"/>
      <c r="K215" s="25"/>
      <c r="M215" s="26"/>
      <c r="N215" s="26"/>
      <c r="P215" s="21"/>
    </row>
    <row r="216" ht="15.75" customHeight="1">
      <c r="C216" s="21"/>
      <c r="D216" s="21"/>
      <c r="E216" s="22"/>
      <c r="F216" s="23"/>
      <c r="G216" s="24"/>
      <c r="H216" s="24"/>
      <c r="I216" s="7"/>
      <c r="J216" s="7"/>
      <c r="K216" s="25"/>
      <c r="M216" s="26"/>
      <c r="N216" s="26"/>
      <c r="P216" s="21"/>
    </row>
    <row r="217" ht="15.75" customHeight="1">
      <c r="C217" s="21"/>
      <c r="D217" s="21"/>
      <c r="E217" s="22"/>
      <c r="F217" s="23"/>
      <c r="G217" s="24"/>
      <c r="H217" s="24"/>
      <c r="I217" s="7"/>
      <c r="J217" s="7"/>
      <c r="K217" s="25"/>
      <c r="M217" s="26"/>
      <c r="N217" s="26"/>
      <c r="P217" s="21"/>
    </row>
    <row r="218" ht="15.75" customHeight="1">
      <c r="C218" s="21"/>
      <c r="D218" s="21"/>
      <c r="E218" s="22"/>
      <c r="F218" s="23"/>
      <c r="G218" s="24"/>
      <c r="H218" s="24"/>
      <c r="I218" s="7"/>
      <c r="J218" s="7"/>
      <c r="K218" s="25"/>
      <c r="M218" s="26"/>
      <c r="N218" s="26"/>
      <c r="P218" s="21"/>
    </row>
    <row r="219" ht="15.75" customHeight="1">
      <c r="C219" s="21"/>
      <c r="D219" s="21"/>
      <c r="E219" s="22"/>
      <c r="F219" s="23"/>
      <c r="G219" s="24"/>
      <c r="H219" s="24"/>
      <c r="I219" s="7"/>
      <c r="J219" s="7"/>
      <c r="K219" s="25"/>
      <c r="M219" s="26"/>
      <c r="N219" s="26"/>
      <c r="P219" s="21"/>
    </row>
    <row r="220" ht="15.75" customHeight="1">
      <c r="C220" s="21"/>
      <c r="D220" s="21"/>
      <c r="E220" s="22"/>
      <c r="F220" s="23"/>
      <c r="G220" s="24"/>
      <c r="H220" s="24"/>
      <c r="I220" s="7"/>
      <c r="J220" s="7"/>
      <c r="K220" s="25"/>
      <c r="M220" s="26"/>
      <c r="N220" s="26"/>
      <c r="P220" s="21"/>
    </row>
    <row r="221" ht="15.75" customHeight="1">
      <c r="C221" s="21"/>
      <c r="D221" s="21"/>
      <c r="E221" s="22"/>
      <c r="F221" s="23"/>
      <c r="G221" s="24"/>
      <c r="H221" s="24"/>
      <c r="I221" s="7"/>
      <c r="J221" s="7"/>
      <c r="K221" s="25"/>
      <c r="M221" s="26"/>
      <c r="N221" s="26"/>
      <c r="P221" s="21"/>
    </row>
    <row r="222" ht="15.75" customHeight="1">
      <c r="C222" s="21"/>
      <c r="D222" s="21"/>
      <c r="E222" s="22"/>
      <c r="F222" s="23"/>
      <c r="G222" s="24"/>
      <c r="H222" s="24"/>
      <c r="I222" s="7"/>
      <c r="J222" s="7"/>
      <c r="K222" s="25"/>
      <c r="M222" s="26"/>
      <c r="N222" s="26"/>
      <c r="P222" s="21"/>
    </row>
    <row r="223" ht="15.75" customHeight="1">
      <c r="C223" s="21"/>
      <c r="D223" s="21"/>
      <c r="E223" s="22"/>
      <c r="F223" s="23"/>
      <c r="G223" s="24"/>
      <c r="H223" s="24"/>
      <c r="I223" s="7"/>
      <c r="J223" s="7"/>
      <c r="K223" s="25"/>
      <c r="M223" s="26"/>
      <c r="N223" s="26"/>
      <c r="P223" s="21"/>
    </row>
    <row r="224" ht="15.75" customHeight="1">
      <c r="C224" s="21"/>
      <c r="D224" s="21"/>
      <c r="E224" s="22"/>
      <c r="F224" s="23"/>
      <c r="G224" s="24"/>
      <c r="H224" s="24"/>
      <c r="I224" s="7"/>
      <c r="J224" s="7"/>
      <c r="K224" s="25"/>
      <c r="M224" s="26"/>
      <c r="N224" s="26"/>
      <c r="P224" s="21"/>
    </row>
    <row r="225" ht="15.75" customHeight="1">
      <c r="C225" s="21"/>
      <c r="D225" s="21"/>
      <c r="E225" s="22"/>
      <c r="F225" s="23"/>
      <c r="G225" s="24"/>
      <c r="H225" s="24"/>
      <c r="I225" s="7"/>
      <c r="J225" s="7"/>
      <c r="K225" s="25"/>
      <c r="M225" s="26"/>
      <c r="N225" s="26"/>
      <c r="P225" s="21"/>
    </row>
    <row r="226" ht="15.75" customHeight="1">
      <c r="C226" s="21"/>
      <c r="D226" s="21"/>
      <c r="E226" s="22"/>
      <c r="F226" s="23"/>
      <c r="G226" s="24"/>
      <c r="H226" s="24"/>
      <c r="I226" s="7"/>
      <c r="J226" s="7"/>
      <c r="K226" s="25"/>
      <c r="M226" s="26"/>
      <c r="N226" s="26"/>
      <c r="P226" s="21"/>
    </row>
    <row r="227" ht="15.75" customHeight="1">
      <c r="C227" s="21"/>
      <c r="D227" s="21"/>
      <c r="E227" s="22"/>
      <c r="F227" s="23"/>
      <c r="G227" s="24"/>
      <c r="H227" s="24"/>
      <c r="I227" s="7"/>
      <c r="J227" s="7"/>
      <c r="K227" s="25"/>
      <c r="M227" s="26"/>
      <c r="N227" s="26"/>
      <c r="P227" s="21"/>
    </row>
    <row r="228" ht="15.75" customHeight="1">
      <c r="C228" s="21"/>
      <c r="D228" s="21"/>
      <c r="E228" s="22"/>
      <c r="F228" s="23"/>
      <c r="G228" s="24"/>
      <c r="H228" s="24"/>
      <c r="I228" s="7"/>
      <c r="J228" s="7"/>
      <c r="K228" s="25"/>
      <c r="M228" s="26"/>
      <c r="N228" s="26"/>
      <c r="P228" s="21"/>
    </row>
    <row r="229" ht="15.75" customHeight="1">
      <c r="C229" s="21"/>
      <c r="D229" s="21"/>
      <c r="E229" s="22"/>
      <c r="F229" s="23"/>
      <c r="G229" s="24"/>
      <c r="H229" s="24"/>
      <c r="I229" s="7"/>
      <c r="J229" s="7"/>
      <c r="K229" s="25"/>
      <c r="M229" s="26"/>
      <c r="N229" s="26"/>
      <c r="P229" s="21"/>
    </row>
    <row r="230" ht="15.75" customHeight="1">
      <c r="C230" s="21"/>
      <c r="D230" s="21"/>
      <c r="E230" s="22"/>
      <c r="F230" s="23"/>
      <c r="G230" s="24"/>
      <c r="H230" s="24"/>
      <c r="I230" s="7"/>
      <c r="J230" s="7"/>
      <c r="K230" s="25"/>
      <c r="M230" s="26"/>
      <c r="N230" s="26"/>
      <c r="P230" s="21"/>
    </row>
    <row r="231" ht="15.75" customHeight="1">
      <c r="C231" s="21"/>
      <c r="D231" s="21"/>
      <c r="E231" s="22"/>
      <c r="F231" s="23"/>
      <c r="G231" s="24"/>
      <c r="H231" s="24"/>
      <c r="I231" s="7"/>
      <c r="J231" s="7"/>
      <c r="K231" s="25"/>
      <c r="M231" s="26"/>
      <c r="N231" s="26"/>
      <c r="P231" s="21"/>
    </row>
    <row r="232" ht="15.75" customHeight="1">
      <c r="C232" s="21"/>
      <c r="D232" s="21"/>
      <c r="E232" s="22"/>
      <c r="F232" s="23"/>
      <c r="G232" s="24"/>
      <c r="H232" s="24"/>
      <c r="I232" s="7"/>
      <c r="J232" s="7"/>
      <c r="K232" s="25"/>
      <c r="M232" s="26"/>
      <c r="N232" s="26"/>
      <c r="P232" s="21"/>
    </row>
    <row r="233" ht="15.75" customHeight="1">
      <c r="C233" s="21"/>
      <c r="D233" s="21"/>
      <c r="E233" s="22"/>
      <c r="F233" s="23"/>
      <c r="G233" s="24"/>
      <c r="H233" s="24"/>
      <c r="I233" s="7"/>
      <c r="J233" s="7"/>
      <c r="K233" s="25"/>
      <c r="M233" s="26"/>
      <c r="N233" s="26"/>
      <c r="P233" s="21"/>
    </row>
    <row r="234" ht="15.75" customHeight="1">
      <c r="C234" s="21"/>
      <c r="D234" s="21"/>
      <c r="E234" s="22"/>
      <c r="F234" s="23"/>
      <c r="G234" s="24"/>
      <c r="H234" s="24"/>
      <c r="I234" s="7"/>
      <c r="J234" s="7"/>
      <c r="K234" s="25"/>
      <c r="M234" s="26"/>
      <c r="N234" s="26"/>
      <c r="P234" s="21"/>
    </row>
    <row r="235" ht="15.75" customHeight="1">
      <c r="C235" s="21"/>
      <c r="D235" s="21"/>
      <c r="E235" s="22"/>
      <c r="F235" s="23"/>
      <c r="G235" s="24"/>
      <c r="H235" s="24"/>
      <c r="I235" s="7"/>
      <c r="J235" s="7"/>
      <c r="K235" s="25"/>
      <c r="M235" s="26"/>
      <c r="N235" s="26"/>
      <c r="P235" s="21"/>
    </row>
    <row r="236" ht="15.75" customHeight="1">
      <c r="C236" s="21"/>
      <c r="D236" s="21"/>
      <c r="E236" s="22"/>
      <c r="F236" s="23"/>
      <c r="G236" s="24"/>
      <c r="H236" s="24"/>
      <c r="I236" s="7"/>
      <c r="J236" s="7"/>
      <c r="K236" s="25"/>
      <c r="M236" s="26"/>
      <c r="N236" s="26"/>
      <c r="P236" s="21"/>
    </row>
    <row r="237" ht="15.75" customHeight="1">
      <c r="C237" s="21"/>
      <c r="D237" s="21"/>
      <c r="E237" s="22"/>
      <c r="F237" s="23"/>
      <c r="G237" s="24"/>
      <c r="H237" s="24"/>
      <c r="I237" s="7"/>
      <c r="J237" s="7"/>
      <c r="K237" s="25"/>
      <c r="M237" s="26"/>
      <c r="N237" s="26"/>
      <c r="P237" s="21"/>
    </row>
    <row r="238" ht="15.75" customHeight="1">
      <c r="C238" s="21"/>
      <c r="D238" s="21"/>
      <c r="E238" s="22"/>
      <c r="F238" s="23"/>
      <c r="G238" s="24"/>
      <c r="H238" s="24"/>
      <c r="I238" s="7"/>
      <c r="J238" s="7"/>
      <c r="K238" s="25"/>
      <c r="M238" s="26"/>
      <c r="N238" s="26"/>
      <c r="P238" s="21"/>
    </row>
    <row r="239" ht="15.75" customHeight="1">
      <c r="C239" s="21"/>
      <c r="D239" s="21"/>
      <c r="E239" s="22"/>
      <c r="F239" s="23"/>
      <c r="G239" s="24"/>
      <c r="H239" s="24"/>
      <c r="I239" s="7"/>
      <c r="J239" s="7"/>
      <c r="K239" s="25"/>
      <c r="M239" s="26"/>
      <c r="N239" s="26"/>
      <c r="P239" s="21"/>
    </row>
    <row r="240" ht="15.75" customHeight="1">
      <c r="C240" s="21"/>
      <c r="D240" s="21"/>
      <c r="E240" s="22"/>
      <c r="F240" s="23"/>
      <c r="G240" s="24"/>
      <c r="H240" s="24"/>
      <c r="I240" s="7"/>
      <c r="J240" s="7"/>
      <c r="K240" s="25"/>
      <c r="M240" s="26"/>
      <c r="N240" s="26"/>
      <c r="P240" s="21"/>
    </row>
    <row r="241" ht="15.75" customHeight="1">
      <c r="C241" s="21"/>
      <c r="D241" s="21"/>
      <c r="E241" s="22"/>
      <c r="F241" s="23"/>
      <c r="G241" s="24"/>
      <c r="H241" s="24"/>
      <c r="I241" s="7"/>
      <c r="J241" s="7"/>
      <c r="K241" s="25"/>
      <c r="M241" s="26"/>
      <c r="N241" s="26"/>
      <c r="P241" s="21"/>
    </row>
    <row r="242" ht="15.75" customHeight="1">
      <c r="C242" s="21"/>
      <c r="D242" s="21"/>
      <c r="E242" s="22"/>
      <c r="F242" s="23"/>
      <c r="G242" s="24"/>
      <c r="H242" s="24"/>
      <c r="I242" s="7"/>
      <c r="J242" s="7"/>
      <c r="K242" s="25"/>
      <c r="M242" s="26"/>
      <c r="N242" s="26"/>
      <c r="P242" s="21"/>
    </row>
    <row r="243" ht="15.75" customHeight="1">
      <c r="C243" s="21"/>
      <c r="D243" s="21"/>
      <c r="E243" s="22"/>
      <c r="F243" s="23"/>
      <c r="G243" s="24"/>
      <c r="H243" s="24"/>
      <c r="I243" s="7"/>
      <c r="J243" s="7"/>
      <c r="K243" s="25"/>
      <c r="M243" s="26"/>
      <c r="N243" s="26"/>
      <c r="P243" s="21"/>
    </row>
    <row r="244" ht="15.75" customHeight="1">
      <c r="C244" s="21"/>
      <c r="D244" s="21"/>
      <c r="E244" s="22"/>
      <c r="F244" s="23"/>
      <c r="G244" s="24"/>
      <c r="H244" s="24"/>
      <c r="I244" s="7"/>
      <c r="J244" s="7"/>
      <c r="K244" s="25"/>
      <c r="M244" s="26"/>
      <c r="N244" s="26"/>
      <c r="P244" s="21"/>
    </row>
    <row r="245" ht="15.75" customHeight="1">
      <c r="C245" s="21"/>
      <c r="D245" s="21"/>
      <c r="E245" s="22"/>
      <c r="F245" s="23"/>
      <c r="G245" s="24"/>
      <c r="H245" s="24"/>
      <c r="I245" s="7"/>
      <c r="J245" s="7"/>
      <c r="K245" s="25"/>
      <c r="M245" s="26"/>
      <c r="N245" s="26"/>
      <c r="P245" s="21"/>
    </row>
    <row r="246" ht="15.75" customHeight="1">
      <c r="C246" s="21"/>
      <c r="D246" s="21"/>
      <c r="E246" s="22"/>
      <c r="F246" s="23"/>
      <c r="G246" s="24"/>
      <c r="H246" s="24"/>
      <c r="I246" s="7"/>
      <c r="J246" s="7"/>
      <c r="K246" s="25"/>
      <c r="M246" s="26"/>
      <c r="N246" s="26"/>
      <c r="P246" s="21"/>
    </row>
    <row r="247" ht="15.75" customHeight="1">
      <c r="C247" s="21"/>
      <c r="D247" s="21"/>
      <c r="E247" s="22"/>
      <c r="F247" s="23"/>
      <c r="G247" s="24"/>
      <c r="H247" s="24"/>
      <c r="I247" s="7"/>
      <c r="J247" s="7"/>
      <c r="K247" s="25"/>
      <c r="M247" s="26"/>
      <c r="N247" s="26"/>
      <c r="P247" s="21"/>
    </row>
    <row r="248" ht="15.75" customHeight="1">
      <c r="C248" s="21"/>
      <c r="D248" s="21"/>
      <c r="E248" s="22"/>
      <c r="F248" s="23"/>
      <c r="G248" s="24"/>
      <c r="H248" s="24"/>
      <c r="I248" s="7"/>
      <c r="J248" s="7"/>
      <c r="K248" s="25"/>
      <c r="M248" s="26"/>
      <c r="N248" s="26"/>
      <c r="P248" s="21"/>
    </row>
    <row r="249" ht="15.75" customHeight="1">
      <c r="C249" s="21"/>
      <c r="D249" s="21"/>
      <c r="E249" s="22"/>
      <c r="F249" s="23"/>
      <c r="G249" s="24"/>
      <c r="H249" s="24"/>
      <c r="I249" s="7"/>
      <c r="J249" s="7"/>
      <c r="K249" s="25"/>
      <c r="M249" s="26"/>
      <c r="N249" s="26"/>
      <c r="P249" s="21"/>
    </row>
    <row r="250" ht="15.75" customHeight="1">
      <c r="C250" s="21"/>
      <c r="D250" s="21"/>
      <c r="E250" s="22"/>
      <c r="F250" s="23"/>
      <c r="G250" s="24"/>
      <c r="H250" s="24"/>
      <c r="I250" s="7"/>
      <c r="J250" s="7"/>
      <c r="K250" s="25"/>
      <c r="M250" s="26"/>
      <c r="N250" s="26"/>
      <c r="P250" s="21"/>
    </row>
    <row r="251" ht="15.75" customHeight="1">
      <c r="C251" s="21"/>
      <c r="D251" s="21"/>
      <c r="E251" s="22"/>
      <c r="F251" s="23"/>
      <c r="G251" s="24"/>
      <c r="H251" s="24"/>
      <c r="I251" s="7"/>
      <c r="J251" s="7"/>
      <c r="K251" s="25"/>
      <c r="M251" s="26"/>
      <c r="N251" s="26"/>
      <c r="P251" s="21"/>
    </row>
    <row r="252" ht="15.75" customHeight="1">
      <c r="C252" s="21"/>
      <c r="D252" s="21"/>
      <c r="E252" s="22"/>
      <c r="F252" s="23"/>
      <c r="G252" s="24"/>
      <c r="H252" s="24"/>
      <c r="I252" s="7"/>
      <c r="J252" s="7"/>
      <c r="K252" s="25"/>
      <c r="M252" s="26"/>
      <c r="N252" s="26"/>
      <c r="P252" s="21"/>
    </row>
    <row r="253" ht="15.75" customHeight="1">
      <c r="C253" s="21"/>
      <c r="D253" s="21"/>
      <c r="E253" s="22"/>
      <c r="F253" s="23"/>
      <c r="G253" s="24"/>
      <c r="H253" s="24"/>
      <c r="I253" s="7"/>
      <c r="J253" s="7"/>
      <c r="K253" s="25"/>
      <c r="M253" s="26"/>
      <c r="N253" s="26"/>
      <c r="P253" s="21"/>
    </row>
    <row r="254" ht="15.75" customHeight="1">
      <c r="C254" s="21"/>
      <c r="D254" s="21"/>
      <c r="E254" s="22"/>
      <c r="F254" s="23"/>
      <c r="G254" s="24"/>
      <c r="H254" s="24"/>
      <c r="I254" s="7"/>
      <c r="J254" s="7"/>
      <c r="K254" s="25"/>
      <c r="M254" s="26"/>
      <c r="N254" s="26"/>
      <c r="P254" s="21"/>
    </row>
    <row r="255" ht="15.75" customHeight="1">
      <c r="C255" s="21"/>
      <c r="D255" s="21"/>
      <c r="E255" s="22"/>
      <c r="F255" s="23"/>
      <c r="G255" s="24"/>
      <c r="H255" s="24"/>
      <c r="I255" s="7"/>
      <c r="J255" s="7"/>
      <c r="K255" s="25"/>
      <c r="M255" s="26"/>
      <c r="N255" s="26"/>
      <c r="P255" s="21"/>
    </row>
    <row r="256" ht="15.75" customHeight="1">
      <c r="C256" s="21"/>
      <c r="D256" s="21"/>
      <c r="E256" s="22"/>
      <c r="F256" s="23"/>
      <c r="G256" s="24"/>
      <c r="H256" s="24"/>
      <c r="I256" s="7"/>
      <c r="J256" s="7"/>
      <c r="K256" s="25"/>
      <c r="M256" s="26"/>
      <c r="N256" s="26"/>
      <c r="P256" s="21"/>
    </row>
    <row r="257" ht="15.75" customHeight="1">
      <c r="C257" s="21"/>
      <c r="D257" s="21"/>
      <c r="E257" s="22"/>
      <c r="F257" s="23"/>
      <c r="G257" s="24"/>
      <c r="H257" s="24"/>
      <c r="I257" s="7"/>
      <c r="J257" s="7"/>
      <c r="K257" s="25"/>
      <c r="M257" s="26"/>
      <c r="N257" s="26"/>
      <c r="P257" s="21"/>
    </row>
    <row r="258" ht="15.75" customHeight="1">
      <c r="C258" s="21"/>
      <c r="D258" s="21"/>
      <c r="E258" s="22"/>
      <c r="F258" s="23"/>
      <c r="G258" s="24"/>
      <c r="H258" s="24"/>
      <c r="I258" s="7"/>
      <c r="J258" s="7"/>
      <c r="K258" s="25"/>
      <c r="M258" s="26"/>
      <c r="N258" s="26"/>
      <c r="P258" s="21"/>
    </row>
    <row r="259" ht="15.75" customHeight="1">
      <c r="C259" s="21"/>
      <c r="D259" s="21"/>
      <c r="E259" s="22"/>
      <c r="F259" s="23"/>
      <c r="G259" s="24"/>
      <c r="H259" s="24"/>
      <c r="I259" s="7"/>
      <c r="J259" s="7"/>
      <c r="K259" s="25"/>
      <c r="M259" s="26"/>
      <c r="N259" s="26"/>
      <c r="P259" s="21"/>
    </row>
    <row r="260" ht="15.75" customHeight="1">
      <c r="C260" s="21"/>
      <c r="D260" s="21"/>
      <c r="E260" s="22"/>
      <c r="F260" s="23"/>
      <c r="G260" s="24"/>
      <c r="H260" s="24"/>
      <c r="I260" s="7"/>
      <c r="J260" s="7"/>
      <c r="K260" s="25"/>
      <c r="M260" s="26"/>
      <c r="N260" s="26"/>
      <c r="P260" s="21"/>
    </row>
    <row r="261" ht="15.75" customHeight="1">
      <c r="C261" s="21"/>
      <c r="D261" s="21"/>
      <c r="E261" s="22"/>
      <c r="F261" s="23"/>
      <c r="G261" s="24"/>
      <c r="H261" s="24"/>
      <c r="I261" s="7"/>
      <c r="J261" s="7"/>
      <c r="K261" s="25"/>
      <c r="M261" s="26"/>
      <c r="N261" s="26"/>
      <c r="P261" s="21"/>
    </row>
    <row r="262" ht="15.75" customHeight="1">
      <c r="C262" s="21"/>
      <c r="D262" s="21"/>
      <c r="E262" s="22"/>
      <c r="F262" s="23"/>
      <c r="G262" s="24"/>
      <c r="H262" s="24"/>
      <c r="I262" s="7"/>
      <c r="J262" s="7"/>
      <c r="K262" s="25"/>
      <c r="M262" s="26"/>
      <c r="N262" s="26"/>
      <c r="P262" s="21"/>
    </row>
    <row r="263" ht="15.75" customHeight="1">
      <c r="C263" s="21"/>
      <c r="D263" s="21"/>
      <c r="E263" s="22"/>
      <c r="F263" s="23"/>
      <c r="G263" s="24"/>
      <c r="H263" s="24"/>
      <c r="I263" s="7"/>
      <c r="J263" s="7"/>
      <c r="K263" s="25"/>
      <c r="M263" s="26"/>
      <c r="N263" s="26"/>
      <c r="P263" s="21"/>
    </row>
    <row r="264" ht="15.75" customHeight="1">
      <c r="C264" s="21"/>
      <c r="D264" s="21"/>
      <c r="E264" s="22"/>
      <c r="F264" s="23"/>
      <c r="G264" s="24"/>
      <c r="H264" s="24"/>
      <c r="I264" s="7"/>
      <c r="J264" s="7"/>
      <c r="K264" s="25"/>
      <c r="M264" s="26"/>
      <c r="N264" s="26"/>
      <c r="P264" s="21"/>
    </row>
    <row r="265" ht="15.75" customHeight="1">
      <c r="C265" s="21"/>
      <c r="D265" s="21"/>
      <c r="E265" s="22"/>
      <c r="F265" s="23"/>
      <c r="G265" s="24"/>
      <c r="H265" s="24"/>
      <c r="I265" s="7"/>
      <c r="J265" s="7"/>
      <c r="K265" s="25"/>
      <c r="M265" s="26"/>
      <c r="N265" s="26"/>
      <c r="P265" s="21"/>
    </row>
    <row r="266" ht="15.75" customHeight="1">
      <c r="C266" s="21"/>
      <c r="D266" s="21"/>
      <c r="E266" s="22"/>
      <c r="F266" s="23"/>
      <c r="G266" s="24"/>
      <c r="H266" s="24"/>
      <c r="I266" s="7"/>
      <c r="J266" s="7"/>
      <c r="K266" s="25"/>
      <c r="M266" s="26"/>
      <c r="N266" s="26"/>
      <c r="P266" s="21"/>
    </row>
    <row r="267" ht="15.75" customHeight="1">
      <c r="C267" s="21"/>
      <c r="D267" s="21"/>
      <c r="E267" s="22"/>
      <c r="F267" s="23"/>
      <c r="G267" s="24"/>
      <c r="H267" s="24"/>
      <c r="I267" s="7"/>
      <c r="J267" s="7"/>
      <c r="K267" s="25"/>
      <c r="M267" s="26"/>
      <c r="N267" s="26"/>
      <c r="P267" s="21"/>
    </row>
    <row r="268" ht="15.75" customHeight="1">
      <c r="C268" s="21"/>
      <c r="D268" s="21"/>
      <c r="E268" s="22"/>
      <c r="F268" s="23"/>
      <c r="G268" s="24"/>
      <c r="H268" s="24"/>
      <c r="I268" s="7"/>
      <c r="J268" s="7"/>
      <c r="K268" s="25"/>
      <c r="M268" s="26"/>
      <c r="N268" s="26"/>
      <c r="P268" s="21"/>
    </row>
    <row r="269" ht="15.75" customHeight="1">
      <c r="C269" s="21"/>
      <c r="D269" s="21"/>
      <c r="E269" s="22"/>
      <c r="F269" s="23"/>
      <c r="G269" s="24"/>
      <c r="H269" s="24"/>
      <c r="I269" s="7"/>
      <c r="J269" s="7"/>
      <c r="K269" s="25"/>
      <c r="M269" s="26"/>
      <c r="N269" s="26"/>
      <c r="P269" s="21"/>
    </row>
    <row r="270" ht="15.75" customHeight="1">
      <c r="C270" s="21"/>
      <c r="D270" s="21"/>
      <c r="E270" s="22"/>
      <c r="F270" s="23"/>
      <c r="G270" s="24"/>
      <c r="H270" s="24"/>
      <c r="I270" s="7"/>
      <c r="J270" s="7"/>
      <c r="K270" s="25"/>
      <c r="M270" s="26"/>
      <c r="N270" s="26"/>
      <c r="P270" s="21"/>
    </row>
    <row r="271" ht="15.75" customHeight="1">
      <c r="C271" s="21"/>
      <c r="D271" s="21"/>
      <c r="E271" s="22"/>
      <c r="F271" s="23"/>
      <c r="G271" s="24"/>
      <c r="H271" s="24"/>
      <c r="I271" s="7"/>
      <c r="J271" s="7"/>
      <c r="K271" s="25"/>
      <c r="M271" s="26"/>
      <c r="N271" s="26"/>
      <c r="P271" s="21"/>
    </row>
    <row r="272" ht="15.75" customHeight="1">
      <c r="C272" s="21"/>
      <c r="D272" s="21"/>
      <c r="E272" s="22"/>
      <c r="F272" s="23"/>
      <c r="G272" s="24"/>
      <c r="H272" s="24"/>
      <c r="I272" s="7"/>
      <c r="J272" s="7"/>
      <c r="K272" s="25"/>
      <c r="M272" s="26"/>
      <c r="N272" s="26"/>
      <c r="P272" s="21"/>
    </row>
    <row r="273" ht="15.75" customHeight="1">
      <c r="C273" s="21"/>
      <c r="D273" s="21"/>
      <c r="E273" s="22"/>
      <c r="F273" s="23"/>
      <c r="G273" s="24"/>
      <c r="H273" s="24"/>
      <c r="I273" s="7"/>
      <c r="J273" s="7"/>
      <c r="K273" s="25"/>
      <c r="M273" s="26"/>
      <c r="N273" s="26"/>
      <c r="P273" s="21"/>
    </row>
    <row r="274" ht="15.75" customHeight="1">
      <c r="C274" s="21"/>
      <c r="D274" s="21"/>
      <c r="E274" s="22"/>
      <c r="F274" s="23"/>
      <c r="G274" s="24"/>
      <c r="H274" s="24"/>
      <c r="I274" s="7"/>
      <c r="J274" s="7"/>
      <c r="K274" s="25"/>
      <c r="M274" s="26"/>
      <c r="N274" s="26"/>
      <c r="P274" s="21"/>
    </row>
    <row r="275" ht="15.75" customHeight="1">
      <c r="C275" s="21"/>
      <c r="D275" s="21"/>
      <c r="E275" s="22"/>
      <c r="F275" s="23"/>
      <c r="G275" s="24"/>
      <c r="H275" s="24"/>
      <c r="I275" s="7"/>
      <c r="J275" s="7"/>
      <c r="K275" s="25"/>
      <c r="M275" s="26"/>
      <c r="N275" s="26"/>
      <c r="P275" s="21"/>
    </row>
    <row r="276" ht="15.75" customHeight="1">
      <c r="C276" s="21"/>
      <c r="D276" s="21"/>
      <c r="E276" s="22"/>
      <c r="F276" s="23"/>
      <c r="G276" s="24"/>
      <c r="H276" s="24"/>
      <c r="I276" s="7"/>
      <c r="J276" s="7"/>
      <c r="K276" s="25"/>
      <c r="M276" s="26"/>
      <c r="N276" s="26"/>
      <c r="P276" s="21"/>
    </row>
    <row r="277" ht="15.75" customHeight="1">
      <c r="C277" s="21"/>
      <c r="D277" s="21"/>
      <c r="E277" s="22"/>
      <c r="F277" s="23"/>
      <c r="G277" s="24"/>
      <c r="H277" s="24"/>
      <c r="I277" s="7"/>
      <c r="J277" s="7"/>
      <c r="K277" s="25"/>
      <c r="M277" s="26"/>
      <c r="N277" s="26"/>
      <c r="P277" s="21"/>
    </row>
    <row r="278" ht="15.75" customHeight="1">
      <c r="C278" s="21"/>
      <c r="D278" s="21"/>
      <c r="E278" s="22"/>
      <c r="F278" s="23"/>
      <c r="G278" s="24"/>
      <c r="H278" s="24"/>
      <c r="I278" s="7"/>
      <c r="J278" s="7"/>
      <c r="K278" s="25"/>
      <c r="M278" s="26"/>
      <c r="N278" s="26"/>
      <c r="P278" s="21"/>
    </row>
    <row r="279" ht="15.75" customHeight="1">
      <c r="C279" s="21"/>
      <c r="D279" s="21"/>
      <c r="E279" s="22"/>
      <c r="F279" s="23"/>
      <c r="G279" s="24"/>
      <c r="H279" s="24"/>
      <c r="I279" s="7"/>
      <c r="J279" s="7"/>
      <c r="K279" s="25"/>
      <c r="M279" s="26"/>
      <c r="N279" s="26"/>
      <c r="P279" s="21"/>
    </row>
    <row r="280" ht="15.75" customHeight="1">
      <c r="C280" s="21"/>
      <c r="D280" s="21"/>
      <c r="E280" s="22"/>
      <c r="F280" s="23"/>
      <c r="G280" s="24"/>
      <c r="H280" s="24"/>
      <c r="I280" s="7"/>
      <c r="J280" s="7"/>
      <c r="K280" s="25"/>
      <c r="M280" s="26"/>
      <c r="N280" s="26"/>
      <c r="P280" s="21"/>
    </row>
    <row r="281" ht="15.75" customHeight="1">
      <c r="C281" s="21"/>
      <c r="D281" s="21"/>
      <c r="E281" s="22"/>
      <c r="F281" s="23"/>
      <c r="G281" s="24"/>
      <c r="H281" s="24"/>
      <c r="I281" s="7"/>
      <c r="J281" s="7"/>
      <c r="K281" s="25"/>
      <c r="M281" s="26"/>
      <c r="N281" s="26"/>
      <c r="P281" s="21"/>
    </row>
    <row r="282" ht="15.75" customHeight="1">
      <c r="C282" s="21"/>
      <c r="D282" s="21"/>
      <c r="E282" s="22"/>
      <c r="F282" s="23"/>
      <c r="G282" s="24"/>
      <c r="H282" s="24"/>
      <c r="I282" s="7"/>
      <c r="J282" s="7"/>
      <c r="K282" s="25"/>
      <c r="M282" s="26"/>
      <c r="N282" s="26"/>
      <c r="P282" s="21"/>
    </row>
    <row r="283" ht="15.75" customHeight="1">
      <c r="C283" s="21"/>
      <c r="D283" s="21"/>
      <c r="E283" s="22"/>
      <c r="F283" s="23"/>
      <c r="G283" s="24"/>
      <c r="H283" s="24"/>
      <c r="I283" s="7"/>
      <c r="J283" s="7"/>
      <c r="K283" s="25"/>
      <c r="M283" s="26"/>
      <c r="N283" s="26"/>
      <c r="P283" s="21"/>
    </row>
    <row r="284" ht="15.75" customHeight="1">
      <c r="C284" s="21"/>
      <c r="D284" s="21"/>
      <c r="E284" s="22"/>
      <c r="F284" s="23"/>
      <c r="G284" s="24"/>
      <c r="H284" s="24"/>
      <c r="I284" s="7"/>
      <c r="J284" s="7"/>
      <c r="K284" s="25"/>
      <c r="M284" s="26"/>
      <c r="N284" s="26"/>
      <c r="P284" s="21"/>
    </row>
    <row r="285" ht="15.75" customHeight="1">
      <c r="C285" s="21"/>
      <c r="D285" s="21"/>
      <c r="E285" s="22"/>
      <c r="F285" s="23"/>
      <c r="G285" s="24"/>
      <c r="H285" s="24"/>
      <c r="I285" s="7"/>
      <c r="J285" s="7"/>
      <c r="K285" s="25"/>
      <c r="M285" s="26"/>
      <c r="N285" s="26"/>
      <c r="P285" s="21"/>
    </row>
    <row r="286" ht="15.75" customHeight="1">
      <c r="C286" s="21"/>
      <c r="D286" s="21"/>
      <c r="E286" s="22"/>
      <c r="F286" s="23"/>
      <c r="G286" s="24"/>
      <c r="H286" s="24"/>
      <c r="I286" s="7"/>
      <c r="J286" s="7"/>
      <c r="K286" s="25"/>
      <c r="M286" s="26"/>
      <c r="N286" s="26"/>
      <c r="P286" s="21"/>
    </row>
    <row r="287" ht="15.75" customHeight="1">
      <c r="C287" s="21"/>
      <c r="D287" s="21"/>
      <c r="E287" s="22"/>
      <c r="F287" s="23"/>
      <c r="G287" s="24"/>
      <c r="H287" s="24"/>
      <c r="I287" s="7"/>
      <c r="J287" s="7"/>
      <c r="K287" s="25"/>
      <c r="M287" s="26"/>
      <c r="N287" s="26"/>
      <c r="P287" s="21"/>
    </row>
    <row r="288" ht="15.75" customHeight="1">
      <c r="C288" s="21"/>
      <c r="D288" s="21"/>
      <c r="E288" s="22"/>
      <c r="F288" s="23"/>
      <c r="G288" s="24"/>
      <c r="H288" s="24"/>
      <c r="I288" s="7"/>
      <c r="J288" s="7"/>
      <c r="K288" s="25"/>
      <c r="M288" s="26"/>
      <c r="N288" s="26"/>
      <c r="P288" s="21"/>
    </row>
    <row r="289" ht="15.75" customHeight="1">
      <c r="C289" s="21"/>
      <c r="D289" s="21"/>
      <c r="E289" s="22"/>
      <c r="F289" s="23"/>
      <c r="G289" s="24"/>
      <c r="H289" s="24"/>
      <c r="I289" s="7"/>
      <c r="J289" s="7"/>
      <c r="K289" s="25"/>
      <c r="M289" s="26"/>
      <c r="N289" s="26"/>
      <c r="P289" s="21"/>
    </row>
    <row r="290" ht="15.75" customHeight="1">
      <c r="C290" s="21"/>
      <c r="D290" s="21"/>
      <c r="E290" s="22"/>
      <c r="F290" s="23"/>
      <c r="G290" s="24"/>
      <c r="H290" s="24"/>
      <c r="I290" s="7"/>
      <c r="J290" s="7"/>
      <c r="K290" s="25"/>
      <c r="M290" s="26"/>
      <c r="N290" s="26"/>
      <c r="P290" s="21"/>
    </row>
    <row r="291" ht="15.75" customHeight="1">
      <c r="C291" s="21"/>
      <c r="D291" s="21"/>
      <c r="E291" s="22"/>
      <c r="F291" s="23"/>
      <c r="G291" s="24"/>
      <c r="H291" s="24"/>
      <c r="I291" s="7"/>
      <c r="J291" s="7"/>
      <c r="K291" s="25"/>
      <c r="M291" s="26"/>
      <c r="N291" s="26"/>
      <c r="P291" s="21"/>
    </row>
    <row r="292" ht="15.75" customHeight="1">
      <c r="C292" s="21"/>
      <c r="D292" s="21"/>
      <c r="E292" s="22"/>
      <c r="F292" s="23"/>
      <c r="G292" s="24"/>
      <c r="H292" s="24"/>
      <c r="I292" s="7"/>
      <c r="J292" s="7"/>
      <c r="K292" s="25"/>
      <c r="M292" s="26"/>
      <c r="N292" s="26"/>
      <c r="P292" s="21"/>
    </row>
    <row r="293" ht="15.75" customHeight="1">
      <c r="C293" s="21"/>
      <c r="D293" s="21"/>
      <c r="E293" s="22"/>
      <c r="F293" s="23"/>
      <c r="G293" s="24"/>
      <c r="H293" s="24"/>
      <c r="I293" s="7"/>
      <c r="J293" s="7"/>
      <c r="K293" s="25"/>
      <c r="M293" s="26"/>
      <c r="N293" s="26"/>
      <c r="P293" s="21"/>
    </row>
    <row r="294" ht="15.75" customHeight="1">
      <c r="C294" s="21"/>
      <c r="D294" s="21"/>
      <c r="E294" s="22"/>
      <c r="F294" s="23"/>
      <c r="G294" s="24"/>
      <c r="H294" s="24"/>
      <c r="I294" s="7"/>
      <c r="J294" s="7"/>
      <c r="K294" s="25"/>
      <c r="M294" s="26"/>
      <c r="N294" s="26"/>
      <c r="P294" s="21"/>
    </row>
    <row r="295" ht="15.75" customHeight="1">
      <c r="C295" s="21"/>
      <c r="D295" s="21"/>
      <c r="E295" s="22"/>
      <c r="F295" s="23"/>
      <c r="G295" s="24"/>
      <c r="H295" s="24"/>
      <c r="I295" s="7"/>
      <c r="J295" s="7"/>
      <c r="K295" s="25"/>
      <c r="M295" s="26"/>
      <c r="N295" s="26"/>
      <c r="P295" s="21"/>
    </row>
    <row r="296" ht="15.75" customHeight="1">
      <c r="C296" s="21"/>
      <c r="D296" s="21"/>
      <c r="E296" s="22"/>
      <c r="F296" s="23"/>
      <c r="G296" s="24"/>
      <c r="H296" s="24"/>
      <c r="I296" s="7"/>
      <c r="J296" s="7"/>
      <c r="K296" s="25"/>
      <c r="M296" s="26"/>
      <c r="N296" s="26"/>
      <c r="P296" s="21"/>
    </row>
    <row r="297" ht="15.75" customHeight="1">
      <c r="C297" s="21"/>
      <c r="D297" s="21"/>
      <c r="E297" s="22"/>
      <c r="F297" s="23"/>
      <c r="G297" s="24"/>
      <c r="H297" s="24"/>
      <c r="I297" s="7"/>
      <c r="J297" s="7"/>
      <c r="K297" s="25"/>
      <c r="M297" s="26"/>
      <c r="N297" s="26"/>
      <c r="P297" s="21"/>
    </row>
    <row r="298" ht="15.75" customHeight="1">
      <c r="C298" s="21"/>
      <c r="D298" s="21"/>
      <c r="E298" s="22"/>
      <c r="F298" s="23"/>
      <c r="G298" s="24"/>
      <c r="H298" s="24"/>
      <c r="I298" s="7"/>
      <c r="J298" s="7"/>
      <c r="K298" s="25"/>
      <c r="M298" s="26"/>
      <c r="N298" s="26"/>
      <c r="P298" s="21"/>
    </row>
    <row r="299" ht="15.75" customHeight="1">
      <c r="C299" s="21"/>
      <c r="D299" s="21"/>
      <c r="E299" s="22"/>
      <c r="F299" s="23"/>
      <c r="G299" s="24"/>
      <c r="H299" s="24"/>
      <c r="I299" s="7"/>
      <c r="J299" s="7"/>
      <c r="K299" s="25"/>
      <c r="M299" s="26"/>
      <c r="N299" s="26"/>
      <c r="P299" s="21"/>
    </row>
    <row r="300" ht="15.75" customHeight="1">
      <c r="C300" s="21"/>
      <c r="D300" s="21"/>
      <c r="E300" s="22"/>
      <c r="F300" s="23"/>
      <c r="G300" s="24"/>
      <c r="H300" s="24"/>
      <c r="I300" s="7"/>
      <c r="J300" s="7"/>
      <c r="K300" s="25"/>
      <c r="M300" s="26"/>
      <c r="N300" s="26"/>
      <c r="P300" s="21"/>
    </row>
    <row r="301" ht="15.75" customHeight="1">
      <c r="C301" s="21"/>
      <c r="D301" s="21"/>
      <c r="E301" s="22"/>
      <c r="F301" s="23"/>
      <c r="G301" s="24"/>
      <c r="H301" s="24"/>
      <c r="I301" s="7"/>
      <c r="J301" s="7"/>
      <c r="K301" s="25"/>
      <c r="M301" s="26"/>
      <c r="N301" s="26"/>
      <c r="P301" s="21"/>
    </row>
    <row r="302" ht="15.75" customHeight="1">
      <c r="C302" s="21"/>
      <c r="D302" s="21"/>
      <c r="E302" s="22"/>
      <c r="F302" s="23"/>
      <c r="G302" s="24"/>
      <c r="H302" s="24"/>
      <c r="I302" s="7"/>
      <c r="J302" s="7"/>
      <c r="K302" s="25"/>
      <c r="M302" s="26"/>
      <c r="N302" s="26"/>
      <c r="P302" s="21"/>
    </row>
    <row r="303" ht="15.75" customHeight="1">
      <c r="C303" s="21"/>
      <c r="D303" s="21"/>
      <c r="E303" s="22"/>
      <c r="F303" s="23"/>
      <c r="G303" s="24"/>
      <c r="H303" s="24"/>
      <c r="I303" s="7"/>
      <c r="J303" s="7"/>
      <c r="K303" s="25"/>
      <c r="M303" s="26"/>
      <c r="N303" s="26"/>
      <c r="P303" s="21"/>
    </row>
    <row r="304" ht="15.75" customHeight="1">
      <c r="C304" s="21"/>
      <c r="D304" s="21"/>
      <c r="E304" s="22"/>
      <c r="F304" s="23"/>
      <c r="G304" s="24"/>
      <c r="H304" s="24"/>
      <c r="I304" s="7"/>
      <c r="J304" s="7"/>
      <c r="K304" s="25"/>
      <c r="M304" s="26"/>
      <c r="N304" s="26"/>
      <c r="P304" s="21"/>
    </row>
    <row r="305" ht="15.75" customHeight="1">
      <c r="C305" s="21"/>
      <c r="D305" s="21"/>
      <c r="E305" s="22"/>
      <c r="F305" s="23"/>
      <c r="G305" s="24"/>
      <c r="H305" s="24"/>
      <c r="I305" s="7"/>
      <c r="J305" s="7"/>
      <c r="K305" s="25"/>
      <c r="M305" s="26"/>
      <c r="N305" s="26"/>
      <c r="P305" s="21"/>
    </row>
    <row r="306" ht="15.75" customHeight="1">
      <c r="C306" s="21"/>
      <c r="D306" s="21"/>
      <c r="E306" s="22"/>
      <c r="F306" s="23"/>
      <c r="G306" s="24"/>
      <c r="H306" s="24"/>
      <c r="I306" s="7"/>
      <c r="J306" s="7"/>
      <c r="K306" s="25"/>
      <c r="M306" s="26"/>
      <c r="N306" s="26"/>
      <c r="P306" s="21"/>
    </row>
    <row r="307" ht="15.75" customHeight="1">
      <c r="C307" s="21"/>
      <c r="D307" s="21"/>
      <c r="E307" s="22"/>
      <c r="F307" s="23"/>
      <c r="G307" s="24"/>
      <c r="H307" s="24"/>
      <c r="I307" s="7"/>
      <c r="J307" s="7"/>
      <c r="K307" s="25"/>
      <c r="M307" s="26"/>
      <c r="N307" s="26"/>
      <c r="P307" s="21"/>
    </row>
    <row r="308" ht="15.75" customHeight="1">
      <c r="C308" s="21"/>
      <c r="D308" s="21"/>
      <c r="E308" s="22"/>
      <c r="F308" s="23"/>
      <c r="G308" s="24"/>
      <c r="H308" s="24"/>
      <c r="I308" s="7"/>
      <c r="J308" s="7"/>
      <c r="K308" s="25"/>
      <c r="M308" s="26"/>
      <c r="N308" s="26"/>
      <c r="P308" s="21"/>
    </row>
    <row r="309" ht="15.75" customHeight="1">
      <c r="C309" s="21"/>
      <c r="D309" s="21"/>
      <c r="E309" s="22"/>
      <c r="F309" s="23"/>
      <c r="G309" s="24"/>
      <c r="H309" s="24"/>
      <c r="I309" s="7"/>
      <c r="J309" s="7"/>
      <c r="K309" s="25"/>
      <c r="M309" s="26"/>
      <c r="N309" s="26"/>
      <c r="P309" s="21"/>
    </row>
    <row r="310" ht="15.75" customHeight="1">
      <c r="C310" s="21"/>
      <c r="D310" s="21"/>
      <c r="E310" s="22"/>
      <c r="F310" s="23"/>
      <c r="G310" s="24"/>
      <c r="H310" s="24"/>
      <c r="I310" s="7"/>
      <c r="J310" s="7"/>
      <c r="K310" s="25"/>
      <c r="M310" s="26"/>
      <c r="N310" s="26"/>
      <c r="P310" s="21"/>
    </row>
    <row r="311" ht="15.75" customHeight="1">
      <c r="C311" s="21"/>
      <c r="D311" s="21"/>
      <c r="E311" s="22"/>
      <c r="F311" s="23"/>
      <c r="G311" s="24"/>
      <c r="H311" s="24"/>
      <c r="I311" s="7"/>
      <c r="J311" s="7"/>
      <c r="K311" s="25"/>
      <c r="M311" s="26"/>
      <c r="N311" s="26"/>
      <c r="P311" s="21"/>
    </row>
    <row r="312" ht="15.75" customHeight="1">
      <c r="C312" s="21"/>
      <c r="D312" s="21"/>
      <c r="E312" s="22"/>
      <c r="F312" s="23"/>
      <c r="G312" s="24"/>
      <c r="H312" s="24"/>
      <c r="I312" s="7"/>
      <c r="J312" s="7"/>
      <c r="K312" s="25"/>
      <c r="M312" s="26"/>
      <c r="N312" s="26"/>
      <c r="P312" s="21"/>
    </row>
    <row r="313" ht="15.75" customHeight="1">
      <c r="C313" s="21"/>
      <c r="D313" s="21"/>
      <c r="E313" s="22"/>
      <c r="F313" s="23"/>
      <c r="G313" s="24"/>
      <c r="H313" s="24"/>
      <c r="I313" s="7"/>
      <c r="J313" s="7"/>
      <c r="K313" s="25"/>
      <c r="M313" s="26"/>
      <c r="N313" s="26"/>
      <c r="P313" s="21"/>
    </row>
    <row r="314" ht="15.75" customHeight="1">
      <c r="C314" s="21"/>
      <c r="D314" s="21"/>
      <c r="E314" s="22"/>
      <c r="F314" s="23"/>
      <c r="G314" s="24"/>
      <c r="H314" s="24"/>
      <c r="I314" s="7"/>
      <c r="J314" s="7"/>
      <c r="K314" s="25"/>
      <c r="M314" s="26"/>
      <c r="N314" s="26"/>
      <c r="P314" s="21"/>
    </row>
    <row r="315" ht="15.75" customHeight="1">
      <c r="C315" s="21"/>
      <c r="D315" s="21"/>
      <c r="E315" s="22"/>
      <c r="F315" s="23"/>
      <c r="G315" s="24"/>
      <c r="H315" s="24"/>
      <c r="I315" s="7"/>
      <c r="J315" s="7"/>
      <c r="K315" s="25"/>
      <c r="M315" s="26"/>
      <c r="N315" s="26"/>
      <c r="P315" s="21"/>
    </row>
    <row r="316" ht="15.75" customHeight="1">
      <c r="C316" s="21"/>
      <c r="D316" s="21"/>
      <c r="E316" s="22"/>
      <c r="F316" s="23"/>
      <c r="G316" s="24"/>
      <c r="H316" s="24"/>
      <c r="I316" s="7"/>
      <c r="J316" s="7"/>
      <c r="K316" s="25"/>
      <c r="M316" s="26"/>
      <c r="N316" s="26"/>
      <c r="P316" s="21"/>
    </row>
    <row r="317" ht="15.75" customHeight="1">
      <c r="C317" s="21"/>
      <c r="D317" s="21"/>
      <c r="E317" s="22"/>
      <c r="F317" s="23"/>
      <c r="G317" s="24"/>
      <c r="H317" s="24"/>
      <c r="I317" s="7"/>
      <c r="J317" s="7"/>
      <c r="K317" s="25"/>
      <c r="M317" s="26"/>
      <c r="N317" s="26"/>
      <c r="P317" s="21"/>
    </row>
    <row r="318" ht="15.75" customHeight="1">
      <c r="C318" s="21"/>
      <c r="D318" s="21"/>
      <c r="E318" s="22"/>
      <c r="F318" s="23"/>
      <c r="G318" s="24"/>
      <c r="H318" s="24"/>
      <c r="I318" s="7"/>
      <c r="J318" s="7"/>
      <c r="K318" s="25"/>
      <c r="M318" s="26"/>
      <c r="N318" s="26"/>
      <c r="P318" s="21"/>
    </row>
    <row r="319" ht="15.75" customHeight="1">
      <c r="C319" s="21"/>
      <c r="D319" s="21"/>
      <c r="E319" s="22"/>
      <c r="F319" s="23"/>
      <c r="G319" s="24"/>
      <c r="H319" s="24"/>
      <c r="I319" s="7"/>
      <c r="J319" s="7"/>
      <c r="K319" s="25"/>
      <c r="M319" s="26"/>
      <c r="N319" s="26"/>
      <c r="P319" s="21"/>
    </row>
    <row r="320" ht="15.75" customHeight="1">
      <c r="C320" s="21"/>
      <c r="D320" s="21"/>
      <c r="E320" s="22"/>
      <c r="F320" s="23"/>
      <c r="G320" s="24"/>
      <c r="H320" s="24"/>
      <c r="I320" s="7"/>
      <c r="J320" s="7"/>
      <c r="K320" s="25"/>
      <c r="M320" s="26"/>
      <c r="N320" s="26"/>
      <c r="P320" s="21"/>
    </row>
    <row r="321" ht="15.75" customHeight="1">
      <c r="C321" s="21"/>
      <c r="D321" s="21"/>
      <c r="E321" s="22"/>
      <c r="F321" s="23"/>
      <c r="G321" s="24"/>
      <c r="H321" s="24"/>
      <c r="I321" s="7"/>
      <c r="J321" s="7"/>
      <c r="K321" s="25"/>
      <c r="M321" s="26"/>
      <c r="N321" s="26"/>
      <c r="P321" s="21"/>
    </row>
    <row r="322" ht="15.75" customHeight="1">
      <c r="C322" s="21"/>
      <c r="D322" s="21"/>
      <c r="E322" s="22"/>
      <c r="F322" s="23"/>
      <c r="G322" s="24"/>
      <c r="H322" s="24"/>
      <c r="I322" s="7"/>
      <c r="J322" s="7"/>
      <c r="K322" s="25"/>
      <c r="M322" s="26"/>
      <c r="N322" s="26"/>
      <c r="P322" s="21"/>
    </row>
    <row r="323" ht="15.75" customHeight="1">
      <c r="C323" s="21"/>
      <c r="D323" s="21"/>
      <c r="E323" s="22"/>
      <c r="F323" s="23"/>
      <c r="G323" s="24"/>
      <c r="H323" s="24"/>
      <c r="I323" s="7"/>
      <c r="J323" s="7"/>
      <c r="K323" s="25"/>
      <c r="M323" s="26"/>
      <c r="N323" s="26"/>
      <c r="P323" s="21"/>
    </row>
    <row r="324" ht="15.75" customHeight="1">
      <c r="C324" s="21"/>
      <c r="D324" s="21"/>
      <c r="E324" s="22"/>
      <c r="F324" s="23"/>
      <c r="G324" s="24"/>
      <c r="H324" s="24"/>
      <c r="I324" s="7"/>
      <c r="J324" s="7"/>
      <c r="K324" s="25"/>
      <c r="M324" s="26"/>
      <c r="N324" s="26"/>
      <c r="P324" s="21"/>
    </row>
    <row r="325" ht="15.75" customHeight="1">
      <c r="C325" s="21"/>
      <c r="D325" s="21"/>
      <c r="E325" s="22"/>
      <c r="F325" s="23"/>
      <c r="G325" s="24"/>
      <c r="H325" s="24"/>
      <c r="I325" s="7"/>
      <c r="J325" s="7"/>
      <c r="K325" s="25"/>
      <c r="M325" s="26"/>
      <c r="N325" s="26"/>
      <c r="P325" s="21"/>
    </row>
    <row r="326" ht="15.75" customHeight="1">
      <c r="C326" s="21"/>
      <c r="D326" s="21"/>
      <c r="E326" s="22"/>
      <c r="F326" s="23"/>
      <c r="G326" s="24"/>
      <c r="H326" s="24"/>
      <c r="I326" s="7"/>
      <c r="J326" s="7"/>
      <c r="K326" s="25"/>
      <c r="M326" s="26"/>
      <c r="N326" s="26"/>
      <c r="P326" s="21"/>
    </row>
    <row r="327" ht="15.75" customHeight="1">
      <c r="C327" s="21"/>
      <c r="D327" s="21"/>
      <c r="E327" s="22"/>
      <c r="F327" s="23"/>
      <c r="G327" s="24"/>
      <c r="H327" s="24"/>
      <c r="I327" s="7"/>
      <c r="J327" s="7"/>
      <c r="K327" s="25"/>
      <c r="M327" s="26"/>
      <c r="N327" s="26"/>
      <c r="P327" s="21"/>
    </row>
    <row r="328" ht="15.75" customHeight="1">
      <c r="C328" s="21"/>
      <c r="D328" s="21"/>
      <c r="E328" s="22"/>
      <c r="F328" s="23"/>
      <c r="G328" s="24"/>
      <c r="H328" s="24"/>
      <c r="I328" s="7"/>
      <c r="J328" s="7"/>
      <c r="K328" s="25"/>
      <c r="M328" s="26"/>
      <c r="N328" s="26"/>
      <c r="P328" s="21"/>
    </row>
    <row r="329" ht="15.75" customHeight="1">
      <c r="C329" s="21"/>
      <c r="D329" s="21"/>
      <c r="E329" s="22"/>
      <c r="F329" s="23"/>
      <c r="G329" s="24"/>
      <c r="H329" s="24"/>
      <c r="I329" s="7"/>
      <c r="J329" s="7"/>
      <c r="K329" s="25"/>
      <c r="M329" s="26"/>
      <c r="N329" s="26"/>
      <c r="P329" s="21"/>
    </row>
    <row r="330" ht="15.75" customHeight="1">
      <c r="C330" s="21"/>
      <c r="D330" s="21"/>
      <c r="E330" s="22"/>
      <c r="F330" s="23"/>
      <c r="G330" s="24"/>
      <c r="H330" s="24"/>
      <c r="I330" s="7"/>
      <c r="J330" s="7"/>
      <c r="K330" s="25"/>
      <c r="M330" s="26"/>
      <c r="N330" s="26"/>
      <c r="P330" s="21"/>
    </row>
    <row r="331" ht="15.75" customHeight="1">
      <c r="C331" s="21"/>
      <c r="D331" s="21"/>
      <c r="E331" s="22"/>
      <c r="F331" s="23"/>
      <c r="G331" s="24"/>
      <c r="H331" s="24"/>
      <c r="I331" s="7"/>
      <c r="J331" s="7"/>
      <c r="K331" s="25"/>
      <c r="M331" s="26"/>
      <c r="N331" s="26"/>
      <c r="P331" s="21"/>
    </row>
    <row r="332" ht="15.75" customHeight="1">
      <c r="C332" s="21"/>
      <c r="D332" s="21"/>
      <c r="E332" s="22"/>
      <c r="F332" s="23"/>
      <c r="G332" s="24"/>
      <c r="H332" s="24"/>
      <c r="I332" s="7"/>
      <c r="J332" s="7"/>
      <c r="K332" s="25"/>
      <c r="M332" s="26"/>
      <c r="N332" s="26"/>
      <c r="P332" s="21"/>
    </row>
    <row r="333" ht="15.75" customHeight="1">
      <c r="C333" s="21"/>
      <c r="D333" s="21"/>
      <c r="E333" s="22"/>
      <c r="F333" s="23"/>
      <c r="G333" s="24"/>
      <c r="H333" s="24"/>
      <c r="I333" s="7"/>
      <c r="J333" s="7"/>
      <c r="K333" s="25"/>
      <c r="M333" s="26"/>
      <c r="N333" s="26"/>
      <c r="P333" s="21"/>
    </row>
    <row r="334" ht="15.75" customHeight="1">
      <c r="C334" s="21"/>
      <c r="D334" s="21"/>
      <c r="E334" s="22"/>
      <c r="F334" s="23"/>
      <c r="G334" s="24"/>
      <c r="H334" s="24"/>
      <c r="I334" s="7"/>
      <c r="J334" s="7"/>
      <c r="K334" s="25"/>
      <c r="M334" s="26"/>
      <c r="N334" s="26"/>
      <c r="P334" s="21"/>
    </row>
    <row r="335" ht="15.75" customHeight="1">
      <c r="C335" s="21"/>
      <c r="D335" s="21"/>
      <c r="E335" s="22"/>
      <c r="F335" s="23"/>
      <c r="G335" s="24"/>
      <c r="H335" s="24"/>
      <c r="I335" s="7"/>
      <c r="J335" s="7"/>
      <c r="K335" s="25"/>
      <c r="M335" s="26"/>
      <c r="N335" s="26"/>
      <c r="P335" s="21"/>
    </row>
    <row r="336" ht="15.75" customHeight="1">
      <c r="C336" s="21"/>
      <c r="D336" s="21"/>
      <c r="E336" s="22"/>
      <c r="F336" s="23"/>
      <c r="G336" s="24"/>
      <c r="H336" s="24"/>
      <c r="I336" s="7"/>
      <c r="J336" s="7"/>
      <c r="K336" s="25"/>
      <c r="M336" s="26"/>
      <c r="N336" s="26"/>
      <c r="P336" s="21"/>
    </row>
    <row r="337" ht="15.75" customHeight="1">
      <c r="C337" s="21"/>
      <c r="D337" s="21"/>
      <c r="E337" s="22"/>
      <c r="F337" s="23"/>
      <c r="G337" s="24"/>
      <c r="H337" s="24"/>
      <c r="I337" s="7"/>
      <c r="J337" s="7"/>
      <c r="K337" s="25"/>
      <c r="M337" s="26"/>
      <c r="N337" s="26"/>
      <c r="P337" s="21"/>
    </row>
    <row r="338" ht="15.75" customHeight="1">
      <c r="C338" s="21"/>
      <c r="D338" s="21"/>
      <c r="E338" s="22"/>
      <c r="F338" s="23"/>
      <c r="G338" s="24"/>
      <c r="H338" s="24"/>
      <c r="I338" s="7"/>
      <c r="J338" s="7"/>
      <c r="K338" s="25"/>
      <c r="M338" s="26"/>
      <c r="N338" s="26"/>
      <c r="P338" s="21"/>
    </row>
    <row r="339" ht="15.75" customHeight="1">
      <c r="C339" s="21"/>
      <c r="D339" s="21"/>
      <c r="E339" s="22"/>
      <c r="F339" s="23"/>
      <c r="G339" s="24"/>
      <c r="H339" s="24"/>
      <c r="I339" s="7"/>
      <c r="J339" s="7"/>
      <c r="K339" s="25"/>
      <c r="M339" s="26"/>
      <c r="N339" s="26"/>
      <c r="P339" s="21"/>
    </row>
    <row r="340" ht="15.75" customHeight="1">
      <c r="C340" s="21"/>
      <c r="D340" s="21"/>
      <c r="E340" s="22"/>
      <c r="F340" s="23"/>
      <c r="G340" s="24"/>
      <c r="H340" s="24"/>
      <c r="I340" s="7"/>
      <c r="J340" s="7"/>
      <c r="K340" s="25"/>
      <c r="M340" s="26"/>
      <c r="N340" s="26"/>
      <c r="P340" s="21"/>
    </row>
    <row r="341" ht="15.75" customHeight="1">
      <c r="C341" s="21"/>
      <c r="D341" s="21"/>
      <c r="E341" s="22"/>
      <c r="F341" s="23"/>
      <c r="G341" s="24"/>
      <c r="H341" s="24"/>
      <c r="I341" s="7"/>
      <c r="J341" s="7"/>
      <c r="K341" s="25"/>
      <c r="M341" s="26"/>
      <c r="N341" s="26"/>
      <c r="P341" s="21"/>
    </row>
    <row r="342" ht="15.75" customHeight="1">
      <c r="C342" s="21"/>
      <c r="D342" s="21"/>
      <c r="E342" s="22"/>
      <c r="F342" s="23"/>
      <c r="G342" s="24"/>
      <c r="H342" s="24"/>
      <c r="I342" s="7"/>
      <c r="J342" s="7"/>
      <c r="K342" s="25"/>
      <c r="M342" s="26"/>
      <c r="N342" s="26"/>
      <c r="P342" s="21"/>
    </row>
    <row r="343" ht="15.75" customHeight="1">
      <c r="C343" s="21"/>
      <c r="D343" s="21"/>
      <c r="E343" s="22"/>
      <c r="F343" s="23"/>
      <c r="G343" s="24"/>
      <c r="H343" s="24"/>
      <c r="I343" s="7"/>
      <c r="J343" s="7"/>
      <c r="K343" s="25"/>
      <c r="M343" s="26"/>
      <c r="N343" s="26"/>
      <c r="P343" s="21"/>
    </row>
    <row r="344" ht="15.75" customHeight="1">
      <c r="C344" s="21"/>
      <c r="D344" s="21"/>
      <c r="E344" s="22"/>
      <c r="F344" s="23"/>
      <c r="G344" s="24"/>
      <c r="H344" s="24"/>
      <c r="I344" s="7"/>
      <c r="J344" s="7"/>
      <c r="K344" s="25"/>
      <c r="M344" s="26"/>
      <c r="N344" s="26"/>
      <c r="P344" s="21"/>
    </row>
    <row r="345" ht="15.75" customHeight="1">
      <c r="C345" s="21"/>
      <c r="D345" s="21"/>
      <c r="E345" s="22"/>
      <c r="F345" s="23"/>
      <c r="G345" s="24"/>
      <c r="H345" s="24"/>
      <c r="I345" s="7"/>
      <c r="J345" s="7"/>
      <c r="K345" s="25"/>
      <c r="M345" s="26"/>
      <c r="N345" s="26"/>
      <c r="P345" s="21"/>
    </row>
    <row r="346" ht="15.75" customHeight="1">
      <c r="C346" s="21"/>
      <c r="D346" s="21"/>
      <c r="E346" s="22"/>
      <c r="F346" s="23"/>
      <c r="G346" s="24"/>
      <c r="H346" s="24"/>
      <c r="I346" s="7"/>
      <c r="J346" s="7"/>
      <c r="K346" s="25"/>
      <c r="M346" s="26"/>
      <c r="N346" s="26"/>
      <c r="P346" s="21"/>
    </row>
    <row r="347" ht="15.75" customHeight="1">
      <c r="C347" s="21"/>
      <c r="D347" s="21"/>
      <c r="E347" s="22"/>
      <c r="F347" s="23"/>
      <c r="G347" s="24"/>
      <c r="H347" s="24"/>
      <c r="I347" s="7"/>
      <c r="J347" s="7"/>
      <c r="K347" s="25"/>
      <c r="M347" s="26"/>
      <c r="N347" s="26"/>
      <c r="P347" s="21"/>
    </row>
    <row r="348" ht="15.75" customHeight="1">
      <c r="C348" s="21"/>
      <c r="D348" s="21"/>
      <c r="E348" s="22"/>
      <c r="F348" s="23"/>
      <c r="G348" s="24"/>
      <c r="H348" s="24"/>
      <c r="I348" s="7"/>
      <c r="J348" s="7"/>
      <c r="K348" s="25"/>
      <c r="M348" s="26"/>
      <c r="N348" s="26"/>
      <c r="P348" s="21"/>
    </row>
    <row r="349" ht="15.75" customHeight="1">
      <c r="C349" s="21"/>
      <c r="D349" s="21"/>
      <c r="E349" s="22"/>
      <c r="F349" s="23"/>
      <c r="G349" s="24"/>
      <c r="H349" s="24"/>
      <c r="I349" s="7"/>
      <c r="J349" s="7"/>
      <c r="K349" s="25"/>
      <c r="M349" s="26"/>
      <c r="N349" s="26"/>
      <c r="P349" s="21"/>
    </row>
    <row r="350" ht="15.75" customHeight="1">
      <c r="C350" s="21"/>
      <c r="D350" s="21"/>
      <c r="E350" s="22"/>
      <c r="F350" s="23"/>
      <c r="G350" s="24"/>
      <c r="H350" s="24"/>
      <c r="I350" s="7"/>
      <c r="J350" s="7"/>
      <c r="K350" s="25"/>
      <c r="M350" s="26"/>
      <c r="N350" s="26"/>
      <c r="P350" s="21"/>
    </row>
    <row r="351" ht="15.75" customHeight="1">
      <c r="C351" s="21"/>
      <c r="D351" s="21"/>
      <c r="E351" s="22"/>
      <c r="F351" s="23"/>
      <c r="G351" s="24"/>
      <c r="H351" s="24"/>
      <c r="I351" s="7"/>
      <c r="J351" s="7"/>
      <c r="K351" s="25"/>
      <c r="M351" s="26"/>
      <c r="N351" s="26"/>
      <c r="P351" s="21"/>
    </row>
    <row r="352" ht="15.75" customHeight="1">
      <c r="C352" s="21"/>
      <c r="D352" s="21"/>
      <c r="E352" s="22"/>
      <c r="F352" s="23"/>
      <c r="G352" s="24"/>
      <c r="H352" s="24"/>
      <c r="I352" s="7"/>
      <c r="J352" s="7"/>
      <c r="K352" s="25"/>
      <c r="M352" s="26"/>
      <c r="N352" s="26"/>
      <c r="P352" s="21"/>
    </row>
    <row r="353" ht="15.75" customHeight="1">
      <c r="C353" s="21"/>
      <c r="D353" s="21"/>
      <c r="E353" s="22"/>
      <c r="F353" s="23"/>
      <c r="G353" s="24"/>
      <c r="H353" s="24"/>
      <c r="I353" s="7"/>
      <c r="J353" s="7"/>
      <c r="K353" s="25"/>
      <c r="M353" s="26"/>
      <c r="N353" s="26"/>
      <c r="P353" s="21"/>
    </row>
    <row r="354" ht="15.75" customHeight="1">
      <c r="C354" s="21"/>
      <c r="D354" s="21"/>
      <c r="E354" s="22"/>
      <c r="F354" s="23"/>
      <c r="G354" s="24"/>
      <c r="H354" s="24"/>
      <c r="I354" s="7"/>
      <c r="J354" s="7"/>
      <c r="K354" s="25"/>
      <c r="M354" s="26"/>
      <c r="N354" s="26"/>
      <c r="P354" s="21"/>
    </row>
    <row r="355" ht="15.75" customHeight="1">
      <c r="C355" s="21"/>
      <c r="D355" s="21"/>
      <c r="E355" s="22"/>
      <c r="F355" s="23"/>
      <c r="G355" s="24"/>
      <c r="H355" s="24"/>
      <c r="I355" s="7"/>
      <c r="J355" s="7"/>
      <c r="K355" s="25"/>
      <c r="M355" s="26"/>
      <c r="N355" s="26"/>
      <c r="P355" s="21"/>
    </row>
    <row r="356" ht="15.75" customHeight="1">
      <c r="C356" s="21"/>
      <c r="D356" s="21"/>
      <c r="E356" s="22"/>
      <c r="F356" s="23"/>
      <c r="G356" s="24"/>
      <c r="H356" s="24"/>
      <c r="I356" s="7"/>
      <c r="J356" s="7"/>
      <c r="K356" s="25"/>
      <c r="M356" s="26"/>
      <c r="N356" s="26"/>
      <c r="P356" s="21"/>
    </row>
    <row r="357" ht="15.75" customHeight="1">
      <c r="C357" s="21"/>
      <c r="D357" s="21"/>
      <c r="E357" s="22"/>
      <c r="F357" s="23"/>
      <c r="G357" s="24"/>
      <c r="H357" s="24"/>
      <c r="I357" s="7"/>
      <c r="J357" s="7"/>
      <c r="K357" s="25"/>
      <c r="M357" s="26"/>
      <c r="N357" s="26"/>
      <c r="P357" s="21"/>
    </row>
    <row r="358" ht="15.75" customHeight="1">
      <c r="C358" s="21"/>
      <c r="D358" s="21"/>
      <c r="E358" s="22"/>
      <c r="F358" s="23"/>
      <c r="G358" s="24"/>
      <c r="H358" s="24"/>
      <c r="I358" s="7"/>
      <c r="J358" s="7"/>
      <c r="K358" s="25"/>
      <c r="M358" s="26"/>
      <c r="N358" s="26"/>
      <c r="P358" s="21"/>
    </row>
    <row r="359" ht="15.75" customHeight="1">
      <c r="C359" s="21"/>
      <c r="D359" s="21"/>
      <c r="E359" s="22"/>
      <c r="F359" s="23"/>
      <c r="G359" s="24"/>
      <c r="H359" s="24"/>
      <c r="I359" s="7"/>
      <c r="J359" s="7"/>
      <c r="K359" s="25"/>
      <c r="M359" s="26"/>
      <c r="N359" s="26"/>
      <c r="P359" s="21"/>
    </row>
    <row r="360" ht="15.75" customHeight="1">
      <c r="C360" s="21"/>
      <c r="D360" s="21"/>
      <c r="E360" s="22"/>
      <c r="F360" s="23"/>
      <c r="G360" s="24"/>
      <c r="H360" s="24"/>
      <c r="I360" s="7"/>
      <c r="J360" s="7"/>
      <c r="K360" s="25"/>
      <c r="M360" s="26"/>
      <c r="N360" s="26"/>
      <c r="P360" s="21"/>
    </row>
    <row r="361" ht="15.75" customHeight="1">
      <c r="C361" s="21"/>
      <c r="D361" s="21"/>
      <c r="E361" s="22"/>
      <c r="F361" s="23"/>
      <c r="G361" s="24"/>
      <c r="H361" s="24"/>
      <c r="I361" s="7"/>
      <c r="J361" s="7"/>
      <c r="K361" s="25"/>
      <c r="M361" s="26"/>
      <c r="N361" s="26"/>
      <c r="P361" s="21"/>
    </row>
    <row r="362" ht="15.75" customHeight="1">
      <c r="C362" s="21"/>
      <c r="D362" s="21"/>
      <c r="E362" s="22"/>
      <c r="F362" s="23"/>
      <c r="G362" s="24"/>
      <c r="H362" s="24"/>
      <c r="I362" s="7"/>
      <c r="J362" s="7"/>
      <c r="K362" s="25"/>
      <c r="M362" s="26"/>
      <c r="N362" s="26"/>
      <c r="P362" s="21"/>
    </row>
    <row r="363" ht="15.75" customHeight="1">
      <c r="C363" s="21"/>
      <c r="D363" s="21"/>
      <c r="E363" s="22"/>
      <c r="F363" s="23"/>
      <c r="G363" s="24"/>
      <c r="H363" s="24"/>
      <c r="I363" s="7"/>
      <c r="J363" s="7"/>
      <c r="K363" s="25"/>
      <c r="M363" s="26"/>
      <c r="N363" s="26"/>
      <c r="P363" s="21"/>
    </row>
    <row r="364" ht="15.75" customHeight="1">
      <c r="C364" s="21"/>
      <c r="D364" s="21"/>
      <c r="E364" s="22"/>
      <c r="F364" s="23"/>
      <c r="G364" s="24"/>
      <c r="H364" s="24"/>
      <c r="I364" s="7"/>
      <c r="J364" s="7"/>
      <c r="K364" s="25"/>
      <c r="M364" s="26"/>
      <c r="N364" s="26"/>
      <c r="P364" s="21"/>
    </row>
    <row r="365" ht="15.75" customHeight="1">
      <c r="C365" s="21"/>
      <c r="D365" s="21"/>
      <c r="E365" s="22"/>
      <c r="F365" s="23"/>
      <c r="G365" s="24"/>
      <c r="H365" s="24"/>
      <c r="I365" s="7"/>
      <c r="J365" s="7"/>
      <c r="K365" s="25"/>
      <c r="M365" s="26"/>
      <c r="N365" s="26"/>
      <c r="P365" s="21"/>
    </row>
    <row r="366" ht="15.75" customHeight="1">
      <c r="C366" s="21"/>
      <c r="D366" s="21"/>
      <c r="E366" s="22"/>
      <c r="F366" s="23"/>
      <c r="G366" s="24"/>
      <c r="H366" s="24"/>
      <c r="I366" s="7"/>
      <c r="J366" s="7"/>
      <c r="K366" s="25"/>
      <c r="M366" s="26"/>
      <c r="N366" s="26"/>
      <c r="P366" s="21"/>
    </row>
    <row r="367" ht="15.75" customHeight="1">
      <c r="C367" s="21"/>
      <c r="D367" s="21"/>
      <c r="E367" s="22"/>
      <c r="F367" s="23"/>
      <c r="G367" s="24"/>
      <c r="H367" s="24"/>
      <c r="I367" s="7"/>
      <c r="J367" s="7"/>
      <c r="K367" s="25"/>
      <c r="M367" s="26"/>
      <c r="N367" s="26"/>
      <c r="P367" s="21"/>
    </row>
    <row r="368" ht="15.75" customHeight="1">
      <c r="C368" s="21"/>
      <c r="D368" s="21"/>
      <c r="E368" s="22"/>
      <c r="F368" s="23"/>
      <c r="G368" s="24"/>
      <c r="H368" s="24"/>
      <c r="I368" s="7"/>
      <c r="J368" s="7"/>
      <c r="K368" s="25"/>
      <c r="M368" s="26"/>
      <c r="N368" s="26"/>
      <c r="P368" s="21"/>
    </row>
    <row r="369" ht="15.75" customHeight="1">
      <c r="C369" s="21"/>
      <c r="D369" s="21"/>
      <c r="E369" s="22"/>
      <c r="F369" s="23"/>
      <c r="G369" s="24"/>
      <c r="H369" s="24"/>
      <c r="I369" s="7"/>
      <c r="J369" s="7"/>
      <c r="K369" s="25"/>
      <c r="M369" s="26"/>
      <c r="N369" s="26"/>
      <c r="P369" s="21"/>
    </row>
    <row r="370" ht="15.75" customHeight="1">
      <c r="C370" s="21"/>
      <c r="D370" s="21"/>
      <c r="E370" s="22"/>
      <c r="F370" s="23"/>
      <c r="G370" s="24"/>
      <c r="H370" s="24"/>
      <c r="I370" s="7"/>
      <c r="J370" s="7"/>
      <c r="K370" s="25"/>
      <c r="M370" s="26"/>
      <c r="N370" s="26"/>
      <c r="P370" s="21"/>
    </row>
    <row r="371" ht="15.75" customHeight="1">
      <c r="C371" s="21"/>
      <c r="D371" s="21"/>
      <c r="E371" s="22"/>
      <c r="F371" s="23"/>
      <c r="G371" s="24"/>
      <c r="H371" s="24"/>
      <c r="I371" s="7"/>
      <c r="J371" s="7"/>
      <c r="K371" s="25"/>
      <c r="M371" s="26"/>
      <c r="N371" s="26"/>
      <c r="P371" s="21"/>
    </row>
    <row r="372" ht="15.75" customHeight="1">
      <c r="C372" s="21"/>
      <c r="D372" s="21"/>
      <c r="E372" s="22"/>
      <c r="F372" s="23"/>
      <c r="G372" s="24"/>
      <c r="H372" s="24"/>
      <c r="I372" s="7"/>
      <c r="J372" s="7"/>
      <c r="K372" s="25"/>
      <c r="M372" s="26"/>
      <c r="N372" s="26"/>
      <c r="P372" s="21"/>
    </row>
    <row r="373" ht="15.75" customHeight="1">
      <c r="C373" s="21"/>
      <c r="D373" s="21"/>
      <c r="E373" s="22"/>
      <c r="F373" s="23"/>
      <c r="G373" s="24"/>
      <c r="H373" s="24"/>
      <c r="I373" s="7"/>
      <c r="J373" s="7"/>
      <c r="K373" s="25"/>
      <c r="M373" s="26"/>
      <c r="N373" s="26"/>
      <c r="P373" s="21"/>
    </row>
    <row r="374" ht="15.75" customHeight="1">
      <c r="C374" s="21"/>
      <c r="D374" s="21"/>
      <c r="E374" s="22"/>
      <c r="F374" s="23"/>
      <c r="G374" s="24"/>
      <c r="H374" s="24"/>
      <c r="I374" s="7"/>
      <c r="J374" s="7"/>
      <c r="K374" s="25"/>
      <c r="M374" s="26"/>
      <c r="N374" s="26"/>
      <c r="P374" s="21"/>
    </row>
    <row r="375" ht="15.75" customHeight="1">
      <c r="C375" s="21"/>
      <c r="D375" s="21"/>
      <c r="E375" s="22"/>
      <c r="F375" s="23"/>
      <c r="G375" s="24"/>
      <c r="H375" s="24"/>
      <c r="I375" s="7"/>
      <c r="J375" s="7"/>
      <c r="K375" s="25"/>
      <c r="M375" s="26"/>
      <c r="N375" s="26"/>
      <c r="P375" s="21"/>
    </row>
    <row r="376" ht="15.75" customHeight="1">
      <c r="C376" s="21"/>
      <c r="D376" s="21"/>
      <c r="E376" s="22"/>
      <c r="F376" s="23"/>
      <c r="G376" s="24"/>
      <c r="H376" s="24"/>
      <c r="I376" s="7"/>
      <c r="J376" s="7"/>
      <c r="K376" s="25"/>
      <c r="M376" s="26"/>
      <c r="N376" s="26"/>
      <c r="P376" s="21"/>
    </row>
    <row r="377" ht="15.75" customHeight="1">
      <c r="C377" s="21"/>
      <c r="D377" s="21"/>
      <c r="E377" s="22"/>
      <c r="F377" s="23"/>
      <c r="G377" s="24"/>
      <c r="H377" s="24"/>
      <c r="I377" s="7"/>
      <c r="J377" s="7"/>
      <c r="K377" s="25"/>
      <c r="M377" s="26"/>
      <c r="N377" s="26"/>
      <c r="P377" s="21"/>
    </row>
    <row r="378" ht="15.75" customHeight="1">
      <c r="C378" s="21"/>
      <c r="D378" s="21"/>
      <c r="E378" s="22"/>
      <c r="F378" s="23"/>
      <c r="G378" s="24"/>
      <c r="H378" s="24"/>
      <c r="I378" s="7"/>
      <c r="J378" s="7"/>
      <c r="K378" s="25"/>
      <c r="M378" s="26"/>
      <c r="N378" s="26"/>
      <c r="P378" s="21"/>
    </row>
    <row r="379" ht="15.75" customHeight="1">
      <c r="C379" s="21"/>
      <c r="D379" s="21"/>
      <c r="E379" s="22"/>
      <c r="F379" s="23"/>
      <c r="G379" s="24"/>
      <c r="H379" s="24"/>
      <c r="I379" s="7"/>
      <c r="J379" s="7"/>
      <c r="K379" s="25"/>
      <c r="M379" s="26"/>
      <c r="N379" s="26"/>
      <c r="P379" s="21"/>
    </row>
    <row r="380" ht="15.75" customHeight="1">
      <c r="C380" s="21"/>
      <c r="D380" s="21"/>
      <c r="E380" s="22"/>
      <c r="F380" s="23"/>
      <c r="G380" s="24"/>
      <c r="H380" s="24"/>
      <c r="I380" s="7"/>
      <c r="J380" s="7"/>
      <c r="K380" s="25"/>
      <c r="M380" s="26"/>
      <c r="N380" s="26"/>
      <c r="P380" s="21"/>
    </row>
    <row r="381" ht="15.75" customHeight="1">
      <c r="C381" s="21"/>
      <c r="D381" s="21"/>
      <c r="E381" s="22"/>
      <c r="F381" s="23"/>
      <c r="G381" s="24"/>
      <c r="H381" s="24"/>
      <c r="I381" s="7"/>
      <c r="J381" s="7"/>
      <c r="K381" s="25"/>
      <c r="M381" s="26"/>
      <c r="N381" s="26"/>
      <c r="P381" s="21"/>
    </row>
    <row r="382" ht="15.75" customHeight="1">
      <c r="C382" s="21"/>
      <c r="D382" s="21"/>
      <c r="E382" s="22"/>
      <c r="F382" s="23"/>
      <c r="G382" s="24"/>
      <c r="H382" s="24"/>
      <c r="I382" s="7"/>
      <c r="J382" s="7"/>
      <c r="K382" s="25"/>
      <c r="M382" s="26"/>
      <c r="N382" s="26"/>
      <c r="P382" s="21"/>
    </row>
    <row r="383" ht="15.75" customHeight="1">
      <c r="C383" s="21"/>
      <c r="D383" s="21"/>
      <c r="E383" s="22"/>
      <c r="F383" s="23"/>
      <c r="G383" s="24"/>
      <c r="H383" s="24"/>
      <c r="I383" s="7"/>
      <c r="J383" s="7"/>
      <c r="K383" s="25"/>
      <c r="M383" s="26"/>
      <c r="N383" s="26"/>
      <c r="P383" s="21"/>
    </row>
    <row r="384" ht="15.75" customHeight="1">
      <c r="C384" s="21"/>
      <c r="D384" s="21"/>
      <c r="E384" s="22"/>
      <c r="F384" s="23"/>
      <c r="G384" s="24"/>
      <c r="H384" s="24"/>
      <c r="I384" s="7"/>
      <c r="J384" s="7"/>
      <c r="K384" s="25"/>
      <c r="M384" s="26"/>
      <c r="N384" s="26"/>
      <c r="P384" s="21"/>
    </row>
    <row r="385" ht="15.75" customHeight="1">
      <c r="C385" s="21"/>
      <c r="D385" s="21"/>
      <c r="E385" s="22"/>
      <c r="F385" s="23"/>
      <c r="G385" s="24"/>
      <c r="H385" s="24"/>
      <c r="I385" s="7"/>
      <c r="J385" s="7"/>
      <c r="K385" s="25"/>
      <c r="M385" s="26"/>
      <c r="N385" s="26"/>
      <c r="P385" s="21"/>
    </row>
    <row r="386" ht="15.75" customHeight="1">
      <c r="C386" s="21"/>
      <c r="D386" s="21"/>
      <c r="E386" s="22"/>
      <c r="F386" s="23"/>
      <c r="G386" s="24"/>
      <c r="H386" s="24"/>
      <c r="I386" s="7"/>
      <c r="J386" s="7"/>
      <c r="K386" s="25"/>
      <c r="M386" s="26"/>
      <c r="N386" s="26"/>
      <c r="P386" s="21"/>
    </row>
    <row r="387" ht="15.75" customHeight="1">
      <c r="C387" s="21"/>
      <c r="D387" s="21"/>
      <c r="E387" s="22"/>
      <c r="F387" s="23"/>
      <c r="G387" s="24"/>
      <c r="H387" s="24"/>
      <c r="I387" s="7"/>
      <c r="J387" s="7"/>
      <c r="K387" s="25"/>
      <c r="M387" s="26"/>
      <c r="N387" s="26"/>
      <c r="P387" s="21"/>
    </row>
    <row r="388" ht="15.75" customHeight="1">
      <c r="C388" s="21"/>
      <c r="D388" s="21"/>
      <c r="E388" s="22"/>
      <c r="F388" s="23"/>
      <c r="G388" s="24"/>
      <c r="H388" s="24"/>
      <c r="I388" s="7"/>
      <c r="J388" s="7"/>
      <c r="K388" s="25"/>
      <c r="M388" s="26"/>
      <c r="N388" s="26"/>
      <c r="P388" s="21"/>
    </row>
    <row r="389" ht="15.75" customHeight="1">
      <c r="C389" s="21"/>
      <c r="D389" s="21"/>
      <c r="E389" s="22"/>
      <c r="F389" s="23"/>
      <c r="G389" s="24"/>
      <c r="H389" s="24"/>
      <c r="I389" s="7"/>
      <c r="J389" s="7"/>
      <c r="K389" s="25"/>
      <c r="M389" s="26"/>
      <c r="N389" s="26"/>
      <c r="P389" s="21"/>
    </row>
    <row r="390" ht="15.75" customHeight="1">
      <c r="C390" s="21"/>
      <c r="D390" s="21"/>
      <c r="E390" s="22"/>
      <c r="F390" s="23"/>
      <c r="G390" s="24"/>
      <c r="H390" s="24"/>
      <c r="I390" s="7"/>
      <c r="J390" s="7"/>
      <c r="K390" s="25"/>
      <c r="M390" s="26"/>
      <c r="N390" s="26"/>
      <c r="P390" s="21"/>
    </row>
    <row r="391" ht="15.75" customHeight="1">
      <c r="C391" s="21"/>
      <c r="D391" s="21"/>
      <c r="E391" s="22"/>
      <c r="F391" s="23"/>
      <c r="G391" s="24"/>
      <c r="H391" s="24"/>
      <c r="I391" s="7"/>
      <c r="J391" s="7"/>
      <c r="K391" s="25"/>
      <c r="M391" s="26"/>
      <c r="N391" s="26"/>
      <c r="P391" s="21"/>
    </row>
    <row r="392" ht="15.75" customHeight="1">
      <c r="C392" s="21"/>
      <c r="D392" s="21"/>
      <c r="E392" s="22"/>
      <c r="F392" s="23"/>
      <c r="G392" s="24"/>
      <c r="H392" s="24"/>
      <c r="I392" s="7"/>
      <c r="J392" s="7"/>
      <c r="K392" s="25"/>
      <c r="M392" s="26"/>
      <c r="N392" s="26"/>
      <c r="P392" s="21"/>
    </row>
    <row r="393" ht="15.75" customHeight="1">
      <c r="C393" s="21"/>
      <c r="D393" s="21"/>
      <c r="E393" s="22"/>
      <c r="F393" s="23"/>
      <c r="G393" s="24"/>
      <c r="H393" s="24"/>
      <c r="I393" s="7"/>
      <c r="J393" s="7"/>
      <c r="K393" s="25"/>
      <c r="M393" s="26"/>
      <c r="N393" s="26"/>
      <c r="P393" s="21"/>
    </row>
    <row r="394" ht="15.75" customHeight="1">
      <c r="C394" s="21"/>
      <c r="D394" s="21"/>
      <c r="E394" s="22"/>
      <c r="F394" s="23"/>
      <c r="G394" s="24"/>
      <c r="H394" s="24"/>
      <c r="I394" s="7"/>
      <c r="J394" s="7"/>
      <c r="K394" s="25"/>
      <c r="M394" s="26"/>
      <c r="N394" s="26"/>
      <c r="P394" s="21"/>
    </row>
    <row r="395" ht="15.75" customHeight="1">
      <c r="C395" s="21"/>
      <c r="D395" s="21"/>
      <c r="E395" s="22"/>
      <c r="F395" s="23"/>
      <c r="G395" s="24"/>
      <c r="H395" s="24"/>
      <c r="I395" s="7"/>
      <c r="J395" s="7"/>
      <c r="K395" s="25"/>
      <c r="M395" s="26"/>
      <c r="N395" s="26"/>
      <c r="P395" s="21"/>
    </row>
    <row r="396" ht="15.75" customHeight="1">
      <c r="C396" s="21"/>
      <c r="D396" s="21"/>
      <c r="E396" s="22"/>
      <c r="F396" s="23"/>
      <c r="G396" s="24"/>
      <c r="H396" s="24"/>
      <c r="I396" s="7"/>
      <c r="J396" s="7"/>
      <c r="K396" s="25"/>
      <c r="M396" s="26"/>
      <c r="N396" s="26"/>
      <c r="P396" s="21"/>
    </row>
    <row r="397" ht="15.75" customHeight="1">
      <c r="C397" s="21"/>
      <c r="D397" s="21"/>
      <c r="E397" s="22"/>
      <c r="F397" s="23"/>
      <c r="G397" s="24"/>
      <c r="H397" s="24"/>
      <c r="I397" s="7"/>
      <c r="J397" s="7"/>
      <c r="K397" s="25"/>
      <c r="M397" s="26"/>
      <c r="N397" s="26"/>
      <c r="P397" s="21"/>
    </row>
    <row r="398" ht="15.75" customHeight="1">
      <c r="C398" s="21"/>
      <c r="D398" s="21"/>
      <c r="E398" s="22"/>
      <c r="F398" s="23"/>
      <c r="G398" s="24"/>
      <c r="H398" s="24"/>
      <c r="I398" s="7"/>
      <c r="J398" s="7"/>
      <c r="K398" s="25"/>
      <c r="M398" s="26"/>
      <c r="N398" s="26"/>
      <c r="P398" s="21"/>
    </row>
    <row r="399" ht="15.75" customHeight="1">
      <c r="C399" s="21"/>
      <c r="D399" s="21"/>
      <c r="E399" s="22"/>
      <c r="F399" s="23"/>
      <c r="G399" s="24"/>
      <c r="H399" s="24"/>
      <c r="I399" s="7"/>
      <c r="J399" s="7"/>
      <c r="K399" s="25"/>
      <c r="M399" s="26"/>
      <c r="N399" s="26"/>
      <c r="P399" s="21"/>
    </row>
    <row r="400" ht="15.75" customHeight="1">
      <c r="C400" s="21"/>
      <c r="D400" s="21"/>
      <c r="E400" s="22"/>
      <c r="F400" s="23"/>
      <c r="G400" s="24"/>
      <c r="H400" s="24"/>
      <c r="I400" s="7"/>
      <c r="J400" s="7"/>
      <c r="K400" s="25"/>
      <c r="M400" s="26"/>
      <c r="N400" s="26"/>
      <c r="P400" s="21"/>
    </row>
    <row r="401" ht="15.75" customHeight="1">
      <c r="C401" s="21"/>
      <c r="D401" s="21"/>
      <c r="E401" s="22"/>
      <c r="F401" s="23"/>
      <c r="G401" s="24"/>
      <c r="H401" s="24"/>
      <c r="I401" s="7"/>
      <c r="J401" s="7"/>
      <c r="K401" s="25"/>
      <c r="M401" s="26"/>
      <c r="N401" s="26"/>
      <c r="P401" s="21"/>
    </row>
    <row r="402" ht="15.75" customHeight="1">
      <c r="C402" s="21"/>
      <c r="D402" s="21"/>
      <c r="E402" s="22"/>
      <c r="F402" s="23"/>
      <c r="G402" s="24"/>
      <c r="H402" s="24"/>
      <c r="I402" s="7"/>
      <c r="J402" s="7"/>
      <c r="K402" s="25"/>
      <c r="M402" s="26"/>
      <c r="N402" s="26"/>
      <c r="P402" s="21"/>
    </row>
    <row r="403" ht="15.75" customHeight="1">
      <c r="C403" s="21"/>
      <c r="D403" s="21"/>
      <c r="E403" s="22"/>
      <c r="F403" s="23"/>
      <c r="G403" s="24"/>
      <c r="H403" s="24"/>
      <c r="I403" s="7"/>
      <c r="J403" s="7"/>
      <c r="K403" s="25"/>
      <c r="M403" s="26"/>
      <c r="N403" s="26"/>
      <c r="P403" s="21"/>
    </row>
    <row r="404" ht="15.75" customHeight="1">
      <c r="C404" s="21"/>
      <c r="D404" s="21"/>
      <c r="E404" s="22"/>
      <c r="F404" s="23"/>
      <c r="G404" s="24"/>
      <c r="H404" s="24"/>
      <c r="I404" s="7"/>
      <c r="J404" s="7"/>
      <c r="K404" s="25"/>
      <c r="M404" s="26"/>
      <c r="N404" s="26"/>
      <c r="P404" s="21"/>
    </row>
    <row r="405" ht="15.75" customHeight="1">
      <c r="C405" s="21"/>
      <c r="D405" s="21"/>
      <c r="E405" s="22"/>
      <c r="F405" s="23"/>
      <c r="G405" s="24"/>
      <c r="H405" s="24"/>
      <c r="I405" s="7"/>
      <c r="J405" s="7"/>
      <c r="K405" s="25"/>
      <c r="M405" s="26"/>
      <c r="N405" s="26"/>
      <c r="P405" s="21"/>
    </row>
    <row r="406" ht="15.75" customHeight="1">
      <c r="C406" s="21"/>
      <c r="D406" s="21"/>
      <c r="E406" s="22"/>
      <c r="F406" s="23"/>
      <c r="G406" s="24"/>
      <c r="H406" s="24"/>
      <c r="I406" s="7"/>
      <c r="J406" s="7"/>
      <c r="K406" s="25"/>
      <c r="M406" s="26"/>
      <c r="N406" s="26"/>
      <c r="P406" s="21"/>
    </row>
    <row r="407" ht="15.75" customHeight="1">
      <c r="C407" s="21"/>
      <c r="D407" s="21"/>
      <c r="E407" s="22"/>
      <c r="F407" s="23"/>
      <c r="G407" s="24"/>
      <c r="H407" s="24"/>
      <c r="I407" s="7"/>
      <c r="J407" s="7"/>
      <c r="K407" s="25"/>
      <c r="M407" s="26"/>
      <c r="N407" s="26"/>
      <c r="P407" s="21"/>
    </row>
    <row r="408" ht="15.75" customHeight="1">
      <c r="C408" s="21"/>
      <c r="D408" s="21"/>
      <c r="E408" s="22"/>
      <c r="F408" s="23"/>
      <c r="G408" s="24"/>
      <c r="H408" s="24"/>
      <c r="I408" s="7"/>
      <c r="J408" s="7"/>
      <c r="K408" s="25"/>
      <c r="M408" s="26"/>
      <c r="N408" s="26"/>
      <c r="P408" s="21"/>
    </row>
    <row r="409" ht="15.75" customHeight="1">
      <c r="C409" s="21"/>
      <c r="D409" s="21"/>
      <c r="E409" s="22"/>
      <c r="F409" s="23"/>
      <c r="G409" s="24"/>
      <c r="H409" s="24"/>
      <c r="I409" s="7"/>
      <c r="J409" s="7"/>
      <c r="K409" s="25"/>
      <c r="M409" s="26"/>
      <c r="N409" s="26"/>
      <c r="P409" s="21"/>
    </row>
    <row r="410" ht="15.75" customHeight="1">
      <c r="C410" s="21"/>
      <c r="D410" s="21"/>
      <c r="E410" s="22"/>
      <c r="F410" s="23"/>
      <c r="G410" s="24"/>
      <c r="H410" s="24"/>
      <c r="I410" s="7"/>
      <c r="J410" s="7"/>
      <c r="K410" s="25"/>
      <c r="M410" s="26"/>
      <c r="N410" s="26"/>
      <c r="P410" s="21"/>
    </row>
    <row r="411" ht="15.75" customHeight="1">
      <c r="C411" s="21"/>
      <c r="D411" s="21"/>
      <c r="E411" s="22"/>
      <c r="F411" s="23"/>
      <c r="G411" s="24"/>
      <c r="H411" s="24"/>
      <c r="I411" s="7"/>
      <c r="J411" s="7"/>
      <c r="K411" s="25"/>
      <c r="M411" s="26"/>
      <c r="N411" s="26"/>
      <c r="P411" s="21"/>
    </row>
    <row r="412" ht="15.75" customHeight="1">
      <c r="C412" s="21"/>
      <c r="D412" s="21"/>
      <c r="E412" s="22"/>
      <c r="F412" s="23"/>
      <c r="G412" s="24"/>
      <c r="H412" s="24"/>
      <c r="I412" s="7"/>
      <c r="J412" s="7"/>
      <c r="K412" s="25"/>
      <c r="M412" s="26"/>
      <c r="N412" s="26"/>
      <c r="P412" s="21"/>
    </row>
    <row r="413" ht="15.75" customHeight="1">
      <c r="C413" s="21"/>
      <c r="D413" s="21"/>
      <c r="E413" s="22"/>
      <c r="F413" s="23"/>
      <c r="G413" s="24"/>
      <c r="H413" s="24"/>
      <c r="I413" s="7"/>
      <c r="J413" s="7"/>
      <c r="K413" s="25"/>
      <c r="M413" s="26"/>
      <c r="N413" s="26"/>
      <c r="P413" s="21"/>
    </row>
    <row r="414" ht="15.75" customHeight="1">
      <c r="C414" s="21"/>
      <c r="D414" s="21"/>
      <c r="E414" s="22"/>
      <c r="F414" s="23"/>
      <c r="G414" s="24"/>
      <c r="H414" s="24"/>
      <c r="I414" s="7"/>
      <c r="J414" s="7"/>
      <c r="K414" s="25"/>
      <c r="M414" s="26"/>
      <c r="N414" s="26"/>
      <c r="P414" s="21"/>
    </row>
    <row r="415" ht="15.75" customHeight="1">
      <c r="C415" s="21"/>
      <c r="D415" s="21"/>
      <c r="E415" s="22"/>
      <c r="F415" s="23"/>
      <c r="G415" s="24"/>
      <c r="H415" s="24"/>
      <c r="I415" s="7"/>
      <c r="J415" s="7"/>
      <c r="K415" s="25"/>
      <c r="M415" s="26"/>
      <c r="N415" s="26"/>
      <c r="P415" s="21"/>
    </row>
    <row r="416" ht="15.75" customHeight="1">
      <c r="C416" s="21"/>
      <c r="D416" s="21"/>
      <c r="E416" s="22"/>
      <c r="F416" s="23"/>
      <c r="G416" s="24"/>
      <c r="H416" s="24"/>
      <c r="I416" s="7"/>
      <c r="J416" s="7"/>
      <c r="K416" s="25"/>
      <c r="M416" s="26"/>
      <c r="N416" s="26"/>
      <c r="P416" s="21"/>
    </row>
    <row r="417" ht="15.75" customHeight="1">
      <c r="C417" s="21"/>
      <c r="D417" s="21"/>
      <c r="E417" s="22"/>
      <c r="F417" s="23"/>
      <c r="G417" s="24"/>
      <c r="H417" s="24"/>
      <c r="I417" s="7"/>
      <c r="J417" s="7"/>
      <c r="K417" s="25"/>
      <c r="M417" s="26"/>
      <c r="N417" s="26"/>
      <c r="P417" s="21"/>
    </row>
    <row r="418" ht="15.75" customHeight="1">
      <c r="C418" s="21"/>
      <c r="D418" s="21"/>
      <c r="E418" s="22"/>
      <c r="F418" s="23"/>
      <c r="G418" s="24"/>
      <c r="H418" s="24"/>
      <c r="I418" s="7"/>
      <c r="J418" s="7"/>
      <c r="K418" s="25"/>
      <c r="M418" s="26"/>
      <c r="N418" s="26"/>
      <c r="P418" s="21"/>
    </row>
    <row r="419" ht="15.75" customHeight="1">
      <c r="C419" s="21"/>
      <c r="D419" s="21"/>
      <c r="E419" s="22"/>
      <c r="F419" s="23"/>
      <c r="G419" s="24"/>
      <c r="H419" s="24"/>
      <c r="I419" s="7"/>
      <c r="J419" s="7"/>
      <c r="K419" s="25"/>
      <c r="M419" s="26"/>
      <c r="N419" s="26"/>
      <c r="P419" s="21"/>
    </row>
    <row r="420" ht="15.75" customHeight="1">
      <c r="C420" s="21"/>
      <c r="D420" s="21"/>
      <c r="E420" s="22"/>
      <c r="F420" s="23"/>
      <c r="G420" s="24"/>
      <c r="H420" s="24"/>
      <c r="I420" s="7"/>
      <c r="J420" s="7"/>
      <c r="K420" s="25"/>
      <c r="M420" s="26"/>
      <c r="N420" s="26"/>
      <c r="P420" s="21"/>
    </row>
    <row r="421" ht="15.75" customHeight="1">
      <c r="C421" s="21"/>
      <c r="D421" s="21"/>
      <c r="E421" s="22"/>
      <c r="F421" s="23"/>
      <c r="G421" s="24"/>
      <c r="H421" s="24"/>
      <c r="I421" s="7"/>
      <c r="J421" s="7"/>
      <c r="K421" s="25"/>
      <c r="M421" s="26"/>
      <c r="N421" s="26"/>
      <c r="P421" s="21"/>
    </row>
    <row r="422" ht="15.75" customHeight="1">
      <c r="C422" s="21"/>
      <c r="D422" s="21"/>
      <c r="E422" s="22"/>
      <c r="F422" s="23"/>
      <c r="G422" s="24"/>
      <c r="H422" s="24"/>
      <c r="I422" s="7"/>
      <c r="J422" s="7"/>
      <c r="K422" s="25"/>
      <c r="M422" s="26"/>
      <c r="N422" s="26"/>
      <c r="P422" s="21"/>
    </row>
    <row r="423" ht="15.75" customHeight="1">
      <c r="C423" s="21"/>
      <c r="D423" s="21"/>
      <c r="E423" s="22"/>
      <c r="F423" s="23"/>
      <c r="G423" s="24"/>
      <c r="H423" s="24"/>
      <c r="I423" s="7"/>
      <c r="J423" s="7"/>
      <c r="K423" s="25"/>
      <c r="M423" s="26"/>
      <c r="N423" s="26"/>
      <c r="P423" s="21"/>
    </row>
    <row r="424" ht="15.75" customHeight="1">
      <c r="C424" s="21"/>
      <c r="D424" s="21"/>
      <c r="E424" s="22"/>
      <c r="F424" s="23"/>
      <c r="G424" s="24"/>
      <c r="H424" s="24"/>
      <c r="I424" s="7"/>
      <c r="J424" s="7"/>
      <c r="K424" s="25"/>
      <c r="M424" s="26"/>
      <c r="N424" s="26"/>
      <c r="P424" s="21"/>
    </row>
    <row r="425" ht="15.75" customHeight="1">
      <c r="C425" s="21"/>
      <c r="D425" s="21"/>
      <c r="E425" s="22"/>
      <c r="F425" s="23"/>
      <c r="G425" s="24"/>
      <c r="H425" s="24"/>
      <c r="I425" s="7"/>
      <c r="J425" s="7"/>
      <c r="K425" s="25"/>
      <c r="M425" s="26"/>
      <c r="N425" s="26"/>
      <c r="P425" s="21"/>
    </row>
    <row r="426" ht="15.75" customHeight="1">
      <c r="C426" s="21"/>
      <c r="D426" s="21"/>
      <c r="E426" s="22"/>
      <c r="F426" s="23"/>
      <c r="G426" s="24"/>
      <c r="H426" s="24"/>
      <c r="I426" s="7"/>
      <c r="J426" s="7"/>
      <c r="K426" s="25"/>
      <c r="M426" s="26"/>
      <c r="N426" s="26"/>
      <c r="P426" s="21"/>
    </row>
    <row r="427" ht="15.75" customHeight="1">
      <c r="C427" s="21"/>
      <c r="D427" s="21"/>
      <c r="E427" s="22"/>
      <c r="F427" s="23"/>
      <c r="G427" s="24"/>
      <c r="H427" s="24"/>
      <c r="I427" s="7"/>
      <c r="J427" s="7"/>
      <c r="K427" s="25"/>
      <c r="M427" s="26"/>
      <c r="N427" s="26"/>
      <c r="P427" s="21"/>
    </row>
    <row r="428" ht="15.75" customHeight="1">
      <c r="C428" s="21"/>
      <c r="D428" s="21"/>
      <c r="E428" s="22"/>
      <c r="F428" s="23"/>
      <c r="G428" s="24"/>
      <c r="H428" s="24"/>
      <c r="I428" s="7"/>
      <c r="J428" s="7"/>
      <c r="K428" s="25"/>
      <c r="M428" s="26"/>
      <c r="N428" s="26"/>
      <c r="P428" s="21"/>
    </row>
    <row r="429" ht="15.75" customHeight="1">
      <c r="C429" s="21"/>
      <c r="D429" s="21"/>
      <c r="E429" s="22"/>
      <c r="F429" s="23"/>
      <c r="G429" s="24"/>
      <c r="H429" s="24"/>
      <c r="I429" s="7"/>
      <c r="J429" s="7"/>
      <c r="K429" s="25"/>
      <c r="M429" s="26"/>
      <c r="N429" s="26"/>
      <c r="P429" s="21"/>
    </row>
    <row r="430" ht="15.75" customHeight="1">
      <c r="C430" s="21"/>
      <c r="D430" s="21"/>
      <c r="E430" s="22"/>
      <c r="F430" s="23"/>
      <c r="G430" s="24"/>
      <c r="H430" s="24"/>
      <c r="I430" s="7"/>
      <c r="J430" s="7"/>
      <c r="K430" s="25"/>
      <c r="M430" s="26"/>
      <c r="N430" s="26"/>
      <c r="P430" s="21"/>
    </row>
    <row r="431" ht="15.75" customHeight="1">
      <c r="C431" s="21"/>
      <c r="D431" s="21"/>
      <c r="E431" s="22"/>
      <c r="F431" s="23"/>
      <c r="G431" s="24"/>
      <c r="H431" s="24"/>
      <c r="I431" s="7"/>
      <c r="J431" s="7"/>
      <c r="K431" s="25"/>
      <c r="M431" s="26"/>
      <c r="N431" s="26"/>
      <c r="P431" s="21"/>
    </row>
    <row r="432" ht="15.75" customHeight="1">
      <c r="C432" s="21"/>
      <c r="D432" s="21"/>
      <c r="E432" s="22"/>
      <c r="F432" s="23"/>
      <c r="G432" s="24"/>
      <c r="H432" s="24"/>
      <c r="I432" s="7"/>
      <c r="J432" s="7"/>
      <c r="K432" s="25"/>
      <c r="M432" s="26"/>
      <c r="N432" s="26"/>
      <c r="P432" s="21"/>
    </row>
    <row r="433" ht="15.75" customHeight="1">
      <c r="C433" s="21"/>
      <c r="D433" s="21"/>
      <c r="E433" s="22"/>
      <c r="F433" s="23"/>
      <c r="G433" s="24"/>
      <c r="H433" s="24"/>
      <c r="I433" s="7"/>
      <c r="J433" s="7"/>
      <c r="K433" s="25"/>
      <c r="M433" s="26"/>
      <c r="N433" s="26"/>
      <c r="P433" s="21"/>
    </row>
    <row r="434" ht="15.75" customHeight="1">
      <c r="C434" s="21"/>
      <c r="D434" s="21"/>
      <c r="E434" s="22"/>
      <c r="F434" s="23"/>
      <c r="G434" s="24"/>
      <c r="H434" s="24"/>
      <c r="I434" s="7"/>
      <c r="J434" s="7"/>
      <c r="K434" s="25"/>
      <c r="M434" s="26"/>
      <c r="N434" s="26"/>
      <c r="P434" s="21"/>
    </row>
    <row r="435" ht="15.75" customHeight="1">
      <c r="C435" s="21"/>
      <c r="D435" s="21"/>
      <c r="E435" s="22"/>
      <c r="F435" s="23"/>
      <c r="G435" s="24"/>
      <c r="H435" s="24"/>
      <c r="I435" s="7"/>
      <c r="J435" s="7"/>
      <c r="K435" s="25"/>
      <c r="M435" s="26"/>
      <c r="N435" s="26"/>
      <c r="P435" s="21"/>
    </row>
    <row r="436" ht="15.75" customHeight="1">
      <c r="C436" s="21"/>
      <c r="D436" s="21"/>
      <c r="E436" s="22"/>
      <c r="F436" s="23"/>
      <c r="G436" s="24"/>
      <c r="H436" s="24"/>
      <c r="I436" s="7"/>
      <c r="J436" s="7"/>
      <c r="K436" s="25"/>
      <c r="M436" s="26"/>
      <c r="N436" s="26"/>
      <c r="P436" s="21"/>
    </row>
    <row r="437" ht="15.75" customHeight="1">
      <c r="C437" s="21"/>
      <c r="D437" s="21"/>
      <c r="E437" s="22"/>
      <c r="F437" s="23"/>
      <c r="G437" s="24"/>
      <c r="H437" s="24"/>
      <c r="I437" s="7"/>
      <c r="J437" s="7"/>
      <c r="K437" s="25"/>
      <c r="M437" s="26"/>
      <c r="N437" s="26"/>
      <c r="P437" s="21"/>
    </row>
    <row r="438" ht="15.75" customHeight="1">
      <c r="C438" s="21"/>
      <c r="D438" s="21"/>
      <c r="E438" s="22"/>
      <c r="F438" s="23"/>
      <c r="G438" s="24"/>
      <c r="H438" s="24"/>
      <c r="I438" s="7"/>
      <c r="J438" s="7"/>
      <c r="K438" s="25"/>
      <c r="M438" s="26"/>
      <c r="N438" s="26"/>
      <c r="P438" s="21"/>
    </row>
    <row r="439" ht="15.75" customHeight="1">
      <c r="C439" s="21"/>
      <c r="D439" s="21"/>
      <c r="E439" s="22"/>
      <c r="F439" s="23"/>
      <c r="G439" s="24"/>
      <c r="H439" s="24"/>
      <c r="I439" s="7"/>
      <c r="J439" s="7"/>
      <c r="K439" s="25"/>
      <c r="M439" s="26"/>
      <c r="N439" s="26"/>
      <c r="P439" s="21"/>
    </row>
    <row r="440" ht="15.75" customHeight="1">
      <c r="C440" s="21"/>
      <c r="D440" s="21"/>
      <c r="E440" s="22"/>
      <c r="F440" s="23"/>
      <c r="G440" s="24"/>
      <c r="H440" s="24"/>
      <c r="I440" s="7"/>
      <c r="J440" s="7"/>
      <c r="K440" s="25"/>
      <c r="M440" s="26"/>
      <c r="N440" s="26"/>
      <c r="P440" s="21"/>
    </row>
    <row r="441" ht="15.75" customHeight="1">
      <c r="C441" s="21"/>
      <c r="D441" s="21"/>
      <c r="E441" s="22"/>
      <c r="F441" s="23"/>
      <c r="G441" s="24"/>
      <c r="H441" s="24"/>
      <c r="I441" s="7"/>
      <c r="J441" s="7"/>
      <c r="K441" s="25"/>
      <c r="M441" s="26"/>
      <c r="N441" s="26"/>
      <c r="P441" s="21"/>
    </row>
    <row r="442" ht="15.75" customHeight="1">
      <c r="C442" s="21"/>
      <c r="D442" s="21"/>
      <c r="E442" s="22"/>
      <c r="F442" s="23"/>
      <c r="G442" s="24"/>
      <c r="H442" s="24"/>
      <c r="I442" s="7"/>
      <c r="J442" s="7"/>
      <c r="K442" s="25"/>
      <c r="M442" s="26"/>
      <c r="N442" s="26"/>
      <c r="P442" s="21"/>
    </row>
    <row r="443" ht="15.75" customHeight="1">
      <c r="C443" s="21"/>
      <c r="D443" s="21"/>
      <c r="E443" s="22"/>
      <c r="F443" s="23"/>
      <c r="G443" s="24"/>
      <c r="H443" s="24"/>
      <c r="I443" s="7"/>
      <c r="J443" s="7"/>
      <c r="K443" s="25"/>
      <c r="M443" s="26"/>
      <c r="N443" s="26"/>
      <c r="P443" s="21"/>
    </row>
    <row r="444" ht="15.75" customHeight="1">
      <c r="C444" s="21"/>
      <c r="D444" s="21"/>
      <c r="E444" s="22"/>
      <c r="F444" s="23"/>
      <c r="G444" s="24"/>
      <c r="H444" s="24"/>
      <c r="I444" s="7"/>
      <c r="J444" s="7"/>
      <c r="K444" s="25"/>
      <c r="M444" s="26"/>
      <c r="N444" s="26"/>
      <c r="P444" s="21"/>
    </row>
    <row r="445" ht="15.75" customHeight="1">
      <c r="C445" s="21"/>
      <c r="D445" s="21"/>
      <c r="E445" s="22"/>
      <c r="F445" s="23"/>
      <c r="G445" s="24"/>
      <c r="H445" s="24"/>
      <c r="I445" s="7"/>
      <c r="J445" s="7"/>
      <c r="K445" s="25"/>
      <c r="M445" s="26"/>
      <c r="N445" s="26"/>
      <c r="P445" s="21"/>
    </row>
    <row r="446" ht="15.75" customHeight="1">
      <c r="C446" s="21"/>
      <c r="D446" s="21"/>
      <c r="E446" s="22"/>
      <c r="F446" s="23"/>
      <c r="G446" s="24"/>
      <c r="H446" s="24"/>
      <c r="I446" s="7"/>
      <c r="J446" s="7"/>
      <c r="K446" s="25"/>
      <c r="M446" s="26"/>
      <c r="N446" s="26"/>
      <c r="P446" s="21"/>
    </row>
    <row r="447" ht="15.75" customHeight="1">
      <c r="C447" s="21"/>
      <c r="D447" s="21"/>
      <c r="E447" s="22"/>
      <c r="F447" s="23"/>
      <c r="G447" s="24"/>
      <c r="H447" s="24"/>
      <c r="I447" s="7"/>
      <c r="J447" s="7"/>
      <c r="K447" s="25"/>
      <c r="M447" s="26"/>
      <c r="N447" s="26"/>
      <c r="P447" s="21"/>
    </row>
    <row r="448" ht="15.75" customHeight="1">
      <c r="C448" s="21"/>
      <c r="D448" s="21"/>
      <c r="E448" s="22"/>
      <c r="F448" s="23"/>
      <c r="G448" s="24"/>
      <c r="H448" s="24"/>
      <c r="I448" s="7"/>
      <c r="J448" s="7"/>
      <c r="K448" s="25"/>
      <c r="M448" s="26"/>
      <c r="N448" s="26"/>
      <c r="P448" s="21"/>
    </row>
    <row r="449" ht="15.75" customHeight="1">
      <c r="C449" s="21"/>
      <c r="D449" s="21"/>
      <c r="E449" s="22"/>
      <c r="F449" s="23"/>
      <c r="G449" s="24"/>
      <c r="H449" s="24"/>
      <c r="I449" s="7"/>
      <c r="J449" s="7"/>
      <c r="K449" s="25"/>
      <c r="M449" s="26"/>
      <c r="N449" s="26"/>
      <c r="P449" s="21"/>
    </row>
    <row r="450" ht="15.75" customHeight="1">
      <c r="C450" s="21"/>
      <c r="D450" s="21"/>
      <c r="E450" s="22"/>
      <c r="F450" s="23"/>
      <c r="G450" s="24"/>
      <c r="H450" s="24"/>
      <c r="I450" s="7"/>
      <c r="J450" s="7"/>
      <c r="K450" s="25"/>
      <c r="M450" s="26"/>
      <c r="N450" s="26"/>
      <c r="P450" s="21"/>
    </row>
    <row r="451" ht="15.75" customHeight="1">
      <c r="C451" s="21"/>
      <c r="D451" s="21"/>
      <c r="E451" s="22"/>
      <c r="F451" s="23"/>
      <c r="G451" s="24"/>
      <c r="H451" s="24"/>
      <c r="I451" s="7"/>
      <c r="J451" s="7"/>
      <c r="K451" s="25"/>
      <c r="M451" s="26"/>
      <c r="N451" s="26"/>
      <c r="P451" s="21"/>
    </row>
    <row r="452" ht="15.75" customHeight="1">
      <c r="C452" s="21"/>
      <c r="D452" s="21"/>
      <c r="E452" s="22"/>
      <c r="F452" s="23"/>
      <c r="G452" s="24"/>
      <c r="H452" s="24"/>
      <c r="I452" s="7"/>
      <c r="J452" s="7"/>
      <c r="K452" s="25"/>
      <c r="M452" s="26"/>
      <c r="N452" s="26"/>
      <c r="P452" s="21"/>
    </row>
    <row r="453" ht="15.75" customHeight="1">
      <c r="C453" s="21"/>
      <c r="D453" s="21"/>
      <c r="E453" s="22"/>
      <c r="F453" s="23"/>
      <c r="G453" s="24"/>
      <c r="H453" s="24"/>
      <c r="I453" s="7"/>
      <c r="J453" s="7"/>
      <c r="K453" s="25"/>
      <c r="M453" s="26"/>
      <c r="N453" s="26"/>
      <c r="P453" s="21"/>
    </row>
    <row r="454" ht="15.75" customHeight="1">
      <c r="C454" s="21"/>
      <c r="D454" s="21"/>
      <c r="E454" s="22"/>
      <c r="F454" s="23"/>
      <c r="G454" s="24"/>
      <c r="H454" s="24"/>
      <c r="I454" s="7"/>
      <c r="J454" s="7"/>
      <c r="K454" s="25"/>
      <c r="M454" s="26"/>
      <c r="N454" s="26"/>
      <c r="P454" s="21"/>
    </row>
    <row r="455" ht="15.75" customHeight="1">
      <c r="C455" s="21"/>
      <c r="D455" s="21"/>
      <c r="E455" s="22"/>
      <c r="F455" s="23"/>
      <c r="G455" s="24"/>
      <c r="H455" s="24"/>
      <c r="I455" s="7"/>
      <c r="J455" s="7"/>
      <c r="K455" s="25"/>
      <c r="M455" s="26"/>
      <c r="N455" s="26"/>
      <c r="P455" s="21"/>
    </row>
    <row r="456" ht="15.75" customHeight="1">
      <c r="C456" s="21"/>
      <c r="D456" s="21"/>
      <c r="E456" s="22"/>
      <c r="F456" s="23"/>
      <c r="G456" s="24"/>
      <c r="H456" s="24"/>
      <c r="I456" s="7"/>
      <c r="J456" s="7"/>
      <c r="K456" s="25"/>
      <c r="M456" s="26"/>
      <c r="N456" s="26"/>
      <c r="P456" s="21"/>
    </row>
    <row r="457" ht="15.75" customHeight="1">
      <c r="C457" s="21"/>
      <c r="D457" s="21"/>
      <c r="E457" s="22"/>
      <c r="F457" s="23"/>
      <c r="G457" s="24"/>
      <c r="H457" s="24"/>
      <c r="I457" s="7"/>
      <c r="J457" s="7"/>
      <c r="K457" s="25"/>
      <c r="M457" s="26"/>
      <c r="N457" s="26"/>
      <c r="P457" s="21"/>
    </row>
    <row r="458" ht="15.75" customHeight="1">
      <c r="C458" s="21"/>
      <c r="D458" s="21"/>
      <c r="E458" s="22"/>
      <c r="F458" s="23"/>
      <c r="G458" s="24"/>
      <c r="H458" s="24"/>
      <c r="I458" s="7"/>
      <c r="J458" s="7"/>
      <c r="K458" s="25"/>
      <c r="M458" s="26"/>
      <c r="N458" s="26"/>
      <c r="P458" s="21"/>
    </row>
    <row r="459" ht="15.75" customHeight="1">
      <c r="C459" s="21"/>
      <c r="D459" s="21"/>
      <c r="E459" s="22"/>
      <c r="F459" s="23"/>
      <c r="G459" s="24"/>
      <c r="H459" s="24"/>
      <c r="I459" s="7"/>
      <c r="J459" s="7"/>
      <c r="K459" s="25"/>
      <c r="M459" s="26"/>
      <c r="N459" s="26"/>
      <c r="P459" s="21"/>
    </row>
    <row r="460" ht="15.75" customHeight="1">
      <c r="C460" s="21"/>
      <c r="D460" s="21"/>
      <c r="E460" s="22"/>
      <c r="F460" s="23"/>
      <c r="G460" s="24"/>
      <c r="H460" s="24"/>
      <c r="I460" s="7"/>
      <c r="J460" s="7"/>
      <c r="K460" s="25"/>
      <c r="M460" s="26"/>
      <c r="N460" s="26"/>
      <c r="P460" s="21"/>
    </row>
    <row r="461" ht="15.75" customHeight="1">
      <c r="C461" s="21"/>
      <c r="D461" s="21"/>
      <c r="E461" s="22"/>
      <c r="F461" s="23"/>
      <c r="G461" s="24"/>
      <c r="H461" s="24"/>
      <c r="I461" s="7"/>
      <c r="J461" s="7"/>
      <c r="K461" s="25"/>
      <c r="M461" s="26"/>
      <c r="N461" s="26"/>
      <c r="P461" s="21"/>
    </row>
    <row r="462" ht="15.75" customHeight="1">
      <c r="C462" s="21"/>
      <c r="D462" s="21"/>
      <c r="E462" s="22"/>
      <c r="F462" s="23"/>
      <c r="G462" s="24"/>
      <c r="H462" s="24"/>
      <c r="I462" s="7"/>
      <c r="J462" s="7"/>
      <c r="K462" s="25"/>
      <c r="M462" s="26"/>
      <c r="N462" s="26"/>
      <c r="P462" s="21"/>
    </row>
    <row r="463" ht="15.75" customHeight="1">
      <c r="C463" s="21"/>
      <c r="D463" s="21"/>
      <c r="E463" s="22"/>
      <c r="F463" s="23"/>
      <c r="G463" s="24"/>
      <c r="H463" s="24"/>
      <c r="I463" s="7"/>
      <c r="J463" s="7"/>
      <c r="K463" s="25"/>
      <c r="M463" s="26"/>
      <c r="N463" s="26"/>
      <c r="P463" s="21"/>
    </row>
    <row r="464" ht="15.75" customHeight="1">
      <c r="C464" s="21"/>
      <c r="D464" s="21"/>
      <c r="E464" s="22"/>
      <c r="F464" s="23"/>
      <c r="G464" s="24"/>
      <c r="H464" s="24"/>
      <c r="I464" s="7"/>
      <c r="J464" s="7"/>
      <c r="K464" s="25"/>
      <c r="M464" s="26"/>
      <c r="N464" s="26"/>
      <c r="P464" s="21"/>
    </row>
    <row r="465" ht="15.75" customHeight="1">
      <c r="C465" s="21"/>
      <c r="D465" s="21"/>
      <c r="E465" s="22"/>
      <c r="F465" s="23"/>
      <c r="G465" s="24"/>
      <c r="H465" s="24"/>
      <c r="I465" s="7"/>
      <c r="J465" s="7"/>
      <c r="K465" s="25"/>
      <c r="M465" s="26"/>
      <c r="N465" s="26"/>
      <c r="P465" s="21"/>
    </row>
    <row r="466" ht="15.75" customHeight="1">
      <c r="C466" s="21"/>
      <c r="D466" s="21"/>
      <c r="E466" s="22"/>
      <c r="F466" s="23"/>
      <c r="G466" s="24"/>
      <c r="H466" s="24"/>
      <c r="I466" s="7"/>
      <c r="J466" s="7"/>
      <c r="K466" s="25"/>
      <c r="M466" s="26"/>
      <c r="N466" s="26"/>
      <c r="P466" s="21"/>
    </row>
    <row r="467" ht="15.75" customHeight="1">
      <c r="C467" s="21"/>
      <c r="D467" s="21"/>
      <c r="E467" s="22"/>
      <c r="F467" s="23"/>
      <c r="G467" s="24"/>
      <c r="H467" s="24"/>
      <c r="I467" s="7"/>
      <c r="J467" s="7"/>
      <c r="K467" s="25"/>
      <c r="M467" s="26"/>
      <c r="N467" s="26"/>
      <c r="P467" s="21"/>
    </row>
    <row r="468" ht="15.75" customHeight="1">
      <c r="C468" s="21"/>
      <c r="D468" s="21"/>
      <c r="E468" s="22"/>
      <c r="F468" s="23"/>
      <c r="G468" s="24"/>
      <c r="H468" s="24"/>
      <c r="I468" s="7"/>
      <c r="J468" s="7"/>
      <c r="K468" s="25"/>
      <c r="M468" s="26"/>
      <c r="N468" s="26"/>
      <c r="P468" s="21"/>
    </row>
    <row r="469" ht="15.75" customHeight="1">
      <c r="C469" s="21"/>
      <c r="D469" s="21"/>
      <c r="E469" s="22"/>
      <c r="F469" s="23"/>
      <c r="G469" s="24"/>
      <c r="H469" s="24"/>
      <c r="I469" s="7"/>
      <c r="J469" s="7"/>
      <c r="K469" s="25"/>
      <c r="M469" s="26"/>
      <c r="N469" s="26"/>
      <c r="P469" s="21"/>
    </row>
    <row r="470" ht="15.75" customHeight="1">
      <c r="C470" s="21"/>
      <c r="D470" s="21"/>
      <c r="E470" s="22"/>
      <c r="F470" s="23"/>
      <c r="G470" s="24"/>
      <c r="H470" s="24"/>
      <c r="I470" s="7"/>
      <c r="J470" s="7"/>
      <c r="K470" s="25"/>
      <c r="M470" s="26"/>
      <c r="N470" s="26"/>
      <c r="P470" s="21"/>
    </row>
    <row r="471" ht="15.75" customHeight="1">
      <c r="C471" s="21"/>
      <c r="D471" s="21"/>
      <c r="E471" s="22"/>
      <c r="F471" s="23"/>
      <c r="G471" s="24"/>
      <c r="H471" s="24"/>
      <c r="I471" s="7"/>
      <c r="J471" s="7"/>
      <c r="K471" s="25"/>
      <c r="M471" s="26"/>
      <c r="N471" s="26"/>
      <c r="P471" s="21"/>
    </row>
    <row r="472" ht="15.75" customHeight="1">
      <c r="C472" s="21"/>
      <c r="D472" s="21"/>
      <c r="E472" s="22"/>
      <c r="F472" s="23"/>
      <c r="G472" s="24"/>
      <c r="H472" s="24"/>
      <c r="I472" s="7"/>
      <c r="J472" s="7"/>
      <c r="K472" s="25"/>
      <c r="M472" s="26"/>
      <c r="N472" s="26"/>
      <c r="P472" s="21"/>
    </row>
    <row r="473" ht="15.75" customHeight="1">
      <c r="C473" s="21"/>
      <c r="D473" s="21"/>
      <c r="E473" s="22"/>
      <c r="F473" s="23"/>
      <c r="G473" s="24"/>
      <c r="H473" s="24"/>
      <c r="I473" s="7"/>
      <c r="J473" s="7"/>
      <c r="K473" s="25"/>
      <c r="M473" s="26"/>
      <c r="N473" s="26"/>
      <c r="P473" s="21"/>
    </row>
    <row r="474" ht="15.75" customHeight="1">
      <c r="C474" s="21"/>
      <c r="D474" s="21"/>
      <c r="E474" s="22"/>
      <c r="F474" s="23"/>
      <c r="G474" s="24"/>
      <c r="H474" s="24"/>
      <c r="I474" s="7"/>
      <c r="J474" s="7"/>
      <c r="K474" s="25"/>
      <c r="M474" s="26"/>
      <c r="N474" s="26"/>
      <c r="P474" s="21"/>
    </row>
    <row r="475" ht="15.75" customHeight="1">
      <c r="C475" s="21"/>
      <c r="D475" s="21"/>
      <c r="E475" s="22"/>
      <c r="F475" s="23"/>
      <c r="G475" s="24"/>
      <c r="H475" s="24"/>
      <c r="I475" s="7"/>
      <c r="J475" s="7"/>
      <c r="K475" s="25"/>
      <c r="M475" s="26"/>
      <c r="N475" s="26"/>
      <c r="P475" s="21"/>
    </row>
    <row r="476" ht="15.75" customHeight="1">
      <c r="C476" s="21"/>
      <c r="D476" s="21"/>
      <c r="E476" s="22"/>
      <c r="F476" s="23"/>
      <c r="G476" s="24"/>
      <c r="H476" s="24"/>
      <c r="I476" s="7"/>
      <c r="J476" s="7"/>
      <c r="K476" s="25"/>
      <c r="M476" s="26"/>
      <c r="N476" s="26"/>
      <c r="P476" s="21"/>
    </row>
    <row r="477" ht="15.75" customHeight="1">
      <c r="C477" s="21"/>
      <c r="D477" s="21"/>
      <c r="E477" s="22"/>
      <c r="F477" s="23"/>
      <c r="G477" s="24"/>
      <c r="H477" s="24"/>
      <c r="I477" s="7"/>
      <c r="J477" s="7"/>
      <c r="K477" s="25"/>
      <c r="M477" s="26"/>
      <c r="N477" s="26"/>
      <c r="P477" s="21"/>
    </row>
    <row r="478" ht="15.75" customHeight="1">
      <c r="C478" s="21"/>
      <c r="D478" s="21"/>
      <c r="E478" s="22"/>
      <c r="F478" s="23"/>
      <c r="G478" s="24"/>
      <c r="H478" s="24"/>
      <c r="I478" s="7"/>
      <c r="J478" s="7"/>
      <c r="K478" s="25"/>
      <c r="M478" s="26"/>
      <c r="N478" s="26"/>
      <c r="P478" s="21"/>
    </row>
    <row r="479" ht="15.75" customHeight="1">
      <c r="C479" s="21"/>
      <c r="D479" s="21"/>
      <c r="E479" s="22"/>
      <c r="F479" s="23"/>
      <c r="G479" s="24"/>
      <c r="H479" s="24"/>
      <c r="I479" s="7"/>
      <c r="J479" s="7"/>
      <c r="K479" s="25"/>
      <c r="M479" s="26"/>
      <c r="N479" s="26"/>
      <c r="P479" s="21"/>
    </row>
    <row r="480" ht="15.75" customHeight="1">
      <c r="C480" s="21"/>
      <c r="D480" s="21"/>
      <c r="E480" s="22"/>
      <c r="F480" s="23"/>
      <c r="G480" s="24"/>
      <c r="H480" s="24"/>
      <c r="I480" s="7"/>
      <c r="J480" s="7"/>
      <c r="K480" s="25"/>
      <c r="M480" s="26"/>
      <c r="N480" s="26"/>
      <c r="P480" s="21"/>
    </row>
    <row r="481" ht="15.75" customHeight="1">
      <c r="C481" s="21"/>
      <c r="D481" s="21"/>
      <c r="E481" s="22"/>
      <c r="F481" s="23"/>
      <c r="G481" s="24"/>
      <c r="H481" s="24"/>
      <c r="I481" s="7"/>
      <c r="J481" s="7"/>
      <c r="K481" s="25"/>
      <c r="M481" s="26"/>
      <c r="N481" s="26"/>
      <c r="P481" s="21"/>
    </row>
    <row r="482" ht="15.75" customHeight="1">
      <c r="C482" s="21"/>
      <c r="D482" s="21"/>
      <c r="E482" s="22"/>
      <c r="F482" s="23"/>
      <c r="G482" s="24"/>
      <c r="H482" s="24"/>
      <c r="I482" s="7"/>
      <c r="J482" s="7"/>
      <c r="K482" s="25"/>
      <c r="M482" s="26"/>
      <c r="N482" s="26"/>
      <c r="P482" s="21"/>
    </row>
    <row r="483" ht="15.75" customHeight="1">
      <c r="C483" s="21"/>
      <c r="D483" s="21"/>
      <c r="E483" s="22"/>
      <c r="F483" s="23"/>
      <c r="G483" s="24"/>
      <c r="H483" s="24"/>
      <c r="I483" s="7"/>
      <c r="J483" s="7"/>
      <c r="K483" s="25"/>
      <c r="M483" s="26"/>
      <c r="N483" s="26"/>
      <c r="P483" s="21"/>
    </row>
    <row r="484" ht="15.75" customHeight="1">
      <c r="C484" s="21"/>
      <c r="D484" s="21"/>
      <c r="E484" s="22"/>
      <c r="F484" s="23"/>
      <c r="G484" s="24"/>
      <c r="H484" s="24"/>
      <c r="I484" s="7"/>
      <c r="J484" s="7"/>
      <c r="K484" s="25"/>
      <c r="M484" s="26"/>
      <c r="N484" s="26"/>
      <c r="P484" s="21"/>
    </row>
    <row r="485" ht="15.75" customHeight="1">
      <c r="C485" s="21"/>
      <c r="D485" s="21"/>
      <c r="E485" s="22"/>
      <c r="F485" s="23"/>
      <c r="G485" s="24"/>
      <c r="H485" s="24"/>
      <c r="I485" s="7"/>
      <c r="J485" s="7"/>
      <c r="K485" s="25"/>
      <c r="M485" s="26"/>
      <c r="N485" s="26"/>
      <c r="P485" s="21"/>
    </row>
    <row r="486" ht="15.75" customHeight="1">
      <c r="C486" s="21"/>
      <c r="D486" s="21"/>
      <c r="E486" s="22"/>
      <c r="F486" s="23"/>
      <c r="G486" s="24"/>
      <c r="H486" s="24"/>
      <c r="I486" s="7"/>
      <c r="J486" s="7"/>
      <c r="K486" s="25"/>
      <c r="M486" s="26"/>
      <c r="N486" s="26"/>
      <c r="P486" s="21"/>
    </row>
    <row r="487" ht="15.75" customHeight="1">
      <c r="C487" s="21"/>
      <c r="D487" s="21"/>
      <c r="E487" s="22"/>
      <c r="F487" s="23"/>
      <c r="G487" s="24"/>
      <c r="H487" s="24"/>
      <c r="I487" s="7"/>
      <c r="J487" s="7"/>
      <c r="K487" s="25"/>
      <c r="M487" s="26"/>
      <c r="N487" s="26"/>
      <c r="P487" s="21"/>
    </row>
    <row r="488" ht="15.75" customHeight="1">
      <c r="C488" s="21"/>
      <c r="D488" s="21"/>
      <c r="E488" s="22"/>
      <c r="F488" s="23"/>
      <c r="G488" s="24"/>
      <c r="H488" s="24"/>
      <c r="I488" s="7"/>
      <c r="J488" s="7"/>
      <c r="K488" s="25"/>
      <c r="M488" s="26"/>
      <c r="N488" s="26"/>
      <c r="P488" s="21"/>
    </row>
    <row r="489" ht="15.75" customHeight="1">
      <c r="C489" s="21"/>
      <c r="D489" s="21"/>
      <c r="E489" s="22"/>
      <c r="F489" s="23"/>
      <c r="G489" s="24"/>
      <c r="H489" s="24"/>
      <c r="I489" s="7"/>
      <c r="J489" s="7"/>
      <c r="K489" s="25"/>
      <c r="M489" s="26"/>
      <c r="N489" s="26"/>
      <c r="P489" s="21"/>
    </row>
    <row r="490" ht="15.75" customHeight="1">
      <c r="C490" s="21"/>
      <c r="D490" s="21"/>
      <c r="E490" s="22"/>
      <c r="F490" s="23"/>
      <c r="G490" s="24"/>
      <c r="H490" s="24"/>
      <c r="I490" s="7"/>
      <c r="J490" s="7"/>
      <c r="K490" s="25"/>
      <c r="M490" s="26"/>
      <c r="N490" s="26"/>
      <c r="P490" s="21"/>
    </row>
    <row r="491" ht="15.75" customHeight="1">
      <c r="C491" s="21"/>
      <c r="D491" s="21"/>
      <c r="E491" s="22"/>
      <c r="F491" s="23"/>
      <c r="G491" s="24"/>
      <c r="H491" s="24"/>
      <c r="I491" s="7"/>
      <c r="J491" s="7"/>
      <c r="K491" s="25"/>
      <c r="M491" s="26"/>
      <c r="N491" s="26"/>
      <c r="P491" s="21"/>
    </row>
    <row r="492" ht="15.75" customHeight="1">
      <c r="C492" s="21"/>
      <c r="D492" s="21"/>
      <c r="E492" s="22"/>
      <c r="F492" s="23"/>
      <c r="G492" s="24"/>
      <c r="H492" s="24"/>
      <c r="I492" s="7"/>
      <c r="J492" s="7"/>
      <c r="K492" s="25"/>
      <c r="M492" s="26"/>
      <c r="N492" s="26"/>
      <c r="P492" s="21"/>
    </row>
    <row r="493" ht="15.75" customHeight="1">
      <c r="C493" s="21"/>
      <c r="D493" s="21"/>
      <c r="E493" s="22"/>
      <c r="F493" s="23"/>
      <c r="G493" s="24"/>
      <c r="H493" s="24"/>
      <c r="I493" s="7"/>
      <c r="J493" s="7"/>
      <c r="K493" s="25"/>
      <c r="M493" s="26"/>
      <c r="N493" s="26"/>
      <c r="P493" s="21"/>
    </row>
    <row r="494" ht="15.75" customHeight="1">
      <c r="C494" s="21"/>
      <c r="D494" s="21"/>
      <c r="E494" s="22"/>
      <c r="F494" s="23"/>
      <c r="G494" s="24"/>
      <c r="H494" s="24"/>
      <c r="I494" s="7"/>
      <c r="J494" s="7"/>
      <c r="K494" s="25"/>
      <c r="M494" s="26"/>
      <c r="N494" s="26"/>
      <c r="P494" s="21"/>
    </row>
    <row r="495" ht="15.75" customHeight="1">
      <c r="C495" s="21"/>
      <c r="D495" s="21"/>
      <c r="E495" s="22"/>
      <c r="F495" s="23"/>
      <c r="G495" s="24"/>
      <c r="H495" s="24"/>
      <c r="I495" s="7"/>
      <c r="J495" s="7"/>
      <c r="K495" s="25"/>
      <c r="M495" s="26"/>
      <c r="N495" s="26"/>
      <c r="P495" s="21"/>
    </row>
    <row r="496" ht="15.75" customHeight="1">
      <c r="C496" s="21"/>
      <c r="D496" s="21"/>
      <c r="E496" s="22"/>
      <c r="F496" s="23"/>
      <c r="G496" s="24"/>
      <c r="H496" s="24"/>
      <c r="I496" s="7"/>
      <c r="J496" s="7"/>
      <c r="K496" s="25"/>
      <c r="M496" s="26"/>
      <c r="N496" s="26"/>
      <c r="P496" s="21"/>
    </row>
    <row r="497" ht="15.75" customHeight="1">
      <c r="C497" s="21"/>
      <c r="D497" s="21"/>
      <c r="E497" s="22"/>
      <c r="F497" s="23"/>
      <c r="G497" s="24"/>
      <c r="H497" s="24"/>
      <c r="I497" s="7"/>
      <c r="J497" s="7"/>
      <c r="K497" s="25"/>
      <c r="M497" s="26"/>
      <c r="N497" s="26"/>
      <c r="P497" s="21"/>
    </row>
    <row r="498" ht="15.75" customHeight="1">
      <c r="C498" s="21"/>
      <c r="D498" s="21"/>
      <c r="E498" s="22"/>
      <c r="F498" s="23"/>
      <c r="G498" s="24"/>
      <c r="H498" s="24"/>
      <c r="I498" s="7"/>
      <c r="J498" s="7"/>
      <c r="K498" s="25"/>
      <c r="M498" s="26"/>
      <c r="N498" s="26"/>
      <c r="P498" s="21"/>
    </row>
    <row r="499" ht="15.75" customHeight="1">
      <c r="C499" s="21"/>
      <c r="D499" s="21"/>
      <c r="E499" s="22"/>
      <c r="F499" s="23"/>
      <c r="G499" s="24"/>
      <c r="H499" s="24"/>
      <c r="I499" s="7"/>
      <c r="J499" s="7"/>
      <c r="K499" s="25"/>
      <c r="M499" s="26"/>
      <c r="N499" s="26"/>
      <c r="P499" s="21"/>
    </row>
    <row r="500" ht="15.75" customHeight="1">
      <c r="C500" s="21"/>
      <c r="D500" s="21"/>
      <c r="E500" s="22"/>
      <c r="F500" s="23"/>
      <c r="G500" s="24"/>
      <c r="H500" s="24"/>
      <c r="I500" s="7"/>
      <c r="J500" s="7"/>
      <c r="K500" s="25"/>
      <c r="M500" s="26"/>
      <c r="N500" s="26"/>
      <c r="P500" s="21"/>
    </row>
    <row r="501" ht="15.75" customHeight="1">
      <c r="C501" s="21"/>
      <c r="D501" s="21"/>
      <c r="E501" s="22"/>
      <c r="F501" s="23"/>
      <c r="G501" s="24"/>
      <c r="H501" s="24"/>
      <c r="I501" s="7"/>
      <c r="J501" s="7"/>
      <c r="K501" s="25"/>
      <c r="M501" s="26"/>
      <c r="N501" s="26"/>
      <c r="P501" s="21"/>
    </row>
    <row r="502" ht="15.75" customHeight="1">
      <c r="C502" s="21"/>
      <c r="D502" s="21"/>
      <c r="E502" s="22"/>
      <c r="F502" s="23"/>
      <c r="G502" s="24"/>
      <c r="H502" s="24"/>
      <c r="I502" s="7"/>
      <c r="J502" s="7"/>
      <c r="K502" s="25"/>
      <c r="M502" s="26"/>
      <c r="N502" s="26"/>
      <c r="P502" s="21"/>
    </row>
    <row r="503" ht="15.75" customHeight="1">
      <c r="C503" s="21"/>
      <c r="D503" s="21"/>
      <c r="E503" s="22"/>
      <c r="F503" s="23"/>
      <c r="G503" s="24"/>
      <c r="H503" s="24"/>
      <c r="I503" s="7"/>
      <c r="J503" s="7"/>
      <c r="K503" s="25"/>
      <c r="M503" s="26"/>
      <c r="N503" s="26"/>
      <c r="P503" s="21"/>
    </row>
    <row r="504" ht="15.75" customHeight="1">
      <c r="C504" s="21"/>
      <c r="D504" s="21"/>
      <c r="E504" s="22"/>
      <c r="F504" s="23"/>
      <c r="G504" s="24"/>
      <c r="H504" s="24"/>
      <c r="I504" s="7"/>
      <c r="J504" s="7"/>
      <c r="K504" s="25"/>
      <c r="M504" s="26"/>
      <c r="N504" s="26"/>
      <c r="P504" s="21"/>
    </row>
    <row r="505" ht="15.75" customHeight="1">
      <c r="C505" s="21"/>
      <c r="D505" s="21"/>
      <c r="E505" s="22"/>
      <c r="F505" s="23"/>
      <c r="G505" s="24"/>
      <c r="H505" s="24"/>
      <c r="I505" s="7"/>
      <c r="J505" s="7"/>
      <c r="K505" s="25"/>
      <c r="M505" s="26"/>
      <c r="N505" s="26"/>
      <c r="P505" s="21"/>
    </row>
    <row r="506" ht="15.75" customHeight="1">
      <c r="C506" s="21"/>
      <c r="D506" s="21"/>
      <c r="E506" s="22"/>
      <c r="F506" s="23"/>
      <c r="G506" s="24"/>
      <c r="H506" s="24"/>
      <c r="I506" s="7"/>
      <c r="J506" s="7"/>
      <c r="K506" s="25"/>
      <c r="M506" s="26"/>
      <c r="N506" s="26"/>
      <c r="P506" s="21"/>
    </row>
    <row r="507" ht="15.75" customHeight="1">
      <c r="C507" s="21"/>
      <c r="D507" s="21"/>
      <c r="E507" s="22"/>
      <c r="F507" s="23"/>
      <c r="G507" s="24"/>
      <c r="H507" s="24"/>
      <c r="I507" s="7"/>
      <c r="J507" s="7"/>
      <c r="K507" s="25"/>
      <c r="M507" s="26"/>
      <c r="N507" s="26"/>
      <c r="P507" s="21"/>
    </row>
    <row r="508" ht="15.75" customHeight="1">
      <c r="C508" s="21"/>
      <c r="D508" s="21"/>
      <c r="E508" s="22"/>
      <c r="F508" s="23"/>
      <c r="G508" s="24"/>
      <c r="H508" s="24"/>
      <c r="I508" s="7"/>
      <c r="J508" s="7"/>
      <c r="K508" s="25"/>
      <c r="M508" s="26"/>
      <c r="N508" s="26"/>
      <c r="P508" s="21"/>
    </row>
    <row r="509" ht="15.75" customHeight="1">
      <c r="C509" s="21"/>
      <c r="D509" s="21"/>
      <c r="E509" s="22"/>
      <c r="F509" s="23"/>
      <c r="G509" s="24"/>
      <c r="H509" s="24"/>
      <c r="I509" s="7"/>
      <c r="J509" s="7"/>
      <c r="K509" s="25"/>
      <c r="M509" s="26"/>
      <c r="N509" s="26"/>
      <c r="P509" s="21"/>
    </row>
    <row r="510" ht="15.75" customHeight="1">
      <c r="C510" s="21"/>
      <c r="D510" s="21"/>
      <c r="E510" s="22"/>
      <c r="F510" s="23"/>
      <c r="G510" s="24"/>
      <c r="H510" s="24"/>
      <c r="I510" s="7"/>
      <c r="J510" s="7"/>
      <c r="K510" s="25"/>
      <c r="M510" s="26"/>
      <c r="N510" s="26"/>
      <c r="P510" s="21"/>
    </row>
    <row r="511" ht="15.75" customHeight="1">
      <c r="C511" s="21"/>
      <c r="D511" s="21"/>
      <c r="E511" s="22"/>
      <c r="F511" s="23"/>
      <c r="G511" s="24"/>
      <c r="H511" s="24"/>
      <c r="I511" s="7"/>
      <c r="J511" s="7"/>
      <c r="K511" s="25"/>
      <c r="M511" s="26"/>
      <c r="N511" s="26"/>
      <c r="P511" s="21"/>
    </row>
    <row r="512" ht="15.75" customHeight="1">
      <c r="C512" s="21"/>
      <c r="D512" s="21"/>
      <c r="E512" s="22"/>
      <c r="F512" s="23"/>
      <c r="G512" s="24"/>
      <c r="H512" s="24"/>
      <c r="I512" s="7"/>
      <c r="J512" s="7"/>
      <c r="K512" s="25"/>
      <c r="M512" s="26"/>
      <c r="N512" s="26"/>
      <c r="P512" s="21"/>
    </row>
    <row r="513" ht="15.75" customHeight="1">
      <c r="C513" s="21"/>
      <c r="D513" s="21"/>
      <c r="E513" s="22"/>
      <c r="F513" s="23"/>
      <c r="G513" s="24"/>
      <c r="H513" s="24"/>
      <c r="I513" s="7"/>
      <c r="J513" s="7"/>
      <c r="K513" s="25"/>
      <c r="M513" s="26"/>
      <c r="N513" s="26"/>
      <c r="P513" s="21"/>
    </row>
    <row r="514" ht="15.75" customHeight="1">
      <c r="C514" s="21"/>
      <c r="D514" s="21"/>
      <c r="E514" s="22"/>
      <c r="F514" s="23"/>
      <c r="G514" s="24"/>
      <c r="H514" s="24"/>
      <c r="I514" s="7"/>
      <c r="J514" s="7"/>
      <c r="K514" s="25"/>
      <c r="M514" s="26"/>
      <c r="N514" s="26"/>
      <c r="P514" s="21"/>
    </row>
    <row r="515" ht="15.75" customHeight="1">
      <c r="C515" s="21"/>
      <c r="D515" s="21"/>
      <c r="E515" s="22"/>
      <c r="F515" s="23"/>
      <c r="G515" s="24"/>
      <c r="H515" s="24"/>
      <c r="I515" s="7"/>
      <c r="J515" s="7"/>
      <c r="K515" s="25"/>
      <c r="M515" s="26"/>
      <c r="N515" s="26"/>
      <c r="P515" s="21"/>
    </row>
    <row r="516" ht="15.75" customHeight="1">
      <c r="C516" s="21"/>
      <c r="D516" s="21"/>
      <c r="E516" s="22"/>
      <c r="F516" s="23"/>
      <c r="G516" s="24"/>
      <c r="H516" s="24"/>
      <c r="I516" s="7"/>
      <c r="J516" s="7"/>
      <c r="K516" s="25"/>
      <c r="M516" s="26"/>
      <c r="N516" s="26"/>
      <c r="P516" s="21"/>
    </row>
    <row r="517" ht="15.75" customHeight="1">
      <c r="C517" s="21"/>
      <c r="D517" s="21"/>
      <c r="E517" s="22"/>
      <c r="F517" s="23"/>
      <c r="G517" s="24"/>
      <c r="H517" s="24"/>
      <c r="I517" s="7"/>
      <c r="J517" s="7"/>
      <c r="K517" s="25"/>
      <c r="M517" s="26"/>
      <c r="N517" s="26"/>
      <c r="P517" s="21"/>
    </row>
    <row r="518" ht="15.75" customHeight="1">
      <c r="C518" s="21"/>
      <c r="D518" s="21"/>
      <c r="E518" s="22"/>
      <c r="F518" s="23"/>
      <c r="G518" s="24"/>
      <c r="H518" s="24"/>
      <c r="I518" s="7"/>
      <c r="J518" s="7"/>
      <c r="K518" s="25"/>
      <c r="M518" s="26"/>
      <c r="N518" s="26"/>
      <c r="P518" s="21"/>
    </row>
    <row r="519" ht="15.75" customHeight="1">
      <c r="C519" s="21"/>
      <c r="D519" s="21"/>
      <c r="E519" s="22"/>
      <c r="F519" s="23"/>
      <c r="G519" s="24"/>
      <c r="H519" s="24"/>
      <c r="I519" s="7"/>
      <c r="J519" s="7"/>
      <c r="K519" s="25"/>
      <c r="M519" s="26"/>
      <c r="N519" s="26"/>
      <c r="P519" s="21"/>
    </row>
    <row r="520" ht="15.75" customHeight="1">
      <c r="C520" s="21"/>
      <c r="D520" s="21"/>
      <c r="E520" s="22"/>
      <c r="F520" s="23"/>
      <c r="G520" s="24"/>
      <c r="H520" s="24"/>
      <c r="I520" s="7"/>
      <c r="J520" s="7"/>
      <c r="K520" s="25"/>
      <c r="M520" s="26"/>
      <c r="N520" s="26"/>
      <c r="P520" s="21"/>
    </row>
    <row r="521" ht="15.75" customHeight="1">
      <c r="C521" s="21"/>
      <c r="D521" s="21"/>
      <c r="E521" s="22"/>
      <c r="F521" s="23"/>
      <c r="G521" s="24"/>
      <c r="H521" s="24"/>
      <c r="I521" s="7"/>
      <c r="J521" s="7"/>
      <c r="K521" s="25"/>
      <c r="M521" s="26"/>
      <c r="N521" s="26"/>
      <c r="P521" s="21"/>
    </row>
    <row r="522" ht="15.75" customHeight="1">
      <c r="C522" s="21"/>
      <c r="D522" s="21"/>
      <c r="E522" s="22"/>
      <c r="F522" s="23"/>
      <c r="G522" s="24"/>
      <c r="H522" s="24"/>
      <c r="I522" s="7"/>
      <c r="J522" s="7"/>
      <c r="K522" s="25"/>
      <c r="M522" s="26"/>
      <c r="N522" s="26"/>
      <c r="P522" s="21"/>
    </row>
    <row r="523" ht="15.75" customHeight="1">
      <c r="C523" s="21"/>
      <c r="D523" s="21"/>
      <c r="E523" s="22"/>
      <c r="F523" s="23"/>
      <c r="G523" s="24"/>
      <c r="H523" s="24"/>
      <c r="I523" s="7"/>
      <c r="J523" s="7"/>
      <c r="K523" s="25"/>
      <c r="M523" s="26"/>
      <c r="N523" s="26"/>
      <c r="P523" s="21"/>
    </row>
    <row r="524" ht="15.75" customHeight="1">
      <c r="C524" s="21"/>
      <c r="D524" s="21"/>
      <c r="E524" s="22"/>
      <c r="F524" s="23"/>
      <c r="G524" s="24"/>
      <c r="H524" s="24"/>
      <c r="I524" s="7"/>
      <c r="J524" s="7"/>
      <c r="K524" s="25"/>
      <c r="M524" s="26"/>
      <c r="N524" s="26"/>
      <c r="P524" s="21"/>
    </row>
    <row r="525" ht="15.75" customHeight="1">
      <c r="C525" s="21"/>
      <c r="D525" s="21"/>
      <c r="E525" s="22"/>
      <c r="F525" s="23"/>
      <c r="G525" s="24"/>
      <c r="H525" s="24"/>
      <c r="I525" s="7"/>
      <c r="J525" s="7"/>
      <c r="K525" s="25"/>
      <c r="M525" s="26"/>
      <c r="N525" s="26"/>
      <c r="P525" s="21"/>
    </row>
    <row r="526" ht="15.75" customHeight="1">
      <c r="C526" s="21"/>
      <c r="D526" s="21"/>
      <c r="E526" s="22"/>
      <c r="F526" s="23"/>
      <c r="G526" s="24"/>
      <c r="H526" s="24"/>
      <c r="I526" s="7"/>
      <c r="J526" s="7"/>
      <c r="K526" s="25"/>
      <c r="M526" s="26"/>
      <c r="N526" s="26"/>
      <c r="P526" s="21"/>
    </row>
    <row r="527" ht="15.75" customHeight="1">
      <c r="C527" s="21"/>
      <c r="D527" s="21"/>
      <c r="E527" s="22"/>
      <c r="F527" s="23"/>
      <c r="G527" s="24"/>
      <c r="H527" s="24"/>
      <c r="I527" s="7"/>
      <c r="J527" s="7"/>
      <c r="K527" s="25"/>
      <c r="M527" s="26"/>
      <c r="N527" s="26"/>
      <c r="P527" s="21"/>
    </row>
    <row r="528" ht="15.75" customHeight="1">
      <c r="C528" s="21"/>
      <c r="D528" s="21"/>
      <c r="E528" s="22"/>
      <c r="F528" s="23"/>
      <c r="G528" s="24"/>
      <c r="H528" s="24"/>
      <c r="I528" s="7"/>
      <c r="J528" s="7"/>
      <c r="K528" s="25"/>
      <c r="M528" s="26"/>
      <c r="N528" s="26"/>
      <c r="P528" s="21"/>
    </row>
    <row r="529" ht="15.75" customHeight="1">
      <c r="C529" s="21"/>
      <c r="D529" s="21"/>
      <c r="E529" s="22"/>
      <c r="F529" s="23"/>
      <c r="G529" s="24"/>
      <c r="H529" s="24"/>
      <c r="I529" s="7"/>
      <c r="J529" s="7"/>
      <c r="K529" s="25"/>
      <c r="M529" s="26"/>
      <c r="N529" s="26"/>
      <c r="P529" s="21"/>
    </row>
    <row r="530" ht="15.75" customHeight="1">
      <c r="C530" s="21"/>
      <c r="D530" s="21"/>
      <c r="E530" s="22"/>
      <c r="F530" s="23"/>
      <c r="G530" s="24"/>
      <c r="H530" s="24"/>
      <c r="I530" s="7"/>
      <c r="J530" s="7"/>
      <c r="K530" s="25"/>
      <c r="M530" s="26"/>
      <c r="N530" s="26"/>
      <c r="P530" s="21"/>
    </row>
    <row r="531" ht="15.75" customHeight="1">
      <c r="C531" s="21"/>
      <c r="D531" s="21"/>
      <c r="E531" s="22"/>
      <c r="F531" s="23"/>
      <c r="G531" s="24"/>
      <c r="H531" s="24"/>
      <c r="I531" s="7"/>
      <c r="J531" s="7"/>
      <c r="K531" s="25"/>
      <c r="M531" s="26"/>
      <c r="N531" s="26"/>
      <c r="P531" s="21"/>
    </row>
    <row r="532" ht="15.75" customHeight="1">
      <c r="C532" s="21"/>
      <c r="D532" s="21"/>
      <c r="E532" s="22"/>
      <c r="F532" s="23"/>
      <c r="G532" s="24"/>
      <c r="H532" s="24"/>
      <c r="I532" s="7"/>
      <c r="J532" s="7"/>
      <c r="K532" s="25"/>
      <c r="M532" s="26"/>
      <c r="N532" s="26"/>
      <c r="P532" s="21"/>
    </row>
    <row r="533" ht="15.75" customHeight="1">
      <c r="C533" s="21"/>
      <c r="D533" s="21"/>
      <c r="E533" s="22"/>
      <c r="F533" s="23"/>
      <c r="G533" s="24"/>
      <c r="H533" s="24"/>
      <c r="I533" s="7"/>
      <c r="J533" s="7"/>
      <c r="K533" s="25"/>
      <c r="M533" s="26"/>
      <c r="N533" s="26"/>
      <c r="P533" s="21"/>
    </row>
    <row r="534" ht="15.75" customHeight="1">
      <c r="C534" s="21"/>
      <c r="D534" s="21"/>
      <c r="E534" s="22"/>
      <c r="F534" s="23"/>
      <c r="G534" s="24"/>
      <c r="H534" s="24"/>
      <c r="I534" s="7"/>
      <c r="J534" s="7"/>
      <c r="K534" s="25"/>
      <c r="M534" s="26"/>
      <c r="N534" s="26"/>
      <c r="P534" s="21"/>
    </row>
    <row r="535" ht="15.75" customHeight="1">
      <c r="C535" s="21"/>
      <c r="D535" s="21"/>
      <c r="E535" s="22"/>
      <c r="F535" s="23"/>
      <c r="G535" s="24"/>
      <c r="H535" s="24"/>
      <c r="I535" s="7"/>
      <c r="J535" s="7"/>
      <c r="K535" s="25"/>
      <c r="M535" s="26"/>
      <c r="N535" s="26"/>
      <c r="P535" s="21"/>
    </row>
    <row r="536" ht="15.75" customHeight="1">
      <c r="C536" s="21"/>
      <c r="D536" s="21"/>
      <c r="E536" s="22"/>
      <c r="F536" s="23"/>
      <c r="G536" s="24"/>
      <c r="H536" s="24"/>
      <c r="I536" s="7"/>
      <c r="J536" s="7"/>
      <c r="K536" s="25"/>
      <c r="M536" s="26"/>
      <c r="N536" s="26"/>
      <c r="P536" s="21"/>
    </row>
    <row r="537" ht="15.75" customHeight="1">
      <c r="C537" s="21"/>
      <c r="D537" s="21"/>
      <c r="E537" s="22"/>
      <c r="F537" s="23"/>
      <c r="G537" s="24"/>
      <c r="H537" s="24"/>
      <c r="I537" s="7"/>
      <c r="J537" s="7"/>
      <c r="K537" s="25"/>
      <c r="M537" s="26"/>
      <c r="N537" s="26"/>
      <c r="P537" s="21"/>
    </row>
    <row r="538" ht="15.75" customHeight="1">
      <c r="C538" s="21"/>
      <c r="D538" s="21"/>
      <c r="E538" s="22"/>
      <c r="F538" s="23"/>
      <c r="G538" s="24"/>
      <c r="H538" s="24"/>
      <c r="I538" s="7"/>
      <c r="J538" s="7"/>
      <c r="K538" s="25"/>
      <c r="M538" s="26"/>
      <c r="N538" s="26"/>
      <c r="P538" s="21"/>
    </row>
    <row r="539" ht="15.75" customHeight="1">
      <c r="C539" s="21"/>
      <c r="D539" s="21"/>
      <c r="E539" s="22"/>
      <c r="F539" s="23"/>
      <c r="G539" s="24"/>
      <c r="H539" s="24"/>
      <c r="I539" s="7"/>
      <c r="J539" s="7"/>
      <c r="K539" s="25"/>
      <c r="M539" s="26"/>
      <c r="N539" s="26"/>
      <c r="P539" s="21"/>
    </row>
    <row r="540" ht="15.75" customHeight="1">
      <c r="C540" s="21"/>
      <c r="D540" s="21"/>
      <c r="E540" s="22"/>
      <c r="F540" s="23"/>
      <c r="G540" s="24"/>
      <c r="H540" s="24"/>
      <c r="I540" s="7"/>
      <c r="J540" s="7"/>
      <c r="K540" s="25"/>
      <c r="M540" s="26"/>
      <c r="N540" s="26"/>
      <c r="P540" s="21"/>
    </row>
    <row r="541" ht="15.75" customHeight="1">
      <c r="C541" s="21"/>
      <c r="D541" s="21"/>
      <c r="E541" s="22"/>
      <c r="F541" s="23"/>
      <c r="G541" s="24"/>
      <c r="H541" s="24"/>
      <c r="I541" s="7"/>
      <c r="J541" s="7"/>
      <c r="K541" s="25"/>
      <c r="M541" s="26"/>
      <c r="N541" s="26"/>
      <c r="P541" s="21"/>
    </row>
    <row r="542" ht="15.75" customHeight="1">
      <c r="C542" s="21"/>
      <c r="D542" s="21"/>
      <c r="E542" s="22"/>
      <c r="F542" s="23"/>
      <c r="G542" s="24"/>
      <c r="H542" s="24"/>
      <c r="I542" s="7"/>
      <c r="J542" s="7"/>
      <c r="K542" s="25"/>
      <c r="M542" s="26"/>
      <c r="N542" s="26"/>
      <c r="P542" s="21"/>
    </row>
    <row r="543" ht="15.75" customHeight="1">
      <c r="C543" s="21"/>
      <c r="D543" s="21"/>
      <c r="E543" s="22"/>
      <c r="F543" s="23"/>
      <c r="G543" s="24"/>
      <c r="H543" s="24"/>
      <c r="I543" s="7"/>
      <c r="J543" s="7"/>
      <c r="K543" s="25"/>
      <c r="M543" s="26"/>
      <c r="N543" s="26"/>
      <c r="P543" s="21"/>
    </row>
    <row r="544" ht="15.75" customHeight="1">
      <c r="C544" s="21"/>
      <c r="D544" s="21"/>
      <c r="E544" s="22"/>
      <c r="F544" s="23"/>
      <c r="G544" s="24"/>
      <c r="H544" s="24"/>
      <c r="I544" s="7"/>
      <c r="J544" s="7"/>
      <c r="K544" s="25"/>
      <c r="M544" s="26"/>
      <c r="N544" s="26"/>
      <c r="P544" s="21"/>
    </row>
    <row r="545" ht="15.75" customHeight="1">
      <c r="C545" s="21"/>
      <c r="D545" s="21"/>
      <c r="E545" s="22"/>
      <c r="F545" s="23"/>
      <c r="G545" s="24"/>
      <c r="H545" s="24"/>
      <c r="I545" s="7"/>
      <c r="J545" s="7"/>
      <c r="K545" s="25"/>
      <c r="M545" s="26"/>
      <c r="N545" s="26"/>
      <c r="P545" s="21"/>
    </row>
    <row r="546" ht="15.75" customHeight="1">
      <c r="C546" s="21"/>
      <c r="D546" s="21"/>
      <c r="E546" s="22"/>
      <c r="F546" s="23"/>
      <c r="G546" s="24"/>
      <c r="H546" s="24"/>
      <c r="I546" s="7"/>
      <c r="J546" s="7"/>
      <c r="K546" s="25"/>
      <c r="M546" s="26"/>
      <c r="N546" s="26"/>
      <c r="P546" s="21"/>
    </row>
    <row r="547" ht="15.75" customHeight="1">
      <c r="C547" s="21"/>
      <c r="D547" s="21"/>
      <c r="E547" s="22"/>
      <c r="F547" s="23"/>
      <c r="G547" s="24"/>
      <c r="H547" s="24"/>
      <c r="I547" s="7"/>
      <c r="J547" s="7"/>
      <c r="K547" s="25"/>
      <c r="M547" s="26"/>
      <c r="N547" s="26"/>
      <c r="P547" s="21"/>
    </row>
    <row r="548" ht="15.75" customHeight="1">
      <c r="C548" s="21"/>
      <c r="D548" s="21"/>
      <c r="E548" s="22"/>
      <c r="F548" s="23"/>
      <c r="G548" s="24"/>
      <c r="H548" s="24"/>
      <c r="I548" s="7"/>
      <c r="J548" s="7"/>
      <c r="K548" s="25"/>
      <c r="M548" s="26"/>
      <c r="N548" s="26"/>
      <c r="P548" s="21"/>
    </row>
    <row r="549" ht="15.75" customHeight="1">
      <c r="C549" s="21"/>
      <c r="D549" s="21"/>
      <c r="E549" s="22"/>
      <c r="F549" s="23"/>
      <c r="G549" s="24"/>
      <c r="H549" s="24"/>
      <c r="I549" s="7"/>
      <c r="J549" s="7"/>
      <c r="K549" s="25"/>
      <c r="M549" s="26"/>
      <c r="N549" s="26"/>
      <c r="P549" s="21"/>
    </row>
    <row r="550" ht="15.75" customHeight="1">
      <c r="C550" s="21"/>
      <c r="D550" s="21"/>
      <c r="E550" s="22"/>
      <c r="F550" s="23"/>
      <c r="G550" s="24"/>
      <c r="H550" s="24"/>
      <c r="I550" s="7"/>
      <c r="J550" s="7"/>
      <c r="K550" s="25"/>
      <c r="M550" s="26"/>
      <c r="N550" s="26"/>
      <c r="P550" s="21"/>
    </row>
    <row r="551" ht="15.75" customHeight="1">
      <c r="C551" s="21"/>
      <c r="D551" s="21"/>
      <c r="E551" s="22"/>
      <c r="F551" s="23"/>
      <c r="G551" s="24"/>
      <c r="H551" s="24"/>
      <c r="I551" s="7"/>
      <c r="J551" s="7"/>
      <c r="K551" s="25"/>
      <c r="M551" s="26"/>
      <c r="N551" s="26"/>
      <c r="P551" s="21"/>
    </row>
    <row r="552" ht="15.75" customHeight="1">
      <c r="C552" s="21"/>
      <c r="D552" s="21"/>
      <c r="E552" s="22"/>
      <c r="F552" s="23"/>
      <c r="G552" s="24"/>
      <c r="H552" s="24"/>
      <c r="I552" s="7"/>
      <c r="J552" s="7"/>
      <c r="K552" s="25"/>
      <c r="M552" s="26"/>
      <c r="N552" s="26"/>
      <c r="P552" s="21"/>
    </row>
    <row r="553" ht="15.75" customHeight="1">
      <c r="C553" s="21"/>
      <c r="D553" s="21"/>
      <c r="E553" s="22"/>
      <c r="F553" s="23"/>
      <c r="G553" s="24"/>
      <c r="H553" s="24"/>
      <c r="I553" s="7"/>
      <c r="J553" s="7"/>
      <c r="K553" s="25"/>
      <c r="M553" s="26"/>
      <c r="N553" s="26"/>
      <c r="P553" s="21"/>
    </row>
    <row r="554" ht="15.75" customHeight="1">
      <c r="C554" s="21"/>
      <c r="D554" s="21"/>
      <c r="E554" s="22"/>
      <c r="F554" s="23"/>
      <c r="G554" s="24"/>
      <c r="H554" s="24"/>
      <c r="I554" s="7"/>
      <c r="J554" s="7"/>
      <c r="K554" s="25"/>
      <c r="M554" s="26"/>
      <c r="N554" s="26"/>
      <c r="P554" s="21"/>
    </row>
    <row r="555" ht="15.75" customHeight="1">
      <c r="C555" s="21"/>
      <c r="D555" s="21"/>
      <c r="E555" s="22"/>
      <c r="F555" s="23"/>
      <c r="G555" s="24"/>
      <c r="H555" s="24"/>
      <c r="I555" s="7"/>
      <c r="J555" s="7"/>
      <c r="K555" s="25"/>
      <c r="M555" s="26"/>
      <c r="N555" s="26"/>
      <c r="P555" s="21"/>
    </row>
    <row r="556" ht="15.75" customHeight="1">
      <c r="C556" s="21"/>
      <c r="D556" s="21"/>
      <c r="E556" s="22"/>
      <c r="F556" s="23"/>
      <c r="G556" s="24"/>
      <c r="H556" s="24"/>
      <c r="I556" s="7"/>
      <c r="J556" s="7"/>
      <c r="K556" s="25"/>
      <c r="M556" s="26"/>
      <c r="N556" s="26"/>
      <c r="P556" s="21"/>
    </row>
    <row r="557" ht="15.75" customHeight="1">
      <c r="C557" s="21"/>
      <c r="D557" s="21"/>
      <c r="E557" s="22"/>
      <c r="F557" s="23"/>
      <c r="G557" s="24"/>
      <c r="H557" s="24"/>
      <c r="I557" s="7"/>
      <c r="J557" s="7"/>
      <c r="K557" s="25"/>
      <c r="M557" s="26"/>
      <c r="N557" s="26"/>
      <c r="P557" s="21"/>
    </row>
    <row r="558" ht="15.75" customHeight="1">
      <c r="C558" s="21"/>
      <c r="D558" s="21"/>
      <c r="E558" s="22"/>
      <c r="F558" s="23"/>
      <c r="G558" s="24"/>
      <c r="H558" s="24"/>
      <c r="I558" s="7"/>
      <c r="J558" s="7"/>
      <c r="K558" s="25"/>
      <c r="M558" s="26"/>
      <c r="N558" s="26"/>
      <c r="P558" s="21"/>
    </row>
    <row r="559" ht="15.75" customHeight="1">
      <c r="C559" s="21"/>
      <c r="D559" s="21"/>
      <c r="E559" s="22"/>
      <c r="F559" s="23"/>
      <c r="G559" s="24"/>
      <c r="H559" s="24"/>
      <c r="I559" s="7"/>
      <c r="J559" s="7"/>
      <c r="K559" s="25"/>
      <c r="M559" s="26"/>
      <c r="N559" s="26"/>
      <c r="P559" s="21"/>
    </row>
    <row r="560" ht="15.75" customHeight="1">
      <c r="C560" s="21"/>
      <c r="D560" s="21"/>
      <c r="E560" s="22"/>
      <c r="F560" s="23"/>
      <c r="G560" s="24"/>
      <c r="H560" s="24"/>
      <c r="I560" s="7"/>
      <c r="J560" s="7"/>
      <c r="K560" s="25"/>
      <c r="M560" s="26"/>
      <c r="N560" s="26"/>
      <c r="P560" s="21"/>
    </row>
    <row r="561" ht="15.75" customHeight="1">
      <c r="C561" s="21"/>
      <c r="D561" s="21"/>
      <c r="E561" s="22"/>
      <c r="F561" s="23"/>
      <c r="G561" s="24"/>
      <c r="H561" s="24"/>
      <c r="I561" s="7"/>
      <c r="J561" s="7"/>
      <c r="K561" s="25"/>
      <c r="M561" s="26"/>
      <c r="N561" s="26"/>
      <c r="P561" s="21"/>
    </row>
    <row r="562" ht="15.75" customHeight="1">
      <c r="C562" s="21"/>
      <c r="D562" s="21"/>
      <c r="E562" s="22"/>
      <c r="F562" s="23"/>
      <c r="G562" s="24"/>
      <c r="H562" s="24"/>
      <c r="I562" s="7"/>
      <c r="J562" s="7"/>
      <c r="K562" s="25"/>
      <c r="M562" s="26"/>
      <c r="N562" s="26"/>
      <c r="P562" s="21"/>
    </row>
    <row r="563" ht="15.75" customHeight="1">
      <c r="C563" s="21"/>
      <c r="D563" s="21"/>
      <c r="E563" s="22"/>
      <c r="F563" s="23"/>
      <c r="G563" s="24"/>
      <c r="H563" s="24"/>
      <c r="I563" s="7"/>
      <c r="J563" s="7"/>
      <c r="K563" s="25"/>
      <c r="M563" s="26"/>
      <c r="N563" s="26"/>
      <c r="P563" s="21"/>
    </row>
    <row r="564" ht="15.75" customHeight="1">
      <c r="C564" s="21"/>
      <c r="D564" s="21"/>
      <c r="E564" s="22"/>
      <c r="F564" s="23"/>
      <c r="G564" s="24"/>
      <c r="H564" s="24"/>
      <c r="I564" s="7"/>
      <c r="J564" s="7"/>
      <c r="K564" s="25"/>
      <c r="M564" s="26"/>
      <c r="N564" s="26"/>
      <c r="P564" s="21"/>
    </row>
    <row r="565" ht="15.75" customHeight="1">
      <c r="C565" s="21"/>
      <c r="D565" s="21"/>
      <c r="E565" s="22"/>
      <c r="F565" s="23"/>
      <c r="G565" s="24"/>
      <c r="H565" s="24"/>
      <c r="I565" s="7"/>
      <c r="J565" s="7"/>
      <c r="K565" s="25"/>
      <c r="M565" s="26"/>
      <c r="N565" s="26"/>
      <c r="P565" s="21"/>
    </row>
    <row r="566" ht="15.75" customHeight="1">
      <c r="C566" s="21"/>
      <c r="D566" s="21"/>
      <c r="E566" s="22"/>
      <c r="F566" s="23"/>
      <c r="G566" s="24"/>
      <c r="H566" s="24"/>
      <c r="I566" s="7"/>
      <c r="J566" s="7"/>
      <c r="K566" s="25"/>
      <c r="M566" s="26"/>
      <c r="N566" s="26"/>
      <c r="P566" s="21"/>
    </row>
    <row r="567" ht="15.75" customHeight="1">
      <c r="C567" s="21"/>
      <c r="D567" s="21"/>
      <c r="E567" s="22"/>
      <c r="F567" s="23"/>
      <c r="G567" s="24"/>
      <c r="H567" s="24"/>
      <c r="I567" s="7"/>
      <c r="J567" s="7"/>
      <c r="K567" s="25"/>
      <c r="M567" s="26"/>
      <c r="N567" s="26"/>
      <c r="P567" s="21"/>
    </row>
    <row r="568" ht="15.75" customHeight="1">
      <c r="C568" s="21"/>
      <c r="D568" s="21"/>
      <c r="E568" s="22"/>
      <c r="F568" s="23"/>
      <c r="G568" s="24"/>
      <c r="H568" s="24"/>
      <c r="I568" s="7"/>
      <c r="J568" s="7"/>
      <c r="K568" s="25"/>
      <c r="M568" s="26"/>
      <c r="N568" s="26"/>
      <c r="P568" s="21"/>
    </row>
    <row r="569" ht="15.75" customHeight="1">
      <c r="C569" s="21"/>
      <c r="D569" s="21"/>
      <c r="E569" s="22"/>
      <c r="F569" s="23"/>
      <c r="G569" s="24"/>
      <c r="H569" s="24"/>
      <c r="I569" s="7"/>
      <c r="J569" s="7"/>
      <c r="K569" s="25"/>
      <c r="M569" s="26"/>
      <c r="N569" s="26"/>
      <c r="P569" s="21"/>
    </row>
    <row r="570" ht="15.75" customHeight="1">
      <c r="C570" s="21"/>
      <c r="D570" s="21"/>
      <c r="E570" s="22"/>
      <c r="F570" s="23"/>
      <c r="G570" s="24"/>
      <c r="H570" s="24"/>
      <c r="I570" s="7"/>
      <c r="J570" s="7"/>
      <c r="K570" s="25"/>
      <c r="M570" s="26"/>
      <c r="N570" s="26"/>
      <c r="P570" s="21"/>
    </row>
    <row r="571" ht="15.75" customHeight="1">
      <c r="C571" s="21"/>
      <c r="D571" s="21"/>
      <c r="E571" s="22"/>
      <c r="F571" s="23"/>
      <c r="G571" s="24"/>
      <c r="H571" s="24"/>
      <c r="I571" s="7"/>
      <c r="J571" s="7"/>
      <c r="K571" s="25"/>
      <c r="M571" s="26"/>
      <c r="N571" s="26"/>
      <c r="P571" s="21"/>
    </row>
    <row r="572" ht="15.75" customHeight="1">
      <c r="C572" s="21"/>
      <c r="D572" s="21"/>
      <c r="E572" s="22"/>
      <c r="F572" s="23"/>
      <c r="G572" s="24"/>
      <c r="H572" s="24"/>
      <c r="I572" s="7"/>
      <c r="J572" s="7"/>
      <c r="K572" s="25"/>
      <c r="M572" s="26"/>
      <c r="N572" s="26"/>
      <c r="P572" s="21"/>
    </row>
    <row r="573" ht="15.75" customHeight="1">
      <c r="C573" s="21"/>
      <c r="D573" s="21"/>
      <c r="E573" s="22"/>
      <c r="F573" s="23"/>
      <c r="G573" s="24"/>
      <c r="H573" s="24"/>
      <c r="I573" s="7"/>
      <c r="J573" s="7"/>
      <c r="K573" s="25"/>
      <c r="M573" s="26"/>
      <c r="N573" s="26"/>
      <c r="P573" s="21"/>
    </row>
    <row r="574" ht="15.75" customHeight="1">
      <c r="C574" s="21"/>
      <c r="D574" s="21"/>
      <c r="E574" s="22"/>
      <c r="F574" s="23"/>
      <c r="G574" s="24"/>
      <c r="H574" s="24"/>
      <c r="I574" s="7"/>
      <c r="J574" s="7"/>
      <c r="K574" s="25"/>
      <c r="M574" s="26"/>
      <c r="N574" s="26"/>
      <c r="P574" s="21"/>
    </row>
    <row r="575" ht="15.75" customHeight="1">
      <c r="C575" s="21"/>
      <c r="D575" s="21"/>
      <c r="E575" s="22"/>
      <c r="F575" s="23"/>
      <c r="G575" s="24"/>
      <c r="H575" s="24"/>
      <c r="I575" s="7"/>
      <c r="J575" s="7"/>
      <c r="K575" s="25"/>
      <c r="M575" s="26"/>
      <c r="N575" s="26"/>
      <c r="P575" s="21"/>
    </row>
    <row r="576" ht="15.75" customHeight="1">
      <c r="C576" s="21"/>
      <c r="D576" s="21"/>
      <c r="E576" s="22"/>
      <c r="F576" s="23"/>
      <c r="G576" s="24"/>
      <c r="H576" s="24"/>
      <c r="I576" s="7"/>
      <c r="J576" s="7"/>
      <c r="K576" s="25"/>
      <c r="M576" s="26"/>
      <c r="N576" s="26"/>
      <c r="P576" s="21"/>
    </row>
    <row r="577" ht="15.75" customHeight="1">
      <c r="C577" s="21"/>
      <c r="D577" s="21"/>
      <c r="E577" s="22"/>
      <c r="F577" s="23"/>
      <c r="G577" s="24"/>
      <c r="H577" s="24"/>
      <c r="I577" s="7"/>
      <c r="J577" s="7"/>
      <c r="K577" s="25"/>
      <c r="M577" s="26"/>
      <c r="N577" s="26"/>
      <c r="P577" s="21"/>
    </row>
    <row r="578" ht="15.75" customHeight="1">
      <c r="C578" s="21"/>
      <c r="D578" s="21"/>
      <c r="E578" s="22"/>
      <c r="F578" s="23"/>
      <c r="G578" s="24"/>
      <c r="H578" s="24"/>
      <c r="I578" s="7"/>
      <c r="J578" s="7"/>
      <c r="K578" s="25"/>
      <c r="M578" s="26"/>
      <c r="N578" s="26"/>
      <c r="P578" s="21"/>
    </row>
    <row r="579" ht="15.75" customHeight="1">
      <c r="C579" s="21"/>
      <c r="D579" s="21"/>
      <c r="E579" s="22"/>
      <c r="F579" s="23"/>
      <c r="G579" s="24"/>
      <c r="H579" s="24"/>
      <c r="I579" s="7"/>
      <c r="J579" s="7"/>
      <c r="K579" s="25"/>
      <c r="M579" s="26"/>
      <c r="N579" s="26"/>
      <c r="P579" s="21"/>
    </row>
    <row r="580" ht="15.75" customHeight="1">
      <c r="C580" s="21"/>
      <c r="D580" s="21"/>
      <c r="E580" s="22"/>
      <c r="F580" s="23"/>
      <c r="G580" s="24"/>
      <c r="H580" s="24"/>
      <c r="I580" s="7"/>
      <c r="J580" s="7"/>
      <c r="K580" s="25"/>
      <c r="M580" s="26"/>
      <c r="N580" s="26"/>
      <c r="P580" s="21"/>
    </row>
    <row r="581" ht="15.75" customHeight="1">
      <c r="C581" s="21"/>
      <c r="D581" s="21"/>
      <c r="E581" s="22"/>
      <c r="F581" s="23"/>
      <c r="G581" s="24"/>
      <c r="H581" s="24"/>
      <c r="I581" s="7"/>
      <c r="J581" s="7"/>
      <c r="K581" s="25"/>
      <c r="M581" s="26"/>
      <c r="N581" s="26"/>
      <c r="P581" s="21"/>
    </row>
    <row r="582" ht="15.75" customHeight="1">
      <c r="C582" s="21"/>
      <c r="D582" s="21"/>
      <c r="E582" s="22"/>
      <c r="F582" s="23"/>
      <c r="G582" s="24"/>
      <c r="H582" s="24"/>
      <c r="I582" s="7"/>
      <c r="J582" s="7"/>
      <c r="K582" s="25"/>
      <c r="M582" s="26"/>
      <c r="N582" s="26"/>
      <c r="P582" s="21"/>
    </row>
    <row r="583" ht="15.75" customHeight="1">
      <c r="C583" s="21"/>
      <c r="D583" s="21"/>
      <c r="E583" s="22"/>
      <c r="F583" s="23"/>
      <c r="G583" s="24"/>
      <c r="H583" s="24"/>
      <c r="I583" s="7"/>
      <c r="J583" s="7"/>
      <c r="K583" s="25"/>
      <c r="M583" s="26"/>
      <c r="N583" s="26"/>
      <c r="P583" s="21"/>
    </row>
    <row r="584" ht="15.75" customHeight="1">
      <c r="C584" s="21"/>
      <c r="D584" s="21"/>
      <c r="E584" s="22"/>
      <c r="F584" s="23"/>
      <c r="G584" s="24"/>
      <c r="H584" s="24"/>
      <c r="I584" s="7"/>
      <c r="J584" s="7"/>
      <c r="K584" s="25"/>
      <c r="M584" s="26"/>
      <c r="N584" s="26"/>
      <c r="P584" s="21"/>
    </row>
    <row r="585" ht="15.75" customHeight="1">
      <c r="C585" s="21"/>
      <c r="D585" s="21"/>
      <c r="E585" s="22"/>
      <c r="F585" s="23"/>
      <c r="G585" s="24"/>
      <c r="H585" s="24"/>
      <c r="I585" s="7"/>
      <c r="J585" s="7"/>
      <c r="K585" s="25"/>
      <c r="M585" s="26"/>
      <c r="N585" s="26"/>
      <c r="P585" s="21"/>
    </row>
    <row r="586" ht="15.75" customHeight="1">
      <c r="C586" s="21"/>
      <c r="D586" s="21"/>
      <c r="E586" s="22"/>
      <c r="F586" s="23"/>
      <c r="G586" s="24"/>
      <c r="H586" s="24"/>
      <c r="I586" s="7"/>
      <c r="J586" s="7"/>
      <c r="K586" s="25"/>
      <c r="M586" s="26"/>
      <c r="N586" s="26"/>
      <c r="P586" s="21"/>
    </row>
    <row r="587" ht="15.75" customHeight="1">
      <c r="C587" s="21"/>
      <c r="D587" s="21"/>
      <c r="E587" s="22"/>
      <c r="F587" s="23"/>
      <c r="G587" s="24"/>
      <c r="H587" s="24"/>
      <c r="I587" s="7"/>
      <c r="J587" s="7"/>
      <c r="K587" s="25"/>
      <c r="M587" s="26"/>
      <c r="N587" s="26"/>
      <c r="P587" s="21"/>
    </row>
    <row r="588" ht="15.75" customHeight="1">
      <c r="C588" s="21"/>
      <c r="D588" s="21"/>
      <c r="E588" s="22"/>
      <c r="F588" s="23"/>
      <c r="G588" s="24"/>
      <c r="H588" s="24"/>
      <c r="I588" s="7"/>
      <c r="J588" s="7"/>
      <c r="K588" s="25"/>
      <c r="M588" s="26"/>
      <c r="N588" s="26"/>
      <c r="P588" s="21"/>
    </row>
    <row r="589" ht="15.75" customHeight="1">
      <c r="C589" s="21"/>
      <c r="D589" s="21"/>
      <c r="E589" s="22"/>
      <c r="F589" s="23"/>
      <c r="G589" s="24"/>
      <c r="H589" s="24"/>
      <c r="I589" s="7"/>
      <c r="J589" s="7"/>
      <c r="K589" s="25"/>
      <c r="M589" s="26"/>
      <c r="N589" s="26"/>
      <c r="P589" s="21"/>
    </row>
    <row r="590" ht="15.75" customHeight="1">
      <c r="C590" s="21"/>
      <c r="D590" s="21"/>
      <c r="E590" s="22"/>
      <c r="F590" s="23"/>
      <c r="G590" s="24"/>
      <c r="H590" s="24"/>
      <c r="I590" s="7"/>
      <c r="J590" s="7"/>
      <c r="K590" s="25"/>
      <c r="M590" s="26"/>
      <c r="N590" s="26"/>
      <c r="P590" s="21"/>
    </row>
    <row r="591" ht="15.75" customHeight="1">
      <c r="C591" s="21"/>
      <c r="D591" s="21"/>
      <c r="E591" s="22"/>
      <c r="F591" s="23"/>
      <c r="G591" s="24"/>
      <c r="H591" s="24"/>
      <c r="I591" s="7"/>
      <c r="J591" s="7"/>
      <c r="K591" s="25"/>
      <c r="M591" s="26"/>
      <c r="N591" s="26"/>
      <c r="P591" s="21"/>
    </row>
    <row r="592" ht="15.75" customHeight="1">
      <c r="C592" s="21"/>
      <c r="D592" s="21"/>
      <c r="E592" s="22"/>
      <c r="F592" s="23"/>
      <c r="G592" s="24"/>
      <c r="H592" s="24"/>
      <c r="I592" s="7"/>
      <c r="J592" s="7"/>
      <c r="K592" s="25"/>
      <c r="M592" s="26"/>
      <c r="N592" s="26"/>
      <c r="P592" s="21"/>
    </row>
    <row r="593" ht="15.75" customHeight="1">
      <c r="C593" s="21"/>
      <c r="D593" s="21"/>
      <c r="E593" s="22"/>
      <c r="F593" s="23"/>
      <c r="G593" s="24"/>
      <c r="H593" s="24"/>
      <c r="I593" s="7"/>
      <c r="J593" s="7"/>
      <c r="K593" s="25"/>
      <c r="M593" s="26"/>
      <c r="N593" s="26"/>
      <c r="P593" s="21"/>
    </row>
    <row r="594" ht="15.75" customHeight="1">
      <c r="C594" s="21"/>
      <c r="D594" s="21"/>
      <c r="E594" s="22"/>
      <c r="F594" s="23"/>
      <c r="G594" s="24"/>
      <c r="H594" s="24"/>
      <c r="I594" s="7"/>
      <c r="J594" s="7"/>
      <c r="K594" s="25"/>
      <c r="M594" s="26"/>
      <c r="N594" s="26"/>
      <c r="P594" s="21"/>
    </row>
    <row r="595" ht="15.75" customHeight="1">
      <c r="C595" s="21"/>
      <c r="D595" s="21"/>
      <c r="E595" s="22"/>
      <c r="F595" s="23"/>
      <c r="G595" s="24"/>
      <c r="H595" s="24"/>
      <c r="I595" s="7"/>
      <c r="J595" s="7"/>
      <c r="K595" s="25"/>
      <c r="M595" s="26"/>
      <c r="N595" s="26"/>
      <c r="P595" s="21"/>
    </row>
    <row r="596" ht="15.75" customHeight="1">
      <c r="C596" s="21"/>
      <c r="D596" s="21"/>
      <c r="E596" s="22"/>
      <c r="F596" s="23"/>
      <c r="G596" s="24"/>
      <c r="H596" s="24"/>
      <c r="I596" s="7"/>
      <c r="J596" s="7"/>
      <c r="K596" s="25"/>
      <c r="M596" s="26"/>
      <c r="N596" s="26"/>
      <c r="P596" s="21"/>
    </row>
    <row r="597" ht="15.75" customHeight="1">
      <c r="C597" s="21"/>
      <c r="D597" s="21"/>
      <c r="E597" s="22"/>
      <c r="F597" s="23"/>
      <c r="G597" s="24"/>
      <c r="H597" s="24"/>
      <c r="I597" s="7"/>
      <c r="J597" s="7"/>
      <c r="K597" s="25"/>
      <c r="M597" s="26"/>
      <c r="N597" s="26"/>
      <c r="P597" s="21"/>
    </row>
    <row r="598" ht="15.75" customHeight="1">
      <c r="C598" s="21"/>
      <c r="D598" s="21"/>
      <c r="E598" s="22"/>
      <c r="F598" s="23"/>
      <c r="G598" s="24"/>
      <c r="H598" s="24"/>
      <c r="I598" s="7"/>
      <c r="J598" s="7"/>
      <c r="K598" s="25"/>
      <c r="M598" s="26"/>
      <c r="N598" s="26"/>
      <c r="P598" s="21"/>
    </row>
    <row r="599" ht="15.75" customHeight="1">
      <c r="C599" s="21"/>
      <c r="D599" s="21"/>
      <c r="E599" s="22"/>
      <c r="F599" s="23"/>
      <c r="G599" s="24"/>
      <c r="H599" s="24"/>
      <c r="I599" s="7"/>
      <c r="J599" s="7"/>
      <c r="K599" s="25"/>
      <c r="M599" s="26"/>
      <c r="N599" s="26"/>
      <c r="P599" s="21"/>
    </row>
    <row r="600" ht="15.75" customHeight="1">
      <c r="C600" s="21"/>
      <c r="D600" s="21"/>
      <c r="E600" s="22"/>
      <c r="F600" s="23"/>
      <c r="G600" s="24"/>
      <c r="H600" s="24"/>
      <c r="I600" s="7"/>
      <c r="J600" s="7"/>
      <c r="K600" s="25"/>
      <c r="M600" s="26"/>
      <c r="N600" s="26"/>
      <c r="P600" s="21"/>
    </row>
    <row r="601" ht="15.75" customHeight="1">
      <c r="C601" s="21"/>
      <c r="D601" s="21"/>
      <c r="E601" s="22"/>
      <c r="F601" s="23"/>
      <c r="G601" s="24"/>
      <c r="H601" s="24"/>
      <c r="I601" s="7"/>
      <c r="J601" s="7"/>
      <c r="K601" s="25"/>
      <c r="M601" s="26"/>
      <c r="N601" s="26"/>
      <c r="P601" s="21"/>
    </row>
    <row r="602" ht="15.75" customHeight="1">
      <c r="C602" s="21"/>
      <c r="D602" s="21"/>
      <c r="E602" s="22"/>
      <c r="F602" s="23"/>
      <c r="G602" s="24"/>
      <c r="H602" s="24"/>
      <c r="I602" s="7"/>
      <c r="J602" s="7"/>
      <c r="K602" s="25"/>
      <c r="M602" s="26"/>
      <c r="N602" s="26"/>
      <c r="P602" s="21"/>
    </row>
    <row r="603" ht="15.75" customHeight="1">
      <c r="C603" s="21"/>
      <c r="D603" s="21"/>
      <c r="E603" s="22"/>
      <c r="F603" s="23"/>
      <c r="G603" s="24"/>
      <c r="H603" s="24"/>
      <c r="I603" s="7"/>
      <c r="J603" s="7"/>
      <c r="K603" s="25"/>
      <c r="M603" s="26"/>
      <c r="N603" s="26"/>
      <c r="P603" s="21"/>
    </row>
    <row r="604" ht="15.75" customHeight="1">
      <c r="C604" s="21"/>
      <c r="D604" s="21"/>
      <c r="E604" s="22"/>
      <c r="F604" s="23"/>
      <c r="G604" s="24"/>
      <c r="H604" s="24"/>
      <c r="I604" s="7"/>
      <c r="J604" s="7"/>
      <c r="K604" s="25"/>
      <c r="M604" s="26"/>
      <c r="N604" s="26"/>
      <c r="P604" s="21"/>
    </row>
    <row r="605" ht="15.75" customHeight="1">
      <c r="C605" s="21"/>
      <c r="D605" s="21"/>
      <c r="E605" s="22"/>
      <c r="F605" s="23"/>
      <c r="G605" s="24"/>
      <c r="H605" s="24"/>
      <c r="I605" s="7"/>
      <c r="J605" s="7"/>
      <c r="K605" s="25"/>
      <c r="M605" s="26"/>
      <c r="N605" s="26"/>
      <c r="P605" s="21"/>
    </row>
    <row r="606" ht="15.75" customHeight="1">
      <c r="C606" s="21"/>
      <c r="D606" s="21"/>
      <c r="E606" s="22"/>
      <c r="F606" s="23"/>
      <c r="G606" s="24"/>
      <c r="H606" s="24"/>
      <c r="I606" s="7"/>
      <c r="J606" s="7"/>
      <c r="K606" s="25"/>
      <c r="M606" s="26"/>
      <c r="N606" s="26"/>
      <c r="P606" s="21"/>
    </row>
    <row r="607" ht="15.75" customHeight="1">
      <c r="C607" s="21"/>
      <c r="D607" s="21"/>
      <c r="E607" s="22"/>
      <c r="F607" s="23"/>
      <c r="G607" s="24"/>
      <c r="H607" s="24"/>
      <c r="I607" s="7"/>
      <c r="J607" s="7"/>
      <c r="K607" s="25"/>
      <c r="M607" s="26"/>
      <c r="N607" s="26"/>
      <c r="P607" s="21"/>
    </row>
    <row r="608" ht="15.75" customHeight="1">
      <c r="C608" s="21"/>
      <c r="D608" s="21"/>
      <c r="E608" s="22"/>
      <c r="F608" s="23"/>
      <c r="G608" s="24"/>
      <c r="H608" s="24"/>
      <c r="I608" s="7"/>
      <c r="J608" s="7"/>
      <c r="K608" s="25"/>
      <c r="M608" s="26"/>
      <c r="N608" s="26"/>
      <c r="P608" s="21"/>
    </row>
    <row r="609" ht="15.75" customHeight="1">
      <c r="C609" s="21"/>
      <c r="D609" s="21"/>
      <c r="E609" s="22"/>
      <c r="F609" s="23"/>
      <c r="G609" s="24"/>
      <c r="H609" s="24"/>
      <c r="I609" s="7"/>
      <c r="J609" s="7"/>
      <c r="K609" s="25"/>
      <c r="M609" s="26"/>
      <c r="N609" s="26"/>
      <c r="P609" s="21"/>
    </row>
    <row r="610" ht="15.75" customHeight="1">
      <c r="C610" s="21"/>
      <c r="D610" s="21"/>
      <c r="E610" s="22"/>
      <c r="F610" s="23"/>
      <c r="G610" s="24"/>
      <c r="H610" s="24"/>
      <c r="I610" s="7"/>
      <c r="J610" s="7"/>
      <c r="K610" s="25"/>
      <c r="M610" s="26"/>
      <c r="N610" s="26"/>
      <c r="P610" s="21"/>
    </row>
    <row r="611" ht="15.75" customHeight="1">
      <c r="C611" s="21"/>
      <c r="D611" s="21"/>
      <c r="E611" s="22"/>
      <c r="F611" s="23"/>
      <c r="G611" s="24"/>
      <c r="H611" s="24"/>
      <c r="I611" s="7"/>
      <c r="J611" s="7"/>
      <c r="K611" s="25"/>
      <c r="M611" s="26"/>
      <c r="N611" s="26"/>
      <c r="P611" s="21"/>
    </row>
    <row r="612" ht="15.75" customHeight="1">
      <c r="C612" s="21"/>
      <c r="D612" s="21"/>
      <c r="E612" s="22"/>
      <c r="F612" s="23"/>
      <c r="G612" s="24"/>
      <c r="H612" s="24"/>
      <c r="I612" s="7"/>
      <c r="J612" s="7"/>
      <c r="K612" s="25"/>
      <c r="M612" s="26"/>
      <c r="N612" s="26"/>
      <c r="P612" s="21"/>
    </row>
    <row r="613" ht="15.75" customHeight="1">
      <c r="C613" s="21"/>
      <c r="D613" s="21"/>
      <c r="E613" s="22"/>
      <c r="F613" s="23"/>
      <c r="G613" s="24"/>
      <c r="H613" s="24"/>
      <c r="I613" s="7"/>
      <c r="J613" s="7"/>
      <c r="K613" s="25"/>
      <c r="M613" s="26"/>
      <c r="N613" s="26"/>
      <c r="P613" s="21"/>
    </row>
    <row r="614" ht="15.75" customHeight="1">
      <c r="C614" s="21"/>
      <c r="D614" s="21"/>
      <c r="E614" s="22"/>
      <c r="F614" s="23"/>
      <c r="G614" s="24"/>
      <c r="H614" s="24"/>
      <c r="I614" s="7"/>
      <c r="J614" s="7"/>
      <c r="K614" s="25"/>
      <c r="M614" s="26"/>
      <c r="N614" s="26"/>
      <c r="P614" s="21"/>
    </row>
    <row r="615" ht="15.75" customHeight="1">
      <c r="C615" s="21"/>
      <c r="D615" s="21"/>
      <c r="E615" s="22"/>
      <c r="F615" s="23"/>
      <c r="G615" s="24"/>
      <c r="H615" s="24"/>
      <c r="I615" s="7"/>
      <c r="J615" s="7"/>
      <c r="K615" s="25"/>
      <c r="M615" s="26"/>
      <c r="N615" s="26"/>
      <c r="P615" s="21"/>
    </row>
    <row r="616" ht="15.75" customHeight="1">
      <c r="C616" s="21"/>
      <c r="D616" s="21"/>
      <c r="E616" s="22"/>
      <c r="F616" s="23"/>
      <c r="G616" s="24"/>
      <c r="H616" s="24"/>
      <c r="I616" s="7"/>
      <c r="J616" s="7"/>
      <c r="K616" s="25"/>
      <c r="M616" s="26"/>
      <c r="N616" s="26"/>
      <c r="P616" s="21"/>
    </row>
    <row r="617" ht="15.75" customHeight="1">
      <c r="C617" s="21"/>
      <c r="D617" s="21"/>
      <c r="E617" s="22"/>
      <c r="F617" s="23"/>
      <c r="G617" s="24"/>
      <c r="H617" s="24"/>
      <c r="I617" s="7"/>
      <c r="J617" s="7"/>
      <c r="K617" s="25"/>
      <c r="M617" s="26"/>
      <c r="N617" s="26"/>
      <c r="P617" s="21"/>
    </row>
    <row r="618" ht="15.75" customHeight="1">
      <c r="C618" s="21"/>
      <c r="D618" s="21"/>
      <c r="E618" s="22"/>
      <c r="F618" s="23"/>
      <c r="G618" s="24"/>
      <c r="H618" s="24"/>
      <c r="I618" s="7"/>
      <c r="J618" s="7"/>
      <c r="K618" s="25"/>
      <c r="M618" s="26"/>
      <c r="N618" s="26"/>
      <c r="P618" s="21"/>
    </row>
    <row r="619" ht="15.75" customHeight="1">
      <c r="C619" s="21"/>
      <c r="D619" s="21"/>
      <c r="E619" s="22"/>
      <c r="F619" s="23"/>
      <c r="G619" s="24"/>
      <c r="H619" s="24"/>
      <c r="I619" s="7"/>
      <c r="J619" s="7"/>
      <c r="K619" s="25"/>
      <c r="M619" s="26"/>
      <c r="N619" s="26"/>
      <c r="P619" s="21"/>
    </row>
    <row r="620" ht="15.75" customHeight="1">
      <c r="C620" s="21"/>
      <c r="D620" s="21"/>
      <c r="E620" s="22"/>
      <c r="F620" s="23"/>
      <c r="G620" s="24"/>
      <c r="H620" s="24"/>
      <c r="I620" s="7"/>
      <c r="J620" s="7"/>
      <c r="K620" s="25"/>
      <c r="M620" s="26"/>
      <c r="N620" s="26"/>
      <c r="P620" s="21"/>
    </row>
    <row r="621" ht="15.75" customHeight="1">
      <c r="C621" s="21"/>
      <c r="D621" s="21"/>
      <c r="E621" s="22"/>
      <c r="F621" s="23"/>
      <c r="G621" s="24"/>
      <c r="H621" s="24"/>
      <c r="I621" s="7"/>
      <c r="J621" s="7"/>
      <c r="K621" s="25"/>
      <c r="M621" s="26"/>
      <c r="N621" s="26"/>
      <c r="P621" s="21"/>
    </row>
    <row r="622" ht="15.75" customHeight="1">
      <c r="C622" s="21"/>
      <c r="D622" s="21"/>
      <c r="E622" s="22"/>
      <c r="F622" s="23"/>
      <c r="G622" s="24"/>
      <c r="H622" s="24"/>
      <c r="I622" s="7"/>
      <c r="J622" s="7"/>
      <c r="K622" s="25"/>
      <c r="M622" s="26"/>
      <c r="N622" s="26"/>
      <c r="P622" s="21"/>
    </row>
    <row r="623" ht="15.75" customHeight="1">
      <c r="C623" s="21"/>
      <c r="D623" s="21"/>
      <c r="E623" s="22"/>
      <c r="F623" s="23"/>
      <c r="G623" s="24"/>
      <c r="H623" s="24"/>
      <c r="I623" s="7"/>
      <c r="J623" s="7"/>
      <c r="K623" s="25"/>
      <c r="M623" s="26"/>
      <c r="N623" s="26"/>
      <c r="P623" s="21"/>
    </row>
    <row r="624" ht="15.75" customHeight="1">
      <c r="C624" s="21"/>
      <c r="D624" s="21"/>
      <c r="E624" s="22"/>
      <c r="F624" s="23"/>
      <c r="G624" s="24"/>
      <c r="H624" s="24"/>
      <c r="I624" s="7"/>
      <c r="J624" s="7"/>
      <c r="K624" s="25"/>
      <c r="M624" s="26"/>
      <c r="N624" s="26"/>
      <c r="P624" s="21"/>
    </row>
    <row r="625" ht="15.75" customHeight="1">
      <c r="C625" s="21"/>
      <c r="D625" s="21"/>
      <c r="E625" s="22"/>
      <c r="F625" s="23"/>
      <c r="G625" s="24"/>
      <c r="H625" s="24"/>
      <c r="I625" s="7"/>
      <c r="J625" s="7"/>
      <c r="K625" s="25"/>
      <c r="M625" s="26"/>
      <c r="N625" s="26"/>
      <c r="P625" s="21"/>
    </row>
    <row r="626" ht="15.75" customHeight="1">
      <c r="C626" s="21"/>
      <c r="D626" s="21"/>
      <c r="E626" s="22"/>
      <c r="F626" s="23"/>
      <c r="G626" s="24"/>
      <c r="H626" s="24"/>
      <c r="I626" s="7"/>
      <c r="J626" s="7"/>
      <c r="K626" s="25"/>
      <c r="M626" s="26"/>
      <c r="N626" s="26"/>
      <c r="P626" s="21"/>
    </row>
    <row r="627" ht="15.75" customHeight="1">
      <c r="C627" s="21"/>
      <c r="D627" s="21"/>
      <c r="E627" s="22"/>
      <c r="F627" s="23"/>
      <c r="G627" s="24"/>
      <c r="H627" s="24"/>
      <c r="I627" s="7"/>
      <c r="J627" s="7"/>
      <c r="K627" s="25"/>
      <c r="M627" s="26"/>
      <c r="N627" s="26"/>
      <c r="P627" s="21"/>
    </row>
    <row r="628" ht="15.75" customHeight="1">
      <c r="C628" s="21"/>
      <c r="D628" s="21"/>
      <c r="E628" s="22"/>
      <c r="F628" s="23"/>
      <c r="G628" s="24"/>
      <c r="H628" s="24"/>
      <c r="I628" s="7"/>
      <c r="J628" s="7"/>
      <c r="K628" s="25"/>
      <c r="M628" s="26"/>
      <c r="N628" s="26"/>
      <c r="P628" s="21"/>
    </row>
    <row r="629" ht="15.75" customHeight="1">
      <c r="C629" s="21"/>
      <c r="D629" s="21"/>
      <c r="E629" s="22"/>
      <c r="F629" s="23"/>
      <c r="G629" s="24"/>
      <c r="H629" s="24"/>
      <c r="I629" s="7"/>
      <c r="J629" s="7"/>
      <c r="K629" s="25"/>
      <c r="M629" s="26"/>
      <c r="N629" s="26"/>
      <c r="P629" s="21"/>
    </row>
    <row r="630" ht="15.75" customHeight="1">
      <c r="C630" s="21"/>
      <c r="D630" s="21"/>
      <c r="E630" s="22"/>
      <c r="F630" s="23"/>
      <c r="G630" s="24"/>
      <c r="H630" s="24"/>
      <c r="I630" s="7"/>
      <c r="J630" s="7"/>
      <c r="K630" s="25"/>
      <c r="M630" s="26"/>
      <c r="N630" s="26"/>
      <c r="P630" s="21"/>
    </row>
    <row r="631" ht="15.75" customHeight="1">
      <c r="C631" s="21"/>
      <c r="D631" s="21"/>
      <c r="E631" s="22"/>
      <c r="F631" s="23"/>
      <c r="G631" s="24"/>
      <c r="H631" s="24"/>
      <c r="I631" s="7"/>
      <c r="J631" s="7"/>
      <c r="K631" s="25"/>
      <c r="M631" s="26"/>
      <c r="N631" s="26"/>
      <c r="P631" s="21"/>
    </row>
    <row r="632" ht="15.75" customHeight="1">
      <c r="C632" s="21"/>
      <c r="D632" s="21"/>
      <c r="E632" s="22"/>
      <c r="F632" s="23"/>
      <c r="G632" s="24"/>
      <c r="H632" s="24"/>
      <c r="I632" s="7"/>
      <c r="J632" s="7"/>
      <c r="K632" s="25"/>
      <c r="M632" s="26"/>
      <c r="N632" s="26"/>
      <c r="P632" s="21"/>
    </row>
    <row r="633" ht="15.75" customHeight="1">
      <c r="C633" s="21"/>
      <c r="D633" s="21"/>
      <c r="E633" s="22"/>
      <c r="F633" s="23"/>
      <c r="G633" s="24"/>
      <c r="H633" s="24"/>
      <c r="I633" s="7"/>
      <c r="J633" s="7"/>
      <c r="K633" s="25"/>
      <c r="M633" s="26"/>
      <c r="N633" s="26"/>
      <c r="P633" s="21"/>
    </row>
    <row r="634" ht="15.75" customHeight="1">
      <c r="C634" s="21"/>
      <c r="D634" s="21"/>
      <c r="E634" s="22"/>
      <c r="F634" s="23"/>
      <c r="G634" s="24"/>
      <c r="H634" s="24"/>
      <c r="I634" s="7"/>
      <c r="J634" s="7"/>
      <c r="K634" s="25"/>
      <c r="M634" s="26"/>
      <c r="N634" s="26"/>
      <c r="P634" s="21"/>
    </row>
    <row r="635" ht="15.75" customHeight="1">
      <c r="C635" s="21"/>
      <c r="D635" s="21"/>
      <c r="E635" s="22"/>
      <c r="F635" s="23"/>
      <c r="G635" s="24"/>
      <c r="H635" s="24"/>
      <c r="I635" s="7"/>
      <c r="J635" s="7"/>
      <c r="K635" s="25"/>
      <c r="M635" s="26"/>
      <c r="N635" s="26"/>
      <c r="P635" s="21"/>
    </row>
    <row r="636" ht="15.75" customHeight="1">
      <c r="C636" s="21"/>
      <c r="D636" s="21"/>
      <c r="E636" s="22"/>
      <c r="F636" s="23"/>
      <c r="G636" s="24"/>
      <c r="H636" s="24"/>
      <c r="I636" s="7"/>
      <c r="J636" s="7"/>
      <c r="K636" s="25"/>
      <c r="M636" s="26"/>
      <c r="N636" s="26"/>
      <c r="P636" s="21"/>
    </row>
    <row r="637" ht="15.75" customHeight="1">
      <c r="C637" s="21"/>
      <c r="D637" s="21"/>
      <c r="E637" s="22"/>
      <c r="F637" s="23"/>
      <c r="G637" s="24"/>
      <c r="H637" s="24"/>
      <c r="I637" s="7"/>
      <c r="J637" s="7"/>
      <c r="K637" s="25"/>
      <c r="M637" s="26"/>
      <c r="N637" s="26"/>
      <c r="P637" s="21"/>
    </row>
    <row r="638" ht="15.75" customHeight="1">
      <c r="C638" s="21"/>
      <c r="D638" s="21"/>
      <c r="E638" s="22"/>
      <c r="F638" s="23"/>
      <c r="G638" s="24"/>
      <c r="H638" s="24"/>
      <c r="I638" s="7"/>
      <c r="J638" s="7"/>
      <c r="K638" s="25"/>
      <c r="M638" s="26"/>
      <c r="N638" s="26"/>
      <c r="P638" s="21"/>
    </row>
    <row r="639" ht="15.75" customHeight="1">
      <c r="C639" s="21"/>
      <c r="D639" s="21"/>
      <c r="E639" s="22"/>
      <c r="F639" s="23"/>
      <c r="G639" s="24"/>
      <c r="H639" s="24"/>
      <c r="I639" s="7"/>
      <c r="J639" s="7"/>
      <c r="K639" s="25"/>
      <c r="M639" s="26"/>
      <c r="N639" s="26"/>
      <c r="P639" s="21"/>
    </row>
    <row r="640" ht="15.75" customHeight="1">
      <c r="C640" s="21"/>
      <c r="D640" s="21"/>
      <c r="E640" s="22"/>
      <c r="F640" s="23"/>
      <c r="G640" s="24"/>
      <c r="H640" s="24"/>
      <c r="I640" s="7"/>
      <c r="J640" s="7"/>
      <c r="K640" s="25"/>
      <c r="M640" s="26"/>
      <c r="N640" s="26"/>
      <c r="P640" s="21"/>
    </row>
    <row r="641" ht="15.75" customHeight="1">
      <c r="C641" s="21"/>
      <c r="D641" s="21"/>
      <c r="E641" s="22"/>
      <c r="F641" s="23"/>
      <c r="G641" s="24"/>
      <c r="H641" s="24"/>
      <c r="I641" s="7"/>
      <c r="J641" s="7"/>
      <c r="K641" s="25"/>
      <c r="M641" s="26"/>
      <c r="N641" s="26"/>
      <c r="P641" s="21"/>
    </row>
    <row r="642" ht="15.75" customHeight="1">
      <c r="C642" s="21"/>
      <c r="D642" s="21"/>
      <c r="E642" s="22"/>
      <c r="F642" s="23"/>
      <c r="G642" s="24"/>
      <c r="H642" s="24"/>
      <c r="I642" s="7"/>
      <c r="J642" s="7"/>
      <c r="K642" s="25"/>
      <c r="M642" s="26"/>
      <c r="N642" s="26"/>
      <c r="P642" s="21"/>
    </row>
    <row r="643" ht="15.75" customHeight="1">
      <c r="C643" s="21"/>
      <c r="D643" s="21"/>
      <c r="E643" s="22"/>
      <c r="F643" s="23"/>
      <c r="G643" s="24"/>
      <c r="H643" s="24"/>
      <c r="I643" s="7"/>
      <c r="J643" s="7"/>
      <c r="K643" s="25"/>
      <c r="M643" s="26"/>
      <c r="N643" s="26"/>
      <c r="P643" s="21"/>
    </row>
    <row r="644" ht="15.75" customHeight="1">
      <c r="C644" s="21"/>
      <c r="D644" s="21"/>
      <c r="E644" s="22"/>
      <c r="F644" s="23"/>
      <c r="G644" s="24"/>
      <c r="H644" s="24"/>
      <c r="I644" s="7"/>
      <c r="J644" s="7"/>
      <c r="K644" s="25"/>
      <c r="M644" s="26"/>
      <c r="N644" s="26"/>
      <c r="P644" s="21"/>
    </row>
    <row r="645" ht="15.75" customHeight="1">
      <c r="C645" s="21"/>
      <c r="D645" s="21"/>
      <c r="E645" s="22"/>
      <c r="F645" s="23"/>
      <c r="G645" s="24"/>
      <c r="H645" s="24"/>
      <c r="I645" s="7"/>
      <c r="J645" s="7"/>
      <c r="K645" s="25"/>
      <c r="M645" s="26"/>
      <c r="N645" s="26"/>
      <c r="P645" s="21"/>
    </row>
    <row r="646" ht="15.75" customHeight="1">
      <c r="C646" s="21"/>
      <c r="D646" s="21"/>
      <c r="E646" s="22"/>
      <c r="F646" s="23"/>
      <c r="G646" s="24"/>
      <c r="H646" s="24"/>
      <c r="I646" s="7"/>
      <c r="J646" s="7"/>
      <c r="K646" s="25"/>
      <c r="M646" s="26"/>
      <c r="N646" s="26"/>
      <c r="P646" s="21"/>
    </row>
    <row r="647" ht="15.75" customHeight="1">
      <c r="C647" s="21"/>
      <c r="D647" s="21"/>
      <c r="E647" s="22"/>
      <c r="F647" s="23"/>
      <c r="G647" s="24"/>
      <c r="H647" s="24"/>
      <c r="I647" s="7"/>
      <c r="J647" s="7"/>
      <c r="K647" s="25"/>
      <c r="M647" s="26"/>
      <c r="N647" s="26"/>
      <c r="P647" s="21"/>
    </row>
    <row r="648" ht="15.75" customHeight="1">
      <c r="C648" s="21"/>
      <c r="D648" s="21"/>
      <c r="E648" s="22"/>
      <c r="F648" s="23"/>
      <c r="G648" s="24"/>
      <c r="H648" s="24"/>
      <c r="I648" s="7"/>
      <c r="J648" s="7"/>
      <c r="K648" s="25"/>
      <c r="M648" s="26"/>
      <c r="N648" s="26"/>
      <c r="P648" s="21"/>
    </row>
    <row r="649" ht="15.75" customHeight="1">
      <c r="C649" s="21"/>
      <c r="D649" s="21"/>
      <c r="E649" s="22"/>
      <c r="F649" s="23"/>
      <c r="G649" s="24"/>
      <c r="H649" s="24"/>
      <c r="I649" s="7"/>
      <c r="J649" s="7"/>
      <c r="K649" s="25"/>
      <c r="M649" s="26"/>
      <c r="N649" s="26"/>
      <c r="P649" s="21"/>
    </row>
    <row r="650" ht="15.75" customHeight="1">
      <c r="C650" s="21"/>
      <c r="D650" s="21"/>
      <c r="E650" s="22"/>
      <c r="F650" s="23"/>
      <c r="G650" s="24"/>
      <c r="H650" s="24"/>
      <c r="I650" s="7"/>
      <c r="J650" s="7"/>
      <c r="K650" s="25"/>
      <c r="M650" s="26"/>
      <c r="N650" s="26"/>
      <c r="P650" s="21"/>
    </row>
    <row r="651" ht="15.75" customHeight="1">
      <c r="C651" s="21"/>
      <c r="D651" s="21"/>
      <c r="E651" s="22"/>
      <c r="F651" s="23"/>
      <c r="G651" s="24"/>
      <c r="H651" s="24"/>
      <c r="I651" s="7"/>
      <c r="J651" s="7"/>
      <c r="K651" s="25"/>
      <c r="M651" s="26"/>
      <c r="N651" s="26"/>
      <c r="P651" s="21"/>
    </row>
    <row r="652" ht="15.75" customHeight="1">
      <c r="C652" s="21"/>
      <c r="D652" s="21"/>
      <c r="E652" s="22"/>
      <c r="F652" s="23"/>
      <c r="G652" s="24"/>
      <c r="H652" s="24"/>
      <c r="I652" s="7"/>
      <c r="J652" s="7"/>
      <c r="K652" s="25"/>
      <c r="M652" s="26"/>
      <c r="N652" s="26"/>
      <c r="P652" s="21"/>
    </row>
    <row r="653" ht="15.75" customHeight="1">
      <c r="C653" s="21"/>
      <c r="D653" s="21"/>
      <c r="E653" s="22"/>
      <c r="F653" s="23"/>
      <c r="G653" s="24"/>
      <c r="H653" s="24"/>
      <c r="I653" s="7"/>
      <c r="J653" s="7"/>
      <c r="K653" s="25"/>
      <c r="M653" s="26"/>
      <c r="N653" s="26"/>
      <c r="P653" s="21"/>
    </row>
    <row r="654" ht="15.75" customHeight="1">
      <c r="C654" s="21"/>
      <c r="D654" s="21"/>
      <c r="E654" s="22"/>
      <c r="F654" s="23"/>
      <c r="G654" s="24"/>
      <c r="H654" s="24"/>
      <c r="I654" s="7"/>
      <c r="J654" s="7"/>
      <c r="K654" s="25"/>
      <c r="M654" s="26"/>
      <c r="N654" s="26"/>
      <c r="P654" s="21"/>
    </row>
    <row r="655" ht="15.75" customHeight="1">
      <c r="C655" s="21"/>
      <c r="D655" s="21"/>
      <c r="E655" s="22"/>
      <c r="F655" s="23"/>
      <c r="G655" s="24"/>
      <c r="H655" s="24"/>
      <c r="I655" s="7"/>
      <c r="J655" s="7"/>
      <c r="K655" s="25"/>
      <c r="M655" s="26"/>
      <c r="N655" s="26"/>
      <c r="P655" s="21"/>
    </row>
    <row r="656" ht="15.75" customHeight="1">
      <c r="C656" s="21"/>
      <c r="D656" s="21"/>
      <c r="E656" s="22"/>
      <c r="F656" s="23"/>
      <c r="G656" s="24"/>
      <c r="H656" s="24"/>
      <c r="I656" s="7"/>
      <c r="J656" s="7"/>
      <c r="K656" s="25"/>
      <c r="M656" s="26"/>
      <c r="N656" s="26"/>
      <c r="P656" s="21"/>
    </row>
    <row r="657" ht="15.75" customHeight="1">
      <c r="C657" s="21"/>
      <c r="D657" s="21"/>
      <c r="E657" s="22"/>
      <c r="F657" s="23"/>
      <c r="G657" s="24"/>
      <c r="H657" s="24"/>
      <c r="I657" s="7"/>
      <c r="J657" s="7"/>
      <c r="K657" s="25"/>
      <c r="M657" s="26"/>
      <c r="N657" s="26"/>
      <c r="P657" s="21"/>
    </row>
    <row r="658" ht="15.75" customHeight="1">
      <c r="C658" s="21"/>
      <c r="D658" s="21"/>
      <c r="E658" s="22"/>
      <c r="F658" s="23"/>
      <c r="G658" s="24"/>
      <c r="H658" s="24"/>
      <c r="I658" s="7"/>
      <c r="J658" s="7"/>
      <c r="K658" s="25"/>
      <c r="M658" s="26"/>
      <c r="N658" s="26"/>
      <c r="P658" s="21"/>
    </row>
    <row r="659" ht="15.75" customHeight="1">
      <c r="C659" s="21"/>
      <c r="D659" s="21"/>
      <c r="E659" s="22"/>
      <c r="F659" s="23"/>
      <c r="G659" s="24"/>
      <c r="H659" s="24"/>
      <c r="I659" s="7"/>
      <c r="J659" s="7"/>
      <c r="K659" s="25"/>
      <c r="M659" s="26"/>
      <c r="N659" s="26"/>
      <c r="P659" s="21"/>
    </row>
    <row r="660" ht="15.75" customHeight="1">
      <c r="C660" s="21"/>
      <c r="D660" s="21"/>
      <c r="E660" s="22"/>
      <c r="F660" s="23"/>
      <c r="G660" s="24"/>
      <c r="H660" s="24"/>
      <c r="I660" s="7"/>
      <c r="J660" s="7"/>
      <c r="K660" s="25"/>
      <c r="M660" s="26"/>
      <c r="N660" s="26"/>
      <c r="P660" s="21"/>
    </row>
    <row r="661" ht="15.75" customHeight="1">
      <c r="C661" s="21"/>
      <c r="D661" s="21"/>
      <c r="E661" s="22"/>
      <c r="F661" s="23"/>
      <c r="G661" s="24"/>
      <c r="H661" s="24"/>
      <c r="I661" s="7"/>
      <c r="J661" s="7"/>
      <c r="K661" s="25"/>
      <c r="M661" s="26"/>
      <c r="N661" s="26"/>
      <c r="P661" s="21"/>
    </row>
    <row r="662" ht="15.75" customHeight="1">
      <c r="C662" s="21"/>
      <c r="D662" s="21"/>
      <c r="E662" s="22"/>
      <c r="F662" s="23"/>
      <c r="G662" s="24"/>
      <c r="H662" s="24"/>
      <c r="I662" s="7"/>
      <c r="J662" s="7"/>
      <c r="K662" s="25"/>
      <c r="M662" s="26"/>
      <c r="N662" s="26"/>
      <c r="P662" s="21"/>
    </row>
    <row r="663" ht="15.75" customHeight="1">
      <c r="C663" s="21"/>
      <c r="D663" s="21"/>
      <c r="E663" s="22"/>
      <c r="F663" s="23"/>
      <c r="G663" s="24"/>
      <c r="H663" s="24"/>
      <c r="I663" s="7"/>
      <c r="J663" s="7"/>
      <c r="K663" s="25"/>
      <c r="M663" s="26"/>
      <c r="N663" s="26"/>
      <c r="P663" s="21"/>
    </row>
    <row r="664" ht="15.75" customHeight="1">
      <c r="C664" s="21"/>
      <c r="D664" s="21"/>
      <c r="E664" s="22"/>
      <c r="F664" s="23"/>
      <c r="G664" s="24"/>
      <c r="H664" s="24"/>
      <c r="I664" s="7"/>
      <c r="J664" s="7"/>
      <c r="K664" s="25"/>
      <c r="M664" s="26"/>
      <c r="N664" s="26"/>
      <c r="P664" s="21"/>
    </row>
    <row r="665" ht="15.75" customHeight="1">
      <c r="C665" s="21"/>
      <c r="D665" s="21"/>
      <c r="E665" s="22"/>
      <c r="F665" s="23"/>
      <c r="G665" s="24"/>
      <c r="H665" s="24"/>
      <c r="I665" s="7"/>
      <c r="J665" s="7"/>
      <c r="K665" s="25"/>
      <c r="M665" s="26"/>
      <c r="N665" s="26"/>
      <c r="P665" s="21"/>
    </row>
    <row r="666" ht="15.75" customHeight="1">
      <c r="C666" s="21"/>
      <c r="D666" s="21"/>
      <c r="E666" s="22"/>
      <c r="F666" s="23"/>
      <c r="G666" s="24"/>
      <c r="H666" s="24"/>
      <c r="I666" s="7"/>
      <c r="J666" s="7"/>
      <c r="K666" s="25"/>
      <c r="M666" s="26"/>
      <c r="N666" s="26"/>
      <c r="P666" s="21"/>
    </row>
    <row r="667" ht="15.75" customHeight="1">
      <c r="C667" s="21"/>
      <c r="D667" s="21"/>
      <c r="E667" s="22"/>
      <c r="F667" s="23"/>
      <c r="G667" s="24"/>
      <c r="H667" s="24"/>
      <c r="I667" s="7"/>
      <c r="J667" s="7"/>
      <c r="K667" s="25"/>
      <c r="M667" s="26"/>
      <c r="N667" s="26"/>
      <c r="P667" s="21"/>
    </row>
    <row r="668" ht="15.75" customHeight="1">
      <c r="C668" s="21"/>
      <c r="D668" s="21"/>
      <c r="E668" s="22"/>
      <c r="F668" s="23"/>
      <c r="G668" s="24"/>
      <c r="H668" s="24"/>
      <c r="I668" s="7"/>
      <c r="J668" s="7"/>
      <c r="K668" s="25"/>
      <c r="M668" s="26"/>
      <c r="N668" s="26"/>
      <c r="P668" s="21"/>
    </row>
    <row r="669" ht="15.75" customHeight="1">
      <c r="C669" s="21"/>
      <c r="D669" s="21"/>
      <c r="E669" s="22"/>
      <c r="F669" s="23"/>
      <c r="G669" s="24"/>
      <c r="H669" s="24"/>
      <c r="I669" s="7"/>
      <c r="J669" s="7"/>
      <c r="K669" s="25"/>
      <c r="M669" s="26"/>
      <c r="N669" s="26"/>
      <c r="P669" s="21"/>
    </row>
    <row r="670" ht="15.75" customHeight="1">
      <c r="C670" s="21"/>
      <c r="D670" s="21"/>
      <c r="E670" s="22"/>
      <c r="F670" s="23"/>
      <c r="G670" s="24"/>
      <c r="H670" s="24"/>
      <c r="I670" s="7"/>
      <c r="J670" s="7"/>
      <c r="K670" s="25"/>
      <c r="M670" s="26"/>
      <c r="N670" s="26"/>
      <c r="P670" s="21"/>
    </row>
    <row r="671" ht="15.75" customHeight="1">
      <c r="C671" s="21"/>
      <c r="D671" s="21"/>
      <c r="E671" s="22"/>
      <c r="F671" s="23"/>
      <c r="G671" s="24"/>
      <c r="H671" s="24"/>
      <c r="I671" s="7"/>
      <c r="J671" s="7"/>
      <c r="K671" s="25"/>
      <c r="M671" s="26"/>
      <c r="N671" s="26"/>
      <c r="P671" s="21"/>
    </row>
    <row r="672" ht="15.75" customHeight="1">
      <c r="C672" s="21"/>
      <c r="D672" s="21"/>
      <c r="E672" s="22"/>
      <c r="F672" s="23"/>
      <c r="G672" s="24"/>
      <c r="H672" s="24"/>
      <c r="I672" s="7"/>
      <c r="J672" s="7"/>
      <c r="K672" s="25"/>
      <c r="M672" s="26"/>
      <c r="N672" s="26"/>
      <c r="P672" s="21"/>
    </row>
    <row r="673" ht="15.75" customHeight="1">
      <c r="C673" s="21"/>
      <c r="D673" s="21"/>
      <c r="E673" s="22"/>
      <c r="F673" s="23"/>
      <c r="G673" s="24"/>
      <c r="H673" s="24"/>
      <c r="I673" s="7"/>
      <c r="J673" s="7"/>
      <c r="K673" s="25"/>
      <c r="M673" s="26"/>
      <c r="N673" s="26"/>
      <c r="P673" s="21"/>
    </row>
    <row r="674" ht="15.75" customHeight="1">
      <c r="C674" s="21"/>
      <c r="D674" s="21"/>
      <c r="E674" s="22"/>
      <c r="F674" s="23"/>
      <c r="G674" s="24"/>
      <c r="H674" s="24"/>
      <c r="I674" s="7"/>
      <c r="J674" s="7"/>
      <c r="K674" s="25"/>
      <c r="M674" s="26"/>
      <c r="N674" s="26"/>
      <c r="P674" s="21"/>
    </row>
    <row r="675" ht="15.75" customHeight="1">
      <c r="C675" s="21"/>
      <c r="D675" s="21"/>
      <c r="E675" s="22"/>
      <c r="F675" s="23"/>
      <c r="G675" s="24"/>
      <c r="H675" s="24"/>
      <c r="I675" s="7"/>
      <c r="J675" s="7"/>
      <c r="K675" s="25"/>
      <c r="M675" s="26"/>
      <c r="N675" s="26"/>
      <c r="P675" s="21"/>
    </row>
    <row r="676" ht="15.75" customHeight="1">
      <c r="C676" s="21"/>
      <c r="D676" s="21"/>
      <c r="E676" s="22"/>
      <c r="F676" s="23"/>
      <c r="G676" s="24"/>
      <c r="H676" s="24"/>
      <c r="I676" s="7"/>
      <c r="J676" s="7"/>
      <c r="K676" s="25"/>
      <c r="M676" s="26"/>
      <c r="N676" s="26"/>
      <c r="P676" s="21"/>
    </row>
    <row r="677" ht="15.75" customHeight="1">
      <c r="C677" s="21"/>
      <c r="D677" s="21"/>
      <c r="E677" s="22"/>
      <c r="F677" s="23"/>
      <c r="G677" s="24"/>
      <c r="H677" s="24"/>
      <c r="I677" s="7"/>
      <c r="J677" s="7"/>
      <c r="K677" s="25"/>
      <c r="M677" s="26"/>
      <c r="N677" s="26"/>
      <c r="P677" s="21"/>
    </row>
    <row r="678" ht="15.75" customHeight="1">
      <c r="C678" s="21"/>
      <c r="D678" s="21"/>
      <c r="E678" s="22"/>
      <c r="F678" s="23"/>
      <c r="G678" s="24"/>
      <c r="H678" s="24"/>
      <c r="I678" s="7"/>
      <c r="J678" s="7"/>
      <c r="K678" s="25"/>
      <c r="M678" s="26"/>
      <c r="N678" s="26"/>
      <c r="P678" s="21"/>
    </row>
    <row r="679" ht="15.75" customHeight="1">
      <c r="C679" s="21"/>
      <c r="D679" s="21"/>
      <c r="E679" s="22"/>
      <c r="F679" s="23"/>
      <c r="G679" s="24"/>
      <c r="H679" s="24"/>
      <c r="I679" s="7"/>
      <c r="J679" s="7"/>
      <c r="K679" s="25"/>
      <c r="M679" s="26"/>
      <c r="N679" s="26"/>
      <c r="P679" s="21"/>
    </row>
    <row r="680" ht="15.75" customHeight="1">
      <c r="C680" s="21"/>
      <c r="D680" s="21"/>
      <c r="E680" s="22"/>
      <c r="F680" s="23"/>
      <c r="G680" s="24"/>
      <c r="H680" s="24"/>
      <c r="I680" s="7"/>
      <c r="J680" s="7"/>
      <c r="K680" s="25"/>
      <c r="M680" s="26"/>
      <c r="N680" s="26"/>
      <c r="P680" s="21"/>
    </row>
    <row r="681" ht="15.75" customHeight="1">
      <c r="C681" s="21"/>
      <c r="D681" s="21"/>
      <c r="E681" s="22"/>
      <c r="F681" s="23"/>
      <c r="G681" s="24"/>
      <c r="H681" s="24"/>
      <c r="I681" s="7"/>
      <c r="J681" s="7"/>
      <c r="K681" s="25"/>
      <c r="M681" s="26"/>
      <c r="N681" s="26"/>
      <c r="P681" s="21"/>
    </row>
    <row r="682" ht="15.75" customHeight="1">
      <c r="C682" s="21"/>
      <c r="D682" s="21"/>
      <c r="E682" s="22"/>
      <c r="F682" s="23"/>
      <c r="G682" s="24"/>
      <c r="H682" s="24"/>
      <c r="I682" s="7"/>
      <c r="J682" s="7"/>
      <c r="K682" s="25"/>
      <c r="M682" s="26"/>
      <c r="N682" s="26"/>
      <c r="P682" s="21"/>
    </row>
    <row r="683" ht="15.75" customHeight="1">
      <c r="C683" s="21"/>
      <c r="D683" s="21"/>
      <c r="E683" s="22"/>
      <c r="F683" s="23"/>
      <c r="G683" s="24"/>
      <c r="H683" s="24"/>
      <c r="I683" s="7"/>
      <c r="J683" s="7"/>
      <c r="K683" s="25"/>
      <c r="M683" s="26"/>
      <c r="N683" s="26"/>
      <c r="P683" s="21"/>
    </row>
    <row r="684" ht="15.75" customHeight="1">
      <c r="C684" s="21"/>
      <c r="D684" s="21"/>
      <c r="E684" s="22"/>
      <c r="F684" s="23"/>
      <c r="G684" s="24"/>
      <c r="H684" s="24"/>
      <c r="I684" s="7"/>
      <c r="J684" s="7"/>
      <c r="K684" s="25"/>
      <c r="M684" s="26"/>
      <c r="N684" s="26"/>
      <c r="P684" s="21"/>
    </row>
    <row r="685" ht="15.75" customHeight="1">
      <c r="C685" s="21"/>
      <c r="D685" s="21"/>
      <c r="E685" s="22"/>
      <c r="F685" s="23"/>
      <c r="G685" s="24"/>
      <c r="H685" s="24"/>
      <c r="I685" s="7"/>
      <c r="J685" s="7"/>
      <c r="K685" s="25"/>
      <c r="M685" s="26"/>
      <c r="N685" s="26"/>
      <c r="P685" s="21"/>
    </row>
    <row r="686" ht="15.75" customHeight="1">
      <c r="C686" s="21"/>
      <c r="D686" s="21"/>
      <c r="E686" s="22"/>
      <c r="F686" s="23"/>
      <c r="G686" s="24"/>
      <c r="H686" s="24"/>
      <c r="I686" s="7"/>
      <c r="J686" s="7"/>
      <c r="K686" s="25"/>
      <c r="M686" s="26"/>
      <c r="N686" s="26"/>
      <c r="P686" s="21"/>
    </row>
    <row r="687" ht="15.75" customHeight="1">
      <c r="C687" s="21"/>
      <c r="D687" s="21"/>
      <c r="E687" s="22"/>
      <c r="F687" s="23"/>
      <c r="G687" s="24"/>
      <c r="H687" s="24"/>
      <c r="I687" s="7"/>
      <c r="J687" s="7"/>
      <c r="K687" s="25"/>
      <c r="M687" s="26"/>
      <c r="N687" s="26"/>
      <c r="P687" s="21"/>
    </row>
    <row r="688" ht="15.75" customHeight="1">
      <c r="C688" s="21"/>
      <c r="D688" s="21"/>
      <c r="E688" s="22"/>
      <c r="F688" s="23"/>
      <c r="G688" s="24"/>
      <c r="H688" s="24"/>
      <c r="I688" s="7"/>
      <c r="J688" s="7"/>
      <c r="K688" s="25"/>
      <c r="M688" s="26"/>
      <c r="N688" s="26"/>
      <c r="P688" s="21"/>
    </row>
    <row r="689" ht="15.75" customHeight="1">
      <c r="C689" s="21"/>
      <c r="D689" s="21"/>
      <c r="E689" s="22"/>
      <c r="F689" s="23"/>
      <c r="G689" s="24"/>
      <c r="H689" s="24"/>
      <c r="I689" s="7"/>
      <c r="J689" s="7"/>
      <c r="K689" s="25"/>
      <c r="M689" s="26"/>
      <c r="N689" s="26"/>
      <c r="P689" s="21"/>
    </row>
    <row r="690" ht="15.75" customHeight="1">
      <c r="C690" s="21"/>
      <c r="D690" s="21"/>
      <c r="E690" s="22"/>
      <c r="F690" s="23"/>
      <c r="G690" s="24"/>
      <c r="H690" s="24"/>
      <c r="I690" s="7"/>
      <c r="J690" s="7"/>
      <c r="K690" s="25"/>
      <c r="M690" s="26"/>
      <c r="N690" s="26"/>
      <c r="P690" s="21"/>
    </row>
    <row r="691" ht="15.75" customHeight="1">
      <c r="C691" s="21"/>
      <c r="D691" s="21"/>
      <c r="E691" s="22"/>
      <c r="F691" s="23"/>
      <c r="G691" s="24"/>
      <c r="H691" s="24"/>
      <c r="I691" s="7"/>
      <c r="J691" s="7"/>
      <c r="K691" s="25"/>
      <c r="M691" s="26"/>
      <c r="N691" s="26"/>
      <c r="P691" s="21"/>
    </row>
    <row r="692" ht="15.75" customHeight="1">
      <c r="C692" s="21"/>
      <c r="D692" s="21"/>
      <c r="E692" s="22"/>
      <c r="F692" s="23"/>
      <c r="G692" s="24"/>
      <c r="H692" s="24"/>
      <c r="I692" s="7"/>
      <c r="J692" s="7"/>
      <c r="K692" s="25"/>
      <c r="M692" s="26"/>
      <c r="N692" s="26"/>
      <c r="P692" s="21"/>
    </row>
    <row r="693" ht="15.75" customHeight="1">
      <c r="C693" s="21"/>
      <c r="D693" s="21"/>
      <c r="E693" s="22"/>
      <c r="F693" s="23"/>
      <c r="G693" s="24"/>
      <c r="H693" s="24"/>
      <c r="I693" s="7"/>
      <c r="J693" s="7"/>
      <c r="K693" s="25"/>
      <c r="M693" s="26"/>
      <c r="N693" s="26"/>
      <c r="P693" s="21"/>
    </row>
    <row r="694" ht="15.75" customHeight="1">
      <c r="C694" s="21"/>
      <c r="D694" s="21"/>
      <c r="E694" s="22"/>
      <c r="F694" s="23"/>
      <c r="G694" s="24"/>
      <c r="H694" s="24"/>
      <c r="I694" s="7"/>
      <c r="J694" s="7"/>
      <c r="K694" s="25"/>
      <c r="M694" s="26"/>
      <c r="N694" s="26"/>
      <c r="P694" s="21"/>
    </row>
    <row r="695" ht="15.75" customHeight="1">
      <c r="C695" s="21"/>
      <c r="D695" s="21"/>
      <c r="E695" s="22"/>
      <c r="F695" s="23"/>
      <c r="G695" s="24"/>
      <c r="H695" s="24"/>
      <c r="I695" s="7"/>
      <c r="J695" s="7"/>
      <c r="K695" s="25"/>
      <c r="M695" s="26"/>
      <c r="N695" s="26"/>
      <c r="P695" s="21"/>
    </row>
    <row r="696" ht="15.75" customHeight="1">
      <c r="C696" s="21"/>
      <c r="D696" s="21"/>
      <c r="E696" s="22"/>
      <c r="F696" s="23"/>
      <c r="G696" s="24"/>
      <c r="H696" s="24"/>
      <c r="I696" s="7"/>
      <c r="J696" s="7"/>
      <c r="K696" s="25"/>
      <c r="M696" s="26"/>
      <c r="N696" s="26"/>
      <c r="P696" s="21"/>
    </row>
    <row r="697" ht="15.75" customHeight="1">
      <c r="C697" s="21"/>
      <c r="D697" s="21"/>
      <c r="E697" s="22"/>
      <c r="F697" s="23"/>
      <c r="G697" s="24"/>
      <c r="H697" s="24"/>
      <c r="I697" s="7"/>
      <c r="J697" s="7"/>
      <c r="K697" s="25"/>
      <c r="M697" s="26"/>
      <c r="N697" s="26"/>
      <c r="P697" s="21"/>
    </row>
    <row r="698" ht="15.75" customHeight="1">
      <c r="C698" s="21"/>
      <c r="D698" s="21"/>
      <c r="E698" s="22"/>
      <c r="F698" s="23"/>
      <c r="G698" s="24"/>
      <c r="H698" s="24"/>
      <c r="I698" s="7"/>
      <c r="J698" s="7"/>
      <c r="K698" s="25"/>
      <c r="M698" s="26"/>
      <c r="N698" s="26"/>
      <c r="P698" s="21"/>
    </row>
    <row r="699" ht="15.75" customHeight="1">
      <c r="C699" s="21"/>
      <c r="D699" s="21"/>
      <c r="E699" s="22"/>
      <c r="F699" s="23"/>
      <c r="G699" s="24"/>
      <c r="H699" s="24"/>
      <c r="I699" s="7"/>
      <c r="J699" s="7"/>
      <c r="K699" s="25"/>
      <c r="M699" s="26"/>
      <c r="N699" s="26"/>
      <c r="P699" s="21"/>
    </row>
    <row r="700" ht="15.75" customHeight="1">
      <c r="C700" s="21"/>
      <c r="D700" s="21"/>
      <c r="E700" s="22"/>
      <c r="F700" s="23"/>
      <c r="G700" s="24"/>
      <c r="H700" s="24"/>
      <c r="I700" s="7"/>
      <c r="J700" s="7"/>
      <c r="K700" s="25"/>
      <c r="M700" s="26"/>
      <c r="N700" s="26"/>
      <c r="P700" s="21"/>
    </row>
    <row r="701" ht="15.75" customHeight="1">
      <c r="C701" s="21"/>
      <c r="D701" s="21"/>
      <c r="E701" s="22"/>
      <c r="F701" s="23"/>
      <c r="G701" s="24"/>
      <c r="H701" s="24"/>
      <c r="I701" s="7"/>
      <c r="J701" s="7"/>
      <c r="K701" s="25"/>
      <c r="M701" s="26"/>
      <c r="N701" s="26"/>
      <c r="P701" s="21"/>
    </row>
    <row r="702" ht="15.75" customHeight="1">
      <c r="C702" s="21"/>
      <c r="D702" s="21"/>
      <c r="E702" s="22"/>
      <c r="F702" s="23"/>
      <c r="G702" s="24"/>
      <c r="H702" s="24"/>
      <c r="I702" s="7"/>
      <c r="J702" s="7"/>
      <c r="K702" s="25"/>
      <c r="M702" s="26"/>
      <c r="N702" s="26"/>
      <c r="P702" s="21"/>
    </row>
    <row r="703" ht="15.75" customHeight="1">
      <c r="C703" s="21"/>
      <c r="D703" s="21"/>
      <c r="E703" s="22"/>
      <c r="F703" s="23"/>
      <c r="G703" s="24"/>
      <c r="H703" s="24"/>
      <c r="I703" s="7"/>
      <c r="J703" s="7"/>
      <c r="K703" s="25"/>
      <c r="M703" s="26"/>
      <c r="N703" s="26"/>
      <c r="P703" s="21"/>
    </row>
    <row r="704" ht="15.75" customHeight="1">
      <c r="C704" s="21"/>
      <c r="D704" s="21"/>
      <c r="E704" s="22"/>
      <c r="F704" s="23"/>
      <c r="G704" s="24"/>
      <c r="H704" s="24"/>
      <c r="I704" s="7"/>
      <c r="J704" s="7"/>
      <c r="K704" s="25"/>
      <c r="M704" s="26"/>
      <c r="N704" s="26"/>
      <c r="P704" s="21"/>
    </row>
    <row r="705" ht="15.75" customHeight="1">
      <c r="C705" s="21"/>
      <c r="D705" s="21"/>
      <c r="E705" s="22"/>
      <c r="F705" s="23"/>
      <c r="G705" s="24"/>
      <c r="H705" s="24"/>
      <c r="I705" s="7"/>
      <c r="J705" s="7"/>
      <c r="K705" s="25"/>
      <c r="M705" s="26"/>
      <c r="N705" s="26"/>
      <c r="P705" s="21"/>
    </row>
    <row r="706" ht="15.75" customHeight="1">
      <c r="C706" s="21"/>
      <c r="D706" s="21"/>
      <c r="E706" s="22"/>
      <c r="F706" s="23"/>
      <c r="G706" s="24"/>
      <c r="H706" s="24"/>
      <c r="I706" s="7"/>
      <c r="J706" s="7"/>
      <c r="K706" s="25"/>
      <c r="M706" s="26"/>
      <c r="N706" s="26"/>
      <c r="P706" s="21"/>
    </row>
    <row r="707" ht="15.75" customHeight="1">
      <c r="C707" s="21"/>
      <c r="D707" s="21"/>
      <c r="E707" s="22"/>
      <c r="F707" s="23"/>
      <c r="G707" s="24"/>
      <c r="H707" s="24"/>
      <c r="I707" s="7"/>
      <c r="J707" s="7"/>
      <c r="K707" s="25"/>
      <c r="M707" s="26"/>
      <c r="N707" s="26"/>
      <c r="P707" s="21"/>
    </row>
    <row r="708" ht="15.75" customHeight="1">
      <c r="C708" s="21"/>
      <c r="D708" s="21"/>
      <c r="E708" s="22"/>
      <c r="F708" s="23"/>
      <c r="G708" s="24"/>
      <c r="H708" s="24"/>
      <c r="I708" s="7"/>
      <c r="J708" s="7"/>
      <c r="K708" s="25"/>
      <c r="M708" s="26"/>
      <c r="N708" s="26"/>
      <c r="P708" s="21"/>
    </row>
    <row r="709" ht="15.75" customHeight="1">
      <c r="C709" s="21"/>
      <c r="D709" s="21"/>
      <c r="E709" s="22"/>
      <c r="F709" s="23"/>
      <c r="G709" s="24"/>
      <c r="H709" s="24"/>
      <c r="I709" s="7"/>
      <c r="J709" s="7"/>
      <c r="K709" s="25"/>
      <c r="M709" s="26"/>
      <c r="N709" s="26"/>
      <c r="P709" s="21"/>
    </row>
    <row r="710" ht="15.75" customHeight="1">
      <c r="C710" s="21"/>
      <c r="D710" s="21"/>
      <c r="E710" s="22"/>
      <c r="F710" s="23"/>
      <c r="G710" s="24"/>
      <c r="H710" s="24"/>
      <c r="I710" s="7"/>
      <c r="J710" s="7"/>
      <c r="K710" s="25"/>
      <c r="M710" s="26"/>
      <c r="N710" s="26"/>
      <c r="P710" s="21"/>
    </row>
    <row r="711" ht="15.75" customHeight="1">
      <c r="C711" s="21"/>
      <c r="D711" s="21"/>
      <c r="E711" s="22"/>
      <c r="F711" s="23"/>
      <c r="G711" s="24"/>
      <c r="H711" s="24"/>
      <c r="I711" s="7"/>
      <c r="J711" s="7"/>
      <c r="K711" s="25"/>
      <c r="M711" s="26"/>
      <c r="N711" s="26"/>
      <c r="P711" s="21"/>
    </row>
    <row r="712" ht="15.75" customHeight="1">
      <c r="C712" s="21"/>
      <c r="D712" s="21"/>
      <c r="E712" s="22"/>
      <c r="F712" s="23"/>
      <c r="G712" s="24"/>
      <c r="H712" s="24"/>
      <c r="I712" s="7"/>
      <c r="J712" s="7"/>
      <c r="K712" s="25"/>
      <c r="M712" s="26"/>
      <c r="N712" s="26"/>
      <c r="P712" s="21"/>
    </row>
    <row r="713" ht="15.75" customHeight="1">
      <c r="C713" s="21"/>
      <c r="D713" s="21"/>
      <c r="E713" s="22"/>
      <c r="F713" s="23"/>
      <c r="G713" s="24"/>
      <c r="H713" s="24"/>
      <c r="I713" s="7"/>
      <c r="J713" s="7"/>
      <c r="K713" s="25"/>
      <c r="M713" s="26"/>
      <c r="N713" s="26"/>
      <c r="P713" s="21"/>
    </row>
    <row r="714" ht="15.75" customHeight="1">
      <c r="C714" s="21"/>
      <c r="D714" s="21"/>
      <c r="E714" s="22"/>
      <c r="F714" s="23"/>
      <c r="G714" s="24"/>
      <c r="H714" s="24"/>
      <c r="I714" s="7"/>
      <c r="J714" s="7"/>
      <c r="K714" s="25"/>
      <c r="M714" s="26"/>
      <c r="N714" s="26"/>
      <c r="P714" s="21"/>
    </row>
    <row r="715" ht="15.75" customHeight="1">
      <c r="C715" s="21"/>
      <c r="D715" s="21"/>
      <c r="E715" s="22"/>
      <c r="F715" s="23"/>
      <c r="G715" s="24"/>
      <c r="H715" s="24"/>
      <c r="I715" s="7"/>
      <c r="J715" s="7"/>
      <c r="K715" s="25"/>
      <c r="M715" s="26"/>
      <c r="N715" s="26"/>
      <c r="P715" s="21"/>
    </row>
    <row r="716" ht="15.75" customHeight="1">
      <c r="C716" s="21"/>
      <c r="D716" s="21"/>
      <c r="E716" s="22"/>
      <c r="F716" s="23"/>
      <c r="G716" s="24"/>
      <c r="H716" s="24"/>
      <c r="I716" s="7"/>
      <c r="J716" s="7"/>
      <c r="K716" s="25"/>
      <c r="M716" s="26"/>
      <c r="N716" s="26"/>
      <c r="P716" s="21"/>
    </row>
    <row r="717" ht="15.75" customHeight="1">
      <c r="C717" s="21"/>
      <c r="D717" s="21"/>
      <c r="E717" s="22"/>
      <c r="F717" s="23"/>
      <c r="G717" s="24"/>
      <c r="H717" s="24"/>
      <c r="I717" s="7"/>
      <c r="J717" s="7"/>
      <c r="K717" s="25"/>
      <c r="M717" s="26"/>
      <c r="N717" s="26"/>
      <c r="P717" s="21"/>
    </row>
    <row r="718" ht="15.75" customHeight="1">
      <c r="C718" s="21"/>
      <c r="D718" s="21"/>
      <c r="E718" s="22"/>
      <c r="F718" s="23"/>
      <c r="G718" s="24"/>
      <c r="H718" s="24"/>
      <c r="I718" s="7"/>
      <c r="J718" s="7"/>
      <c r="K718" s="25"/>
      <c r="M718" s="26"/>
      <c r="N718" s="26"/>
      <c r="P718" s="21"/>
    </row>
    <row r="719" ht="15.75" customHeight="1">
      <c r="C719" s="21"/>
      <c r="D719" s="21"/>
      <c r="E719" s="22"/>
      <c r="F719" s="23"/>
      <c r="G719" s="24"/>
      <c r="H719" s="24"/>
      <c r="I719" s="7"/>
      <c r="J719" s="7"/>
      <c r="K719" s="25"/>
      <c r="M719" s="26"/>
      <c r="N719" s="26"/>
      <c r="P719" s="21"/>
    </row>
    <row r="720" ht="15.75" customHeight="1">
      <c r="C720" s="21"/>
      <c r="D720" s="21"/>
      <c r="E720" s="22"/>
      <c r="F720" s="23"/>
      <c r="G720" s="24"/>
      <c r="H720" s="24"/>
      <c r="I720" s="7"/>
      <c r="J720" s="7"/>
      <c r="K720" s="25"/>
      <c r="M720" s="26"/>
      <c r="N720" s="26"/>
      <c r="P720" s="21"/>
    </row>
    <row r="721" ht="15.75" customHeight="1">
      <c r="C721" s="21"/>
      <c r="D721" s="21"/>
      <c r="E721" s="22"/>
      <c r="F721" s="23"/>
      <c r="G721" s="24"/>
      <c r="H721" s="24"/>
      <c r="I721" s="7"/>
      <c r="J721" s="7"/>
      <c r="K721" s="25"/>
      <c r="M721" s="26"/>
      <c r="N721" s="26"/>
      <c r="P721" s="21"/>
    </row>
    <row r="722" ht="15.75" customHeight="1">
      <c r="C722" s="21"/>
      <c r="D722" s="21"/>
      <c r="E722" s="22"/>
      <c r="F722" s="23"/>
      <c r="G722" s="24"/>
      <c r="H722" s="24"/>
      <c r="I722" s="7"/>
      <c r="J722" s="7"/>
      <c r="K722" s="25"/>
      <c r="M722" s="26"/>
      <c r="N722" s="26"/>
      <c r="P722" s="21"/>
    </row>
    <row r="723" ht="15.75" customHeight="1">
      <c r="C723" s="21"/>
      <c r="D723" s="21"/>
      <c r="E723" s="22"/>
      <c r="F723" s="23"/>
      <c r="G723" s="24"/>
      <c r="H723" s="24"/>
      <c r="I723" s="7"/>
      <c r="J723" s="7"/>
      <c r="K723" s="25"/>
      <c r="M723" s="26"/>
      <c r="N723" s="26"/>
      <c r="P723" s="21"/>
    </row>
    <row r="724" ht="15.75" customHeight="1">
      <c r="C724" s="21"/>
      <c r="D724" s="21"/>
      <c r="E724" s="22"/>
      <c r="F724" s="23"/>
      <c r="G724" s="24"/>
      <c r="H724" s="24"/>
      <c r="I724" s="7"/>
      <c r="J724" s="7"/>
      <c r="K724" s="25"/>
      <c r="M724" s="26"/>
      <c r="N724" s="26"/>
      <c r="P724" s="21"/>
    </row>
    <row r="725" ht="15.75" customHeight="1">
      <c r="C725" s="21"/>
      <c r="D725" s="21"/>
      <c r="E725" s="22"/>
      <c r="F725" s="23"/>
      <c r="G725" s="24"/>
      <c r="H725" s="24"/>
      <c r="I725" s="7"/>
      <c r="J725" s="7"/>
      <c r="K725" s="25"/>
      <c r="M725" s="26"/>
      <c r="N725" s="26"/>
      <c r="P725" s="21"/>
    </row>
    <row r="726" ht="15.75" customHeight="1">
      <c r="C726" s="21"/>
      <c r="D726" s="21"/>
      <c r="E726" s="22"/>
      <c r="F726" s="23"/>
      <c r="G726" s="24"/>
      <c r="H726" s="24"/>
      <c r="I726" s="7"/>
      <c r="J726" s="7"/>
      <c r="K726" s="25"/>
      <c r="M726" s="26"/>
      <c r="N726" s="26"/>
      <c r="P726" s="21"/>
    </row>
    <row r="727" ht="15.75" customHeight="1">
      <c r="C727" s="21"/>
      <c r="D727" s="21"/>
      <c r="E727" s="22"/>
      <c r="F727" s="23"/>
      <c r="G727" s="24"/>
      <c r="H727" s="24"/>
      <c r="I727" s="7"/>
      <c r="J727" s="7"/>
      <c r="K727" s="25"/>
      <c r="M727" s="26"/>
      <c r="N727" s="26"/>
      <c r="P727" s="21"/>
    </row>
    <row r="728" ht="15.75" customHeight="1">
      <c r="C728" s="21"/>
      <c r="D728" s="21"/>
      <c r="E728" s="22"/>
      <c r="F728" s="23"/>
      <c r="G728" s="24"/>
      <c r="H728" s="24"/>
      <c r="I728" s="7"/>
      <c r="J728" s="7"/>
      <c r="K728" s="25"/>
      <c r="M728" s="26"/>
      <c r="N728" s="26"/>
      <c r="P728" s="21"/>
    </row>
    <row r="729" ht="15.75" customHeight="1">
      <c r="C729" s="21"/>
      <c r="D729" s="21"/>
      <c r="E729" s="22"/>
      <c r="F729" s="23"/>
      <c r="G729" s="24"/>
      <c r="H729" s="24"/>
      <c r="I729" s="7"/>
      <c r="J729" s="7"/>
      <c r="K729" s="25"/>
      <c r="M729" s="26"/>
      <c r="N729" s="26"/>
      <c r="P729" s="21"/>
    </row>
    <row r="730" ht="15.75" customHeight="1">
      <c r="C730" s="21"/>
      <c r="D730" s="21"/>
      <c r="E730" s="22"/>
      <c r="F730" s="23"/>
      <c r="G730" s="24"/>
      <c r="H730" s="24"/>
      <c r="I730" s="7"/>
      <c r="J730" s="7"/>
      <c r="K730" s="25"/>
      <c r="M730" s="26"/>
      <c r="N730" s="26"/>
      <c r="P730" s="21"/>
    </row>
    <row r="731" ht="15.75" customHeight="1">
      <c r="C731" s="21"/>
      <c r="D731" s="21"/>
      <c r="E731" s="22"/>
      <c r="F731" s="23"/>
      <c r="G731" s="24"/>
      <c r="H731" s="24"/>
      <c r="I731" s="7"/>
      <c r="J731" s="7"/>
      <c r="K731" s="25"/>
      <c r="M731" s="26"/>
      <c r="N731" s="26"/>
      <c r="P731" s="21"/>
    </row>
    <row r="732" ht="15.75" customHeight="1">
      <c r="C732" s="21"/>
      <c r="D732" s="21"/>
      <c r="E732" s="22"/>
      <c r="F732" s="23"/>
      <c r="G732" s="24"/>
      <c r="H732" s="24"/>
      <c r="I732" s="7"/>
      <c r="J732" s="7"/>
      <c r="K732" s="25"/>
      <c r="M732" s="26"/>
      <c r="N732" s="26"/>
      <c r="P732" s="21"/>
    </row>
    <row r="733" ht="15.75" customHeight="1">
      <c r="C733" s="21"/>
      <c r="D733" s="21"/>
      <c r="E733" s="22"/>
      <c r="F733" s="23"/>
      <c r="G733" s="24"/>
      <c r="H733" s="24"/>
      <c r="I733" s="7"/>
      <c r="J733" s="7"/>
      <c r="K733" s="25"/>
      <c r="M733" s="26"/>
      <c r="N733" s="26"/>
      <c r="P733" s="21"/>
    </row>
    <row r="734" ht="15.75" customHeight="1">
      <c r="C734" s="21"/>
      <c r="D734" s="21"/>
      <c r="E734" s="22"/>
      <c r="F734" s="23"/>
      <c r="G734" s="24"/>
      <c r="H734" s="24"/>
      <c r="I734" s="7"/>
      <c r="J734" s="7"/>
      <c r="K734" s="25"/>
      <c r="M734" s="26"/>
      <c r="N734" s="26"/>
      <c r="P734" s="21"/>
    </row>
    <row r="735" ht="15.75" customHeight="1">
      <c r="C735" s="21"/>
      <c r="D735" s="21"/>
      <c r="E735" s="22"/>
      <c r="F735" s="23"/>
      <c r="G735" s="24"/>
      <c r="H735" s="24"/>
      <c r="I735" s="7"/>
      <c r="J735" s="7"/>
      <c r="K735" s="25"/>
      <c r="M735" s="26"/>
      <c r="N735" s="26"/>
      <c r="P735" s="21"/>
    </row>
    <row r="736" ht="15.75" customHeight="1">
      <c r="C736" s="21"/>
      <c r="D736" s="21"/>
      <c r="E736" s="22"/>
      <c r="F736" s="23"/>
      <c r="G736" s="24"/>
      <c r="H736" s="24"/>
      <c r="I736" s="7"/>
      <c r="J736" s="7"/>
      <c r="K736" s="25"/>
      <c r="M736" s="26"/>
      <c r="N736" s="26"/>
      <c r="P736" s="21"/>
    </row>
    <row r="737" ht="15.75" customHeight="1">
      <c r="C737" s="21"/>
      <c r="D737" s="21"/>
      <c r="E737" s="22"/>
      <c r="F737" s="23"/>
      <c r="G737" s="24"/>
      <c r="H737" s="24"/>
      <c r="I737" s="7"/>
      <c r="J737" s="7"/>
      <c r="K737" s="25"/>
      <c r="M737" s="26"/>
      <c r="N737" s="26"/>
      <c r="P737" s="21"/>
    </row>
    <row r="738" ht="15.75" customHeight="1">
      <c r="C738" s="21"/>
      <c r="D738" s="21"/>
      <c r="E738" s="22"/>
      <c r="F738" s="23"/>
      <c r="G738" s="24"/>
      <c r="H738" s="24"/>
      <c r="I738" s="7"/>
      <c r="J738" s="7"/>
      <c r="K738" s="25"/>
      <c r="M738" s="26"/>
      <c r="N738" s="26"/>
      <c r="P738" s="21"/>
    </row>
    <row r="739" ht="15.75" customHeight="1">
      <c r="C739" s="21"/>
      <c r="D739" s="21"/>
      <c r="E739" s="22"/>
      <c r="F739" s="23"/>
      <c r="G739" s="24"/>
      <c r="H739" s="24"/>
      <c r="I739" s="7"/>
      <c r="J739" s="7"/>
      <c r="K739" s="25"/>
      <c r="M739" s="26"/>
      <c r="N739" s="26"/>
      <c r="P739" s="21"/>
    </row>
    <row r="740" ht="15.75" customHeight="1">
      <c r="C740" s="21"/>
      <c r="D740" s="21"/>
      <c r="E740" s="22"/>
      <c r="F740" s="23"/>
      <c r="G740" s="24"/>
      <c r="H740" s="24"/>
      <c r="I740" s="7"/>
      <c r="J740" s="7"/>
      <c r="K740" s="25"/>
      <c r="M740" s="26"/>
      <c r="N740" s="26"/>
      <c r="P740" s="21"/>
    </row>
    <row r="741" ht="15.75" customHeight="1">
      <c r="C741" s="21"/>
      <c r="D741" s="21"/>
      <c r="E741" s="22"/>
      <c r="F741" s="23"/>
      <c r="G741" s="24"/>
      <c r="H741" s="24"/>
      <c r="I741" s="7"/>
      <c r="J741" s="7"/>
      <c r="K741" s="25"/>
      <c r="M741" s="26"/>
      <c r="N741" s="26"/>
      <c r="P741" s="21"/>
    </row>
    <row r="742" ht="15.75" customHeight="1">
      <c r="C742" s="21"/>
      <c r="D742" s="21"/>
      <c r="E742" s="22"/>
      <c r="F742" s="23"/>
      <c r="G742" s="24"/>
      <c r="H742" s="24"/>
      <c r="I742" s="7"/>
      <c r="J742" s="7"/>
      <c r="K742" s="25"/>
      <c r="M742" s="26"/>
      <c r="N742" s="26"/>
      <c r="P742" s="21"/>
    </row>
    <row r="743" ht="15.75" customHeight="1">
      <c r="C743" s="21"/>
      <c r="D743" s="21"/>
      <c r="E743" s="22"/>
      <c r="F743" s="23"/>
      <c r="G743" s="24"/>
      <c r="H743" s="24"/>
      <c r="I743" s="7"/>
      <c r="J743" s="7"/>
      <c r="K743" s="25"/>
      <c r="M743" s="26"/>
      <c r="N743" s="26"/>
      <c r="P743" s="21"/>
    </row>
    <row r="744" ht="15.75" customHeight="1">
      <c r="C744" s="21"/>
      <c r="D744" s="21"/>
      <c r="E744" s="22"/>
      <c r="F744" s="23"/>
      <c r="G744" s="24"/>
      <c r="H744" s="24"/>
      <c r="I744" s="7"/>
      <c r="J744" s="7"/>
      <c r="K744" s="25"/>
      <c r="M744" s="26"/>
      <c r="N744" s="26"/>
      <c r="P744" s="21"/>
    </row>
    <row r="745" ht="15.75" customHeight="1">
      <c r="C745" s="21"/>
      <c r="D745" s="21"/>
      <c r="E745" s="22"/>
      <c r="F745" s="23"/>
      <c r="G745" s="24"/>
      <c r="H745" s="24"/>
      <c r="I745" s="7"/>
      <c r="J745" s="7"/>
      <c r="K745" s="25"/>
      <c r="M745" s="26"/>
      <c r="N745" s="26"/>
      <c r="P745" s="21"/>
    </row>
    <row r="746" ht="15.75" customHeight="1">
      <c r="C746" s="21"/>
      <c r="D746" s="21"/>
      <c r="E746" s="22"/>
      <c r="F746" s="23"/>
      <c r="G746" s="24"/>
      <c r="H746" s="24"/>
      <c r="I746" s="7"/>
      <c r="J746" s="7"/>
      <c r="K746" s="25"/>
      <c r="M746" s="26"/>
      <c r="N746" s="26"/>
      <c r="P746" s="21"/>
    </row>
    <row r="747" ht="15.75" customHeight="1">
      <c r="C747" s="21"/>
      <c r="D747" s="21"/>
      <c r="E747" s="22"/>
      <c r="F747" s="23"/>
      <c r="G747" s="24"/>
      <c r="H747" s="24"/>
      <c r="I747" s="7"/>
      <c r="J747" s="7"/>
      <c r="K747" s="25"/>
      <c r="M747" s="26"/>
      <c r="N747" s="26"/>
      <c r="P747" s="21"/>
    </row>
    <row r="748" ht="15.75" customHeight="1">
      <c r="C748" s="21"/>
      <c r="D748" s="21"/>
      <c r="E748" s="22"/>
      <c r="F748" s="23"/>
      <c r="G748" s="24"/>
      <c r="H748" s="24"/>
      <c r="I748" s="7"/>
      <c r="J748" s="7"/>
      <c r="K748" s="25"/>
      <c r="M748" s="26"/>
      <c r="N748" s="26"/>
      <c r="P748" s="21"/>
    </row>
    <row r="749" ht="15.75" customHeight="1">
      <c r="C749" s="21"/>
      <c r="D749" s="21"/>
      <c r="E749" s="22"/>
      <c r="F749" s="23"/>
      <c r="G749" s="24"/>
      <c r="H749" s="24"/>
      <c r="I749" s="7"/>
      <c r="J749" s="7"/>
      <c r="K749" s="25"/>
      <c r="M749" s="26"/>
      <c r="N749" s="26"/>
      <c r="P749" s="21"/>
    </row>
    <row r="750" ht="15.75" customHeight="1">
      <c r="C750" s="21"/>
      <c r="D750" s="21"/>
      <c r="E750" s="22"/>
      <c r="F750" s="23"/>
      <c r="G750" s="24"/>
      <c r="H750" s="24"/>
      <c r="I750" s="7"/>
      <c r="J750" s="7"/>
      <c r="K750" s="25"/>
      <c r="M750" s="26"/>
      <c r="N750" s="26"/>
      <c r="P750" s="21"/>
    </row>
    <row r="751" ht="15.75" customHeight="1">
      <c r="C751" s="21"/>
      <c r="D751" s="21"/>
      <c r="E751" s="22"/>
      <c r="F751" s="23"/>
      <c r="G751" s="24"/>
      <c r="H751" s="24"/>
      <c r="I751" s="7"/>
      <c r="J751" s="7"/>
      <c r="K751" s="25"/>
      <c r="M751" s="26"/>
      <c r="N751" s="26"/>
      <c r="P751" s="21"/>
    </row>
    <row r="752" ht="15.75" customHeight="1">
      <c r="C752" s="21"/>
      <c r="D752" s="21"/>
      <c r="E752" s="22"/>
      <c r="F752" s="23"/>
      <c r="G752" s="24"/>
      <c r="H752" s="24"/>
      <c r="I752" s="7"/>
      <c r="J752" s="7"/>
      <c r="K752" s="25"/>
      <c r="M752" s="26"/>
      <c r="N752" s="26"/>
      <c r="P752" s="21"/>
    </row>
    <row r="753" ht="15.75" customHeight="1">
      <c r="C753" s="21"/>
      <c r="D753" s="21"/>
      <c r="E753" s="22"/>
      <c r="F753" s="23"/>
      <c r="G753" s="24"/>
      <c r="H753" s="24"/>
      <c r="I753" s="7"/>
      <c r="J753" s="7"/>
      <c r="K753" s="25"/>
      <c r="M753" s="26"/>
      <c r="N753" s="26"/>
      <c r="P753" s="21"/>
    </row>
    <row r="754" ht="15.75" customHeight="1">
      <c r="C754" s="21"/>
      <c r="D754" s="21"/>
      <c r="E754" s="22"/>
      <c r="F754" s="23"/>
      <c r="G754" s="24"/>
      <c r="H754" s="24"/>
      <c r="I754" s="7"/>
      <c r="J754" s="7"/>
      <c r="K754" s="25"/>
      <c r="M754" s="26"/>
      <c r="N754" s="26"/>
      <c r="P754" s="21"/>
    </row>
    <row r="755" ht="15.75" customHeight="1">
      <c r="C755" s="21"/>
      <c r="D755" s="21"/>
      <c r="E755" s="22"/>
      <c r="F755" s="23"/>
      <c r="G755" s="24"/>
      <c r="H755" s="24"/>
      <c r="I755" s="7"/>
      <c r="J755" s="7"/>
      <c r="K755" s="25"/>
      <c r="M755" s="26"/>
      <c r="N755" s="26"/>
      <c r="P755" s="21"/>
    </row>
    <row r="756" ht="15.75" customHeight="1">
      <c r="C756" s="21"/>
      <c r="D756" s="21"/>
      <c r="E756" s="22"/>
      <c r="F756" s="23"/>
      <c r="G756" s="24"/>
      <c r="H756" s="24"/>
      <c r="I756" s="7"/>
      <c r="J756" s="7"/>
      <c r="K756" s="25"/>
      <c r="M756" s="26"/>
      <c r="N756" s="26"/>
      <c r="P756" s="21"/>
    </row>
    <row r="757" ht="15.75" customHeight="1">
      <c r="C757" s="21"/>
      <c r="D757" s="21"/>
      <c r="E757" s="22"/>
      <c r="F757" s="23"/>
      <c r="G757" s="24"/>
      <c r="H757" s="24"/>
      <c r="I757" s="7"/>
      <c r="J757" s="7"/>
      <c r="K757" s="25"/>
      <c r="M757" s="26"/>
      <c r="N757" s="26"/>
      <c r="P757" s="21"/>
    </row>
    <row r="758" ht="15.75" customHeight="1">
      <c r="C758" s="21"/>
      <c r="D758" s="21"/>
      <c r="E758" s="22"/>
      <c r="F758" s="23"/>
      <c r="G758" s="24"/>
      <c r="H758" s="24"/>
      <c r="I758" s="7"/>
      <c r="J758" s="7"/>
      <c r="K758" s="25"/>
      <c r="M758" s="26"/>
      <c r="N758" s="26"/>
      <c r="P758" s="21"/>
    </row>
    <row r="759" ht="15.75" customHeight="1">
      <c r="C759" s="21"/>
      <c r="D759" s="21"/>
      <c r="E759" s="22"/>
      <c r="F759" s="23"/>
      <c r="G759" s="24"/>
      <c r="H759" s="24"/>
      <c r="I759" s="7"/>
      <c r="J759" s="7"/>
      <c r="K759" s="25"/>
      <c r="M759" s="26"/>
      <c r="N759" s="26"/>
      <c r="P759" s="21"/>
    </row>
    <row r="760" ht="15.75" customHeight="1">
      <c r="C760" s="21"/>
      <c r="D760" s="21"/>
      <c r="E760" s="22"/>
      <c r="F760" s="23"/>
      <c r="G760" s="24"/>
      <c r="H760" s="24"/>
      <c r="I760" s="7"/>
      <c r="J760" s="7"/>
      <c r="K760" s="25"/>
      <c r="M760" s="26"/>
      <c r="N760" s="26"/>
      <c r="P760" s="21"/>
    </row>
    <row r="761" ht="15.75" customHeight="1">
      <c r="C761" s="21"/>
      <c r="D761" s="21"/>
      <c r="E761" s="22"/>
      <c r="F761" s="23"/>
      <c r="G761" s="24"/>
      <c r="H761" s="24"/>
      <c r="I761" s="7"/>
      <c r="J761" s="7"/>
      <c r="K761" s="25"/>
      <c r="M761" s="26"/>
      <c r="N761" s="26"/>
      <c r="P761" s="21"/>
    </row>
    <row r="762" ht="15.75" customHeight="1">
      <c r="C762" s="21"/>
      <c r="D762" s="21"/>
      <c r="E762" s="22"/>
      <c r="F762" s="23"/>
      <c r="G762" s="24"/>
      <c r="H762" s="24"/>
      <c r="I762" s="7"/>
      <c r="J762" s="7"/>
      <c r="K762" s="25"/>
      <c r="M762" s="26"/>
      <c r="N762" s="26"/>
      <c r="P762" s="21"/>
    </row>
    <row r="763" ht="15.75" customHeight="1">
      <c r="C763" s="21"/>
      <c r="D763" s="21"/>
      <c r="E763" s="22"/>
      <c r="F763" s="23"/>
      <c r="G763" s="24"/>
      <c r="H763" s="24"/>
      <c r="I763" s="7"/>
      <c r="J763" s="7"/>
      <c r="K763" s="25"/>
      <c r="M763" s="26"/>
      <c r="N763" s="26"/>
      <c r="P763" s="21"/>
    </row>
    <row r="764" ht="15.75" customHeight="1">
      <c r="C764" s="21"/>
      <c r="D764" s="21"/>
      <c r="E764" s="22"/>
      <c r="F764" s="23"/>
      <c r="G764" s="24"/>
      <c r="H764" s="24"/>
      <c r="I764" s="7"/>
      <c r="J764" s="7"/>
      <c r="K764" s="25"/>
      <c r="M764" s="26"/>
      <c r="N764" s="26"/>
      <c r="P764" s="21"/>
    </row>
    <row r="765" ht="15.75" customHeight="1">
      <c r="C765" s="21"/>
      <c r="D765" s="21"/>
      <c r="E765" s="22"/>
      <c r="F765" s="23"/>
      <c r="G765" s="24"/>
      <c r="H765" s="24"/>
      <c r="I765" s="7"/>
      <c r="J765" s="7"/>
      <c r="K765" s="25"/>
      <c r="M765" s="26"/>
      <c r="N765" s="26"/>
      <c r="P765" s="21"/>
    </row>
    <row r="766" ht="15.75" customHeight="1">
      <c r="C766" s="21"/>
      <c r="D766" s="21"/>
      <c r="E766" s="22"/>
      <c r="F766" s="23"/>
      <c r="G766" s="24"/>
      <c r="H766" s="24"/>
      <c r="I766" s="7"/>
      <c r="J766" s="7"/>
      <c r="K766" s="25"/>
      <c r="M766" s="26"/>
      <c r="N766" s="26"/>
      <c r="P766" s="21"/>
    </row>
    <row r="767" ht="15.75" customHeight="1">
      <c r="C767" s="21"/>
      <c r="D767" s="21"/>
      <c r="E767" s="22"/>
      <c r="F767" s="23"/>
      <c r="G767" s="24"/>
      <c r="H767" s="24"/>
      <c r="I767" s="7"/>
      <c r="J767" s="7"/>
      <c r="K767" s="25"/>
      <c r="M767" s="26"/>
      <c r="N767" s="26"/>
      <c r="P767" s="21"/>
    </row>
    <row r="768" ht="15.75" customHeight="1">
      <c r="C768" s="21"/>
      <c r="D768" s="21"/>
      <c r="E768" s="22"/>
      <c r="F768" s="23"/>
      <c r="G768" s="24"/>
      <c r="H768" s="24"/>
      <c r="I768" s="7"/>
      <c r="J768" s="7"/>
      <c r="K768" s="25"/>
      <c r="M768" s="26"/>
      <c r="N768" s="26"/>
      <c r="P768" s="21"/>
    </row>
    <row r="769" ht="15.75" customHeight="1">
      <c r="C769" s="21"/>
      <c r="D769" s="21"/>
      <c r="E769" s="22"/>
      <c r="F769" s="23"/>
      <c r="G769" s="24"/>
      <c r="H769" s="24"/>
      <c r="I769" s="7"/>
      <c r="J769" s="7"/>
      <c r="K769" s="25"/>
      <c r="M769" s="26"/>
      <c r="N769" s="26"/>
      <c r="P769" s="21"/>
    </row>
    <row r="770" ht="15.75" customHeight="1">
      <c r="C770" s="21"/>
      <c r="D770" s="21"/>
      <c r="E770" s="22"/>
      <c r="F770" s="23"/>
      <c r="G770" s="24"/>
      <c r="H770" s="24"/>
      <c r="I770" s="7"/>
      <c r="J770" s="7"/>
      <c r="K770" s="25"/>
      <c r="M770" s="26"/>
      <c r="N770" s="26"/>
      <c r="P770" s="21"/>
    </row>
    <row r="771" ht="15.75" customHeight="1">
      <c r="C771" s="21"/>
      <c r="D771" s="21"/>
      <c r="E771" s="22"/>
      <c r="F771" s="23"/>
      <c r="G771" s="24"/>
      <c r="H771" s="24"/>
      <c r="I771" s="7"/>
      <c r="J771" s="7"/>
      <c r="K771" s="25"/>
      <c r="M771" s="26"/>
      <c r="N771" s="26"/>
      <c r="P771" s="21"/>
    </row>
    <row r="772" ht="15.75" customHeight="1">
      <c r="C772" s="21"/>
      <c r="D772" s="21"/>
      <c r="E772" s="22"/>
      <c r="F772" s="23"/>
      <c r="G772" s="24"/>
      <c r="H772" s="24"/>
      <c r="I772" s="7"/>
      <c r="J772" s="7"/>
      <c r="K772" s="25"/>
      <c r="M772" s="26"/>
      <c r="N772" s="26"/>
      <c r="P772" s="21"/>
    </row>
    <row r="773" ht="15.75" customHeight="1">
      <c r="C773" s="21"/>
      <c r="D773" s="21"/>
      <c r="E773" s="22"/>
      <c r="F773" s="23"/>
      <c r="G773" s="24"/>
      <c r="H773" s="24"/>
      <c r="I773" s="7"/>
      <c r="J773" s="7"/>
      <c r="K773" s="25"/>
      <c r="M773" s="26"/>
      <c r="N773" s="26"/>
      <c r="P773" s="21"/>
    </row>
    <row r="774" ht="15.75" customHeight="1">
      <c r="C774" s="21"/>
      <c r="D774" s="21"/>
      <c r="E774" s="22"/>
      <c r="F774" s="23"/>
      <c r="G774" s="24"/>
      <c r="H774" s="24"/>
      <c r="I774" s="7"/>
      <c r="J774" s="7"/>
      <c r="K774" s="25"/>
      <c r="M774" s="26"/>
      <c r="N774" s="26"/>
      <c r="P774" s="21"/>
    </row>
    <row r="775" ht="15.75" customHeight="1">
      <c r="C775" s="21"/>
      <c r="D775" s="21"/>
      <c r="E775" s="22"/>
      <c r="F775" s="23"/>
      <c r="G775" s="24"/>
      <c r="H775" s="24"/>
      <c r="I775" s="7"/>
      <c r="J775" s="7"/>
      <c r="K775" s="25"/>
      <c r="M775" s="26"/>
      <c r="N775" s="26"/>
      <c r="P775" s="21"/>
    </row>
    <row r="776" ht="15.75" customHeight="1">
      <c r="C776" s="21"/>
      <c r="D776" s="21"/>
      <c r="E776" s="22"/>
      <c r="F776" s="23"/>
      <c r="G776" s="24"/>
      <c r="H776" s="24"/>
      <c r="I776" s="7"/>
      <c r="J776" s="7"/>
      <c r="K776" s="25"/>
      <c r="M776" s="26"/>
      <c r="N776" s="26"/>
      <c r="P776" s="21"/>
    </row>
    <row r="777" ht="15.75" customHeight="1">
      <c r="C777" s="21"/>
      <c r="D777" s="21"/>
      <c r="E777" s="22"/>
      <c r="F777" s="23"/>
      <c r="G777" s="24"/>
      <c r="H777" s="24"/>
      <c r="I777" s="7"/>
      <c r="J777" s="7"/>
      <c r="K777" s="25"/>
      <c r="M777" s="26"/>
      <c r="N777" s="26"/>
      <c r="P777" s="21"/>
    </row>
    <row r="778" ht="15.75" customHeight="1">
      <c r="C778" s="21"/>
      <c r="D778" s="21"/>
      <c r="E778" s="22"/>
      <c r="F778" s="23"/>
      <c r="G778" s="24"/>
      <c r="H778" s="24"/>
      <c r="I778" s="7"/>
      <c r="J778" s="7"/>
      <c r="K778" s="25"/>
      <c r="M778" s="26"/>
      <c r="N778" s="26"/>
      <c r="P778" s="21"/>
    </row>
    <row r="779" ht="15.75" customHeight="1">
      <c r="C779" s="21"/>
      <c r="D779" s="21"/>
      <c r="E779" s="22"/>
      <c r="F779" s="23"/>
      <c r="G779" s="24"/>
      <c r="H779" s="24"/>
      <c r="I779" s="7"/>
      <c r="J779" s="7"/>
      <c r="K779" s="25"/>
      <c r="M779" s="26"/>
      <c r="N779" s="26"/>
      <c r="P779" s="21"/>
    </row>
    <row r="780" ht="15.75" customHeight="1">
      <c r="C780" s="21"/>
      <c r="D780" s="21"/>
      <c r="E780" s="22"/>
      <c r="F780" s="23"/>
      <c r="G780" s="24"/>
      <c r="H780" s="24"/>
      <c r="I780" s="7"/>
      <c r="J780" s="7"/>
      <c r="K780" s="25"/>
      <c r="M780" s="26"/>
      <c r="N780" s="26"/>
      <c r="P780" s="21"/>
    </row>
    <row r="781" ht="15.75" customHeight="1">
      <c r="C781" s="21"/>
      <c r="D781" s="21"/>
      <c r="E781" s="22"/>
      <c r="F781" s="23"/>
      <c r="G781" s="24"/>
      <c r="H781" s="24"/>
      <c r="I781" s="7"/>
      <c r="J781" s="7"/>
      <c r="K781" s="25"/>
      <c r="M781" s="26"/>
      <c r="N781" s="26"/>
      <c r="P781" s="21"/>
    </row>
    <row r="782" ht="15.75" customHeight="1">
      <c r="C782" s="21"/>
      <c r="D782" s="21"/>
      <c r="E782" s="22"/>
      <c r="F782" s="23"/>
      <c r="G782" s="24"/>
      <c r="H782" s="24"/>
      <c r="I782" s="7"/>
      <c r="J782" s="7"/>
      <c r="K782" s="25"/>
      <c r="M782" s="26"/>
      <c r="N782" s="26"/>
      <c r="P782" s="21"/>
    </row>
    <row r="783" ht="15.75" customHeight="1">
      <c r="C783" s="21"/>
      <c r="D783" s="21"/>
      <c r="E783" s="22"/>
      <c r="F783" s="23"/>
      <c r="G783" s="24"/>
      <c r="H783" s="24"/>
      <c r="I783" s="7"/>
      <c r="J783" s="7"/>
      <c r="K783" s="25"/>
      <c r="M783" s="26"/>
      <c r="N783" s="26"/>
      <c r="P783" s="21"/>
    </row>
    <row r="784" ht="15.75" customHeight="1">
      <c r="C784" s="21"/>
      <c r="D784" s="21"/>
      <c r="E784" s="22"/>
      <c r="F784" s="23"/>
      <c r="G784" s="24"/>
      <c r="H784" s="24"/>
      <c r="I784" s="7"/>
      <c r="J784" s="7"/>
      <c r="K784" s="25"/>
      <c r="M784" s="26"/>
      <c r="N784" s="26"/>
      <c r="P784" s="21"/>
    </row>
    <row r="785" ht="15.75" customHeight="1">
      <c r="C785" s="21"/>
      <c r="D785" s="21"/>
      <c r="E785" s="22"/>
      <c r="F785" s="23"/>
      <c r="G785" s="24"/>
      <c r="H785" s="24"/>
      <c r="I785" s="7"/>
      <c r="J785" s="7"/>
      <c r="K785" s="25"/>
      <c r="M785" s="26"/>
      <c r="N785" s="26"/>
      <c r="P785" s="21"/>
    </row>
    <row r="786" ht="15.75" customHeight="1">
      <c r="C786" s="21"/>
      <c r="D786" s="21"/>
      <c r="E786" s="22"/>
      <c r="F786" s="23"/>
      <c r="G786" s="24"/>
      <c r="H786" s="24"/>
      <c r="I786" s="7"/>
      <c r="J786" s="7"/>
      <c r="K786" s="25"/>
      <c r="M786" s="26"/>
      <c r="N786" s="26"/>
      <c r="P786" s="21"/>
    </row>
    <row r="787" ht="15.75" customHeight="1">
      <c r="C787" s="21"/>
      <c r="D787" s="21"/>
      <c r="E787" s="22"/>
      <c r="F787" s="23"/>
      <c r="G787" s="24"/>
      <c r="H787" s="24"/>
      <c r="I787" s="7"/>
      <c r="J787" s="7"/>
      <c r="K787" s="25"/>
      <c r="M787" s="26"/>
      <c r="N787" s="26"/>
      <c r="P787" s="21"/>
    </row>
    <row r="788" ht="15.75" customHeight="1">
      <c r="C788" s="21"/>
      <c r="D788" s="21"/>
      <c r="E788" s="22"/>
      <c r="F788" s="23"/>
      <c r="G788" s="24"/>
      <c r="H788" s="24"/>
      <c r="I788" s="7"/>
      <c r="J788" s="7"/>
      <c r="K788" s="25"/>
      <c r="M788" s="26"/>
      <c r="N788" s="26"/>
      <c r="P788" s="21"/>
    </row>
    <row r="789" ht="15.75" customHeight="1">
      <c r="C789" s="21"/>
      <c r="D789" s="21"/>
      <c r="E789" s="22"/>
      <c r="F789" s="23"/>
      <c r="G789" s="24"/>
      <c r="H789" s="24"/>
      <c r="I789" s="7"/>
      <c r="J789" s="7"/>
      <c r="K789" s="25"/>
      <c r="M789" s="26"/>
      <c r="N789" s="26"/>
      <c r="P789" s="21"/>
    </row>
    <row r="790" ht="15.75" customHeight="1">
      <c r="C790" s="21"/>
      <c r="D790" s="21"/>
      <c r="E790" s="22"/>
      <c r="F790" s="23"/>
      <c r="G790" s="24"/>
      <c r="H790" s="24"/>
      <c r="I790" s="7"/>
      <c r="J790" s="7"/>
      <c r="K790" s="25"/>
      <c r="M790" s="26"/>
      <c r="N790" s="26"/>
      <c r="P790" s="21"/>
    </row>
    <row r="791" ht="15.75" customHeight="1">
      <c r="C791" s="21"/>
      <c r="D791" s="21"/>
      <c r="E791" s="22"/>
      <c r="F791" s="23"/>
      <c r="G791" s="24"/>
      <c r="H791" s="24"/>
      <c r="I791" s="7"/>
      <c r="J791" s="7"/>
      <c r="K791" s="25"/>
      <c r="M791" s="26"/>
      <c r="N791" s="26"/>
      <c r="P791" s="21"/>
    </row>
    <row r="792" ht="15.75" customHeight="1">
      <c r="C792" s="21"/>
      <c r="D792" s="21"/>
      <c r="E792" s="22"/>
      <c r="F792" s="23"/>
      <c r="G792" s="24"/>
      <c r="H792" s="24"/>
      <c r="I792" s="7"/>
      <c r="J792" s="7"/>
      <c r="K792" s="25"/>
      <c r="M792" s="26"/>
      <c r="N792" s="26"/>
      <c r="P792" s="21"/>
    </row>
    <row r="793" ht="15.75" customHeight="1">
      <c r="C793" s="21"/>
      <c r="D793" s="21"/>
      <c r="E793" s="22"/>
      <c r="F793" s="23"/>
      <c r="G793" s="24"/>
      <c r="H793" s="24"/>
      <c r="I793" s="7"/>
      <c r="J793" s="7"/>
      <c r="K793" s="25"/>
      <c r="M793" s="26"/>
      <c r="N793" s="26"/>
      <c r="P793" s="21"/>
    </row>
    <row r="794" ht="15.75" customHeight="1">
      <c r="C794" s="21"/>
      <c r="D794" s="21"/>
      <c r="E794" s="22"/>
      <c r="F794" s="23"/>
      <c r="G794" s="24"/>
      <c r="H794" s="24"/>
      <c r="I794" s="7"/>
      <c r="J794" s="7"/>
      <c r="K794" s="25"/>
      <c r="M794" s="26"/>
      <c r="N794" s="26"/>
      <c r="P794" s="21"/>
    </row>
    <row r="795" ht="15.75" customHeight="1">
      <c r="C795" s="21"/>
      <c r="D795" s="21"/>
      <c r="E795" s="22"/>
      <c r="F795" s="23"/>
      <c r="G795" s="24"/>
      <c r="H795" s="24"/>
      <c r="I795" s="7"/>
      <c r="J795" s="7"/>
      <c r="K795" s="25"/>
      <c r="M795" s="26"/>
      <c r="N795" s="26"/>
      <c r="P795" s="21"/>
    </row>
    <row r="796" ht="15.75" customHeight="1">
      <c r="C796" s="21"/>
      <c r="D796" s="21"/>
      <c r="E796" s="22"/>
      <c r="F796" s="23"/>
      <c r="G796" s="24"/>
      <c r="H796" s="24"/>
      <c r="I796" s="7"/>
      <c r="J796" s="7"/>
      <c r="K796" s="25"/>
      <c r="M796" s="26"/>
      <c r="N796" s="26"/>
      <c r="P796" s="21"/>
    </row>
    <row r="797" ht="15.75" customHeight="1">
      <c r="C797" s="21"/>
      <c r="D797" s="21"/>
      <c r="E797" s="22"/>
      <c r="F797" s="23"/>
      <c r="G797" s="24"/>
      <c r="H797" s="24"/>
      <c r="I797" s="7"/>
      <c r="J797" s="7"/>
      <c r="K797" s="25"/>
      <c r="M797" s="26"/>
      <c r="N797" s="26"/>
      <c r="P797" s="21"/>
    </row>
    <row r="798" ht="15.75" customHeight="1">
      <c r="C798" s="21"/>
      <c r="D798" s="21"/>
      <c r="E798" s="22"/>
      <c r="F798" s="23"/>
      <c r="G798" s="24"/>
      <c r="H798" s="24"/>
      <c r="I798" s="7"/>
      <c r="J798" s="7"/>
      <c r="K798" s="25"/>
      <c r="M798" s="26"/>
      <c r="N798" s="26"/>
      <c r="P798" s="21"/>
    </row>
    <row r="799" ht="15.75" customHeight="1">
      <c r="C799" s="21"/>
      <c r="D799" s="21"/>
      <c r="E799" s="22"/>
      <c r="F799" s="23"/>
      <c r="G799" s="24"/>
      <c r="H799" s="24"/>
      <c r="I799" s="7"/>
      <c r="J799" s="7"/>
      <c r="K799" s="25"/>
      <c r="M799" s="26"/>
      <c r="N799" s="26"/>
      <c r="P799" s="21"/>
    </row>
    <row r="800" ht="15.75" customHeight="1">
      <c r="C800" s="21"/>
      <c r="D800" s="21"/>
      <c r="E800" s="22"/>
      <c r="F800" s="23"/>
      <c r="G800" s="24"/>
      <c r="H800" s="24"/>
      <c r="I800" s="7"/>
      <c r="J800" s="7"/>
      <c r="K800" s="25"/>
      <c r="M800" s="26"/>
      <c r="N800" s="26"/>
      <c r="P800" s="21"/>
    </row>
    <row r="801" ht="15.75" customHeight="1">
      <c r="C801" s="21"/>
      <c r="D801" s="21"/>
      <c r="E801" s="22"/>
      <c r="F801" s="23"/>
      <c r="G801" s="24"/>
      <c r="H801" s="24"/>
      <c r="I801" s="7"/>
      <c r="J801" s="7"/>
      <c r="K801" s="25"/>
      <c r="M801" s="26"/>
      <c r="N801" s="26"/>
      <c r="P801" s="21"/>
    </row>
    <row r="802" ht="15.75" customHeight="1">
      <c r="C802" s="21"/>
      <c r="D802" s="21"/>
      <c r="E802" s="22"/>
      <c r="F802" s="23"/>
      <c r="G802" s="24"/>
      <c r="H802" s="24"/>
      <c r="I802" s="7"/>
      <c r="J802" s="7"/>
      <c r="K802" s="25"/>
      <c r="M802" s="26"/>
      <c r="N802" s="26"/>
      <c r="P802" s="21"/>
    </row>
    <row r="803" ht="15.75" customHeight="1">
      <c r="C803" s="21"/>
      <c r="D803" s="21"/>
      <c r="E803" s="22"/>
      <c r="F803" s="23"/>
      <c r="G803" s="24"/>
      <c r="H803" s="24"/>
      <c r="I803" s="7"/>
      <c r="J803" s="7"/>
      <c r="K803" s="25"/>
      <c r="M803" s="26"/>
      <c r="N803" s="26"/>
      <c r="P803" s="21"/>
    </row>
    <row r="804" ht="15.75" customHeight="1">
      <c r="C804" s="21"/>
      <c r="D804" s="21"/>
      <c r="E804" s="22"/>
      <c r="F804" s="23"/>
      <c r="G804" s="24"/>
      <c r="H804" s="24"/>
      <c r="I804" s="7"/>
      <c r="J804" s="7"/>
      <c r="K804" s="25"/>
      <c r="M804" s="26"/>
      <c r="N804" s="26"/>
      <c r="P804" s="21"/>
    </row>
    <row r="805" ht="15.75" customHeight="1">
      <c r="C805" s="21"/>
      <c r="D805" s="21"/>
      <c r="E805" s="22"/>
      <c r="F805" s="23"/>
      <c r="G805" s="24"/>
      <c r="H805" s="24"/>
      <c r="I805" s="7"/>
      <c r="J805" s="7"/>
      <c r="K805" s="25"/>
      <c r="M805" s="26"/>
      <c r="N805" s="26"/>
      <c r="P805" s="21"/>
    </row>
    <row r="806" ht="15.75" customHeight="1">
      <c r="C806" s="21"/>
      <c r="D806" s="21"/>
      <c r="E806" s="22"/>
      <c r="F806" s="23"/>
      <c r="G806" s="24"/>
      <c r="H806" s="24"/>
      <c r="I806" s="7"/>
      <c r="J806" s="7"/>
      <c r="K806" s="25"/>
      <c r="M806" s="26"/>
      <c r="N806" s="26"/>
      <c r="P806" s="21"/>
    </row>
    <row r="807" ht="15.75" customHeight="1">
      <c r="C807" s="21"/>
      <c r="D807" s="21"/>
      <c r="E807" s="22"/>
      <c r="F807" s="23"/>
      <c r="G807" s="24"/>
      <c r="H807" s="24"/>
      <c r="I807" s="7"/>
      <c r="J807" s="7"/>
      <c r="K807" s="25"/>
      <c r="M807" s="26"/>
      <c r="N807" s="26"/>
      <c r="P807" s="21"/>
    </row>
    <row r="808" ht="15.75" customHeight="1">
      <c r="C808" s="21"/>
      <c r="D808" s="21"/>
      <c r="E808" s="22"/>
      <c r="F808" s="23"/>
      <c r="G808" s="24"/>
      <c r="H808" s="24"/>
      <c r="I808" s="7"/>
      <c r="J808" s="7"/>
      <c r="K808" s="25"/>
      <c r="M808" s="26"/>
      <c r="N808" s="26"/>
      <c r="P808" s="21"/>
    </row>
    <row r="809" ht="15.75" customHeight="1">
      <c r="C809" s="21"/>
      <c r="D809" s="21"/>
      <c r="E809" s="22"/>
      <c r="F809" s="23"/>
      <c r="G809" s="24"/>
      <c r="H809" s="24"/>
      <c r="I809" s="7"/>
      <c r="J809" s="7"/>
      <c r="K809" s="25"/>
      <c r="M809" s="26"/>
      <c r="N809" s="26"/>
      <c r="P809" s="21"/>
    </row>
    <row r="810" ht="15.75" customHeight="1">
      <c r="C810" s="21"/>
      <c r="D810" s="21"/>
      <c r="E810" s="22"/>
      <c r="F810" s="23"/>
      <c r="G810" s="24"/>
      <c r="H810" s="24"/>
      <c r="I810" s="7"/>
      <c r="J810" s="7"/>
      <c r="K810" s="25"/>
      <c r="M810" s="26"/>
      <c r="N810" s="26"/>
      <c r="P810" s="21"/>
    </row>
    <row r="811" ht="15.75" customHeight="1">
      <c r="C811" s="21"/>
      <c r="D811" s="21"/>
      <c r="E811" s="22"/>
      <c r="F811" s="23"/>
      <c r="G811" s="24"/>
      <c r="H811" s="24"/>
      <c r="I811" s="7"/>
      <c r="J811" s="7"/>
      <c r="K811" s="25"/>
      <c r="M811" s="26"/>
      <c r="N811" s="26"/>
      <c r="P811" s="21"/>
    </row>
    <row r="812" ht="15.75" customHeight="1">
      <c r="C812" s="21"/>
      <c r="D812" s="21"/>
      <c r="E812" s="22"/>
      <c r="F812" s="23"/>
      <c r="G812" s="24"/>
      <c r="H812" s="24"/>
      <c r="I812" s="7"/>
      <c r="J812" s="7"/>
      <c r="K812" s="25"/>
      <c r="M812" s="26"/>
      <c r="N812" s="26"/>
      <c r="P812" s="21"/>
    </row>
    <row r="813" ht="15.75" customHeight="1">
      <c r="C813" s="21"/>
      <c r="D813" s="21"/>
      <c r="E813" s="22"/>
      <c r="F813" s="23"/>
      <c r="G813" s="24"/>
      <c r="H813" s="24"/>
      <c r="I813" s="7"/>
      <c r="J813" s="7"/>
      <c r="K813" s="25"/>
      <c r="M813" s="26"/>
      <c r="N813" s="26"/>
      <c r="P813" s="21"/>
    </row>
    <row r="814" ht="15.75" customHeight="1">
      <c r="C814" s="21"/>
      <c r="D814" s="21"/>
      <c r="E814" s="22"/>
      <c r="F814" s="23"/>
      <c r="G814" s="24"/>
      <c r="H814" s="24"/>
      <c r="I814" s="7"/>
      <c r="J814" s="7"/>
      <c r="K814" s="25"/>
      <c r="M814" s="26"/>
      <c r="N814" s="26"/>
      <c r="P814" s="21"/>
    </row>
    <row r="815" ht="15.75" customHeight="1">
      <c r="C815" s="21"/>
      <c r="D815" s="21"/>
      <c r="E815" s="22"/>
      <c r="F815" s="23"/>
      <c r="G815" s="24"/>
      <c r="H815" s="24"/>
      <c r="I815" s="7"/>
      <c r="J815" s="7"/>
      <c r="K815" s="25"/>
      <c r="M815" s="26"/>
      <c r="N815" s="26"/>
      <c r="P815" s="21"/>
    </row>
    <row r="816" ht="15.75" customHeight="1">
      <c r="C816" s="21"/>
      <c r="D816" s="21"/>
      <c r="E816" s="22"/>
      <c r="F816" s="23"/>
      <c r="G816" s="24"/>
      <c r="H816" s="24"/>
      <c r="I816" s="7"/>
      <c r="J816" s="7"/>
      <c r="K816" s="25"/>
      <c r="M816" s="26"/>
      <c r="N816" s="26"/>
      <c r="P816" s="21"/>
    </row>
    <row r="817" ht="15.75" customHeight="1">
      <c r="C817" s="21"/>
      <c r="D817" s="21"/>
      <c r="E817" s="22"/>
      <c r="F817" s="23"/>
      <c r="G817" s="24"/>
      <c r="H817" s="24"/>
      <c r="I817" s="7"/>
      <c r="J817" s="7"/>
      <c r="K817" s="25"/>
      <c r="M817" s="26"/>
      <c r="N817" s="26"/>
      <c r="P817" s="21"/>
    </row>
    <row r="818" ht="15.75" customHeight="1">
      <c r="C818" s="21"/>
      <c r="D818" s="21"/>
      <c r="E818" s="22"/>
      <c r="F818" s="23"/>
      <c r="G818" s="24"/>
      <c r="H818" s="24"/>
      <c r="I818" s="7"/>
      <c r="J818" s="7"/>
      <c r="K818" s="25"/>
      <c r="M818" s="26"/>
      <c r="N818" s="26"/>
      <c r="P818" s="21"/>
    </row>
    <row r="819" ht="15.75" customHeight="1">
      <c r="C819" s="21"/>
      <c r="D819" s="21"/>
      <c r="E819" s="22"/>
      <c r="F819" s="23"/>
      <c r="G819" s="24"/>
      <c r="H819" s="24"/>
      <c r="I819" s="7"/>
      <c r="J819" s="7"/>
      <c r="K819" s="25"/>
      <c r="M819" s="26"/>
      <c r="N819" s="26"/>
      <c r="P819" s="21"/>
    </row>
    <row r="820" ht="15.75" customHeight="1">
      <c r="C820" s="21"/>
      <c r="D820" s="21"/>
      <c r="E820" s="22"/>
      <c r="F820" s="23"/>
      <c r="G820" s="24"/>
      <c r="H820" s="24"/>
      <c r="I820" s="7"/>
      <c r="J820" s="7"/>
      <c r="K820" s="25"/>
      <c r="M820" s="26"/>
      <c r="N820" s="26"/>
      <c r="P820" s="21"/>
    </row>
    <row r="821" ht="15.75" customHeight="1">
      <c r="C821" s="21"/>
      <c r="D821" s="21"/>
      <c r="E821" s="22"/>
      <c r="F821" s="23"/>
      <c r="G821" s="24"/>
      <c r="H821" s="24"/>
      <c r="I821" s="7"/>
      <c r="J821" s="7"/>
      <c r="K821" s="25"/>
      <c r="M821" s="26"/>
      <c r="N821" s="26"/>
      <c r="P821" s="21"/>
    </row>
    <row r="822" ht="15.75" customHeight="1">
      <c r="C822" s="21"/>
      <c r="D822" s="21"/>
      <c r="E822" s="22"/>
      <c r="F822" s="23"/>
      <c r="G822" s="24"/>
      <c r="H822" s="24"/>
      <c r="I822" s="7"/>
      <c r="J822" s="7"/>
      <c r="K822" s="25"/>
      <c r="M822" s="26"/>
      <c r="N822" s="26"/>
      <c r="P822" s="21"/>
    </row>
    <row r="823" ht="15.75" customHeight="1">
      <c r="C823" s="21"/>
      <c r="D823" s="21"/>
      <c r="E823" s="22"/>
      <c r="F823" s="23"/>
      <c r="G823" s="24"/>
      <c r="H823" s="24"/>
      <c r="I823" s="7"/>
      <c r="J823" s="7"/>
      <c r="K823" s="25"/>
      <c r="M823" s="26"/>
      <c r="N823" s="26"/>
      <c r="P823" s="21"/>
    </row>
    <row r="824" ht="15.75" customHeight="1">
      <c r="C824" s="21"/>
      <c r="D824" s="21"/>
      <c r="E824" s="22"/>
      <c r="F824" s="23"/>
      <c r="G824" s="24"/>
      <c r="H824" s="24"/>
      <c r="I824" s="7"/>
      <c r="J824" s="7"/>
      <c r="K824" s="25"/>
      <c r="M824" s="26"/>
      <c r="N824" s="26"/>
      <c r="P824" s="21"/>
    </row>
    <row r="825" ht="15.75" customHeight="1">
      <c r="C825" s="21"/>
      <c r="D825" s="21"/>
      <c r="E825" s="22"/>
      <c r="F825" s="23"/>
      <c r="G825" s="24"/>
      <c r="H825" s="24"/>
      <c r="I825" s="7"/>
      <c r="J825" s="7"/>
      <c r="K825" s="25"/>
      <c r="M825" s="26"/>
      <c r="N825" s="26"/>
      <c r="P825" s="21"/>
    </row>
    <row r="826" ht="15.75" customHeight="1">
      <c r="C826" s="21"/>
      <c r="D826" s="21"/>
      <c r="E826" s="22"/>
      <c r="F826" s="23"/>
      <c r="G826" s="24"/>
      <c r="H826" s="24"/>
      <c r="I826" s="7"/>
      <c r="J826" s="7"/>
      <c r="K826" s="25"/>
      <c r="M826" s="26"/>
      <c r="N826" s="26"/>
      <c r="P826" s="21"/>
    </row>
    <row r="827" ht="15.75" customHeight="1">
      <c r="C827" s="21"/>
      <c r="D827" s="21"/>
      <c r="E827" s="22"/>
      <c r="F827" s="23"/>
      <c r="G827" s="24"/>
      <c r="H827" s="24"/>
      <c r="I827" s="7"/>
      <c r="J827" s="7"/>
      <c r="K827" s="25"/>
      <c r="M827" s="26"/>
      <c r="N827" s="26"/>
      <c r="P827" s="21"/>
    </row>
    <row r="828" ht="15.75" customHeight="1">
      <c r="C828" s="21"/>
      <c r="D828" s="21"/>
      <c r="E828" s="22"/>
      <c r="F828" s="23"/>
      <c r="G828" s="24"/>
      <c r="H828" s="24"/>
      <c r="I828" s="7"/>
      <c r="J828" s="7"/>
      <c r="K828" s="25"/>
      <c r="M828" s="26"/>
      <c r="N828" s="26"/>
      <c r="P828" s="21"/>
    </row>
    <row r="829" ht="15.75" customHeight="1">
      <c r="C829" s="21"/>
      <c r="D829" s="21"/>
      <c r="E829" s="22"/>
      <c r="F829" s="23"/>
      <c r="G829" s="24"/>
      <c r="H829" s="24"/>
      <c r="I829" s="7"/>
      <c r="J829" s="7"/>
      <c r="K829" s="25"/>
      <c r="M829" s="26"/>
      <c r="N829" s="26"/>
      <c r="P829" s="21"/>
    </row>
    <row r="830" ht="15.75" customHeight="1">
      <c r="C830" s="21"/>
      <c r="D830" s="21"/>
      <c r="E830" s="22"/>
      <c r="F830" s="23"/>
      <c r="G830" s="24"/>
      <c r="H830" s="24"/>
      <c r="I830" s="7"/>
      <c r="J830" s="7"/>
      <c r="K830" s="25"/>
      <c r="M830" s="26"/>
      <c r="N830" s="26"/>
      <c r="P830" s="21"/>
    </row>
    <row r="831" ht="15.75" customHeight="1">
      <c r="C831" s="21"/>
      <c r="D831" s="21"/>
      <c r="E831" s="22"/>
      <c r="F831" s="23"/>
      <c r="G831" s="24"/>
      <c r="H831" s="24"/>
      <c r="I831" s="7"/>
      <c r="J831" s="7"/>
      <c r="K831" s="25"/>
      <c r="M831" s="26"/>
      <c r="N831" s="26"/>
      <c r="P831" s="21"/>
    </row>
    <row r="832" ht="15.75" customHeight="1">
      <c r="C832" s="21"/>
      <c r="D832" s="21"/>
      <c r="E832" s="22"/>
      <c r="F832" s="23"/>
      <c r="G832" s="24"/>
      <c r="H832" s="24"/>
      <c r="I832" s="7"/>
      <c r="J832" s="7"/>
      <c r="K832" s="25"/>
      <c r="M832" s="26"/>
      <c r="N832" s="26"/>
      <c r="P832" s="21"/>
    </row>
    <row r="833" ht="15.75" customHeight="1">
      <c r="C833" s="21"/>
      <c r="D833" s="21"/>
      <c r="E833" s="22"/>
      <c r="F833" s="23"/>
      <c r="G833" s="24"/>
      <c r="H833" s="24"/>
      <c r="I833" s="7"/>
      <c r="J833" s="7"/>
      <c r="K833" s="25"/>
      <c r="M833" s="26"/>
      <c r="N833" s="26"/>
      <c r="P833" s="21"/>
    </row>
    <row r="834" ht="15.75" customHeight="1">
      <c r="C834" s="21"/>
      <c r="D834" s="21"/>
      <c r="E834" s="22"/>
      <c r="F834" s="23"/>
      <c r="G834" s="24"/>
      <c r="H834" s="24"/>
      <c r="I834" s="7"/>
      <c r="J834" s="7"/>
      <c r="K834" s="25"/>
      <c r="M834" s="26"/>
      <c r="N834" s="26"/>
      <c r="P834" s="21"/>
    </row>
    <row r="835" ht="15.75" customHeight="1">
      <c r="C835" s="21"/>
      <c r="D835" s="21"/>
      <c r="E835" s="22"/>
      <c r="F835" s="23"/>
      <c r="G835" s="24"/>
      <c r="H835" s="24"/>
      <c r="I835" s="7"/>
      <c r="J835" s="7"/>
      <c r="K835" s="25"/>
      <c r="M835" s="26"/>
      <c r="N835" s="26"/>
      <c r="P835" s="21"/>
    </row>
    <row r="836" ht="15.75" customHeight="1">
      <c r="C836" s="21"/>
      <c r="D836" s="21"/>
      <c r="E836" s="22"/>
      <c r="F836" s="23"/>
      <c r="G836" s="24"/>
      <c r="H836" s="24"/>
      <c r="I836" s="7"/>
      <c r="J836" s="7"/>
      <c r="K836" s="25"/>
      <c r="M836" s="26"/>
      <c r="N836" s="26"/>
      <c r="P836" s="21"/>
    </row>
    <row r="837" ht="15.75" customHeight="1">
      <c r="C837" s="21"/>
      <c r="D837" s="21"/>
      <c r="E837" s="22"/>
      <c r="F837" s="23"/>
      <c r="G837" s="24"/>
      <c r="H837" s="24"/>
      <c r="I837" s="7"/>
      <c r="J837" s="7"/>
      <c r="K837" s="25"/>
      <c r="M837" s="26"/>
      <c r="N837" s="26"/>
      <c r="P837" s="21"/>
    </row>
    <row r="838" ht="15.75" customHeight="1">
      <c r="C838" s="21"/>
      <c r="D838" s="21"/>
      <c r="E838" s="22"/>
      <c r="F838" s="23"/>
      <c r="G838" s="24"/>
      <c r="H838" s="24"/>
      <c r="I838" s="7"/>
      <c r="J838" s="7"/>
      <c r="K838" s="25"/>
      <c r="M838" s="26"/>
      <c r="N838" s="26"/>
      <c r="P838" s="21"/>
    </row>
    <row r="839" ht="15.75" customHeight="1">
      <c r="C839" s="21"/>
      <c r="D839" s="21"/>
      <c r="E839" s="22"/>
      <c r="F839" s="23"/>
      <c r="G839" s="24"/>
      <c r="H839" s="24"/>
      <c r="I839" s="7"/>
      <c r="J839" s="7"/>
      <c r="K839" s="25"/>
      <c r="M839" s="26"/>
      <c r="N839" s="26"/>
      <c r="P839" s="21"/>
    </row>
    <row r="840" ht="15.75" customHeight="1">
      <c r="C840" s="21"/>
      <c r="D840" s="21"/>
      <c r="E840" s="22"/>
      <c r="F840" s="23"/>
      <c r="G840" s="24"/>
      <c r="H840" s="24"/>
      <c r="I840" s="7"/>
      <c r="J840" s="7"/>
      <c r="K840" s="25"/>
      <c r="M840" s="26"/>
      <c r="N840" s="26"/>
      <c r="P840" s="21"/>
    </row>
    <row r="841" ht="15.75" customHeight="1">
      <c r="C841" s="21"/>
      <c r="D841" s="21"/>
      <c r="E841" s="22"/>
      <c r="F841" s="23"/>
      <c r="G841" s="24"/>
      <c r="H841" s="24"/>
      <c r="I841" s="7"/>
      <c r="J841" s="7"/>
      <c r="K841" s="25"/>
      <c r="M841" s="26"/>
      <c r="N841" s="26"/>
      <c r="P841" s="21"/>
    </row>
    <row r="842" ht="15.75" customHeight="1">
      <c r="C842" s="21"/>
      <c r="D842" s="21"/>
      <c r="E842" s="22"/>
      <c r="F842" s="23"/>
      <c r="G842" s="24"/>
      <c r="H842" s="24"/>
      <c r="I842" s="7"/>
      <c r="J842" s="7"/>
      <c r="K842" s="25"/>
      <c r="M842" s="26"/>
      <c r="N842" s="26"/>
      <c r="P842" s="21"/>
    </row>
    <row r="843" ht="15.75" customHeight="1">
      <c r="C843" s="21"/>
      <c r="D843" s="21"/>
      <c r="E843" s="22"/>
      <c r="F843" s="23"/>
      <c r="G843" s="24"/>
      <c r="H843" s="24"/>
      <c r="I843" s="7"/>
      <c r="J843" s="7"/>
      <c r="K843" s="25"/>
      <c r="M843" s="26"/>
      <c r="N843" s="26"/>
      <c r="P843" s="21"/>
    </row>
    <row r="844" ht="15.75" customHeight="1">
      <c r="C844" s="21"/>
      <c r="D844" s="21"/>
      <c r="E844" s="22"/>
      <c r="F844" s="23"/>
      <c r="G844" s="24"/>
      <c r="H844" s="24"/>
      <c r="I844" s="7"/>
      <c r="J844" s="7"/>
      <c r="K844" s="25"/>
      <c r="M844" s="26"/>
      <c r="N844" s="26"/>
      <c r="P844" s="21"/>
    </row>
    <row r="845" ht="15.75" customHeight="1">
      <c r="C845" s="21"/>
      <c r="D845" s="21"/>
      <c r="E845" s="22"/>
      <c r="F845" s="23"/>
      <c r="G845" s="24"/>
      <c r="H845" s="24"/>
      <c r="I845" s="7"/>
      <c r="J845" s="7"/>
      <c r="K845" s="25"/>
      <c r="M845" s="26"/>
      <c r="N845" s="26"/>
      <c r="P845" s="21"/>
    </row>
    <row r="846" ht="15.75" customHeight="1">
      <c r="C846" s="21"/>
      <c r="D846" s="21"/>
      <c r="E846" s="22"/>
      <c r="F846" s="23"/>
      <c r="G846" s="24"/>
      <c r="H846" s="24"/>
      <c r="I846" s="7"/>
      <c r="J846" s="7"/>
      <c r="K846" s="25"/>
      <c r="M846" s="26"/>
      <c r="N846" s="26"/>
      <c r="P846" s="21"/>
    </row>
    <row r="847" ht="15.75" customHeight="1">
      <c r="C847" s="21"/>
      <c r="D847" s="21"/>
      <c r="E847" s="22"/>
      <c r="F847" s="23"/>
      <c r="G847" s="24"/>
      <c r="H847" s="24"/>
      <c r="I847" s="7"/>
      <c r="J847" s="7"/>
      <c r="K847" s="25"/>
      <c r="M847" s="26"/>
      <c r="N847" s="26"/>
      <c r="P847" s="21"/>
    </row>
    <row r="848" ht="15.75" customHeight="1">
      <c r="C848" s="21"/>
      <c r="D848" s="21"/>
      <c r="E848" s="22"/>
      <c r="F848" s="23"/>
      <c r="G848" s="24"/>
      <c r="H848" s="24"/>
      <c r="I848" s="7"/>
      <c r="J848" s="7"/>
      <c r="K848" s="25"/>
      <c r="M848" s="26"/>
      <c r="N848" s="26"/>
      <c r="P848" s="21"/>
    </row>
    <row r="849" ht="15.75" customHeight="1">
      <c r="C849" s="21"/>
      <c r="D849" s="21"/>
      <c r="E849" s="22"/>
      <c r="F849" s="23"/>
      <c r="G849" s="24"/>
      <c r="H849" s="24"/>
      <c r="I849" s="7"/>
      <c r="J849" s="7"/>
      <c r="K849" s="25"/>
      <c r="M849" s="26"/>
      <c r="N849" s="26"/>
      <c r="P849" s="21"/>
    </row>
    <row r="850" ht="15.75" customHeight="1">
      <c r="C850" s="21"/>
      <c r="D850" s="21"/>
      <c r="E850" s="22"/>
      <c r="F850" s="23"/>
      <c r="G850" s="24"/>
      <c r="H850" s="24"/>
      <c r="I850" s="7"/>
      <c r="J850" s="7"/>
      <c r="K850" s="25"/>
      <c r="M850" s="26"/>
      <c r="N850" s="26"/>
      <c r="P850" s="21"/>
    </row>
    <row r="851" ht="15.75" customHeight="1">
      <c r="C851" s="21"/>
      <c r="D851" s="21"/>
      <c r="E851" s="22"/>
      <c r="F851" s="23"/>
      <c r="G851" s="24"/>
      <c r="H851" s="24"/>
      <c r="I851" s="7"/>
      <c r="J851" s="7"/>
      <c r="K851" s="25"/>
      <c r="M851" s="26"/>
      <c r="N851" s="26"/>
      <c r="P851" s="21"/>
    </row>
    <row r="852" ht="15.75" customHeight="1">
      <c r="C852" s="21"/>
      <c r="D852" s="21"/>
      <c r="E852" s="22"/>
      <c r="F852" s="23"/>
      <c r="G852" s="24"/>
      <c r="H852" s="24"/>
      <c r="I852" s="7"/>
      <c r="J852" s="7"/>
      <c r="K852" s="25"/>
      <c r="M852" s="26"/>
      <c r="N852" s="26"/>
      <c r="P852" s="21"/>
    </row>
    <row r="853" ht="15.75" customHeight="1">
      <c r="C853" s="21"/>
      <c r="D853" s="21"/>
      <c r="E853" s="22"/>
      <c r="F853" s="23"/>
      <c r="G853" s="24"/>
      <c r="H853" s="24"/>
      <c r="I853" s="7"/>
      <c r="J853" s="7"/>
      <c r="K853" s="25"/>
      <c r="M853" s="26"/>
      <c r="N853" s="26"/>
      <c r="P853" s="21"/>
    </row>
    <row r="854" ht="15.75" customHeight="1">
      <c r="C854" s="21"/>
      <c r="D854" s="21"/>
      <c r="E854" s="22"/>
      <c r="F854" s="23"/>
      <c r="G854" s="24"/>
      <c r="H854" s="24"/>
      <c r="I854" s="7"/>
      <c r="J854" s="7"/>
      <c r="K854" s="25"/>
      <c r="M854" s="26"/>
      <c r="N854" s="26"/>
      <c r="P854" s="21"/>
    </row>
    <row r="855" ht="15.75" customHeight="1">
      <c r="C855" s="21"/>
      <c r="D855" s="21"/>
      <c r="E855" s="22"/>
      <c r="F855" s="23"/>
      <c r="G855" s="24"/>
      <c r="H855" s="24"/>
      <c r="I855" s="7"/>
      <c r="J855" s="7"/>
      <c r="K855" s="25"/>
      <c r="M855" s="26"/>
      <c r="N855" s="26"/>
      <c r="P855" s="21"/>
    </row>
    <row r="856" ht="15.75" customHeight="1">
      <c r="C856" s="21"/>
      <c r="D856" s="21"/>
      <c r="E856" s="22"/>
      <c r="F856" s="23"/>
      <c r="G856" s="24"/>
      <c r="H856" s="24"/>
      <c r="I856" s="7"/>
      <c r="J856" s="7"/>
      <c r="K856" s="25"/>
      <c r="M856" s="26"/>
      <c r="N856" s="26"/>
      <c r="P856" s="21"/>
    </row>
    <row r="857" ht="15.75" customHeight="1">
      <c r="C857" s="21"/>
      <c r="D857" s="21"/>
      <c r="E857" s="22"/>
      <c r="F857" s="23"/>
      <c r="G857" s="24"/>
      <c r="H857" s="24"/>
      <c r="I857" s="7"/>
      <c r="J857" s="7"/>
      <c r="K857" s="25"/>
      <c r="M857" s="26"/>
      <c r="N857" s="26"/>
      <c r="P857" s="21"/>
    </row>
    <row r="858" ht="15.75" customHeight="1">
      <c r="C858" s="21"/>
      <c r="D858" s="21"/>
      <c r="E858" s="22"/>
      <c r="F858" s="23"/>
      <c r="G858" s="24"/>
      <c r="H858" s="24"/>
      <c r="I858" s="7"/>
      <c r="J858" s="7"/>
      <c r="K858" s="25"/>
      <c r="M858" s="26"/>
      <c r="N858" s="26"/>
      <c r="P858" s="21"/>
    </row>
    <row r="859" ht="15.75" customHeight="1">
      <c r="C859" s="21"/>
      <c r="D859" s="21"/>
      <c r="E859" s="22"/>
      <c r="F859" s="23"/>
      <c r="G859" s="24"/>
      <c r="H859" s="24"/>
      <c r="I859" s="7"/>
      <c r="J859" s="7"/>
      <c r="K859" s="25"/>
      <c r="M859" s="26"/>
      <c r="N859" s="26"/>
      <c r="P859" s="21"/>
    </row>
    <row r="860" ht="15.75" customHeight="1">
      <c r="C860" s="21"/>
      <c r="D860" s="21"/>
      <c r="E860" s="22"/>
      <c r="F860" s="23"/>
      <c r="G860" s="24"/>
      <c r="H860" s="24"/>
      <c r="I860" s="7"/>
      <c r="J860" s="7"/>
      <c r="K860" s="25"/>
      <c r="M860" s="26"/>
      <c r="N860" s="26"/>
      <c r="P860" s="21"/>
    </row>
    <row r="861" ht="15.75" customHeight="1">
      <c r="C861" s="21"/>
      <c r="D861" s="21"/>
      <c r="E861" s="22"/>
      <c r="F861" s="23"/>
      <c r="G861" s="24"/>
      <c r="H861" s="24"/>
      <c r="I861" s="7"/>
      <c r="J861" s="7"/>
      <c r="K861" s="25"/>
      <c r="M861" s="26"/>
      <c r="N861" s="26"/>
      <c r="P861" s="21"/>
    </row>
    <row r="862" ht="15.75" customHeight="1">
      <c r="C862" s="21"/>
      <c r="D862" s="21"/>
      <c r="E862" s="22"/>
      <c r="F862" s="23"/>
      <c r="G862" s="24"/>
      <c r="H862" s="24"/>
      <c r="I862" s="7"/>
      <c r="J862" s="7"/>
      <c r="K862" s="25"/>
      <c r="M862" s="26"/>
      <c r="N862" s="26"/>
      <c r="P862" s="21"/>
    </row>
    <row r="863" ht="15.75" customHeight="1">
      <c r="C863" s="21"/>
      <c r="D863" s="21"/>
      <c r="E863" s="22"/>
      <c r="F863" s="23"/>
      <c r="G863" s="24"/>
      <c r="H863" s="24"/>
      <c r="I863" s="7"/>
      <c r="J863" s="7"/>
      <c r="K863" s="25"/>
      <c r="M863" s="26"/>
      <c r="N863" s="26"/>
      <c r="P863" s="21"/>
    </row>
    <row r="864" ht="15.75" customHeight="1">
      <c r="C864" s="21"/>
      <c r="D864" s="21"/>
      <c r="E864" s="22"/>
      <c r="F864" s="23"/>
      <c r="G864" s="24"/>
      <c r="H864" s="24"/>
      <c r="I864" s="7"/>
      <c r="J864" s="7"/>
      <c r="K864" s="25"/>
      <c r="M864" s="26"/>
      <c r="N864" s="26"/>
      <c r="P864" s="21"/>
    </row>
    <row r="865" ht="15.75" customHeight="1">
      <c r="C865" s="21"/>
      <c r="D865" s="21"/>
      <c r="E865" s="22"/>
      <c r="F865" s="23"/>
      <c r="G865" s="24"/>
      <c r="H865" s="24"/>
      <c r="I865" s="7"/>
      <c r="J865" s="7"/>
      <c r="K865" s="25"/>
      <c r="M865" s="26"/>
      <c r="N865" s="26"/>
      <c r="P865" s="21"/>
    </row>
    <row r="866" ht="15.75" customHeight="1">
      <c r="C866" s="21"/>
      <c r="D866" s="21"/>
      <c r="E866" s="22"/>
      <c r="F866" s="23"/>
      <c r="G866" s="24"/>
      <c r="H866" s="24"/>
      <c r="I866" s="7"/>
      <c r="J866" s="7"/>
      <c r="K866" s="25"/>
      <c r="M866" s="26"/>
      <c r="N866" s="26"/>
      <c r="P866" s="21"/>
    </row>
    <row r="867" ht="15.75" customHeight="1">
      <c r="C867" s="21"/>
      <c r="D867" s="21"/>
      <c r="E867" s="22"/>
      <c r="F867" s="23"/>
      <c r="G867" s="24"/>
      <c r="H867" s="24"/>
      <c r="I867" s="7"/>
      <c r="J867" s="7"/>
      <c r="K867" s="25"/>
      <c r="M867" s="26"/>
      <c r="N867" s="26"/>
      <c r="P867" s="21"/>
    </row>
    <row r="868" ht="15.75" customHeight="1">
      <c r="C868" s="21"/>
      <c r="D868" s="21"/>
      <c r="E868" s="22"/>
      <c r="F868" s="23"/>
      <c r="G868" s="24"/>
      <c r="H868" s="24"/>
      <c r="I868" s="7"/>
      <c r="J868" s="7"/>
      <c r="K868" s="25"/>
      <c r="M868" s="26"/>
      <c r="N868" s="26"/>
      <c r="P868" s="21"/>
    </row>
    <row r="869" ht="15.75" customHeight="1">
      <c r="C869" s="21"/>
      <c r="D869" s="21"/>
      <c r="E869" s="22"/>
      <c r="F869" s="23"/>
      <c r="G869" s="24"/>
      <c r="H869" s="24"/>
      <c r="I869" s="7"/>
      <c r="J869" s="7"/>
      <c r="K869" s="25"/>
      <c r="M869" s="26"/>
      <c r="N869" s="26"/>
      <c r="P869" s="21"/>
    </row>
    <row r="870" ht="15.75" customHeight="1">
      <c r="C870" s="21"/>
      <c r="D870" s="21"/>
      <c r="E870" s="22"/>
      <c r="F870" s="23"/>
      <c r="G870" s="24"/>
      <c r="H870" s="24"/>
      <c r="I870" s="7"/>
      <c r="J870" s="7"/>
      <c r="K870" s="25"/>
      <c r="M870" s="26"/>
      <c r="N870" s="26"/>
      <c r="P870" s="21"/>
    </row>
    <row r="871" ht="15.75" customHeight="1">
      <c r="C871" s="21"/>
      <c r="D871" s="21"/>
      <c r="E871" s="22"/>
      <c r="F871" s="23"/>
      <c r="G871" s="24"/>
      <c r="H871" s="24"/>
      <c r="I871" s="7"/>
      <c r="J871" s="7"/>
      <c r="K871" s="25"/>
      <c r="M871" s="26"/>
      <c r="N871" s="26"/>
      <c r="P871" s="21"/>
    </row>
    <row r="872" ht="15.75" customHeight="1">
      <c r="C872" s="21"/>
      <c r="D872" s="21"/>
      <c r="E872" s="22"/>
      <c r="F872" s="23"/>
      <c r="G872" s="24"/>
      <c r="H872" s="24"/>
      <c r="I872" s="7"/>
      <c r="J872" s="7"/>
      <c r="K872" s="25"/>
      <c r="M872" s="26"/>
      <c r="N872" s="26"/>
      <c r="P872" s="21"/>
    </row>
    <row r="873" ht="15.75" customHeight="1">
      <c r="C873" s="21"/>
      <c r="D873" s="21"/>
      <c r="E873" s="22"/>
      <c r="F873" s="23"/>
      <c r="G873" s="24"/>
      <c r="H873" s="24"/>
      <c r="I873" s="7"/>
      <c r="J873" s="7"/>
      <c r="K873" s="25"/>
      <c r="M873" s="26"/>
      <c r="N873" s="26"/>
      <c r="P873" s="21"/>
    </row>
    <row r="874" ht="15.75" customHeight="1">
      <c r="C874" s="21"/>
      <c r="D874" s="21"/>
      <c r="E874" s="22"/>
      <c r="F874" s="23"/>
      <c r="G874" s="24"/>
      <c r="H874" s="24"/>
      <c r="I874" s="7"/>
      <c r="J874" s="7"/>
      <c r="K874" s="25"/>
      <c r="M874" s="26"/>
      <c r="N874" s="26"/>
      <c r="P874" s="21"/>
    </row>
    <row r="875" ht="15.75" customHeight="1">
      <c r="C875" s="21"/>
      <c r="D875" s="21"/>
      <c r="E875" s="22"/>
      <c r="F875" s="23"/>
      <c r="G875" s="24"/>
      <c r="H875" s="24"/>
      <c r="I875" s="7"/>
      <c r="J875" s="7"/>
      <c r="K875" s="25"/>
      <c r="M875" s="26"/>
      <c r="N875" s="26"/>
      <c r="P875" s="21"/>
    </row>
    <row r="876" ht="15.75" customHeight="1">
      <c r="C876" s="21"/>
      <c r="D876" s="21"/>
      <c r="E876" s="22"/>
      <c r="F876" s="23"/>
      <c r="G876" s="24"/>
      <c r="H876" s="24"/>
      <c r="I876" s="7"/>
      <c r="J876" s="7"/>
      <c r="K876" s="25"/>
      <c r="M876" s="26"/>
      <c r="N876" s="26"/>
      <c r="P876" s="21"/>
    </row>
    <row r="877" ht="15.75" customHeight="1">
      <c r="C877" s="21"/>
      <c r="D877" s="21"/>
      <c r="E877" s="22"/>
      <c r="F877" s="23"/>
      <c r="G877" s="24"/>
      <c r="H877" s="24"/>
      <c r="I877" s="7"/>
      <c r="J877" s="7"/>
      <c r="K877" s="25"/>
      <c r="M877" s="26"/>
      <c r="N877" s="26"/>
      <c r="P877" s="21"/>
    </row>
    <row r="878" ht="15.75" customHeight="1">
      <c r="C878" s="21"/>
      <c r="D878" s="21"/>
      <c r="E878" s="22"/>
      <c r="F878" s="23"/>
      <c r="G878" s="24"/>
      <c r="H878" s="24"/>
      <c r="I878" s="7"/>
      <c r="J878" s="7"/>
      <c r="K878" s="25"/>
      <c r="M878" s="26"/>
      <c r="N878" s="26"/>
      <c r="P878" s="21"/>
    </row>
    <row r="879" ht="15.75" customHeight="1">
      <c r="C879" s="21"/>
      <c r="D879" s="21"/>
      <c r="E879" s="22"/>
      <c r="F879" s="23"/>
      <c r="G879" s="24"/>
      <c r="H879" s="24"/>
      <c r="I879" s="7"/>
      <c r="J879" s="7"/>
      <c r="K879" s="25"/>
      <c r="M879" s="26"/>
      <c r="N879" s="26"/>
      <c r="P879" s="21"/>
    </row>
    <row r="880" ht="15.75" customHeight="1">
      <c r="C880" s="21"/>
      <c r="D880" s="21"/>
      <c r="E880" s="22"/>
      <c r="F880" s="23"/>
      <c r="G880" s="24"/>
      <c r="H880" s="24"/>
      <c r="I880" s="7"/>
      <c r="J880" s="7"/>
      <c r="K880" s="25"/>
      <c r="M880" s="26"/>
      <c r="N880" s="26"/>
      <c r="P880" s="21"/>
    </row>
    <row r="881" ht="15.75" customHeight="1">
      <c r="C881" s="21"/>
      <c r="D881" s="21"/>
      <c r="E881" s="22"/>
      <c r="F881" s="23"/>
      <c r="G881" s="24"/>
      <c r="H881" s="24"/>
      <c r="I881" s="7"/>
      <c r="J881" s="7"/>
      <c r="K881" s="25"/>
      <c r="M881" s="26"/>
      <c r="N881" s="26"/>
      <c r="P881" s="21"/>
    </row>
    <row r="882" ht="15.75" customHeight="1">
      <c r="C882" s="21"/>
      <c r="D882" s="21"/>
      <c r="E882" s="22"/>
      <c r="F882" s="23"/>
      <c r="G882" s="24"/>
      <c r="H882" s="24"/>
      <c r="I882" s="7"/>
      <c r="J882" s="7"/>
      <c r="K882" s="25"/>
      <c r="M882" s="26"/>
      <c r="N882" s="26"/>
      <c r="P882" s="21"/>
    </row>
    <row r="883" ht="15.75" customHeight="1">
      <c r="C883" s="21"/>
      <c r="D883" s="21"/>
      <c r="E883" s="22"/>
      <c r="F883" s="23"/>
      <c r="G883" s="24"/>
      <c r="H883" s="24"/>
      <c r="I883" s="7"/>
      <c r="J883" s="7"/>
      <c r="K883" s="25"/>
      <c r="M883" s="26"/>
      <c r="N883" s="26"/>
      <c r="P883" s="21"/>
    </row>
    <row r="884" ht="15.75" customHeight="1">
      <c r="C884" s="21"/>
      <c r="D884" s="21"/>
      <c r="E884" s="22"/>
      <c r="F884" s="23"/>
      <c r="G884" s="24"/>
      <c r="H884" s="24"/>
      <c r="I884" s="7"/>
      <c r="J884" s="7"/>
      <c r="K884" s="25"/>
      <c r="M884" s="26"/>
      <c r="N884" s="26"/>
      <c r="P884" s="21"/>
    </row>
    <row r="885" ht="15.75" customHeight="1">
      <c r="C885" s="21"/>
      <c r="D885" s="21"/>
      <c r="E885" s="22"/>
      <c r="F885" s="23"/>
      <c r="G885" s="24"/>
      <c r="H885" s="24"/>
      <c r="I885" s="7"/>
      <c r="J885" s="7"/>
      <c r="K885" s="25"/>
      <c r="M885" s="26"/>
      <c r="N885" s="26"/>
      <c r="P885" s="21"/>
    </row>
    <row r="886" ht="15.75" customHeight="1">
      <c r="C886" s="21"/>
      <c r="D886" s="21"/>
      <c r="E886" s="22"/>
      <c r="F886" s="23"/>
      <c r="G886" s="24"/>
      <c r="H886" s="24"/>
      <c r="I886" s="7"/>
      <c r="J886" s="7"/>
      <c r="K886" s="25"/>
      <c r="M886" s="26"/>
      <c r="N886" s="26"/>
      <c r="P886" s="21"/>
    </row>
    <row r="887" ht="15.75" customHeight="1">
      <c r="C887" s="21"/>
      <c r="D887" s="21"/>
      <c r="E887" s="22"/>
      <c r="F887" s="23"/>
      <c r="G887" s="24"/>
      <c r="H887" s="24"/>
      <c r="I887" s="7"/>
      <c r="J887" s="7"/>
      <c r="K887" s="25"/>
      <c r="M887" s="26"/>
      <c r="N887" s="26"/>
      <c r="P887" s="21"/>
    </row>
    <row r="888" ht="15.75" customHeight="1">
      <c r="C888" s="21"/>
      <c r="D888" s="21"/>
      <c r="E888" s="22"/>
      <c r="F888" s="23"/>
      <c r="G888" s="24"/>
      <c r="H888" s="24"/>
      <c r="I888" s="7"/>
      <c r="J888" s="7"/>
      <c r="K888" s="25"/>
      <c r="M888" s="26"/>
      <c r="N888" s="26"/>
      <c r="P888" s="21"/>
    </row>
    <row r="889" ht="15.75" customHeight="1">
      <c r="C889" s="21"/>
      <c r="D889" s="21"/>
      <c r="E889" s="22"/>
      <c r="F889" s="23"/>
      <c r="G889" s="24"/>
      <c r="H889" s="24"/>
      <c r="I889" s="7"/>
      <c r="J889" s="7"/>
      <c r="K889" s="25"/>
      <c r="M889" s="26"/>
      <c r="N889" s="26"/>
      <c r="P889" s="21"/>
    </row>
    <row r="890" ht="15.75" customHeight="1">
      <c r="C890" s="21"/>
      <c r="D890" s="21"/>
      <c r="E890" s="22"/>
      <c r="F890" s="23"/>
      <c r="G890" s="24"/>
      <c r="H890" s="24"/>
      <c r="I890" s="7"/>
      <c r="J890" s="7"/>
      <c r="K890" s="25"/>
      <c r="M890" s="26"/>
      <c r="N890" s="26"/>
      <c r="P890" s="21"/>
    </row>
    <row r="891" ht="15.75" customHeight="1">
      <c r="C891" s="21"/>
      <c r="D891" s="21"/>
      <c r="E891" s="22"/>
      <c r="F891" s="23"/>
      <c r="G891" s="24"/>
      <c r="H891" s="24"/>
      <c r="I891" s="7"/>
      <c r="J891" s="7"/>
      <c r="K891" s="25"/>
      <c r="M891" s="26"/>
      <c r="N891" s="26"/>
      <c r="P891" s="21"/>
    </row>
    <row r="892" ht="15.75" customHeight="1">
      <c r="C892" s="21"/>
      <c r="D892" s="21"/>
      <c r="E892" s="22"/>
      <c r="F892" s="23"/>
      <c r="G892" s="24"/>
      <c r="H892" s="24"/>
      <c r="I892" s="7"/>
      <c r="J892" s="7"/>
      <c r="K892" s="25"/>
      <c r="M892" s="26"/>
      <c r="N892" s="26"/>
      <c r="P892" s="21"/>
    </row>
    <row r="893" ht="15.75" customHeight="1">
      <c r="C893" s="21"/>
      <c r="D893" s="21"/>
      <c r="E893" s="22"/>
      <c r="F893" s="23"/>
      <c r="G893" s="24"/>
      <c r="H893" s="24"/>
      <c r="I893" s="7"/>
      <c r="J893" s="7"/>
      <c r="K893" s="25"/>
      <c r="M893" s="26"/>
      <c r="N893" s="26"/>
      <c r="P893" s="21"/>
    </row>
    <row r="894" ht="15.75" customHeight="1">
      <c r="C894" s="21"/>
      <c r="D894" s="21"/>
      <c r="E894" s="22"/>
      <c r="F894" s="23"/>
      <c r="G894" s="24"/>
      <c r="H894" s="24"/>
      <c r="I894" s="7"/>
      <c r="J894" s="7"/>
      <c r="K894" s="25"/>
      <c r="M894" s="26"/>
      <c r="N894" s="26"/>
      <c r="P894" s="21"/>
    </row>
    <row r="895" ht="15.75" customHeight="1">
      <c r="C895" s="21"/>
      <c r="D895" s="21"/>
      <c r="E895" s="22"/>
      <c r="F895" s="23"/>
      <c r="G895" s="24"/>
      <c r="H895" s="24"/>
      <c r="I895" s="7"/>
      <c r="J895" s="7"/>
      <c r="K895" s="25"/>
      <c r="M895" s="26"/>
      <c r="N895" s="26"/>
      <c r="P895" s="21"/>
    </row>
    <row r="896" ht="15.75" customHeight="1">
      <c r="C896" s="21"/>
      <c r="D896" s="21"/>
      <c r="E896" s="22"/>
      <c r="F896" s="23"/>
      <c r="G896" s="24"/>
      <c r="H896" s="24"/>
      <c r="I896" s="7"/>
      <c r="J896" s="7"/>
      <c r="K896" s="25"/>
      <c r="M896" s="26"/>
      <c r="N896" s="26"/>
      <c r="P896" s="21"/>
    </row>
    <row r="897" ht="15.75" customHeight="1">
      <c r="C897" s="21"/>
      <c r="D897" s="21"/>
      <c r="E897" s="22"/>
      <c r="F897" s="23"/>
      <c r="G897" s="24"/>
      <c r="H897" s="24"/>
      <c r="I897" s="7"/>
      <c r="J897" s="7"/>
      <c r="K897" s="25"/>
      <c r="M897" s="26"/>
      <c r="N897" s="26"/>
      <c r="P897" s="21"/>
    </row>
    <row r="898" ht="15.75" customHeight="1">
      <c r="C898" s="21"/>
      <c r="D898" s="21"/>
      <c r="E898" s="22"/>
      <c r="F898" s="23"/>
      <c r="G898" s="24"/>
      <c r="H898" s="24"/>
      <c r="I898" s="7"/>
      <c r="J898" s="7"/>
      <c r="K898" s="25"/>
      <c r="M898" s="26"/>
      <c r="N898" s="26"/>
      <c r="P898" s="21"/>
    </row>
    <row r="899" ht="15.75" customHeight="1">
      <c r="C899" s="21"/>
      <c r="D899" s="21"/>
      <c r="E899" s="22"/>
      <c r="F899" s="23"/>
      <c r="G899" s="24"/>
      <c r="H899" s="24"/>
      <c r="I899" s="7"/>
      <c r="J899" s="7"/>
      <c r="K899" s="25"/>
      <c r="M899" s="26"/>
      <c r="N899" s="26"/>
      <c r="P899" s="21"/>
    </row>
    <row r="900" ht="15.75" customHeight="1">
      <c r="C900" s="21"/>
      <c r="D900" s="21"/>
      <c r="E900" s="22"/>
      <c r="F900" s="23"/>
      <c r="G900" s="24"/>
      <c r="H900" s="24"/>
      <c r="I900" s="7"/>
      <c r="J900" s="7"/>
      <c r="K900" s="25"/>
      <c r="M900" s="26"/>
      <c r="N900" s="26"/>
      <c r="P900" s="21"/>
    </row>
    <row r="901" ht="15.75" customHeight="1">
      <c r="C901" s="21"/>
      <c r="D901" s="21"/>
      <c r="E901" s="22"/>
      <c r="F901" s="23"/>
      <c r="G901" s="24"/>
      <c r="H901" s="24"/>
      <c r="I901" s="7"/>
      <c r="J901" s="7"/>
      <c r="K901" s="25"/>
      <c r="M901" s="26"/>
      <c r="N901" s="26"/>
      <c r="P901" s="21"/>
    </row>
    <row r="902" ht="15.75" customHeight="1">
      <c r="C902" s="21"/>
      <c r="D902" s="21"/>
      <c r="E902" s="22"/>
      <c r="F902" s="23"/>
      <c r="G902" s="24"/>
      <c r="H902" s="24"/>
      <c r="I902" s="7"/>
      <c r="J902" s="7"/>
      <c r="K902" s="25"/>
      <c r="M902" s="26"/>
      <c r="N902" s="26"/>
      <c r="P902" s="21"/>
    </row>
    <row r="903" ht="15.75" customHeight="1">
      <c r="C903" s="21"/>
      <c r="D903" s="21"/>
      <c r="E903" s="22"/>
      <c r="F903" s="23"/>
      <c r="G903" s="24"/>
      <c r="H903" s="24"/>
      <c r="I903" s="7"/>
      <c r="J903" s="7"/>
      <c r="K903" s="25"/>
      <c r="M903" s="26"/>
      <c r="N903" s="26"/>
      <c r="P903" s="21"/>
    </row>
    <row r="904" ht="15.75" customHeight="1">
      <c r="C904" s="21"/>
      <c r="D904" s="21"/>
      <c r="E904" s="22"/>
      <c r="F904" s="23"/>
      <c r="G904" s="24"/>
      <c r="H904" s="24"/>
      <c r="I904" s="7"/>
      <c r="J904" s="7"/>
      <c r="K904" s="25"/>
      <c r="M904" s="26"/>
      <c r="N904" s="26"/>
      <c r="P904" s="21"/>
    </row>
    <row r="905" ht="15.75" customHeight="1">
      <c r="C905" s="21"/>
      <c r="D905" s="21"/>
      <c r="E905" s="22"/>
      <c r="F905" s="23"/>
      <c r="G905" s="24"/>
      <c r="H905" s="24"/>
      <c r="I905" s="7"/>
      <c r="J905" s="7"/>
      <c r="K905" s="25"/>
      <c r="M905" s="26"/>
      <c r="N905" s="26"/>
      <c r="P905" s="21"/>
    </row>
    <row r="906" ht="15.75" customHeight="1">
      <c r="C906" s="21"/>
      <c r="D906" s="21"/>
      <c r="E906" s="22"/>
      <c r="F906" s="23"/>
      <c r="G906" s="24"/>
      <c r="H906" s="24"/>
      <c r="I906" s="7"/>
      <c r="J906" s="7"/>
      <c r="K906" s="25"/>
      <c r="M906" s="26"/>
      <c r="N906" s="26"/>
      <c r="P906" s="21"/>
    </row>
    <row r="907" ht="15.75" customHeight="1">
      <c r="C907" s="21"/>
      <c r="D907" s="21"/>
      <c r="E907" s="22"/>
      <c r="F907" s="23"/>
      <c r="G907" s="24"/>
      <c r="H907" s="24"/>
      <c r="I907" s="7"/>
      <c r="J907" s="7"/>
      <c r="K907" s="25"/>
      <c r="M907" s="26"/>
      <c r="N907" s="26"/>
      <c r="P907" s="21"/>
    </row>
    <row r="908" ht="15.75" customHeight="1">
      <c r="C908" s="21"/>
      <c r="D908" s="21"/>
      <c r="E908" s="22"/>
      <c r="F908" s="23"/>
      <c r="G908" s="24"/>
      <c r="H908" s="24"/>
      <c r="I908" s="7"/>
      <c r="J908" s="7"/>
      <c r="K908" s="25"/>
      <c r="M908" s="26"/>
      <c r="N908" s="26"/>
      <c r="P908" s="21"/>
    </row>
    <row r="909" ht="15.75" customHeight="1">
      <c r="C909" s="21"/>
      <c r="D909" s="21"/>
      <c r="E909" s="22"/>
      <c r="F909" s="23"/>
      <c r="G909" s="24"/>
      <c r="H909" s="24"/>
      <c r="I909" s="7"/>
      <c r="J909" s="7"/>
      <c r="K909" s="25"/>
      <c r="M909" s="26"/>
      <c r="N909" s="26"/>
      <c r="P909" s="21"/>
    </row>
    <row r="910" ht="15.75" customHeight="1">
      <c r="C910" s="21"/>
      <c r="D910" s="21"/>
      <c r="E910" s="22"/>
      <c r="F910" s="23"/>
      <c r="G910" s="24"/>
      <c r="H910" s="24"/>
      <c r="I910" s="7"/>
      <c r="J910" s="7"/>
      <c r="K910" s="25"/>
      <c r="M910" s="26"/>
      <c r="N910" s="26"/>
      <c r="P910" s="21"/>
    </row>
    <row r="911" ht="15.75" customHeight="1">
      <c r="C911" s="21"/>
      <c r="D911" s="21"/>
      <c r="E911" s="22"/>
      <c r="F911" s="23"/>
      <c r="G911" s="24"/>
      <c r="H911" s="24"/>
      <c r="I911" s="7"/>
      <c r="J911" s="7"/>
      <c r="K911" s="25"/>
      <c r="M911" s="26"/>
      <c r="N911" s="26"/>
      <c r="P911" s="21"/>
    </row>
    <row r="912" ht="15.75" customHeight="1">
      <c r="C912" s="21"/>
      <c r="D912" s="21"/>
      <c r="E912" s="22"/>
      <c r="F912" s="23"/>
      <c r="G912" s="24"/>
      <c r="H912" s="24"/>
      <c r="I912" s="7"/>
      <c r="J912" s="7"/>
      <c r="K912" s="25"/>
      <c r="M912" s="26"/>
      <c r="N912" s="26"/>
      <c r="P912" s="21"/>
    </row>
    <row r="913" ht="15.75" customHeight="1">
      <c r="C913" s="21"/>
      <c r="D913" s="21"/>
      <c r="E913" s="22"/>
      <c r="F913" s="23"/>
      <c r="G913" s="24"/>
      <c r="H913" s="24"/>
      <c r="I913" s="7"/>
      <c r="J913" s="7"/>
      <c r="K913" s="25"/>
      <c r="M913" s="26"/>
      <c r="N913" s="26"/>
      <c r="P913" s="21"/>
    </row>
    <row r="914" ht="15.75" customHeight="1">
      <c r="C914" s="21"/>
      <c r="D914" s="21"/>
      <c r="E914" s="22"/>
      <c r="F914" s="23"/>
      <c r="G914" s="24"/>
      <c r="H914" s="24"/>
      <c r="I914" s="7"/>
      <c r="J914" s="7"/>
      <c r="K914" s="25"/>
      <c r="M914" s="26"/>
      <c r="N914" s="26"/>
      <c r="P914" s="21"/>
    </row>
    <row r="915" ht="15.75" customHeight="1">
      <c r="C915" s="21"/>
      <c r="D915" s="21"/>
      <c r="E915" s="22"/>
      <c r="F915" s="23"/>
      <c r="G915" s="24"/>
      <c r="H915" s="24"/>
      <c r="I915" s="7"/>
      <c r="J915" s="7"/>
      <c r="K915" s="25"/>
      <c r="M915" s="26"/>
      <c r="N915" s="26"/>
      <c r="P915" s="21"/>
    </row>
    <row r="916" ht="15.75" customHeight="1">
      <c r="C916" s="21"/>
      <c r="D916" s="21"/>
      <c r="E916" s="22"/>
      <c r="F916" s="23"/>
      <c r="G916" s="24"/>
      <c r="H916" s="24"/>
      <c r="I916" s="7"/>
      <c r="J916" s="7"/>
      <c r="K916" s="25"/>
      <c r="M916" s="26"/>
      <c r="N916" s="26"/>
      <c r="P916" s="21"/>
    </row>
    <row r="917" ht="15.75" customHeight="1">
      <c r="C917" s="21"/>
      <c r="D917" s="21"/>
      <c r="E917" s="22"/>
      <c r="F917" s="23"/>
      <c r="G917" s="24"/>
      <c r="H917" s="24"/>
      <c r="I917" s="7"/>
      <c r="J917" s="7"/>
      <c r="K917" s="25"/>
      <c r="M917" s="26"/>
      <c r="N917" s="26"/>
      <c r="P917" s="21"/>
    </row>
    <row r="918" ht="15.75" customHeight="1">
      <c r="C918" s="21"/>
      <c r="D918" s="21"/>
      <c r="E918" s="22"/>
      <c r="F918" s="23"/>
      <c r="G918" s="24"/>
      <c r="H918" s="24"/>
      <c r="I918" s="7"/>
      <c r="J918" s="7"/>
      <c r="K918" s="25"/>
      <c r="M918" s="26"/>
      <c r="N918" s="26"/>
      <c r="P918" s="21"/>
    </row>
    <row r="919" ht="15.75" customHeight="1">
      <c r="C919" s="21"/>
      <c r="D919" s="21"/>
      <c r="E919" s="22"/>
      <c r="F919" s="23"/>
      <c r="G919" s="24"/>
      <c r="H919" s="24"/>
      <c r="I919" s="7"/>
      <c r="J919" s="7"/>
      <c r="K919" s="25"/>
      <c r="M919" s="26"/>
      <c r="N919" s="26"/>
      <c r="P919" s="21"/>
    </row>
    <row r="920" ht="15.75" customHeight="1">
      <c r="C920" s="21"/>
      <c r="D920" s="21"/>
      <c r="E920" s="22"/>
      <c r="F920" s="23"/>
      <c r="G920" s="24"/>
      <c r="H920" s="24"/>
      <c r="I920" s="7"/>
      <c r="J920" s="7"/>
      <c r="K920" s="25"/>
      <c r="M920" s="26"/>
      <c r="N920" s="26"/>
      <c r="P920" s="21"/>
    </row>
    <row r="921" ht="15.75" customHeight="1">
      <c r="C921" s="21"/>
      <c r="D921" s="21"/>
      <c r="E921" s="22"/>
      <c r="F921" s="23"/>
      <c r="G921" s="24"/>
      <c r="H921" s="24"/>
      <c r="I921" s="7"/>
      <c r="J921" s="7"/>
      <c r="K921" s="25"/>
      <c r="M921" s="26"/>
      <c r="N921" s="26"/>
      <c r="P921" s="21"/>
    </row>
    <row r="922" ht="15.75" customHeight="1">
      <c r="C922" s="21"/>
      <c r="D922" s="21"/>
      <c r="E922" s="22"/>
      <c r="F922" s="23"/>
      <c r="G922" s="24"/>
      <c r="H922" s="24"/>
      <c r="I922" s="7"/>
      <c r="J922" s="7"/>
      <c r="K922" s="25"/>
      <c r="M922" s="26"/>
      <c r="N922" s="26"/>
      <c r="P922" s="21"/>
    </row>
    <row r="923" ht="15.75" customHeight="1">
      <c r="C923" s="21"/>
      <c r="D923" s="21"/>
      <c r="E923" s="22"/>
      <c r="F923" s="23"/>
      <c r="G923" s="24"/>
      <c r="H923" s="24"/>
      <c r="I923" s="7"/>
      <c r="J923" s="7"/>
      <c r="K923" s="25"/>
      <c r="M923" s="26"/>
      <c r="N923" s="26"/>
      <c r="P923" s="21"/>
    </row>
    <row r="924" ht="15.75" customHeight="1">
      <c r="C924" s="21"/>
      <c r="D924" s="21"/>
      <c r="E924" s="22"/>
      <c r="F924" s="23"/>
      <c r="G924" s="24"/>
      <c r="H924" s="24"/>
      <c r="I924" s="7"/>
      <c r="J924" s="7"/>
      <c r="K924" s="25"/>
      <c r="M924" s="26"/>
      <c r="N924" s="26"/>
      <c r="P924" s="21"/>
    </row>
    <row r="925" ht="15.75" customHeight="1">
      <c r="C925" s="21"/>
      <c r="D925" s="21"/>
      <c r="E925" s="22"/>
      <c r="F925" s="23"/>
      <c r="G925" s="24"/>
      <c r="H925" s="24"/>
      <c r="I925" s="7"/>
      <c r="J925" s="7"/>
      <c r="K925" s="25"/>
      <c r="M925" s="26"/>
      <c r="N925" s="26"/>
      <c r="P925" s="21"/>
    </row>
    <row r="926" ht="15.75" customHeight="1">
      <c r="C926" s="21"/>
      <c r="D926" s="21"/>
      <c r="E926" s="22"/>
      <c r="F926" s="23"/>
      <c r="G926" s="24"/>
      <c r="H926" s="24"/>
      <c r="I926" s="7"/>
      <c r="J926" s="7"/>
      <c r="K926" s="25"/>
      <c r="M926" s="26"/>
      <c r="N926" s="26"/>
      <c r="P926" s="21"/>
    </row>
    <row r="927" ht="15.75" customHeight="1">
      <c r="C927" s="21"/>
      <c r="D927" s="21"/>
      <c r="E927" s="22"/>
      <c r="F927" s="23"/>
      <c r="G927" s="24"/>
      <c r="H927" s="24"/>
      <c r="I927" s="7"/>
      <c r="J927" s="7"/>
      <c r="K927" s="25"/>
      <c r="M927" s="26"/>
      <c r="N927" s="26"/>
      <c r="P927" s="21"/>
    </row>
    <row r="928" ht="15.75" customHeight="1">
      <c r="C928" s="21"/>
      <c r="D928" s="21"/>
      <c r="E928" s="22"/>
      <c r="F928" s="23"/>
      <c r="G928" s="24"/>
      <c r="H928" s="24"/>
      <c r="I928" s="7"/>
      <c r="J928" s="7"/>
      <c r="K928" s="25"/>
      <c r="M928" s="26"/>
      <c r="N928" s="26"/>
      <c r="P928" s="21"/>
    </row>
    <row r="929" ht="15.75" customHeight="1">
      <c r="C929" s="21"/>
      <c r="D929" s="21"/>
      <c r="E929" s="22"/>
      <c r="F929" s="23"/>
      <c r="G929" s="24"/>
      <c r="H929" s="24"/>
      <c r="I929" s="7"/>
      <c r="J929" s="7"/>
      <c r="K929" s="25"/>
      <c r="M929" s="26"/>
      <c r="N929" s="26"/>
      <c r="P929" s="21"/>
    </row>
    <row r="930" ht="15.75" customHeight="1">
      <c r="C930" s="21"/>
      <c r="D930" s="21"/>
      <c r="E930" s="22"/>
      <c r="F930" s="23"/>
      <c r="G930" s="24"/>
      <c r="H930" s="24"/>
      <c r="I930" s="7"/>
      <c r="J930" s="7"/>
      <c r="K930" s="25"/>
      <c r="M930" s="26"/>
      <c r="N930" s="26"/>
      <c r="P930" s="21"/>
    </row>
    <row r="931" ht="15.75" customHeight="1">
      <c r="C931" s="21"/>
      <c r="D931" s="21"/>
      <c r="E931" s="22"/>
      <c r="F931" s="23"/>
      <c r="G931" s="24"/>
      <c r="H931" s="24"/>
      <c r="I931" s="7"/>
      <c r="J931" s="7"/>
      <c r="K931" s="25"/>
      <c r="M931" s="26"/>
      <c r="N931" s="26"/>
      <c r="P931" s="21"/>
    </row>
    <row r="932" ht="15.75" customHeight="1">
      <c r="C932" s="21"/>
      <c r="D932" s="21"/>
      <c r="E932" s="22"/>
      <c r="F932" s="23"/>
      <c r="G932" s="24"/>
      <c r="H932" s="24"/>
      <c r="I932" s="7"/>
      <c r="J932" s="7"/>
      <c r="K932" s="25"/>
      <c r="M932" s="26"/>
      <c r="N932" s="26"/>
      <c r="P932" s="21"/>
    </row>
    <row r="933" ht="15.75" customHeight="1">
      <c r="C933" s="21"/>
      <c r="D933" s="21"/>
      <c r="E933" s="22"/>
      <c r="F933" s="23"/>
      <c r="G933" s="24"/>
      <c r="H933" s="24"/>
      <c r="I933" s="7"/>
      <c r="J933" s="7"/>
      <c r="K933" s="25"/>
      <c r="M933" s="26"/>
      <c r="N933" s="26"/>
      <c r="P933" s="21"/>
    </row>
    <row r="934" ht="15.75" customHeight="1">
      <c r="C934" s="21"/>
      <c r="D934" s="21"/>
      <c r="E934" s="22"/>
      <c r="F934" s="23"/>
      <c r="G934" s="24"/>
      <c r="H934" s="24"/>
      <c r="I934" s="7"/>
      <c r="J934" s="7"/>
      <c r="K934" s="25"/>
      <c r="M934" s="26"/>
      <c r="N934" s="26"/>
      <c r="P934" s="21"/>
    </row>
    <row r="935" ht="15.75" customHeight="1">
      <c r="C935" s="21"/>
      <c r="D935" s="21"/>
      <c r="E935" s="22"/>
      <c r="F935" s="23"/>
      <c r="G935" s="24"/>
      <c r="H935" s="24"/>
      <c r="I935" s="7"/>
      <c r="J935" s="7"/>
      <c r="K935" s="25"/>
      <c r="M935" s="26"/>
      <c r="N935" s="26"/>
      <c r="P935" s="21"/>
    </row>
    <row r="936" ht="15.75" customHeight="1">
      <c r="C936" s="21"/>
      <c r="D936" s="21"/>
      <c r="E936" s="22"/>
      <c r="F936" s="23"/>
      <c r="G936" s="24"/>
      <c r="H936" s="24"/>
      <c r="I936" s="7"/>
      <c r="J936" s="7"/>
      <c r="K936" s="25"/>
      <c r="M936" s="26"/>
      <c r="N936" s="26"/>
      <c r="P936" s="21"/>
    </row>
    <row r="937" ht="15.75" customHeight="1">
      <c r="C937" s="21"/>
      <c r="D937" s="21"/>
      <c r="E937" s="22"/>
      <c r="F937" s="23"/>
      <c r="G937" s="24"/>
      <c r="H937" s="24"/>
      <c r="I937" s="7"/>
      <c r="J937" s="7"/>
      <c r="K937" s="25"/>
      <c r="M937" s="26"/>
      <c r="N937" s="26"/>
      <c r="P937" s="21"/>
    </row>
    <row r="938" ht="15.75" customHeight="1">
      <c r="C938" s="21"/>
      <c r="D938" s="21"/>
      <c r="E938" s="22"/>
      <c r="F938" s="23"/>
      <c r="G938" s="24"/>
      <c r="H938" s="24"/>
      <c r="I938" s="7"/>
      <c r="J938" s="7"/>
      <c r="K938" s="25"/>
      <c r="M938" s="26"/>
      <c r="N938" s="26"/>
      <c r="P938" s="21"/>
    </row>
    <row r="939" ht="15.75" customHeight="1">
      <c r="C939" s="21"/>
      <c r="D939" s="21"/>
      <c r="E939" s="22"/>
      <c r="F939" s="23"/>
      <c r="G939" s="24"/>
      <c r="H939" s="24"/>
      <c r="I939" s="7"/>
      <c r="J939" s="7"/>
      <c r="K939" s="25"/>
      <c r="M939" s="26"/>
      <c r="N939" s="26"/>
      <c r="P939" s="21"/>
    </row>
    <row r="940" ht="15.75" customHeight="1">
      <c r="C940" s="21"/>
      <c r="D940" s="21"/>
      <c r="E940" s="22"/>
      <c r="F940" s="23"/>
      <c r="G940" s="24"/>
      <c r="H940" s="24"/>
      <c r="I940" s="7"/>
      <c r="J940" s="7"/>
      <c r="K940" s="25"/>
      <c r="M940" s="26"/>
      <c r="N940" s="26"/>
      <c r="P940" s="21"/>
    </row>
    <row r="941" ht="15.75" customHeight="1">
      <c r="C941" s="21"/>
      <c r="D941" s="21"/>
      <c r="E941" s="22"/>
      <c r="F941" s="23"/>
      <c r="G941" s="24"/>
      <c r="H941" s="24"/>
      <c r="I941" s="7"/>
      <c r="J941" s="7"/>
      <c r="K941" s="25"/>
      <c r="M941" s="26"/>
      <c r="N941" s="26"/>
      <c r="P941" s="21"/>
    </row>
    <row r="942" ht="15.75" customHeight="1">
      <c r="C942" s="21"/>
      <c r="D942" s="21"/>
      <c r="E942" s="22"/>
      <c r="F942" s="23"/>
      <c r="G942" s="24"/>
      <c r="H942" s="24"/>
      <c r="I942" s="7"/>
      <c r="J942" s="7"/>
      <c r="K942" s="25"/>
      <c r="M942" s="26"/>
      <c r="N942" s="26"/>
      <c r="P942" s="21"/>
    </row>
    <row r="943" ht="15.75" customHeight="1">
      <c r="C943" s="21"/>
      <c r="D943" s="21"/>
      <c r="E943" s="22"/>
      <c r="F943" s="23"/>
      <c r="G943" s="24"/>
      <c r="H943" s="24"/>
      <c r="I943" s="7"/>
      <c r="J943" s="7"/>
      <c r="K943" s="25"/>
      <c r="M943" s="26"/>
      <c r="N943" s="26"/>
      <c r="P943" s="21"/>
    </row>
    <row r="944" ht="15.75" customHeight="1">
      <c r="C944" s="21"/>
      <c r="D944" s="21"/>
      <c r="E944" s="22"/>
      <c r="F944" s="23"/>
      <c r="G944" s="24"/>
      <c r="H944" s="24"/>
      <c r="I944" s="7"/>
      <c r="J944" s="7"/>
      <c r="K944" s="25"/>
      <c r="M944" s="26"/>
      <c r="N944" s="26"/>
      <c r="P944" s="21"/>
    </row>
    <row r="945" ht="15.75" customHeight="1">
      <c r="C945" s="21"/>
      <c r="D945" s="21"/>
      <c r="E945" s="22"/>
      <c r="F945" s="23"/>
      <c r="G945" s="24"/>
      <c r="H945" s="24"/>
      <c r="I945" s="7"/>
      <c r="J945" s="7"/>
      <c r="K945" s="25"/>
      <c r="M945" s="26"/>
      <c r="N945" s="26"/>
      <c r="P945" s="21"/>
    </row>
    <row r="946" ht="15.75" customHeight="1">
      <c r="C946" s="21"/>
      <c r="D946" s="21"/>
      <c r="E946" s="22"/>
      <c r="F946" s="23"/>
      <c r="G946" s="24"/>
      <c r="H946" s="24"/>
      <c r="I946" s="7"/>
      <c r="J946" s="7"/>
      <c r="K946" s="25"/>
      <c r="M946" s="26"/>
      <c r="N946" s="26"/>
      <c r="P946" s="21"/>
    </row>
    <row r="947" ht="15.75" customHeight="1">
      <c r="C947" s="21"/>
      <c r="D947" s="21"/>
      <c r="E947" s="22"/>
      <c r="F947" s="23"/>
      <c r="G947" s="24"/>
      <c r="H947" s="24"/>
      <c r="I947" s="7"/>
      <c r="J947" s="7"/>
      <c r="K947" s="25"/>
      <c r="M947" s="26"/>
      <c r="N947" s="26"/>
      <c r="P947" s="21"/>
    </row>
    <row r="948" ht="15.75" customHeight="1">
      <c r="C948" s="21"/>
      <c r="D948" s="21"/>
      <c r="E948" s="22"/>
      <c r="F948" s="23"/>
      <c r="G948" s="24"/>
      <c r="H948" s="24"/>
      <c r="I948" s="7"/>
      <c r="J948" s="7"/>
      <c r="K948" s="25"/>
      <c r="M948" s="26"/>
      <c r="N948" s="26"/>
      <c r="P948" s="21"/>
    </row>
    <row r="949" ht="15.75" customHeight="1">
      <c r="C949" s="21"/>
      <c r="D949" s="21"/>
      <c r="E949" s="22"/>
      <c r="F949" s="23"/>
      <c r="G949" s="24"/>
      <c r="H949" s="24"/>
      <c r="I949" s="7"/>
      <c r="J949" s="7"/>
      <c r="K949" s="25"/>
      <c r="M949" s="26"/>
      <c r="N949" s="26"/>
      <c r="P949" s="21"/>
    </row>
    <row r="950" ht="15.75" customHeight="1">
      <c r="C950" s="21"/>
      <c r="D950" s="21"/>
      <c r="E950" s="22"/>
      <c r="F950" s="23"/>
      <c r="G950" s="24"/>
      <c r="H950" s="24"/>
      <c r="I950" s="7"/>
      <c r="J950" s="7"/>
      <c r="K950" s="25"/>
      <c r="M950" s="26"/>
      <c r="N950" s="26"/>
      <c r="P950" s="21"/>
    </row>
    <row r="951" ht="15.75" customHeight="1">
      <c r="C951" s="21"/>
      <c r="D951" s="21"/>
      <c r="E951" s="22"/>
      <c r="F951" s="23"/>
      <c r="G951" s="24"/>
      <c r="H951" s="24"/>
      <c r="I951" s="7"/>
      <c r="J951" s="7"/>
      <c r="K951" s="25"/>
      <c r="M951" s="26"/>
      <c r="N951" s="26"/>
      <c r="P951" s="21"/>
    </row>
    <row r="952" ht="15.75" customHeight="1">
      <c r="C952" s="21"/>
      <c r="D952" s="21"/>
      <c r="E952" s="22"/>
      <c r="F952" s="23"/>
      <c r="G952" s="24"/>
      <c r="H952" s="24"/>
      <c r="I952" s="7"/>
      <c r="J952" s="7"/>
      <c r="K952" s="25"/>
      <c r="M952" s="26"/>
      <c r="N952" s="26"/>
      <c r="P952" s="21"/>
    </row>
    <row r="953" ht="15.75" customHeight="1">
      <c r="C953" s="21"/>
      <c r="D953" s="21"/>
      <c r="E953" s="22"/>
      <c r="F953" s="23"/>
      <c r="G953" s="24"/>
      <c r="H953" s="24"/>
      <c r="I953" s="7"/>
      <c r="J953" s="7"/>
      <c r="K953" s="25"/>
      <c r="M953" s="26"/>
      <c r="N953" s="26"/>
      <c r="P953" s="21"/>
    </row>
    <row r="954" ht="15.75" customHeight="1">
      <c r="C954" s="21"/>
      <c r="D954" s="21"/>
      <c r="E954" s="22"/>
      <c r="F954" s="23"/>
      <c r="G954" s="24"/>
      <c r="H954" s="24"/>
      <c r="I954" s="7"/>
      <c r="J954" s="7"/>
      <c r="K954" s="25"/>
      <c r="M954" s="26"/>
      <c r="N954" s="26"/>
      <c r="P954" s="21"/>
    </row>
    <row r="955" ht="15.75" customHeight="1">
      <c r="C955" s="21"/>
      <c r="D955" s="21"/>
      <c r="E955" s="22"/>
      <c r="F955" s="23"/>
      <c r="G955" s="24"/>
      <c r="H955" s="24"/>
      <c r="I955" s="7"/>
      <c r="J955" s="7"/>
      <c r="K955" s="25"/>
      <c r="M955" s="26"/>
      <c r="N955" s="26"/>
      <c r="P955" s="21"/>
    </row>
    <row r="956" ht="15.75" customHeight="1">
      <c r="C956" s="21"/>
      <c r="D956" s="21"/>
      <c r="E956" s="22"/>
      <c r="F956" s="23"/>
      <c r="G956" s="24"/>
      <c r="H956" s="24"/>
      <c r="I956" s="7"/>
      <c r="J956" s="7"/>
      <c r="K956" s="25"/>
      <c r="M956" s="26"/>
      <c r="N956" s="26"/>
      <c r="P956" s="21"/>
    </row>
    <row r="957" ht="15.75" customHeight="1">
      <c r="C957" s="21"/>
      <c r="D957" s="21"/>
      <c r="E957" s="22"/>
      <c r="F957" s="23"/>
      <c r="G957" s="24"/>
      <c r="H957" s="24"/>
      <c r="I957" s="7"/>
      <c r="J957" s="7"/>
      <c r="K957" s="25"/>
      <c r="M957" s="26"/>
      <c r="N957" s="26"/>
      <c r="P957" s="21"/>
    </row>
    <row r="958" ht="15.75" customHeight="1">
      <c r="C958" s="21"/>
      <c r="D958" s="21"/>
      <c r="E958" s="22"/>
      <c r="F958" s="23"/>
      <c r="G958" s="24"/>
      <c r="H958" s="24"/>
      <c r="I958" s="7"/>
      <c r="J958" s="7"/>
      <c r="K958" s="25"/>
      <c r="M958" s="26"/>
      <c r="N958" s="26"/>
      <c r="P958" s="21"/>
    </row>
    <row r="959" ht="15.75" customHeight="1">
      <c r="C959" s="21"/>
      <c r="D959" s="21"/>
      <c r="E959" s="22"/>
      <c r="F959" s="23"/>
      <c r="G959" s="24"/>
      <c r="H959" s="24"/>
      <c r="I959" s="7"/>
      <c r="J959" s="7"/>
      <c r="K959" s="25"/>
      <c r="M959" s="26"/>
      <c r="N959" s="26"/>
      <c r="P959" s="21"/>
    </row>
    <row r="960" ht="15.75" customHeight="1">
      <c r="C960" s="21"/>
      <c r="D960" s="21"/>
      <c r="E960" s="22"/>
      <c r="F960" s="23"/>
      <c r="G960" s="24"/>
      <c r="H960" s="24"/>
      <c r="I960" s="7"/>
      <c r="J960" s="7"/>
      <c r="K960" s="25"/>
      <c r="M960" s="26"/>
      <c r="N960" s="26"/>
      <c r="P960" s="21"/>
    </row>
    <row r="961" ht="15.75" customHeight="1">
      <c r="C961" s="21"/>
      <c r="D961" s="21"/>
      <c r="E961" s="22"/>
      <c r="F961" s="23"/>
      <c r="G961" s="24"/>
      <c r="H961" s="24"/>
      <c r="I961" s="7"/>
      <c r="J961" s="7"/>
      <c r="K961" s="25"/>
      <c r="M961" s="26"/>
      <c r="N961" s="26"/>
      <c r="P961" s="21"/>
    </row>
    <row r="962" ht="15.75" customHeight="1">
      <c r="C962" s="21"/>
      <c r="D962" s="21"/>
      <c r="E962" s="22"/>
      <c r="F962" s="23"/>
      <c r="G962" s="24"/>
      <c r="H962" s="24"/>
      <c r="I962" s="7"/>
      <c r="J962" s="7"/>
      <c r="K962" s="25"/>
      <c r="M962" s="26"/>
      <c r="N962" s="26"/>
      <c r="P962" s="21"/>
    </row>
    <row r="963" ht="15.75" customHeight="1">
      <c r="C963" s="21"/>
      <c r="D963" s="21"/>
      <c r="E963" s="22"/>
      <c r="F963" s="23"/>
      <c r="G963" s="24"/>
      <c r="H963" s="24"/>
      <c r="I963" s="7"/>
      <c r="J963" s="7"/>
      <c r="K963" s="25"/>
      <c r="M963" s="26"/>
      <c r="N963" s="26"/>
      <c r="P963" s="21"/>
    </row>
    <row r="964" ht="15.75" customHeight="1">
      <c r="C964" s="21"/>
      <c r="D964" s="21"/>
      <c r="E964" s="22"/>
      <c r="F964" s="23"/>
      <c r="G964" s="24"/>
      <c r="H964" s="24"/>
      <c r="I964" s="7"/>
      <c r="J964" s="7"/>
      <c r="K964" s="25"/>
      <c r="M964" s="26"/>
      <c r="N964" s="26"/>
      <c r="P964" s="21"/>
    </row>
    <row r="965" ht="15.75" customHeight="1">
      <c r="C965" s="21"/>
      <c r="D965" s="21"/>
      <c r="E965" s="22"/>
      <c r="F965" s="23"/>
      <c r="G965" s="24"/>
      <c r="H965" s="24"/>
      <c r="I965" s="7"/>
      <c r="J965" s="7"/>
      <c r="K965" s="25"/>
      <c r="M965" s="26"/>
      <c r="N965" s="26"/>
      <c r="P965" s="21"/>
    </row>
    <row r="966" ht="15.75" customHeight="1">
      <c r="C966" s="21"/>
      <c r="D966" s="21"/>
      <c r="E966" s="22"/>
      <c r="F966" s="23"/>
      <c r="G966" s="24"/>
      <c r="H966" s="24"/>
      <c r="I966" s="7"/>
      <c r="J966" s="7"/>
      <c r="K966" s="25"/>
      <c r="M966" s="26"/>
      <c r="N966" s="26"/>
      <c r="P966" s="21"/>
    </row>
    <row r="967" ht="15.75" customHeight="1">
      <c r="C967" s="21"/>
      <c r="D967" s="21"/>
      <c r="E967" s="22"/>
      <c r="F967" s="23"/>
      <c r="G967" s="24"/>
      <c r="H967" s="24"/>
      <c r="I967" s="7"/>
      <c r="J967" s="7"/>
      <c r="K967" s="25"/>
      <c r="M967" s="26"/>
      <c r="N967" s="26"/>
      <c r="P967" s="21"/>
    </row>
    <row r="968" ht="15.75" customHeight="1">
      <c r="C968" s="21"/>
      <c r="D968" s="21"/>
      <c r="E968" s="22"/>
      <c r="F968" s="23"/>
      <c r="G968" s="24"/>
      <c r="H968" s="24"/>
      <c r="I968" s="7"/>
      <c r="J968" s="7"/>
      <c r="K968" s="25"/>
      <c r="M968" s="26"/>
      <c r="N968" s="26"/>
      <c r="P968" s="21"/>
    </row>
    <row r="969" ht="15.75" customHeight="1">
      <c r="C969" s="21"/>
      <c r="D969" s="21"/>
      <c r="E969" s="22"/>
      <c r="F969" s="23"/>
      <c r="G969" s="24"/>
      <c r="H969" s="24"/>
      <c r="I969" s="7"/>
      <c r="J969" s="7"/>
      <c r="K969" s="25"/>
      <c r="M969" s="26"/>
      <c r="N969" s="26"/>
      <c r="P969" s="21"/>
    </row>
    <row r="970" ht="15.75" customHeight="1">
      <c r="C970" s="21"/>
      <c r="D970" s="21"/>
      <c r="E970" s="22"/>
      <c r="F970" s="23"/>
      <c r="G970" s="24"/>
      <c r="H970" s="24"/>
      <c r="I970" s="7"/>
      <c r="J970" s="7"/>
      <c r="K970" s="25"/>
      <c r="M970" s="26"/>
      <c r="N970" s="26"/>
      <c r="P970" s="21"/>
    </row>
    <row r="971" ht="15.75" customHeight="1">
      <c r="C971" s="21"/>
      <c r="D971" s="21"/>
      <c r="E971" s="22"/>
      <c r="F971" s="23"/>
      <c r="G971" s="24"/>
      <c r="H971" s="24"/>
      <c r="I971" s="7"/>
      <c r="J971" s="7"/>
      <c r="K971" s="25"/>
      <c r="M971" s="26"/>
      <c r="N971" s="26"/>
      <c r="P971" s="21"/>
    </row>
    <row r="972" ht="15.75" customHeight="1">
      <c r="C972" s="21"/>
      <c r="D972" s="21"/>
      <c r="E972" s="22"/>
      <c r="F972" s="23"/>
      <c r="G972" s="24"/>
      <c r="H972" s="24"/>
      <c r="I972" s="7"/>
      <c r="J972" s="7"/>
      <c r="K972" s="25"/>
      <c r="M972" s="26"/>
      <c r="N972" s="26"/>
      <c r="P972" s="21"/>
    </row>
    <row r="973" ht="15.75" customHeight="1">
      <c r="C973" s="21"/>
      <c r="D973" s="21"/>
      <c r="E973" s="22"/>
      <c r="F973" s="23"/>
      <c r="G973" s="24"/>
      <c r="H973" s="24"/>
      <c r="I973" s="7"/>
      <c r="J973" s="7"/>
      <c r="K973" s="25"/>
      <c r="M973" s="26"/>
      <c r="N973" s="26"/>
      <c r="P973" s="21"/>
    </row>
    <row r="974" ht="15.75" customHeight="1">
      <c r="C974" s="21"/>
      <c r="D974" s="21"/>
      <c r="E974" s="22"/>
      <c r="F974" s="23"/>
      <c r="G974" s="24"/>
      <c r="H974" s="24"/>
      <c r="I974" s="7"/>
      <c r="J974" s="7"/>
      <c r="K974" s="25"/>
      <c r="M974" s="26"/>
      <c r="N974" s="26"/>
      <c r="P974" s="21"/>
    </row>
    <row r="975" ht="15.75" customHeight="1">
      <c r="C975" s="21"/>
      <c r="D975" s="21"/>
      <c r="E975" s="22"/>
      <c r="F975" s="23"/>
      <c r="G975" s="24"/>
      <c r="H975" s="24"/>
      <c r="I975" s="7"/>
      <c r="J975" s="7"/>
      <c r="K975" s="25"/>
      <c r="M975" s="26"/>
      <c r="N975" s="26"/>
      <c r="P975" s="21"/>
    </row>
    <row r="976" ht="15.75" customHeight="1">
      <c r="C976" s="21"/>
      <c r="D976" s="21"/>
      <c r="E976" s="22"/>
      <c r="F976" s="23"/>
      <c r="G976" s="24"/>
      <c r="H976" s="24"/>
      <c r="I976" s="7"/>
      <c r="J976" s="7"/>
      <c r="K976" s="25"/>
      <c r="M976" s="26"/>
      <c r="N976" s="26"/>
      <c r="P976" s="21"/>
    </row>
    <row r="977" ht="15.75" customHeight="1">
      <c r="C977" s="21"/>
      <c r="D977" s="21"/>
      <c r="E977" s="22"/>
      <c r="F977" s="23"/>
      <c r="G977" s="24"/>
      <c r="H977" s="24"/>
      <c r="I977" s="7"/>
      <c r="J977" s="7"/>
      <c r="K977" s="25"/>
      <c r="M977" s="26"/>
      <c r="N977" s="26"/>
      <c r="P977" s="21"/>
    </row>
    <row r="978" ht="15.75" customHeight="1">
      <c r="C978" s="21"/>
      <c r="D978" s="21"/>
      <c r="E978" s="22"/>
      <c r="F978" s="23"/>
      <c r="G978" s="24"/>
      <c r="H978" s="24"/>
      <c r="I978" s="7"/>
      <c r="J978" s="7"/>
      <c r="K978" s="25"/>
      <c r="M978" s="26"/>
      <c r="N978" s="26"/>
      <c r="P978" s="21"/>
    </row>
    <row r="979" ht="15.75" customHeight="1">
      <c r="C979" s="21"/>
      <c r="D979" s="21"/>
      <c r="E979" s="22"/>
      <c r="F979" s="23"/>
      <c r="G979" s="24"/>
      <c r="H979" s="24"/>
      <c r="I979" s="7"/>
      <c r="J979" s="7"/>
      <c r="K979" s="25"/>
      <c r="M979" s="26"/>
      <c r="N979" s="26"/>
      <c r="P979" s="21"/>
    </row>
    <row r="980" ht="15.75" customHeight="1">
      <c r="C980" s="21"/>
      <c r="D980" s="21"/>
      <c r="E980" s="22"/>
      <c r="F980" s="23"/>
      <c r="G980" s="24"/>
      <c r="H980" s="24"/>
      <c r="I980" s="7"/>
      <c r="J980" s="7"/>
      <c r="K980" s="25"/>
      <c r="M980" s="26"/>
      <c r="N980" s="26"/>
      <c r="P980" s="21"/>
    </row>
    <row r="981" ht="15.75" customHeight="1">
      <c r="C981" s="21"/>
      <c r="D981" s="21"/>
      <c r="E981" s="22"/>
      <c r="F981" s="23"/>
      <c r="G981" s="24"/>
      <c r="H981" s="24"/>
      <c r="I981" s="7"/>
      <c r="J981" s="7"/>
      <c r="K981" s="25"/>
      <c r="M981" s="26"/>
      <c r="N981" s="26"/>
      <c r="P981" s="21"/>
    </row>
    <row r="982" ht="15.75" customHeight="1">
      <c r="C982" s="21"/>
      <c r="D982" s="21"/>
      <c r="E982" s="22"/>
      <c r="F982" s="23"/>
      <c r="G982" s="24"/>
      <c r="H982" s="24"/>
      <c r="I982" s="7"/>
      <c r="J982" s="7"/>
      <c r="K982" s="25"/>
      <c r="M982" s="26"/>
      <c r="N982" s="26"/>
      <c r="P982" s="21"/>
    </row>
    <row r="983" ht="15.75" customHeight="1">
      <c r="C983" s="21"/>
      <c r="D983" s="21"/>
      <c r="E983" s="22"/>
      <c r="F983" s="23"/>
      <c r="G983" s="24"/>
      <c r="H983" s="24"/>
      <c r="I983" s="7"/>
      <c r="J983" s="7"/>
      <c r="K983" s="25"/>
      <c r="M983" s="26"/>
      <c r="N983" s="26"/>
      <c r="P983" s="21"/>
    </row>
    <row r="984" ht="15.75" customHeight="1">
      <c r="C984" s="21"/>
      <c r="D984" s="21"/>
      <c r="E984" s="22"/>
      <c r="F984" s="23"/>
      <c r="G984" s="24"/>
      <c r="H984" s="24"/>
      <c r="I984" s="7"/>
      <c r="J984" s="7"/>
      <c r="K984" s="25"/>
      <c r="M984" s="26"/>
      <c r="N984" s="26"/>
      <c r="P984" s="21"/>
    </row>
    <row r="985" ht="15.75" customHeight="1">
      <c r="C985" s="21"/>
      <c r="D985" s="21"/>
      <c r="E985" s="22"/>
      <c r="F985" s="23"/>
      <c r="G985" s="24"/>
      <c r="H985" s="24"/>
      <c r="I985" s="7"/>
      <c r="J985" s="7"/>
      <c r="K985" s="25"/>
      <c r="M985" s="26"/>
      <c r="N985" s="26"/>
      <c r="P985" s="21"/>
    </row>
    <row r="986" ht="15.75" customHeight="1">
      <c r="C986" s="21"/>
      <c r="D986" s="21"/>
      <c r="E986" s="22"/>
      <c r="F986" s="23"/>
      <c r="G986" s="24"/>
      <c r="H986" s="24"/>
      <c r="I986" s="7"/>
      <c r="J986" s="7"/>
      <c r="K986" s="25"/>
      <c r="M986" s="26"/>
      <c r="N986" s="26"/>
      <c r="P986" s="21"/>
    </row>
    <row r="987" ht="15.75" customHeight="1">
      <c r="C987" s="21"/>
      <c r="D987" s="21"/>
      <c r="E987" s="22"/>
      <c r="F987" s="23"/>
      <c r="G987" s="24"/>
      <c r="H987" s="24"/>
      <c r="I987" s="7"/>
      <c r="J987" s="7"/>
      <c r="K987" s="25"/>
      <c r="M987" s="26"/>
      <c r="N987" s="26"/>
      <c r="P987" s="21"/>
    </row>
    <row r="988" ht="15.75" customHeight="1">
      <c r="C988" s="21"/>
      <c r="D988" s="21"/>
      <c r="E988" s="22"/>
      <c r="F988" s="23"/>
      <c r="G988" s="24"/>
      <c r="H988" s="24"/>
      <c r="I988" s="7"/>
      <c r="J988" s="7"/>
      <c r="K988" s="25"/>
      <c r="M988" s="26"/>
      <c r="N988" s="26"/>
      <c r="P988" s="21"/>
    </row>
    <row r="989" ht="15.75" customHeight="1">
      <c r="C989" s="21"/>
      <c r="D989" s="21"/>
      <c r="E989" s="22"/>
      <c r="F989" s="23"/>
      <c r="G989" s="24"/>
      <c r="H989" s="24"/>
      <c r="I989" s="7"/>
      <c r="J989" s="7"/>
      <c r="K989" s="25"/>
      <c r="M989" s="26"/>
      <c r="N989" s="26"/>
      <c r="P989" s="21"/>
    </row>
    <row r="990" ht="15.75" customHeight="1">
      <c r="C990" s="21"/>
      <c r="D990" s="21"/>
      <c r="E990" s="22"/>
      <c r="F990" s="23"/>
      <c r="G990" s="24"/>
      <c r="H990" s="24"/>
      <c r="I990" s="7"/>
      <c r="J990" s="7"/>
      <c r="K990" s="25"/>
      <c r="M990" s="26"/>
      <c r="N990" s="26"/>
      <c r="P990" s="21"/>
    </row>
    <row r="991" ht="15.75" customHeight="1">
      <c r="C991" s="21"/>
      <c r="D991" s="21"/>
      <c r="E991" s="22"/>
      <c r="F991" s="23"/>
      <c r="G991" s="24"/>
      <c r="H991" s="24"/>
      <c r="I991" s="7"/>
      <c r="J991" s="7"/>
      <c r="K991" s="25"/>
      <c r="M991" s="26"/>
      <c r="N991" s="26"/>
      <c r="P991" s="21"/>
    </row>
    <row r="992" ht="15.75" customHeight="1">
      <c r="C992" s="21"/>
      <c r="D992" s="21"/>
      <c r="E992" s="22"/>
      <c r="F992" s="23"/>
      <c r="G992" s="24"/>
      <c r="H992" s="24"/>
      <c r="I992" s="7"/>
      <c r="J992" s="7"/>
      <c r="K992" s="25"/>
      <c r="M992" s="26"/>
      <c r="N992" s="26"/>
      <c r="P992" s="21"/>
    </row>
    <row r="993" ht="15.75" customHeight="1">
      <c r="C993" s="21"/>
      <c r="D993" s="21"/>
      <c r="E993" s="22"/>
      <c r="F993" s="23"/>
      <c r="G993" s="24"/>
      <c r="H993" s="24"/>
      <c r="I993" s="7"/>
      <c r="J993" s="7"/>
      <c r="K993" s="25"/>
      <c r="M993" s="26"/>
      <c r="N993" s="26"/>
      <c r="P993" s="21"/>
    </row>
    <row r="994" ht="15.75" customHeight="1">
      <c r="C994" s="21"/>
      <c r="D994" s="21"/>
      <c r="E994" s="22"/>
      <c r="F994" s="23"/>
      <c r="G994" s="24"/>
      <c r="H994" s="24"/>
      <c r="I994" s="7"/>
      <c r="J994" s="7"/>
      <c r="K994" s="25"/>
      <c r="M994" s="26"/>
      <c r="N994" s="26"/>
      <c r="P994" s="21"/>
    </row>
    <row r="995" ht="15.75" customHeight="1">
      <c r="C995" s="21"/>
      <c r="D995" s="21"/>
      <c r="E995" s="22"/>
      <c r="F995" s="23"/>
      <c r="G995" s="24"/>
      <c r="H995" s="24"/>
      <c r="I995" s="7"/>
      <c r="J995" s="7"/>
      <c r="K995" s="25"/>
      <c r="M995" s="26"/>
      <c r="N995" s="26"/>
      <c r="P995" s="21"/>
    </row>
    <row r="996" ht="15.75" customHeight="1">
      <c r="C996" s="21"/>
      <c r="D996" s="21"/>
      <c r="E996" s="22"/>
      <c r="F996" s="23"/>
      <c r="G996" s="24"/>
      <c r="H996" s="24"/>
      <c r="I996" s="7"/>
      <c r="J996" s="7"/>
      <c r="K996" s="25"/>
      <c r="M996" s="26"/>
      <c r="N996" s="26"/>
      <c r="P996" s="21"/>
    </row>
    <row r="997" ht="15.75" customHeight="1">
      <c r="C997" s="21"/>
      <c r="D997" s="21"/>
      <c r="E997" s="22"/>
      <c r="F997" s="23"/>
      <c r="G997" s="24"/>
      <c r="H997" s="24"/>
      <c r="I997" s="7"/>
      <c r="J997" s="7"/>
      <c r="K997" s="25"/>
      <c r="M997" s="26"/>
      <c r="N997" s="26"/>
      <c r="P997" s="21"/>
    </row>
    <row r="998" ht="15.75" customHeight="1">
      <c r="C998" s="21"/>
      <c r="D998" s="21"/>
      <c r="E998" s="22"/>
      <c r="F998" s="23"/>
      <c r="G998" s="24"/>
      <c r="H998" s="24"/>
      <c r="I998" s="7"/>
      <c r="J998" s="7"/>
      <c r="K998" s="25"/>
      <c r="M998" s="26"/>
      <c r="N998" s="26"/>
      <c r="P998" s="21"/>
    </row>
    <row r="999" ht="15.75" customHeight="1">
      <c r="C999" s="21"/>
      <c r="D999" s="21"/>
      <c r="E999" s="22"/>
      <c r="F999" s="23"/>
      <c r="G999" s="24"/>
      <c r="H999" s="24"/>
      <c r="I999" s="7"/>
      <c r="J999" s="7"/>
      <c r="K999" s="25"/>
      <c r="M999" s="26"/>
      <c r="N999" s="26"/>
      <c r="P999" s="21"/>
    </row>
    <row r="1000" ht="15.75" customHeight="1">
      <c r="C1000" s="21"/>
      <c r="D1000" s="21"/>
      <c r="E1000" s="22"/>
      <c r="F1000" s="23"/>
      <c r="G1000" s="24"/>
      <c r="H1000" s="24"/>
      <c r="I1000" s="7"/>
      <c r="J1000" s="7"/>
      <c r="K1000" s="25"/>
      <c r="M1000" s="26"/>
      <c r="N1000" s="26"/>
      <c r="P1000" s="21"/>
    </row>
  </sheetData>
  <autoFilter ref="$A$1:$AH$144"/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6"/>
    <row r="17"/>
    <row r="18"/>
    <row r="19"/>
    <row r="20"/>
    <row r="21"/>
    <row r="22"/>
    <row r="23"/>
    <row r="24"/>
    <row r="25"/>
    <row r="26"/>
    <row r="27"/>
    <row r="28"/>
  </sheetData>
  <conditionalFormatting sqref="C3:E12">
    <cfRule type="colorScale" priority="1">
      <colorScale>
        <cfvo type="min"/>
        <cfvo type="max"/>
        <color rgb="FFFFFFFF"/>
        <color rgb="FF57BB8A"/>
      </colorScale>
    </cfRule>
  </conditionalFormatting>
  <conditionalFormatting sqref="C18:E27">
    <cfRule type="colorScale" priority="2">
      <colorScale>
        <cfvo type="min"/>
        <cfvo type="max"/>
        <color rgb="FFFFFFFF"/>
        <color rgb="FF57BB8A"/>
      </colorScale>
    </cfRule>
  </conditionalFormatting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57"/>
    <col customWidth="1" min="5" max="5" width="23.43"/>
  </cols>
  <sheetData>
    <row r="1">
      <c r="F1" s="19" t="s">
        <v>210</v>
      </c>
    </row>
    <row r="2">
      <c r="F2" s="24">
        <f t="shared" ref="F2:F4" si="1">E2/D2</f>
        <v>666.3213619</v>
      </c>
    </row>
    <row r="3">
      <c r="F3" s="24">
        <f t="shared" si="1"/>
        <v>645.4414704</v>
      </c>
    </row>
    <row r="4">
      <c r="F4" s="24">
        <f t="shared" si="1"/>
        <v>652.6433703</v>
      </c>
    </row>
    <row r="5"/>
    <row r="10"/>
    <row r="11"/>
    <row r="12"/>
    <row r="13"/>
    <row r="14">
      <c r="G14" s="19" t="s">
        <v>44</v>
      </c>
      <c r="H14" s="19" t="s">
        <v>46</v>
      </c>
    </row>
    <row r="15">
      <c r="G15" s="21">
        <f>C15/E15</f>
        <v>0.2377622378</v>
      </c>
      <c r="H15" s="21">
        <f>D15/E15</f>
        <v>0.7272727273</v>
      </c>
    </row>
    <row r="17"/>
    <row r="18"/>
    <row r="19"/>
    <row r="20"/>
    <row r="21"/>
    <row r="22"/>
    <row r="25"/>
    <row r="26"/>
    <row r="27"/>
    <row r="28"/>
    <row r="29"/>
  </sheetData>
  <conditionalFormatting sqref="B12:D14">
    <cfRule type="colorScale" priority="1">
      <colorScale>
        <cfvo type="min"/>
        <cfvo type="max"/>
        <color rgb="FFFFFFFF"/>
        <color rgb="FF57BB8A"/>
      </colorScale>
    </cfRule>
  </conditionalFormatting>
  <conditionalFormatting sqref="B19:D21 B35:D37">
    <cfRule type="colorScale" priority="2">
      <colorScale>
        <cfvo type="min"/>
        <cfvo type="max"/>
        <color rgb="FFFFFFFF"/>
        <color rgb="FF57BB8A"/>
      </colorScale>
    </cfRule>
  </conditionalFormatting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8.29"/>
    <col customWidth="1" min="2" max="2" width="12.57"/>
  </cols>
  <sheetData>
    <row r="1"/>
    <row r="2">
      <c r="C2" s="24">
        <f t="shared" ref="C2:C10" si="1">B2/SUM($B$2:$B$10) *100</f>
        <v>1.413110238</v>
      </c>
    </row>
    <row r="3">
      <c r="C3" s="24">
        <f t="shared" si="1"/>
        <v>0.06206133236</v>
      </c>
    </row>
    <row r="4">
      <c r="C4" s="24">
        <f t="shared" si="1"/>
        <v>2.908853938</v>
      </c>
    </row>
    <row r="5">
      <c r="C5" s="24">
        <f t="shared" si="1"/>
        <v>30.83511143</v>
      </c>
    </row>
    <row r="6">
      <c r="C6" s="24">
        <f t="shared" si="1"/>
        <v>4.703294109</v>
      </c>
    </row>
    <row r="7">
      <c r="C7" s="24">
        <f t="shared" si="1"/>
        <v>0.03504678565</v>
      </c>
    </row>
    <row r="8">
      <c r="C8" s="24">
        <f t="shared" si="1"/>
        <v>14.32796694</v>
      </c>
    </row>
    <row r="9">
      <c r="C9" s="24">
        <f t="shared" si="1"/>
        <v>1.149965443</v>
      </c>
    </row>
    <row r="10">
      <c r="C10" s="24">
        <f t="shared" si="1"/>
        <v>44.56458979</v>
      </c>
    </row>
    <row r="11">
      <c r="C11" s="24">
        <f>SUM(C2:C10)</f>
        <v>100</v>
      </c>
    </row>
    <row r="12">
      <c r="B12" s="24"/>
    </row>
    <row r="17">
      <c r="A17" s="19" t="s">
        <v>213</v>
      </c>
    </row>
    <row r="18"/>
    <row r="19"/>
    <row r="27">
      <c r="A27" s="19" t="s">
        <v>214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conditionalFormatting sqref="B2:B11">
    <cfRule type="colorScale" priority="1">
      <colorScale>
        <cfvo type="min"/>
        <cfvo type="max"/>
        <color rgb="FFFFFFFF"/>
        <color rgb="FF57BB8A"/>
      </colorScale>
    </cfRule>
  </conditionalFormatting>
  <conditionalFormatting sqref="B19:B23">
    <cfRule type="colorScale" priority="2">
      <colorScale>
        <cfvo type="min"/>
        <cfvo type="max"/>
        <color rgb="FFFFFFFF"/>
        <color rgb="FF57BB8A"/>
      </colorScale>
    </cfRule>
  </conditionalFormatting>
  <conditionalFormatting sqref="B29:B48">
    <cfRule type="colorScale" priority="3">
      <colorScale>
        <cfvo type="min"/>
        <cfvo type="max"/>
        <color rgb="FFFFFFFF"/>
        <color rgb="FF57BB8A"/>
      </colorScale>
    </cfRule>
  </conditionalFormatting>
  <conditionalFormatting sqref="C2:C11">
    <cfRule type="colorScale" priority="4">
      <colorScale>
        <cfvo type="min"/>
        <cfvo type="max"/>
        <color rgb="FFFFFFFF"/>
        <color rgb="FF57BB8A"/>
      </colorScale>
    </cfRule>
  </conditionalFormatting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2023-04-15T19:07:16Z</dcterms:created>
</cp:coreProperties>
</file>