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nim\Desktop\june\"/>
    </mc:Choice>
  </mc:AlternateContent>
  <bookViews>
    <workbookView xWindow="0" yWindow="0" windowWidth="24000" windowHeight="9735"/>
  </bookViews>
  <sheets>
    <sheet name="Flipkey_Timeseries" sheetId="10" r:id="rId1"/>
    <sheet name="june-18" sheetId="18" r:id="rId2"/>
    <sheet name="May-18" sheetId="16" r:id="rId3"/>
    <sheet name="Apr-18" sheetId="13" r:id="rId4"/>
  </sheets>
  <externalReferences>
    <externalReference r:id="rId5"/>
    <externalReference r:id="rId6"/>
    <externalReference r:id="rId7"/>
  </externalReferences>
  <definedNames>
    <definedName name="_xlnm._FilterDatabase" localSheetId="3" hidden="1">'Apr-18'!$G$1:$H$399</definedName>
    <definedName name="_xlnm._FilterDatabase" localSheetId="0" hidden="1">Flipkey_Timeseries!$F$1:$F$347</definedName>
    <definedName name="_xlnm._FilterDatabase" localSheetId="2" hidden="1">'May-18'!$G$76:$H$310</definedName>
  </definedNames>
  <calcPr calcId="152511"/>
</workbook>
</file>

<file path=xl/calcChain.xml><?xml version="1.0" encoding="utf-8"?>
<calcChain xmlns="http://schemas.openxmlformats.org/spreadsheetml/2006/main">
  <c r="H278" i="10" l="1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277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36" i="10"/>
  <c r="K77" i="18"/>
  <c r="K78" i="18"/>
  <c r="K79" i="18"/>
  <c r="K82" i="18"/>
  <c r="K83" i="18"/>
  <c r="K99" i="18"/>
  <c r="K105" i="18"/>
  <c r="K107" i="18"/>
  <c r="K111" i="18"/>
  <c r="K118" i="18"/>
  <c r="K119" i="18"/>
  <c r="K122" i="18"/>
  <c r="K123" i="18"/>
  <c r="K126" i="18"/>
  <c r="K127" i="18"/>
  <c r="K131" i="18"/>
  <c r="K139" i="18"/>
  <c r="K143" i="18"/>
  <c r="K161" i="18"/>
  <c r="K162" i="18"/>
  <c r="K163" i="18"/>
  <c r="K167" i="18"/>
  <c r="K171" i="18"/>
  <c r="K174" i="18"/>
  <c r="K185" i="18"/>
  <c r="K186" i="18"/>
  <c r="G319" i="18"/>
  <c r="K190" i="18"/>
  <c r="K191" i="18"/>
  <c r="K194" i="18"/>
  <c r="K195" i="18"/>
  <c r="K198" i="18"/>
  <c r="K223" i="18"/>
  <c r="K227" i="18"/>
  <c r="K238" i="18"/>
  <c r="K239" i="18"/>
  <c r="K241" i="18"/>
  <c r="K242" i="18"/>
  <c r="K243" i="18"/>
  <c r="K246" i="18"/>
  <c r="K247" i="18"/>
  <c r="K251" i="18"/>
  <c r="K254" i="18"/>
  <c r="K258" i="18"/>
  <c r="K259" i="18"/>
  <c r="K261" i="18"/>
  <c r="K262" i="18"/>
  <c r="K266" i="18"/>
  <c r="K267" i="18"/>
  <c r="K271" i="18"/>
  <c r="K275" i="18"/>
  <c r="K281" i="18"/>
  <c r="K283" i="18"/>
  <c r="K286" i="18"/>
  <c r="K293" i="18"/>
  <c r="K294" i="18"/>
  <c r="K295" i="18"/>
  <c r="K297" i="18"/>
  <c r="K298" i="18"/>
  <c r="K299" i="18"/>
  <c r="K301" i="18"/>
  <c r="K302" i="18"/>
  <c r="K303" i="18"/>
  <c r="K305" i="18"/>
  <c r="K306" i="18"/>
  <c r="K307" i="18"/>
  <c r="K76" i="18"/>
  <c r="K80" i="18"/>
  <c r="K81" i="18"/>
  <c r="K84" i="18"/>
  <c r="K86" i="18"/>
  <c r="K87" i="18"/>
  <c r="K88" i="18"/>
  <c r="K89" i="18"/>
  <c r="K90" i="18"/>
  <c r="K91" i="18"/>
  <c r="K92" i="18"/>
  <c r="K93" i="18"/>
  <c r="K97" i="18"/>
  <c r="K98" i="18"/>
  <c r="K100" i="18"/>
  <c r="K101" i="18"/>
  <c r="K102" i="18"/>
  <c r="K104" i="18"/>
  <c r="K108" i="18"/>
  <c r="K109" i="18"/>
  <c r="K112" i="18"/>
  <c r="K113" i="18"/>
  <c r="K114" i="18"/>
  <c r="K116" i="18"/>
  <c r="K117" i="18"/>
  <c r="K120" i="18"/>
  <c r="K124" i="18"/>
  <c r="K125" i="18"/>
  <c r="K129" i="18"/>
  <c r="K130" i="18"/>
  <c r="K132" i="18"/>
  <c r="K133" i="18"/>
  <c r="K135" i="18"/>
  <c r="K136" i="18"/>
  <c r="K137" i="18"/>
  <c r="K142" i="18"/>
  <c r="K144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60" i="18"/>
  <c r="K164" i="18"/>
  <c r="K166" i="18"/>
  <c r="K168" i="18"/>
  <c r="K169" i="18"/>
  <c r="K170" i="18"/>
  <c r="K172" i="18"/>
  <c r="K173" i="18"/>
  <c r="K175" i="18"/>
  <c r="K176" i="18"/>
  <c r="K177" i="18"/>
  <c r="K178" i="18"/>
  <c r="K179" i="18"/>
  <c r="K180" i="18"/>
  <c r="K181" i="18"/>
  <c r="K182" i="18"/>
  <c r="K183" i="18"/>
  <c r="K188" i="18"/>
  <c r="K189" i="18"/>
  <c r="K192" i="18"/>
  <c r="K193" i="18"/>
  <c r="K196" i="18"/>
  <c r="K197" i="18"/>
  <c r="K200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20" i="18"/>
  <c r="K222" i="18"/>
  <c r="K224" i="18"/>
  <c r="K225" i="18"/>
  <c r="K226" i="18"/>
  <c r="K229" i="18"/>
  <c r="K230" i="18"/>
  <c r="K231" i="18"/>
  <c r="K232" i="18"/>
  <c r="K233" i="18"/>
  <c r="K234" i="18"/>
  <c r="K235" i="18"/>
  <c r="K236" i="18"/>
  <c r="K240" i="18"/>
  <c r="K244" i="18"/>
  <c r="K249" i="18"/>
  <c r="K250" i="18"/>
  <c r="K252" i="18"/>
  <c r="K253" i="18"/>
  <c r="K255" i="18"/>
  <c r="K256" i="18"/>
  <c r="K260" i="18"/>
  <c r="K264" i="18"/>
  <c r="K265" i="18"/>
  <c r="K269" i="18"/>
  <c r="K270" i="18"/>
  <c r="K272" i="18"/>
  <c r="K273" i="18"/>
  <c r="K274" i="18"/>
  <c r="K276" i="18"/>
  <c r="K278" i="18"/>
  <c r="K279" i="18"/>
  <c r="K284" i="18"/>
  <c r="K285" i="18"/>
  <c r="K288" i="18"/>
  <c r="K289" i="18"/>
  <c r="K291" i="18"/>
  <c r="K292" i="18"/>
  <c r="K296" i="18"/>
  <c r="K300" i="18"/>
  <c r="K304" i="18"/>
  <c r="K85" i="18"/>
  <c r="K121" i="18"/>
  <c r="K141" i="18"/>
  <c r="K165" i="18"/>
  <c r="K201" i="18"/>
  <c r="K221" i="18"/>
  <c r="K245" i="18"/>
  <c r="K257" i="18"/>
  <c r="K277" i="18"/>
  <c r="K290" i="18"/>
  <c r="K309" i="18"/>
  <c r="H55" i="18"/>
  <c r="L3" i="18"/>
  <c r="L5" i="18"/>
  <c r="L6" i="18"/>
  <c r="L7" i="18"/>
  <c r="L9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1" i="18"/>
  <c r="L33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35" i="18" s="1"/>
  <c r="H314" i="18"/>
  <c r="H313" i="18"/>
  <c r="H312" i="18"/>
  <c r="H311" i="18"/>
  <c r="K308" i="18"/>
  <c r="K282" i="18"/>
  <c r="K280" i="18"/>
  <c r="K268" i="18"/>
  <c r="K228" i="18"/>
  <c r="K218" i="18"/>
  <c r="K184" i="18"/>
  <c r="K138" i="18"/>
  <c r="K134" i="18"/>
  <c r="K128" i="18"/>
  <c r="K106" i="18"/>
  <c r="K96" i="18"/>
  <c r="H59" i="18"/>
  <c r="H60" i="18"/>
  <c r="H57" i="18"/>
  <c r="G321" i="18" l="1"/>
  <c r="I321" i="18" s="1"/>
  <c r="G314" i="18"/>
  <c r="I314" i="18" s="1"/>
  <c r="G332" i="18"/>
  <c r="G313" i="18"/>
  <c r="I313" i="18" s="1"/>
  <c r="K263" i="18"/>
  <c r="G317" i="18"/>
  <c r="I317" i="18" s="1"/>
  <c r="G323" i="18"/>
  <c r="I323" i="18" s="1"/>
  <c r="G330" i="18"/>
  <c r="I330" i="18" s="1"/>
  <c r="K95" i="18"/>
  <c r="G329" i="18"/>
  <c r="I329" i="18" s="1"/>
  <c r="G328" i="18"/>
  <c r="I328" i="18" s="1"/>
  <c r="G331" i="18"/>
  <c r="I331" i="18" s="1"/>
  <c r="H337" i="18"/>
  <c r="H338" i="18"/>
  <c r="I332" i="18"/>
  <c r="G315" i="18"/>
  <c r="I315" i="18" s="1"/>
  <c r="G311" i="18"/>
  <c r="I311" i="18" s="1"/>
  <c r="G56" i="18"/>
  <c r="G55" i="18"/>
  <c r="L4" i="18"/>
  <c r="L8" i="18"/>
  <c r="I319" i="18"/>
  <c r="G58" i="18"/>
  <c r="G57" i="18"/>
  <c r="H61" i="18"/>
  <c r="H67" i="18" s="1"/>
  <c r="K75" i="18"/>
  <c r="K103" i="18"/>
  <c r="K115" i="18"/>
  <c r="K145" i="18"/>
  <c r="K159" i="18"/>
  <c r="K187" i="18"/>
  <c r="K199" i="18"/>
  <c r="K219" i="18"/>
  <c r="H56" i="18"/>
  <c r="L2" i="18"/>
  <c r="L10" i="18"/>
  <c r="L34" i="18"/>
  <c r="H63" i="18"/>
  <c r="K94" i="18"/>
  <c r="K110" i="18"/>
  <c r="K140" i="18"/>
  <c r="H334" i="18"/>
  <c r="H336" i="18"/>
  <c r="H58" i="18"/>
  <c r="H66" i="18" s="1"/>
  <c r="H62" i="18"/>
  <c r="H68" i="18" s="1"/>
  <c r="G318" i="18"/>
  <c r="I318" i="18" s="1"/>
  <c r="K237" i="18"/>
  <c r="G324" i="18"/>
  <c r="K287" i="18"/>
  <c r="L32" i="18"/>
  <c r="G312" i="18"/>
  <c r="I312" i="18" s="1"/>
  <c r="G320" i="18"/>
  <c r="I320" i="18" s="1"/>
  <c r="G322" i="18"/>
  <c r="I322" i="18" s="1"/>
  <c r="K248" i="18"/>
  <c r="G316" i="18"/>
  <c r="I316" i="18" s="1"/>
  <c r="G326" i="18"/>
  <c r="I326" i="18" s="1"/>
  <c r="G325" i="18"/>
  <c r="I325" i="18" s="1"/>
  <c r="G327" i="18"/>
  <c r="I327" i="18" s="1"/>
  <c r="G280" i="10"/>
  <c r="G284" i="10"/>
  <c r="G304" i="10"/>
  <c r="G313" i="10"/>
  <c r="G31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36" i="10"/>
  <c r="G398" i="16"/>
  <c r="F396" i="16"/>
  <c r="H396" i="16" s="1"/>
  <c r="F395" i="16"/>
  <c r="H395" i="16" s="1"/>
  <c r="F394" i="16"/>
  <c r="H394" i="16" s="1"/>
  <c r="F393" i="16"/>
  <c r="H393" i="16" s="1"/>
  <c r="H392" i="16"/>
  <c r="F392" i="16"/>
  <c r="F391" i="16"/>
  <c r="H391" i="16" s="1"/>
  <c r="F390" i="16"/>
  <c r="H390" i="16" s="1"/>
  <c r="F389" i="16"/>
  <c r="H389" i="16" s="1"/>
  <c r="F388" i="16"/>
  <c r="H388" i="16" s="1"/>
  <c r="F387" i="16"/>
  <c r="H387" i="16" s="1"/>
  <c r="H386" i="16"/>
  <c r="F386" i="16"/>
  <c r="F385" i="16"/>
  <c r="H385" i="16" s="1"/>
  <c r="F384" i="16"/>
  <c r="H384" i="16" s="1"/>
  <c r="F383" i="16"/>
  <c r="H383" i="16" s="1"/>
  <c r="F382" i="16"/>
  <c r="H382" i="16" s="1"/>
  <c r="F381" i="16"/>
  <c r="H381" i="16" s="1"/>
  <c r="F380" i="16"/>
  <c r="H380" i="16" s="1"/>
  <c r="F379" i="16"/>
  <c r="H379" i="16" s="1"/>
  <c r="F378" i="16"/>
  <c r="H378" i="16" s="1"/>
  <c r="F377" i="16"/>
  <c r="H377" i="16" s="1"/>
  <c r="F376" i="16"/>
  <c r="H376" i="16" s="1"/>
  <c r="F375" i="16"/>
  <c r="H375" i="16" s="1"/>
  <c r="F374" i="16"/>
  <c r="H374" i="16" s="1"/>
  <c r="F373" i="16"/>
  <c r="H373" i="16" s="1"/>
  <c r="F372" i="16"/>
  <c r="H372" i="16" s="1"/>
  <c r="F371" i="16"/>
  <c r="H371" i="16" s="1"/>
  <c r="F370" i="16"/>
  <c r="H370" i="16" s="1"/>
  <c r="F369" i="16"/>
  <c r="H369" i="16" s="1"/>
  <c r="F368" i="16"/>
  <c r="H368" i="16" s="1"/>
  <c r="F367" i="16"/>
  <c r="H367" i="16" s="1"/>
  <c r="H366" i="16"/>
  <c r="F366" i="16"/>
  <c r="F365" i="16"/>
  <c r="H365" i="16" s="1"/>
  <c r="F364" i="16"/>
  <c r="H364" i="16" s="1"/>
  <c r="F363" i="16"/>
  <c r="H363" i="16" s="1"/>
  <c r="F362" i="16"/>
  <c r="H362" i="16" s="1"/>
  <c r="F361" i="16"/>
  <c r="H361" i="16" s="1"/>
  <c r="H360" i="16"/>
  <c r="F360" i="16"/>
  <c r="F359" i="16"/>
  <c r="H359" i="16" s="1"/>
  <c r="F358" i="16"/>
  <c r="H358" i="16" s="1"/>
  <c r="F357" i="16"/>
  <c r="H357" i="16" s="1"/>
  <c r="F356" i="16"/>
  <c r="H356" i="16" s="1"/>
  <c r="F355" i="16"/>
  <c r="H355" i="16" s="1"/>
  <c r="H354" i="16"/>
  <c r="F354" i="16"/>
  <c r="F353" i="16"/>
  <c r="H353" i="16" s="1"/>
  <c r="F352" i="16"/>
  <c r="H352" i="16" s="1"/>
  <c r="F351" i="16"/>
  <c r="H351" i="16" s="1"/>
  <c r="F350" i="16"/>
  <c r="H350" i="16" s="1"/>
  <c r="F349" i="16"/>
  <c r="H349" i="16" s="1"/>
  <c r="F348" i="16"/>
  <c r="H348" i="16" s="1"/>
  <c r="F347" i="16"/>
  <c r="H347" i="16" s="1"/>
  <c r="H339" i="16"/>
  <c r="H333" i="16"/>
  <c r="G333" i="16"/>
  <c r="I333" i="16" s="1"/>
  <c r="H332" i="16"/>
  <c r="G332" i="16"/>
  <c r="I332" i="16" s="1"/>
  <c r="I331" i="16"/>
  <c r="H331" i="16"/>
  <c r="G331" i="16"/>
  <c r="H330" i="16"/>
  <c r="I330" i="16" s="1"/>
  <c r="G330" i="16"/>
  <c r="H329" i="16"/>
  <c r="G329" i="16"/>
  <c r="H328" i="16"/>
  <c r="G328" i="16"/>
  <c r="I328" i="16" s="1"/>
  <c r="I327" i="16"/>
  <c r="H327" i="16"/>
  <c r="G327" i="16"/>
  <c r="I326" i="16"/>
  <c r="H326" i="16"/>
  <c r="G326" i="16"/>
  <c r="H325" i="16"/>
  <c r="H338" i="16" s="1"/>
  <c r="G325" i="16"/>
  <c r="I325" i="16" s="1"/>
  <c r="H324" i="16"/>
  <c r="G324" i="16"/>
  <c r="I324" i="16" s="1"/>
  <c r="I323" i="16"/>
  <c r="H323" i="16"/>
  <c r="G323" i="16"/>
  <c r="H322" i="16"/>
  <c r="I322" i="16" s="1"/>
  <c r="G322" i="16"/>
  <c r="H321" i="16"/>
  <c r="G321" i="16"/>
  <c r="I321" i="16" s="1"/>
  <c r="H320" i="16"/>
  <c r="H337" i="16" s="1"/>
  <c r="G320" i="16"/>
  <c r="I320" i="16" s="1"/>
  <c r="I319" i="16"/>
  <c r="H319" i="16"/>
  <c r="G319" i="16"/>
  <c r="I318" i="16"/>
  <c r="H318" i="16"/>
  <c r="G318" i="16"/>
  <c r="H317" i="16"/>
  <c r="G317" i="16"/>
  <c r="I317" i="16" s="1"/>
  <c r="H316" i="16"/>
  <c r="G316" i="16"/>
  <c r="I315" i="16"/>
  <c r="H315" i="16"/>
  <c r="G315" i="16"/>
  <c r="H314" i="16"/>
  <c r="G314" i="16"/>
  <c r="H313" i="16"/>
  <c r="G313" i="16"/>
  <c r="H312" i="16"/>
  <c r="G312" i="16"/>
  <c r="H69" i="16"/>
  <c r="H64" i="16"/>
  <c r="H63" i="16"/>
  <c r="H62" i="16"/>
  <c r="H61" i="16"/>
  <c r="H60" i="16"/>
  <c r="H68" i="16" s="1"/>
  <c r="H59" i="16"/>
  <c r="H58" i="16"/>
  <c r="H67" i="16" s="1"/>
  <c r="H57" i="16"/>
  <c r="H56" i="16"/>
  <c r="H66" i="16" s="1"/>
  <c r="J53" i="16"/>
  <c r="L53" i="16" s="1"/>
  <c r="J52" i="16"/>
  <c r="G305" i="10" s="1"/>
  <c r="J51" i="16"/>
  <c r="L51" i="16" s="1"/>
  <c r="J50" i="16"/>
  <c r="G325" i="10" s="1"/>
  <c r="J49" i="16"/>
  <c r="L49" i="16" s="1"/>
  <c r="J48" i="16"/>
  <c r="G323" i="10" s="1"/>
  <c r="J47" i="16"/>
  <c r="L47" i="16" s="1"/>
  <c r="J46" i="16"/>
  <c r="G321" i="10" s="1"/>
  <c r="J45" i="16"/>
  <c r="L45" i="16" s="1"/>
  <c r="J44" i="16"/>
  <c r="G320" i="10" s="1"/>
  <c r="J43" i="16"/>
  <c r="L43" i="16" s="1"/>
  <c r="L42" i="16"/>
  <c r="J42" i="16"/>
  <c r="G317" i="10" s="1"/>
  <c r="J41" i="16"/>
  <c r="L41" i="16" s="1"/>
  <c r="J40" i="16"/>
  <c r="G315" i="10" s="1"/>
  <c r="J39" i="16"/>
  <c r="L39" i="16" s="1"/>
  <c r="J38" i="16"/>
  <c r="L38" i="16" s="1"/>
  <c r="J37" i="16"/>
  <c r="L37" i="16" s="1"/>
  <c r="L36" i="16"/>
  <c r="J36" i="16"/>
  <c r="G311" i="10" s="1"/>
  <c r="J35" i="16"/>
  <c r="L35" i="16" s="1"/>
  <c r="J34" i="16"/>
  <c r="G309" i="10" s="1"/>
  <c r="J33" i="16"/>
  <c r="G308" i="10" s="1"/>
  <c r="J32" i="16"/>
  <c r="G307" i="10" s="1"/>
  <c r="J31" i="16"/>
  <c r="L31" i="16" s="1"/>
  <c r="J30" i="16"/>
  <c r="L30" i="16" s="1"/>
  <c r="J29" i="16"/>
  <c r="L29" i="16" s="1"/>
  <c r="J28" i="16"/>
  <c r="G303" i="10" s="1"/>
  <c r="J27" i="16"/>
  <c r="L27" i="16" s="1"/>
  <c r="J26" i="16"/>
  <c r="L26" i="16" s="1"/>
  <c r="J25" i="16"/>
  <c r="L25" i="16" s="1"/>
  <c r="J24" i="16"/>
  <c r="G299" i="10" s="1"/>
  <c r="J23" i="16"/>
  <c r="G298" i="10" s="1"/>
  <c r="J22" i="16"/>
  <c r="G297" i="10" s="1"/>
  <c r="J21" i="16"/>
  <c r="L21" i="16" s="1"/>
  <c r="L20" i="16"/>
  <c r="J20" i="16"/>
  <c r="G295" i="10" s="1"/>
  <c r="J19" i="16"/>
  <c r="L19" i="16" s="1"/>
  <c r="J18" i="16"/>
  <c r="G293" i="10" s="1"/>
  <c r="J17" i="16"/>
  <c r="L17" i="16" s="1"/>
  <c r="J16" i="16"/>
  <c r="G291" i="10" s="1"/>
  <c r="J15" i="16"/>
  <c r="L15" i="16" s="1"/>
  <c r="J14" i="16"/>
  <c r="G289" i="10" s="1"/>
  <c r="J13" i="16"/>
  <c r="L13" i="16" s="1"/>
  <c r="J12" i="16"/>
  <c r="G287" i="10" s="1"/>
  <c r="J11" i="16"/>
  <c r="J10" i="16"/>
  <c r="G285" i="10" s="1"/>
  <c r="J9" i="16"/>
  <c r="J8" i="16"/>
  <c r="G283" i="10" s="1"/>
  <c r="J7" i="16"/>
  <c r="L7" i="16" s="1"/>
  <c r="J6" i="16"/>
  <c r="G281" i="10" s="1"/>
  <c r="J5" i="16"/>
  <c r="L5" i="16" s="1"/>
  <c r="J4" i="16"/>
  <c r="G279" i="10" s="1"/>
  <c r="J3" i="16"/>
  <c r="L3" i="16" s="1"/>
  <c r="J2" i="16"/>
  <c r="L24" i="16" l="1"/>
  <c r="L34" i="16"/>
  <c r="G324" i="10"/>
  <c r="L4" i="16"/>
  <c r="L28" i="16"/>
  <c r="L46" i="16"/>
  <c r="L52" i="16"/>
  <c r="G310" i="10"/>
  <c r="G300" i="10"/>
  <c r="G56" i="16"/>
  <c r="L12" i="16"/>
  <c r="L44" i="16"/>
  <c r="L50" i="16"/>
  <c r="G292" i="10"/>
  <c r="G326" i="10"/>
  <c r="G288" i="10"/>
  <c r="G338" i="18"/>
  <c r="I338" i="18" s="1"/>
  <c r="H339" i="18"/>
  <c r="G59" i="18"/>
  <c r="G62" i="18" s="1"/>
  <c r="I62" i="18" s="1"/>
  <c r="G65" i="18"/>
  <c r="I56" i="18"/>
  <c r="I55" i="18"/>
  <c r="G61" i="18"/>
  <c r="I61" i="18" s="1"/>
  <c r="I58" i="18"/>
  <c r="G334" i="18"/>
  <c r="G336" i="18"/>
  <c r="I336" i="18" s="1"/>
  <c r="I57" i="18"/>
  <c r="G66" i="18"/>
  <c r="I66" i="18" s="1"/>
  <c r="H65" i="18"/>
  <c r="H70" i="18" s="1"/>
  <c r="G60" i="18"/>
  <c r="I60" i="18" s="1"/>
  <c r="G335" i="18"/>
  <c r="I335" i="18" s="1"/>
  <c r="I324" i="18"/>
  <c r="G337" i="18"/>
  <c r="I337" i="18" s="1"/>
  <c r="G277" i="10"/>
  <c r="G312" i="10"/>
  <c r="G296" i="10"/>
  <c r="L2" i="16"/>
  <c r="L10" i="16"/>
  <c r="L18" i="16"/>
  <c r="L8" i="16"/>
  <c r="G58" i="16"/>
  <c r="I58" i="16" s="1"/>
  <c r="L16" i="16"/>
  <c r="L6" i="16"/>
  <c r="G57" i="16"/>
  <c r="I57" i="16" s="1"/>
  <c r="L14" i="16"/>
  <c r="L22" i="16"/>
  <c r="G301" i="10"/>
  <c r="L32" i="16"/>
  <c r="L40" i="16"/>
  <c r="L48" i="16"/>
  <c r="G327" i="10"/>
  <c r="G319" i="10"/>
  <c r="G322" i="10"/>
  <c r="G318" i="10"/>
  <c r="G314" i="10"/>
  <c r="G306" i="10"/>
  <c r="G302" i="10"/>
  <c r="G294" i="10"/>
  <c r="G290" i="10"/>
  <c r="G286" i="10"/>
  <c r="G282" i="10"/>
  <c r="G278" i="10"/>
  <c r="H335" i="16"/>
  <c r="I313" i="16"/>
  <c r="L33" i="16"/>
  <c r="I56" i="16"/>
  <c r="G335" i="16"/>
  <c r="I312" i="16"/>
  <c r="G60" i="16"/>
  <c r="L23" i="16"/>
  <c r="G59" i="16"/>
  <c r="I59" i="16" s="1"/>
  <c r="G337" i="16"/>
  <c r="I337" i="16" s="1"/>
  <c r="I314" i="16"/>
  <c r="I316" i="16"/>
  <c r="G336" i="16"/>
  <c r="G339" i="16"/>
  <c r="I339" i="16" s="1"/>
  <c r="I329" i="16"/>
  <c r="G338" i="16"/>
  <c r="I338" i="16" s="1"/>
  <c r="F398" i="16"/>
  <c r="L9" i="16"/>
  <c r="L11" i="16"/>
  <c r="H71" i="16"/>
  <c r="H336" i="16"/>
  <c r="H398" i="16"/>
  <c r="I59" i="18" l="1"/>
  <c r="G63" i="18"/>
  <c r="I63" i="18" s="1"/>
  <c r="I65" i="18"/>
  <c r="G339" i="18"/>
  <c r="I339" i="18" s="1"/>
  <c r="I334" i="18"/>
  <c r="G67" i="18"/>
  <c r="I67" i="18" s="1"/>
  <c r="G68" i="18"/>
  <c r="I68" i="18" s="1"/>
  <c r="G61" i="16"/>
  <c r="I61" i="16" s="1"/>
  <c r="G66" i="16"/>
  <c r="I66" i="16" s="1"/>
  <c r="H340" i="16"/>
  <c r="G64" i="16"/>
  <c r="I64" i="16" s="1"/>
  <c r="G340" i="16"/>
  <c r="I335" i="16"/>
  <c r="G62" i="16"/>
  <c r="I62" i="16" s="1"/>
  <c r="I336" i="16"/>
  <c r="I60" i="16"/>
  <c r="G67" i="16"/>
  <c r="G63" i="16"/>
  <c r="G70" i="18" l="1"/>
  <c r="I70" i="18" s="1"/>
  <c r="I340" i="16"/>
  <c r="G69" i="16"/>
  <c r="I69" i="16" s="1"/>
  <c r="I63" i="16"/>
  <c r="I67" i="16"/>
  <c r="G68" i="16"/>
  <c r="I68" i="16" s="1"/>
  <c r="G71" i="16" l="1"/>
  <c r="I71" i="16" s="1"/>
  <c r="F305" i="10" l="1"/>
  <c r="F309" i="10"/>
  <c r="F54" i="10"/>
  <c r="F146" i="10"/>
  <c r="F162" i="10"/>
  <c r="F251" i="10"/>
  <c r="J2" i="13"/>
  <c r="K2" i="13"/>
  <c r="J3" i="13"/>
  <c r="K3" i="13"/>
  <c r="J4" i="13"/>
  <c r="F279" i="10" s="1"/>
  <c r="K4" i="13"/>
  <c r="J5" i="13"/>
  <c r="K5" i="13"/>
  <c r="J6" i="13"/>
  <c r="F281" i="10" s="1"/>
  <c r="K6" i="13"/>
  <c r="L6" i="13"/>
  <c r="J7" i="13"/>
  <c r="L7" i="13" s="1"/>
  <c r="K7" i="13"/>
  <c r="J8" i="13"/>
  <c r="F283" i="10" s="1"/>
  <c r="K8" i="13"/>
  <c r="H56" i="13" s="1"/>
  <c r="J9" i="13"/>
  <c r="L9" i="13" s="1"/>
  <c r="K9" i="13"/>
  <c r="J10" i="13"/>
  <c r="F285" i="10" s="1"/>
  <c r="K10" i="13"/>
  <c r="L10" i="13" s="1"/>
  <c r="J11" i="13"/>
  <c r="F286" i="10" s="1"/>
  <c r="K11" i="13"/>
  <c r="L11" i="13"/>
  <c r="J12" i="13"/>
  <c r="K12" i="13"/>
  <c r="J13" i="13"/>
  <c r="K13" i="13"/>
  <c r="J14" i="13"/>
  <c r="L14" i="13" s="1"/>
  <c r="K14" i="13"/>
  <c r="J15" i="13"/>
  <c r="K15" i="13"/>
  <c r="J16" i="13"/>
  <c r="F291" i="10" s="1"/>
  <c r="K16" i="13"/>
  <c r="J17" i="13"/>
  <c r="F292" i="10" s="1"/>
  <c r="K17" i="13"/>
  <c r="H58" i="13" s="1"/>
  <c r="L17" i="13"/>
  <c r="J18" i="13"/>
  <c r="L18" i="13" s="1"/>
  <c r="K18" i="13"/>
  <c r="J19" i="13"/>
  <c r="K19" i="13"/>
  <c r="J20" i="13"/>
  <c r="F295" i="10" s="1"/>
  <c r="K20" i="13"/>
  <c r="J21" i="13"/>
  <c r="F296" i="10" s="1"/>
  <c r="L21" i="13"/>
  <c r="J22" i="13"/>
  <c r="L22" i="13" s="1"/>
  <c r="K22" i="13"/>
  <c r="J23" i="13"/>
  <c r="F298" i="10" s="1"/>
  <c r="K23" i="13"/>
  <c r="J24" i="13"/>
  <c r="K24" i="13"/>
  <c r="J25" i="13"/>
  <c r="F300" i="10" s="1"/>
  <c r="K25" i="13"/>
  <c r="L25" i="13" s="1"/>
  <c r="J26" i="13"/>
  <c r="F301" i="10" s="1"/>
  <c r="K26" i="13"/>
  <c r="L26" i="13"/>
  <c r="J27" i="13"/>
  <c r="F302" i="10" s="1"/>
  <c r="K27" i="13"/>
  <c r="J28" i="13"/>
  <c r="L28" i="13" s="1"/>
  <c r="K28" i="13"/>
  <c r="J29" i="13"/>
  <c r="K29" i="13"/>
  <c r="J31" i="13"/>
  <c r="F306" i="10" s="1"/>
  <c r="K31" i="13"/>
  <c r="L31" i="13"/>
  <c r="J32" i="13"/>
  <c r="F307" i="10" s="1"/>
  <c r="K32" i="13"/>
  <c r="L32" i="13"/>
  <c r="J33" i="13"/>
  <c r="K33" i="13"/>
  <c r="J34" i="13"/>
  <c r="K34" i="13"/>
  <c r="J35" i="13"/>
  <c r="K35" i="13"/>
  <c r="J36" i="13"/>
  <c r="K36" i="13"/>
  <c r="J37" i="13"/>
  <c r="K37" i="13"/>
  <c r="J38" i="13"/>
  <c r="F313" i="10" s="1"/>
  <c r="K38" i="13"/>
  <c r="H61" i="13" s="1"/>
  <c r="J39" i="13"/>
  <c r="K39" i="13"/>
  <c r="J40" i="13"/>
  <c r="F315" i="10" s="1"/>
  <c r="K40" i="13"/>
  <c r="J41" i="13"/>
  <c r="F316" i="10" s="1"/>
  <c r="K41" i="13"/>
  <c r="J42" i="13"/>
  <c r="F317" i="10" s="1"/>
  <c r="K42" i="13"/>
  <c r="J43" i="13"/>
  <c r="K43" i="13"/>
  <c r="J44" i="13"/>
  <c r="F320" i="10" s="1"/>
  <c r="K44" i="13"/>
  <c r="J45" i="13"/>
  <c r="F318" i="10" s="1"/>
  <c r="K45" i="13"/>
  <c r="J46" i="13"/>
  <c r="L46" i="13" s="1"/>
  <c r="K46" i="13"/>
  <c r="J47" i="13"/>
  <c r="F322" i="10" s="1"/>
  <c r="K47" i="13"/>
  <c r="L47" i="13"/>
  <c r="J48" i="13"/>
  <c r="F323" i="10" s="1"/>
  <c r="K48" i="13"/>
  <c r="J49" i="13"/>
  <c r="K49" i="13"/>
  <c r="J50" i="13"/>
  <c r="F325" i="10" s="1"/>
  <c r="K50" i="13"/>
  <c r="J51" i="13"/>
  <c r="K51" i="13"/>
  <c r="J52" i="13"/>
  <c r="K52" i="13"/>
  <c r="H57" i="13"/>
  <c r="H59" i="13"/>
  <c r="H60" i="13"/>
  <c r="H62" i="13"/>
  <c r="I75" i="13"/>
  <c r="K75" i="13"/>
  <c r="I76" i="13"/>
  <c r="I77" i="13"/>
  <c r="F41" i="10" s="1"/>
  <c r="I78" i="13"/>
  <c r="I79" i="13"/>
  <c r="K79" i="13" s="1"/>
  <c r="I80" i="13"/>
  <c r="K80" i="13" s="1"/>
  <c r="I81" i="13"/>
  <c r="I82" i="13"/>
  <c r="I83" i="13"/>
  <c r="K83" i="13"/>
  <c r="I84" i="13"/>
  <c r="K84" i="13" s="1"/>
  <c r="I85" i="13"/>
  <c r="I86" i="13"/>
  <c r="K86" i="13" s="1"/>
  <c r="I87" i="13"/>
  <c r="F39" i="10" s="1"/>
  <c r="I88" i="13"/>
  <c r="K88" i="13" s="1"/>
  <c r="I89" i="13"/>
  <c r="K89" i="13" s="1"/>
  <c r="I90" i="13"/>
  <c r="K90" i="13" s="1"/>
  <c r="I91" i="13"/>
  <c r="I92" i="13"/>
  <c r="I93" i="13"/>
  <c r="F47" i="10" s="1"/>
  <c r="I94" i="13"/>
  <c r="K94" i="13" s="1"/>
  <c r="I95" i="13"/>
  <c r="I96" i="13"/>
  <c r="I97" i="13"/>
  <c r="K97" i="13" s="1"/>
  <c r="I98" i="13"/>
  <c r="I99" i="13"/>
  <c r="F56" i="10" s="1"/>
  <c r="I100" i="13"/>
  <c r="K100" i="13" s="1"/>
  <c r="I101" i="13"/>
  <c r="I102" i="13"/>
  <c r="I103" i="13"/>
  <c r="F65" i="10" s="1"/>
  <c r="K103" i="13"/>
  <c r="I104" i="13"/>
  <c r="I105" i="13"/>
  <c r="I106" i="13"/>
  <c r="K106" i="13" s="1"/>
  <c r="I107" i="13"/>
  <c r="G330" i="13" s="1"/>
  <c r="I330" i="13" s="1"/>
  <c r="I108" i="13"/>
  <c r="K108" i="13" s="1"/>
  <c r="I109" i="13"/>
  <c r="F69" i="10" s="1"/>
  <c r="I110" i="13"/>
  <c r="K110" i="13" s="1"/>
  <c r="I111" i="13"/>
  <c r="I112" i="13"/>
  <c r="I113" i="13"/>
  <c r="I114" i="13"/>
  <c r="I115" i="13"/>
  <c r="K115" i="13"/>
  <c r="I116" i="13"/>
  <c r="I117" i="13"/>
  <c r="F83" i="10" s="1"/>
  <c r="I118" i="13"/>
  <c r="I119" i="13"/>
  <c r="I120" i="13"/>
  <c r="I121" i="13"/>
  <c r="K121" i="13" s="1"/>
  <c r="I122" i="13"/>
  <c r="I123" i="13"/>
  <c r="F76" i="10" s="1"/>
  <c r="I124" i="13"/>
  <c r="I125" i="13"/>
  <c r="I126" i="13"/>
  <c r="I127" i="13"/>
  <c r="F86" i="10" s="1"/>
  <c r="I128" i="13"/>
  <c r="K128" i="13" s="1"/>
  <c r="I129" i="13"/>
  <c r="K129" i="13" s="1"/>
  <c r="I130" i="13"/>
  <c r="I131" i="13"/>
  <c r="I132" i="13"/>
  <c r="K132" i="13" s="1"/>
  <c r="I133" i="13"/>
  <c r="F96" i="10" s="1"/>
  <c r="K133" i="13"/>
  <c r="I134" i="13"/>
  <c r="I135" i="13"/>
  <c r="F95" i="10" s="1"/>
  <c r="I136" i="13"/>
  <c r="I137" i="13"/>
  <c r="K137" i="13" s="1"/>
  <c r="I138" i="13"/>
  <c r="I139" i="13"/>
  <c r="F93" i="10" s="1"/>
  <c r="K139" i="13"/>
  <c r="I140" i="13"/>
  <c r="I141" i="13"/>
  <c r="F102" i="10" s="1"/>
  <c r="I142" i="13"/>
  <c r="I143" i="13"/>
  <c r="F103" i="10" s="1"/>
  <c r="I144" i="13"/>
  <c r="I145" i="13"/>
  <c r="I146" i="13"/>
  <c r="K146" i="13" s="1"/>
  <c r="I147" i="13"/>
  <c r="F106" i="10" s="1"/>
  <c r="K147" i="13"/>
  <c r="I148" i="13"/>
  <c r="I149" i="13"/>
  <c r="F119" i="10" s="1"/>
  <c r="I150" i="13"/>
  <c r="I151" i="13"/>
  <c r="I152" i="13"/>
  <c r="I153" i="13"/>
  <c r="I154" i="13"/>
  <c r="I155" i="13"/>
  <c r="K155" i="13" s="1"/>
  <c r="I156" i="13"/>
  <c r="I157" i="13"/>
  <c r="I158" i="13"/>
  <c r="I159" i="13"/>
  <c r="F128" i="10" s="1"/>
  <c r="I160" i="13"/>
  <c r="K160" i="13" s="1"/>
  <c r="I161" i="13"/>
  <c r="I162" i="13"/>
  <c r="K162" i="13" s="1"/>
  <c r="I163" i="13"/>
  <c r="I164" i="13"/>
  <c r="I165" i="13"/>
  <c r="F133" i="10" s="1"/>
  <c r="K165" i="13"/>
  <c r="I166" i="13"/>
  <c r="I167" i="13"/>
  <c r="F136" i="10" s="1"/>
  <c r="I168" i="13"/>
  <c r="I169" i="13"/>
  <c r="I170" i="13"/>
  <c r="I171" i="13"/>
  <c r="F143" i="10" s="1"/>
  <c r="K171" i="13"/>
  <c r="I172" i="13"/>
  <c r="I173" i="13"/>
  <c r="F147" i="10" s="1"/>
  <c r="I174" i="13"/>
  <c r="I175" i="13"/>
  <c r="F121" i="10" s="1"/>
  <c r="I176" i="13"/>
  <c r="K176" i="13" s="1"/>
  <c r="I177" i="13"/>
  <c r="I178" i="13"/>
  <c r="I179" i="13"/>
  <c r="K179" i="13"/>
  <c r="I180" i="13"/>
  <c r="I181" i="13"/>
  <c r="F120" i="10" s="1"/>
  <c r="I182" i="13"/>
  <c r="I183" i="13"/>
  <c r="I184" i="13"/>
  <c r="K184" i="13" s="1"/>
  <c r="I185" i="13"/>
  <c r="I186" i="13"/>
  <c r="I187" i="13"/>
  <c r="F152" i="10" s="1"/>
  <c r="I188" i="13"/>
  <c r="I189" i="13"/>
  <c r="I190" i="13"/>
  <c r="I191" i="13"/>
  <c r="F151" i="10" s="1"/>
  <c r="I192" i="13"/>
  <c r="I193" i="13"/>
  <c r="I194" i="13"/>
  <c r="I195" i="13"/>
  <c r="I196" i="13"/>
  <c r="K196" i="13" s="1"/>
  <c r="I197" i="13"/>
  <c r="F157" i="10" s="1"/>
  <c r="I198" i="13"/>
  <c r="I199" i="13"/>
  <c r="F164" i="10" s="1"/>
  <c r="K199" i="13"/>
  <c r="I200" i="13"/>
  <c r="I201" i="13"/>
  <c r="F171" i="10" s="1"/>
  <c r="I202" i="13"/>
  <c r="I203" i="13"/>
  <c r="F167" i="10" s="1"/>
  <c r="K203" i="13"/>
  <c r="I204" i="13"/>
  <c r="I205" i="13"/>
  <c r="F161" i="10" s="1"/>
  <c r="I206" i="13"/>
  <c r="I207" i="13"/>
  <c r="F169" i="10" s="1"/>
  <c r="K207" i="13"/>
  <c r="I208" i="13"/>
  <c r="I209" i="13"/>
  <c r="F163" i="10" s="1"/>
  <c r="I210" i="13"/>
  <c r="I211" i="13"/>
  <c r="F179" i="10" s="1"/>
  <c r="K211" i="13"/>
  <c r="I212" i="13"/>
  <c r="I213" i="13"/>
  <c r="F177" i="10" s="1"/>
  <c r="I214" i="13"/>
  <c r="I215" i="13"/>
  <c r="F178" i="10" s="1"/>
  <c r="K215" i="13"/>
  <c r="I216" i="13"/>
  <c r="I217" i="13"/>
  <c r="F174" i="10" s="1"/>
  <c r="I218" i="13"/>
  <c r="I219" i="13"/>
  <c r="F196" i="10" s="1"/>
  <c r="K219" i="13"/>
  <c r="I220" i="13"/>
  <c r="I221" i="13"/>
  <c r="F194" i="10" s="1"/>
  <c r="I222" i="13"/>
  <c r="I223" i="13"/>
  <c r="F195" i="10" s="1"/>
  <c r="K223" i="13"/>
  <c r="I224" i="13"/>
  <c r="I225" i="13"/>
  <c r="F188" i="10" s="1"/>
  <c r="I226" i="13"/>
  <c r="I227" i="13"/>
  <c r="F187" i="10" s="1"/>
  <c r="I228" i="13"/>
  <c r="I229" i="13"/>
  <c r="F192" i="10" s="1"/>
  <c r="I230" i="13"/>
  <c r="I231" i="13"/>
  <c r="F189" i="10" s="1"/>
  <c r="K231" i="13"/>
  <c r="I232" i="13"/>
  <c r="I233" i="13"/>
  <c r="F181" i="10" s="1"/>
  <c r="I234" i="13"/>
  <c r="I235" i="13"/>
  <c r="F183" i="10" s="1"/>
  <c r="I236" i="13"/>
  <c r="I237" i="13"/>
  <c r="F207" i="10" s="1"/>
  <c r="I238" i="13"/>
  <c r="I239" i="13"/>
  <c r="F205" i="10" s="1"/>
  <c r="K239" i="13"/>
  <c r="I240" i="13"/>
  <c r="I241" i="13"/>
  <c r="F202" i="10" s="1"/>
  <c r="I242" i="13"/>
  <c r="I243" i="13"/>
  <c r="F199" i="10" s="1"/>
  <c r="I244" i="13"/>
  <c r="I245" i="13"/>
  <c r="F208" i="10" s="1"/>
  <c r="I246" i="13"/>
  <c r="I247" i="13"/>
  <c r="F201" i="10" s="1"/>
  <c r="K247" i="13"/>
  <c r="I248" i="13"/>
  <c r="I249" i="13"/>
  <c r="F222" i="10" s="1"/>
  <c r="I250" i="13"/>
  <c r="I251" i="13"/>
  <c r="F216" i="10" s="1"/>
  <c r="I252" i="13"/>
  <c r="I253" i="13"/>
  <c r="F218" i="10" s="1"/>
  <c r="I254" i="13"/>
  <c r="I255" i="13"/>
  <c r="F219" i="10" s="1"/>
  <c r="K255" i="13"/>
  <c r="I256" i="13"/>
  <c r="I257" i="13"/>
  <c r="F217" i="10" s="1"/>
  <c r="I258" i="13"/>
  <c r="I259" i="13"/>
  <c r="F215" i="10" s="1"/>
  <c r="I260" i="13"/>
  <c r="K260" i="13" s="1"/>
  <c r="I261" i="13"/>
  <c r="F213" i="10" s="1"/>
  <c r="I262" i="13"/>
  <c r="I263" i="13"/>
  <c r="F239" i="10" s="1"/>
  <c r="K263" i="13"/>
  <c r="I264" i="13"/>
  <c r="I265" i="13"/>
  <c r="F235" i="10" s="1"/>
  <c r="I266" i="13"/>
  <c r="I267" i="13"/>
  <c r="F227" i="10" s="1"/>
  <c r="I268" i="13"/>
  <c r="K268" i="13" s="1"/>
  <c r="I269" i="13"/>
  <c r="F224" i="10" s="1"/>
  <c r="I270" i="13"/>
  <c r="I271" i="13"/>
  <c r="F238" i="10" s="1"/>
  <c r="K271" i="13"/>
  <c r="I272" i="13"/>
  <c r="I273" i="13"/>
  <c r="F233" i="10" s="1"/>
  <c r="I274" i="13"/>
  <c r="I275" i="13"/>
  <c r="F228" i="10" s="1"/>
  <c r="I276" i="13"/>
  <c r="I277" i="13"/>
  <c r="F231" i="10" s="1"/>
  <c r="I278" i="13"/>
  <c r="I279" i="13"/>
  <c r="F242" i="10" s="1"/>
  <c r="K279" i="13"/>
  <c r="I280" i="13"/>
  <c r="I281" i="13"/>
  <c r="F241" i="10" s="1"/>
  <c r="I282" i="13"/>
  <c r="I283" i="13"/>
  <c r="F248" i="10" s="1"/>
  <c r="I284" i="13"/>
  <c r="I285" i="13"/>
  <c r="F246" i="10" s="1"/>
  <c r="I286" i="13"/>
  <c r="I287" i="13"/>
  <c r="F249" i="10" s="1"/>
  <c r="K287" i="13"/>
  <c r="I288" i="13"/>
  <c r="I289" i="13"/>
  <c r="K289" i="13" s="1"/>
  <c r="I290" i="13"/>
  <c r="I291" i="13"/>
  <c r="F255" i="10" s="1"/>
  <c r="K291" i="13"/>
  <c r="I292" i="13"/>
  <c r="F253" i="10" s="1"/>
  <c r="I293" i="13"/>
  <c r="F256" i="10" s="1"/>
  <c r="I294" i="13"/>
  <c r="F257" i="10" s="1"/>
  <c r="I295" i="13"/>
  <c r="F258" i="10" s="1"/>
  <c r="K295" i="13"/>
  <c r="I296" i="13"/>
  <c r="F262" i="10" s="1"/>
  <c r="I297" i="13"/>
  <c r="F259" i="10" s="1"/>
  <c r="I298" i="13"/>
  <c r="F263" i="10" s="1"/>
  <c r="I299" i="13"/>
  <c r="F261" i="10" s="1"/>
  <c r="K299" i="13"/>
  <c r="I300" i="13"/>
  <c r="F260" i="10" s="1"/>
  <c r="I301" i="13"/>
  <c r="F266" i="10" s="1"/>
  <c r="I302" i="13"/>
  <c r="F268" i="10" s="1"/>
  <c r="I303" i="13"/>
  <c r="F269" i="10" s="1"/>
  <c r="K303" i="13"/>
  <c r="I304" i="13"/>
  <c r="F264" i="10" s="1"/>
  <c r="I305" i="13"/>
  <c r="F265" i="10" s="1"/>
  <c r="K305" i="13"/>
  <c r="I306" i="13"/>
  <c r="F272" i="10" s="1"/>
  <c r="I307" i="13"/>
  <c r="F267" i="10" s="1"/>
  <c r="K307" i="13"/>
  <c r="I308" i="13"/>
  <c r="F271" i="10" s="1"/>
  <c r="I309" i="13"/>
  <c r="F270" i="10" s="1"/>
  <c r="H311" i="13"/>
  <c r="H312" i="13"/>
  <c r="H313" i="13"/>
  <c r="H314" i="13"/>
  <c r="H315" i="13"/>
  <c r="H335" i="13" s="1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37" i="13" s="1"/>
  <c r="H328" i="13"/>
  <c r="H338" i="13" s="1"/>
  <c r="H329" i="13"/>
  <c r="H330" i="13"/>
  <c r="H331" i="13"/>
  <c r="H332" i="13"/>
  <c r="H336" i="13"/>
  <c r="F346" i="13"/>
  <c r="H346" i="13" s="1"/>
  <c r="F347" i="13"/>
  <c r="H347" i="13"/>
  <c r="F348" i="13"/>
  <c r="H348" i="13" s="1"/>
  <c r="F349" i="13"/>
  <c r="H349" i="13"/>
  <c r="F350" i="13"/>
  <c r="H350" i="13" s="1"/>
  <c r="F351" i="13"/>
  <c r="H351" i="13" s="1"/>
  <c r="F352" i="13"/>
  <c r="H352" i="13" s="1"/>
  <c r="F353" i="13"/>
  <c r="H353" i="13"/>
  <c r="F354" i="13"/>
  <c r="H354" i="13" s="1"/>
  <c r="F355" i="13"/>
  <c r="H355" i="13"/>
  <c r="F356" i="13"/>
  <c r="H356" i="13" s="1"/>
  <c r="F357" i="13"/>
  <c r="H357" i="13" s="1"/>
  <c r="F358" i="13"/>
  <c r="H358" i="13" s="1"/>
  <c r="F359" i="13"/>
  <c r="H359" i="13"/>
  <c r="F360" i="13"/>
  <c r="H360" i="13" s="1"/>
  <c r="F361" i="13"/>
  <c r="H361" i="13" s="1"/>
  <c r="F362" i="13"/>
  <c r="H362" i="13" s="1"/>
  <c r="F363" i="13"/>
  <c r="H363" i="13" s="1"/>
  <c r="F364" i="13"/>
  <c r="H364" i="13" s="1"/>
  <c r="F365" i="13"/>
  <c r="H365" i="13" s="1"/>
  <c r="F366" i="13"/>
  <c r="H366" i="13" s="1"/>
  <c r="F367" i="13"/>
  <c r="H367" i="13" s="1"/>
  <c r="F368" i="13"/>
  <c r="H368" i="13" s="1"/>
  <c r="F369" i="13"/>
  <c r="H369" i="13" s="1"/>
  <c r="F370" i="13"/>
  <c r="H370" i="13" s="1"/>
  <c r="F371" i="13"/>
  <c r="H371" i="13" s="1"/>
  <c r="F372" i="13"/>
  <c r="H372" i="13" s="1"/>
  <c r="F373" i="13"/>
  <c r="H373" i="13" s="1"/>
  <c r="F374" i="13"/>
  <c r="H374" i="13" s="1"/>
  <c r="F375" i="13"/>
  <c r="H375" i="13" s="1"/>
  <c r="F376" i="13"/>
  <c r="H376" i="13" s="1"/>
  <c r="F377" i="13"/>
  <c r="H377" i="13" s="1"/>
  <c r="F378" i="13"/>
  <c r="H378" i="13" s="1"/>
  <c r="F379" i="13"/>
  <c r="H379" i="13" s="1"/>
  <c r="F380" i="13"/>
  <c r="H380" i="13" s="1"/>
  <c r="F381" i="13"/>
  <c r="H381" i="13" s="1"/>
  <c r="F382" i="13"/>
  <c r="H382" i="13" s="1"/>
  <c r="F383" i="13"/>
  <c r="H383" i="13" s="1"/>
  <c r="F384" i="13"/>
  <c r="H384" i="13" s="1"/>
  <c r="F385" i="13"/>
  <c r="H385" i="13" s="1"/>
  <c r="F386" i="13"/>
  <c r="H386" i="13" s="1"/>
  <c r="F387" i="13"/>
  <c r="H387" i="13" s="1"/>
  <c r="F388" i="13"/>
  <c r="H388" i="13" s="1"/>
  <c r="F389" i="13"/>
  <c r="H389" i="13" s="1"/>
  <c r="F390" i="13"/>
  <c r="H390" i="13" s="1"/>
  <c r="F391" i="13"/>
  <c r="H391" i="13" s="1"/>
  <c r="F392" i="13"/>
  <c r="F393" i="13"/>
  <c r="H393" i="13" s="1"/>
  <c r="F394" i="13"/>
  <c r="H394" i="13" s="1"/>
  <c r="F395" i="13"/>
  <c r="H395" i="13" s="1"/>
  <c r="G397" i="13"/>
  <c r="F82" i="10" l="1"/>
  <c r="G326" i="13"/>
  <c r="I326" i="13" s="1"/>
  <c r="G323" i="13"/>
  <c r="I323" i="13" s="1"/>
  <c r="G331" i="13"/>
  <c r="I331" i="13" s="1"/>
  <c r="K309" i="13"/>
  <c r="K301" i="13"/>
  <c r="K293" i="13"/>
  <c r="K285" i="13"/>
  <c r="K269" i="13"/>
  <c r="K253" i="13"/>
  <c r="K237" i="13"/>
  <c r="K221" i="13"/>
  <c r="K213" i="13"/>
  <c r="K205" i="13"/>
  <c r="K197" i="13"/>
  <c r="K159" i="13"/>
  <c r="K141" i="13"/>
  <c r="K135" i="13"/>
  <c r="L44" i="13"/>
  <c r="F254" i="10"/>
  <c r="F98" i="10"/>
  <c r="F58" i="10"/>
  <c r="K297" i="13"/>
  <c r="K277" i="13"/>
  <c r="K261" i="13"/>
  <c r="K245" i="13"/>
  <c r="K229" i="13"/>
  <c r="K217" i="13"/>
  <c r="K209" i="13"/>
  <c r="K201" i="13"/>
  <c r="K173" i="13"/>
  <c r="K167" i="13"/>
  <c r="K127" i="13"/>
  <c r="K109" i="13"/>
  <c r="K87" i="13"/>
  <c r="K77" i="13"/>
  <c r="F226" i="10"/>
  <c r="F130" i="10"/>
  <c r="F66" i="10"/>
  <c r="F50" i="10"/>
  <c r="L41" i="13"/>
  <c r="F114" i="10"/>
  <c r="F62" i="10"/>
  <c r="F293" i="10"/>
  <c r="G324" i="13"/>
  <c r="F250" i="10"/>
  <c r="F214" i="10"/>
  <c r="K256" i="13"/>
  <c r="F182" i="10"/>
  <c r="K224" i="13"/>
  <c r="F180" i="10"/>
  <c r="K216" i="13"/>
  <c r="F160" i="10"/>
  <c r="K208" i="13"/>
  <c r="G321" i="13"/>
  <c r="I321" i="13" s="1"/>
  <c r="F168" i="10"/>
  <c r="K200" i="13"/>
  <c r="K194" i="13"/>
  <c r="F158" i="10"/>
  <c r="F139" i="10"/>
  <c r="K183" i="13"/>
  <c r="F113" i="10"/>
  <c r="K157" i="13"/>
  <c r="K142" i="13"/>
  <c r="F101" i="10"/>
  <c r="K136" i="13"/>
  <c r="F99" i="10"/>
  <c r="F77" i="10"/>
  <c r="K119" i="13"/>
  <c r="K98" i="13"/>
  <c r="F60" i="10"/>
  <c r="F277" i="10"/>
  <c r="L2" i="13"/>
  <c r="G314" i="13"/>
  <c r="I314" i="13" s="1"/>
  <c r="F240" i="10"/>
  <c r="K282" i="13"/>
  <c r="F225" i="10"/>
  <c r="K274" i="13"/>
  <c r="F237" i="10"/>
  <c r="K266" i="13"/>
  <c r="F212" i="10"/>
  <c r="K258" i="13"/>
  <c r="F211" i="10"/>
  <c r="K250" i="13"/>
  <c r="F203" i="10"/>
  <c r="K242" i="13"/>
  <c r="F193" i="10"/>
  <c r="K234" i="13"/>
  <c r="F198" i="10"/>
  <c r="K226" i="13"/>
  <c r="F176" i="10"/>
  <c r="K218" i="13"/>
  <c r="F175" i="10"/>
  <c r="K210" i="13"/>
  <c r="K202" i="13"/>
  <c r="F170" i="10"/>
  <c r="K186" i="13"/>
  <c r="F125" i="10"/>
  <c r="F135" i="10"/>
  <c r="K163" i="13"/>
  <c r="K148" i="13"/>
  <c r="F116" i="10"/>
  <c r="K145" i="13"/>
  <c r="F108" i="10"/>
  <c r="K122" i="13"/>
  <c r="F81" i="10"/>
  <c r="F61" i="10"/>
  <c r="K101" i="13"/>
  <c r="F327" i="10"/>
  <c r="L52" i="13"/>
  <c r="F210" i="10"/>
  <c r="F15" i="10" s="1"/>
  <c r="K280" i="13"/>
  <c r="F247" i="10"/>
  <c r="K272" i="13"/>
  <c r="F234" i="10"/>
  <c r="F229" i="10"/>
  <c r="K264" i="13"/>
  <c r="F185" i="10"/>
  <c r="K232" i="13"/>
  <c r="G322" i="13"/>
  <c r="I322" i="13" s="1"/>
  <c r="F245" i="10"/>
  <c r="K284" i="13"/>
  <c r="K281" i="13"/>
  <c r="F236" i="10"/>
  <c r="K276" i="13"/>
  <c r="K273" i="13"/>
  <c r="K265" i="13"/>
  <c r="K257" i="13"/>
  <c r="F221" i="10"/>
  <c r="K252" i="13"/>
  <c r="K249" i="13"/>
  <c r="F200" i="10"/>
  <c r="K244" i="13"/>
  <c r="K241" i="13"/>
  <c r="F184" i="10"/>
  <c r="K236" i="13"/>
  <c r="K233" i="13"/>
  <c r="K228" i="13"/>
  <c r="F190" i="10"/>
  <c r="K225" i="13"/>
  <c r="K220" i="13"/>
  <c r="F186" i="10"/>
  <c r="F173" i="10"/>
  <c r="K212" i="13"/>
  <c r="F166" i="10"/>
  <c r="K204" i="13"/>
  <c r="F150" i="10"/>
  <c r="K189" i="13"/>
  <c r="K174" i="13"/>
  <c r="F122" i="10"/>
  <c r="K168" i="13"/>
  <c r="F124" i="10"/>
  <c r="F111" i="10"/>
  <c r="K151" i="13"/>
  <c r="F91" i="10"/>
  <c r="K125" i="13"/>
  <c r="F70" i="10"/>
  <c r="K107" i="13"/>
  <c r="K92" i="13"/>
  <c r="F49" i="10"/>
  <c r="F48" i="10"/>
  <c r="K85" i="13"/>
  <c r="K82" i="13"/>
  <c r="F53" i="10"/>
  <c r="K78" i="13"/>
  <c r="F52" i="10"/>
  <c r="F310" i="10"/>
  <c r="L35" i="13"/>
  <c r="L33" i="13"/>
  <c r="F308" i="10"/>
  <c r="L29" i="13"/>
  <c r="F304" i="10"/>
  <c r="F397" i="13"/>
  <c r="G325" i="13"/>
  <c r="I325" i="13" s="1"/>
  <c r="F252" i="10"/>
  <c r="F223" i="10"/>
  <c r="K248" i="13"/>
  <c r="K240" i="13"/>
  <c r="F206" i="10"/>
  <c r="G327" i="13"/>
  <c r="I327" i="13" s="1"/>
  <c r="H392" i="13"/>
  <c r="H397" i="13" s="1"/>
  <c r="G318" i="13"/>
  <c r="I318" i="13" s="1"/>
  <c r="G315" i="13"/>
  <c r="I315" i="13" s="1"/>
  <c r="K308" i="13"/>
  <c r="K306" i="13"/>
  <c r="K304" i="13"/>
  <c r="K302" i="13"/>
  <c r="K300" i="13"/>
  <c r="K298" i="13"/>
  <c r="K296" i="13"/>
  <c r="K294" i="13"/>
  <c r="K292" i="13"/>
  <c r="K290" i="13"/>
  <c r="K288" i="13"/>
  <c r="F244" i="10"/>
  <c r="K286" i="13"/>
  <c r="K283" i="13"/>
  <c r="G316" i="13"/>
  <c r="F243" i="10"/>
  <c r="K278" i="13"/>
  <c r="K275" i="13"/>
  <c r="F232" i="10"/>
  <c r="K270" i="13"/>
  <c r="K267" i="13"/>
  <c r="G317" i="13"/>
  <c r="I317" i="13" s="1"/>
  <c r="F230" i="10"/>
  <c r="K262" i="13"/>
  <c r="K259" i="13"/>
  <c r="F220" i="10"/>
  <c r="K254" i="13"/>
  <c r="K251" i="13"/>
  <c r="F204" i="10"/>
  <c r="K246" i="13"/>
  <c r="K243" i="13"/>
  <c r="F209" i="10"/>
  <c r="K238" i="13"/>
  <c r="K235" i="13"/>
  <c r="F191" i="10"/>
  <c r="K230" i="13"/>
  <c r="K227" i="13"/>
  <c r="F197" i="10"/>
  <c r="K222" i="13"/>
  <c r="F172" i="10"/>
  <c r="K214" i="13"/>
  <c r="F165" i="10"/>
  <c r="K206" i="13"/>
  <c r="F159" i="10"/>
  <c r="K195" i="13"/>
  <c r="K191" i="13"/>
  <c r="K188" i="13"/>
  <c r="F148" i="10"/>
  <c r="K180" i="13"/>
  <c r="F126" i="10"/>
  <c r="K177" i="13"/>
  <c r="F127" i="10"/>
  <c r="K154" i="13"/>
  <c r="F118" i="10"/>
  <c r="F79" i="10"/>
  <c r="K131" i="13"/>
  <c r="K116" i="13"/>
  <c r="F80" i="10"/>
  <c r="K113" i="13"/>
  <c r="F72" i="10"/>
  <c r="F55" i="10"/>
  <c r="K95" i="13"/>
  <c r="K185" i="13"/>
  <c r="F144" i="10"/>
  <c r="K182" i="13"/>
  <c r="F137" i="10"/>
  <c r="K156" i="13"/>
  <c r="F117" i="10"/>
  <c r="K153" i="13"/>
  <c r="F115" i="10"/>
  <c r="K150" i="13"/>
  <c r="F109" i="10"/>
  <c r="K144" i="13"/>
  <c r="F104" i="10"/>
  <c r="K130" i="13"/>
  <c r="F89" i="10"/>
  <c r="K124" i="13"/>
  <c r="F92" i="10"/>
  <c r="K118" i="13"/>
  <c r="F87" i="10"/>
  <c r="K112" i="13"/>
  <c r="F71" i="10"/>
  <c r="K91" i="13"/>
  <c r="F45" i="10"/>
  <c r="K81" i="13"/>
  <c r="F43" i="10"/>
  <c r="G328" i="13"/>
  <c r="I328" i="13" s="1"/>
  <c r="F40" i="10"/>
  <c r="F311" i="10"/>
  <c r="L36" i="13"/>
  <c r="L19" i="13"/>
  <c r="F294" i="10"/>
  <c r="F287" i="10"/>
  <c r="G57" i="13"/>
  <c r="L5" i="13"/>
  <c r="F280" i="10"/>
  <c r="L3" i="13"/>
  <c r="F278" i="10"/>
  <c r="F36" i="10"/>
  <c r="F142" i="10"/>
  <c r="F110" i="10"/>
  <c r="F94" i="10"/>
  <c r="F78" i="10"/>
  <c r="F46" i="10"/>
  <c r="F321" i="10"/>
  <c r="F289" i="10"/>
  <c r="K193" i="13"/>
  <c r="F155" i="10"/>
  <c r="K190" i="13"/>
  <c r="F149" i="10"/>
  <c r="K187" i="13"/>
  <c r="K181" i="13"/>
  <c r="K175" i="13"/>
  <c r="K170" i="13"/>
  <c r="F129" i="10"/>
  <c r="K164" i="13"/>
  <c r="F145" i="10"/>
  <c r="K161" i="13"/>
  <c r="F131" i="10"/>
  <c r="K158" i="13"/>
  <c r="F112" i="10"/>
  <c r="K152" i="13"/>
  <c r="F107" i="10"/>
  <c r="K149" i="13"/>
  <c r="K143" i="13"/>
  <c r="K138" i="13"/>
  <c r="F100" i="10"/>
  <c r="K126" i="13"/>
  <c r="F84" i="10"/>
  <c r="K123" i="13"/>
  <c r="K120" i="13"/>
  <c r="F85" i="10"/>
  <c r="K117" i="13"/>
  <c r="K111" i="13"/>
  <c r="F73" i="10"/>
  <c r="K105" i="13"/>
  <c r="F67" i="10"/>
  <c r="K102" i="13"/>
  <c r="F63" i="10"/>
  <c r="K99" i="13"/>
  <c r="K96" i="13"/>
  <c r="F57" i="10"/>
  <c r="K93" i="13"/>
  <c r="F326" i="10"/>
  <c r="L51" i="13"/>
  <c r="L49" i="13"/>
  <c r="F324" i="10"/>
  <c r="L43" i="13"/>
  <c r="F319" i="10"/>
  <c r="F290" i="10"/>
  <c r="L15" i="13"/>
  <c r="F37" i="10"/>
  <c r="F154" i="10"/>
  <c r="F138" i="10"/>
  <c r="F90" i="10"/>
  <c r="F74" i="10"/>
  <c r="F42" i="10"/>
  <c r="K198" i="13"/>
  <c r="F156" i="10"/>
  <c r="K192" i="13"/>
  <c r="F153" i="10"/>
  <c r="K178" i="13"/>
  <c r="F140" i="10"/>
  <c r="K172" i="13"/>
  <c r="F132" i="10"/>
  <c r="K169" i="13"/>
  <c r="F141" i="10"/>
  <c r="K166" i="13"/>
  <c r="F123" i="10"/>
  <c r="K140" i="13"/>
  <c r="F105" i="10"/>
  <c r="K134" i="13"/>
  <c r="F97" i="10"/>
  <c r="K114" i="13"/>
  <c r="F75" i="10"/>
  <c r="K104" i="13"/>
  <c r="F64" i="10"/>
  <c r="K76" i="13"/>
  <c r="F51" i="10"/>
  <c r="L48" i="13"/>
  <c r="L45" i="13"/>
  <c r="L39" i="13"/>
  <c r="F314" i="10"/>
  <c r="L37" i="13"/>
  <c r="F312" i="10"/>
  <c r="L24" i="13"/>
  <c r="F299" i="10"/>
  <c r="L13" i="13"/>
  <c r="F288" i="10"/>
  <c r="F134" i="10"/>
  <c r="F38" i="10"/>
  <c r="F297" i="10"/>
  <c r="F284" i="10"/>
  <c r="G332" i="13"/>
  <c r="I332" i="13" s="1"/>
  <c r="L40" i="13"/>
  <c r="F88" i="10"/>
  <c r="F68" i="10"/>
  <c r="F44" i="10"/>
  <c r="F303" i="10"/>
  <c r="F59" i="10"/>
  <c r="F282" i="10"/>
  <c r="I57" i="13"/>
  <c r="H334" i="13"/>
  <c r="H339" i="13" s="1"/>
  <c r="G337" i="13"/>
  <c r="I337" i="13" s="1"/>
  <c r="I324" i="13"/>
  <c r="H66" i="13"/>
  <c r="H67" i="13"/>
  <c r="I316" i="13"/>
  <c r="L16" i="13"/>
  <c r="G319" i="13"/>
  <c r="G311" i="13"/>
  <c r="G55" i="13"/>
  <c r="L50" i="13"/>
  <c r="L34" i="13"/>
  <c r="L20" i="13"/>
  <c r="L4" i="13"/>
  <c r="G320" i="13"/>
  <c r="I320" i="13" s="1"/>
  <c r="G312" i="13"/>
  <c r="I312" i="13" s="1"/>
  <c r="H63" i="13"/>
  <c r="H68" i="13" s="1"/>
  <c r="L38" i="13"/>
  <c r="L23" i="13"/>
  <c r="L8" i="13"/>
  <c r="H55" i="13"/>
  <c r="H65" i="13" s="1"/>
  <c r="G329" i="13"/>
  <c r="I329" i="13" s="1"/>
  <c r="G313" i="13"/>
  <c r="I313" i="13" s="1"/>
  <c r="G56" i="13"/>
  <c r="I56" i="13" s="1"/>
  <c r="L42" i="13"/>
  <c r="L27" i="13"/>
  <c r="L12" i="13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H341" i="10"/>
  <c r="G341" i="10"/>
  <c r="F341" i="10"/>
  <c r="H339" i="10"/>
  <c r="H345" i="10" s="1"/>
  <c r="H338" i="10"/>
  <c r="H337" i="10"/>
  <c r="H336" i="10"/>
  <c r="H335" i="10"/>
  <c r="H334" i="10"/>
  <c r="H333" i="10"/>
  <c r="H332" i="10"/>
  <c r="H331" i="10"/>
  <c r="H330" i="10"/>
  <c r="G330" i="10"/>
  <c r="F330" i="10"/>
  <c r="H276" i="10"/>
  <c r="G276" i="10"/>
  <c r="F276" i="10"/>
  <c r="H35" i="10"/>
  <c r="G35" i="10"/>
  <c r="F35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0" i="10"/>
  <c r="F10" i="10"/>
  <c r="H343" i="10" l="1"/>
  <c r="H342" i="10"/>
  <c r="H344" i="10"/>
  <c r="H6" i="10"/>
  <c r="H3" i="10"/>
  <c r="H4" i="10"/>
  <c r="H5" i="10"/>
  <c r="G335" i="13"/>
  <c r="I335" i="13" s="1"/>
  <c r="G60" i="13"/>
  <c r="I60" i="13" s="1"/>
  <c r="I55" i="13"/>
  <c r="G59" i="13"/>
  <c r="G65" i="13"/>
  <c r="G58" i="13"/>
  <c r="G338" i="13"/>
  <c r="I338" i="13" s="1"/>
  <c r="I311" i="13"/>
  <c r="G334" i="13"/>
  <c r="H70" i="13"/>
  <c r="I319" i="13"/>
  <c r="G336" i="13"/>
  <c r="I336" i="13" s="1"/>
  <c r="F24" i="10"/>
  <c r="F22" i="10"/>
  <c r="F14" i="10"/>
  <c r="F11" i="10"/>
  <c r="F30" i="10"/>
  <c r="F16" i="10"/>
  <c r="H7" i="10"/>
  <c r="F23" i="10"/>
  <c r="F25" i="10"/>
  <c r="G331" i="10"/>
  <c r="G332" i="10"/>
  <c r="G335" i="10"/>
  <c r="G336" i="10"/>
  <c r="G339" i="10"/>
  <c r="F333" i="10"/>
  <c r="F334" i="10"/>
  <c r="F335" i="10"/>
  <c r="F337" i="10"/>
  <c r="F338" i="10"/>
  <c r="F26" i="10"/>
  <c r="F19" i="10"/>
  <c r="F32" i="10"/>
  <c r="F31" i="10"/>
  <c r="F28" i="10"/>
  <c r="F17" i="10"/>
  <c r="F12" i="10"/>
  <c r="F29" i="10"/>
  <c r="G333" i="10"/>
  <c r="G334" i="10"/>
  <c r="G337" i="10"/>
  <c r="G338" i="10"/>
  <c r="F27" i="10"/>
  <c r="F18" i="10"/>
  <c r="F21" i="10"/>
  <c r="F20" i="10"/>
  <c r="F13" i="10"/>
  <c r="F331" i="10"/>
  <c r="F332" i="10"/>
  <c r="F336" i="10"/>
  <c r="F339" i="10"/>
  <c r="H346" i="10" l="1"/>
  <c r="H8" i="10"/>
  <c r="I58" i="13"/>
  <c r="G66" i="13"/>
  <c r="I66" i="13" s="1"/>
  <c r="I59" i="13"/>
  <c r="G63" i="13"/>
  <c r="I63" i="13" s="1"/>
  <c r="G339" i="13"/>
  <c r="I339" i="13" s="1"/>
  <c r="I334" i="13"/>
  <c r="I65" i="13"/>
  <c r="G61" i="13"/>
  <c r="I61" i="13" s="1"/>
  <c r="G62" i="13"/>
  <c r="F345" i="10"/>
  <c r="G5" i="10"/>
  <c r="G344" i="10"/>
  <c r="F4" i="10"/>
  <c r="G342" i="10"/>
  <c r="G6" i="10"/>
  <c r="F3" i="10"/>
  <c r="G7" i="10"/>
  <c r="F344" i="10"/>
  <c r="G3" i="10"/>
  <c r="F5" i="10"/>
  <c r="G345" i="10"/>
  <c r="F7" i="10"/>
  <c r="F6" i="10"/>
  <c r="G343" i="10"/>
  <c r="F343" i="10"/>
  <c r="F342" i="10"/>
  <c r="G4" i="10"/>
  <c r="I62" i="13" l="1"/>
  <c r="G68" i="13"/>
  <c r="I68" i="13" s="1"/>
  <c r="G67" i="13"/>
  <c r="G8" i="10"/>
  <c r="F8" i="10"/>
  <c r="G346" i="10"/>
  <c r="F346" i="10"/>
  <c r="I67" i="13" l="1"/>
  <c r="G70" i="13"/>
  <c r="I70" i="13" s="1"/>
</calcChain>
</file>

<file path=xl/sharedStrings.xml><?xml version="1.0" encoding="utf-8"?>
<sst xmlns="http://schemas.openxmlformats.org/spreadsheetml/2006/main" count="7238" uniqueCount="687">
  <si>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</si>
  <si>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</si>
  <si>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</si>
  <si>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</si>
  <si>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</si>
  <si>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</si>
  <si>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</si>
  <si>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</si>
  <si>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American Samoa</t>
  </si>
  <si>
    <t>Austria</t>
  </si>
  <si>
    <t>Australia</t>
  </si>
  <si>
    <t>Aruba</t>
  </si>
  <si>
    <t>Azerbaijan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</si>
  <si>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</si>
  <si>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</si>
  <si>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</si>
  <si>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</si>
  <si>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</si>
  <si>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</si>
  <si>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</si>
  <si>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</si>
  <si>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Barts</t>
  </si>
  <si>
    <t>Bermuda</t>
  </si>
  <si>
    <t>Brunei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</si>
  <si>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</si>
  <si>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</si>
  <si>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</si>
  <si>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</si>
  <si>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</si>
  <si>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</si>
  <si>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</si>
  <si>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</si>
  <si>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Cocos (K) I.</t>
  </si>
  <si>
    <t>Congo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</si>
  <si>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</si>
  <si>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</si>
  <si>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</si>
  <si>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</si>
  <si>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</si>
  <si>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</si>
  <si>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</si>
  <si>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</si>
  <si>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</si>
  <si>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</si>
  <si>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</si>
  <si>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</si>
  <si>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</si>
  <si>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</si>
  <si>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</si>
  <si>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</si>
  <si>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</si>
  <si>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</si>
  <si>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</si>
  <si>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</si>
  <si>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</si>
  <si>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</si>
  <si>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</si>
  <si>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</si>
  <si>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</si>
  <si>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</si>
  <si>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</si>
  <si>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</si>
  <si>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</si>
  <si>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</si>
  <si>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</si>
  <si>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</si>
  <si>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</si>
  <si>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</si>
  <si>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</si>
  <si>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</si>
  <si>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</si>
  <si>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</si>
  <si>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</si>
  <si>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</si>
  <si>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</si>
  <si>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</si>
  <si>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</si>
  <si>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</si>
  <si>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</si>
  <si>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</si>
  <si>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</si>
  <si>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</si>
  <si>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</si>
  <si>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</si>
  <si>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</si>
  <si>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</si>
  <si>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</si>
  <si>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</si>
  <si>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</si>
  <si>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</si>
  <si>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</si>
  <si>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</si>
  <si>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</si>
  <si>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</si>
  <si>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</si>
  <si>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</si>
  <si>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</si>
  <si>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Comoros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</si>
  <si>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</si>
  <si>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</si>
  <si>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</si>
  <si>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</si>
  <si>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</si>
  <si>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</si>
  <si>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</si>
  <si>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</si>
  <si>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</si>
  <si>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</si>
  <si>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</si>
  <si>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</si>
  <si>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</si>
  <si>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</si>
  <si>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</si>
  <si>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</si>
  <si>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</si>
  <si>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</si>
  <si>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</si>
  <si>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</si>
  <si>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</si>
  <si>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</si>
  <si>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</si>
  <si>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</si>
  <si>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</si>
  <si>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</si>
  <si>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</si>
  <si>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</si>
  <si>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</si>
  <si>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</si>
  <si>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</si>
  <si>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</si>
  <si>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</si>
  <si>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</si>
  <si>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</si>
  <si>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</si>
  <si>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</si>
  <si>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</si>
  <si>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</si>
  <si>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</si>
  <si>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</si>
  <si>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</si>
  <si>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</si>
  <si>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</si>
  <si>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</si>
  <si>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</si>
  <si>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</si>
  <si>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</si>
  <si>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</si>
  <si>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</si>
  <si>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</si>
  <si>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</si>
  <si>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</si>
  <si>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</si>
  <si>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</si>
  <si>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Puerto Rico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</si>
  <si>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</si>
  <si>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</si>
  <si>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</si>
  <si>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</si>
  <si>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</si>
  <si>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</si>
  <si>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</si>
  <si>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</si>
  <si>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</si>
  <si>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</si>
  <si>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</si>
  <si>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</si>
  <si>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Sweden</t>
  </si>
  <si>
    <t>Singapore</t>
  </si>
  <si>
    <t>Slovenia</t>
  </si>
  <si>
    <t>Slovakia</t>
  </si>
  <si>
    <t>Sierra Leone</t>
  </si>
  <si>
    <t>San Marino</t>
  </si>
  <si>
    <t>Senegal</t>
  </si>
  <si>
    <t>Somalia</t>
  </si>
  <si>
    <t>Suriname</t>
  </si>
  <si>
    <t>El Salvador</t>
  </si>
  <si>
    <t>Syria</t>
  </si>
  <si>
    <t>Swaziland</t>
  </si>
  <si>
    <t>Turks &amp; Caicos Islands</t>
  </si>
  <si>
    <t>Chad</t>
  </si>
  <si>
    <t>Togo</t>
  </si>
  <si>
    <t>Thailand</t>
  </si>
  <si>
    <t>Tajikistan</t>
  </si>
  <si>
    <t>East Timor</t>
  </si>
  <si>
    <t>Turkmenistan</t>
  </si>
  <si>
    <t>Tunisia</t>
  </si>
  <si>
    <t>Tonga</t>
  </si>
  <si>
    <t>Turkey</t>
  </si>
  <si>
    <t>Taiwan</t>
  </si>
  <si>
    <t>Tanzania</t>
  </si>
  <si>
    <t>Ukraine</t>
  </si>
  <si>
    <t>Uganda</t>
  </si>
  <si>
    <t>Uruguay</t>
  </si>
  <si>
    <t>Uzbekistan</t>
  </si>
  <si>
    <t>Saint Vincent &amp; Grenadines</t>
  </si>
  <si>
    <t>Venezuela</t>
  </si>
  <si>
    <t>British Virgin Islands</t>
  </si>
  <si>
    <t>Vietnam</t>
  </si>
  <si>
    <t>Vanuatu</t>
  </si>
  <si>
    <t>Samoa</t>
  </si>
  <si>
    <t>Kosovo</t>
  </si>
  <si>
    <t>Mayotte</t>
  </si>
  <si>
    <t>South Africa</t>
  </si>
  <si>
    <t>Zambia</t>
  </si>
  <si>
    <t>Zimbabwe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</si>
  <si>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</si>
  <si>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</si>
  <si>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</si>
  <si>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</si>
  <si>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</si>
  <si>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</si>
  <si>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</si>
  <si>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</si>
  <si>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</si>
  <si>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</si>
  <si>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</si>
  <si>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</si>
  <si>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</si>
  <si>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</si>
  <si>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</si>
  <si>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</si>
  <si>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</si>
  <si>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</si>
  <si>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</si>
  <si>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</si>
  <si>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</si>
  <si>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</si>
  <si>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</si>
  <si>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</si>
  <si>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</si>
  <si>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</si>
  <si>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</si>
  <si>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</si>
  <si>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</si>
  <si>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</si>
  <si>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</si>
  <si>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</si>
  <si>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</si>
  <si>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</si>
  <si>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</si>
  <si>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</si>
  <si>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</si>
  <si>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</si>
  <si>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</si>
  <si>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</si>
  <si>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</si>
  <si>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</si>
  <si>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</si>
  <si>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</si>
  <si>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</si>
  <si>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</si>
  <si>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</si>
  <si>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</si>
  <si>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</si>
  <si>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</si>
  <si>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Country</t>
  </si>
  <si>
    <t>Sub-Region</t>
  </si>
  <si>
    <t>Region</t>
  </si>
  <si>
    <t>Americas</t>
  </si>
  <si>
    <t>Europe</t>
  </si>
  <si>
    <t>Asia</t>
  </si>
  <si>
    <t>Oceania</t>
  </si>
  <si>
    <t>Africa</t>
  </si>
  <si>
    <t>Global</t>
  </si>
  <si>
    <t>North America</t>
  </si>
  <si>
    <t>Central America</t>
  </si>
  <si>
    <t>South America</t>
  </si>
  <si>
    <t>The Caribbean</t>
  </si>
  <si>
    <t>Northern Europe</t>
  </si>
  <si>
    <t>Western Europe</t>
  </si>
  <si>
    <t>Southern Europe</t>
  </si>
  <si>
    <t>Eastern Europe</t>
  </si>
  <si>
    <t>Central Asia</t>
  </si>
  <si>
    <t>Eastern Asia</t>
  </si>
  <si>
    <t>Southeast Asia</t>
  </si>
  <si>
    <t>Southern Asia</t>
  </si>
  <si>
    <t>Western Asia</t>
  </si>
  <si>
    <t>Australia &amp; NZ</t>
  </si>
  <si>
    <t>Melanesia</t>
  </si>
  <si>
    <t>Polynesia</t>
  </si>
  <si>
    <t>Eastern Africa</t>
  </si>
  <si>
    <t>Middle Africa</t>
  </si>
  <si>
    <t>Northern Africa</t>
  </si>
  <si>
    <t>Southern Africa</t>
  </si>
  <si>
    <t>Western Africa</t>
  </si>
  <si>
    <t>Include the sub-region and region data from prior files</t>
  </si>
  <si>
    <t>The date should be day scraped</t>
  </si>
  <si>
    <t>Sub Region</t>
  </si>
  <si>
    <t>New England</t>
  </si>
  <si>
    <t>Mid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</si>
  <si>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</si>
  <si>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</si>
  <si>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</si>
  <si>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</si>
  <si>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</si>
  <si>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</si>
  <si>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</si>
  <si>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Northeast</t>
  </si>
  <si>
    <t>Midwest</t>
  </si>
  <si>
    <t>South</t>
  </si>
  <si>
    <t>West</t>
  </si>
  <si>
    <t>United States</t>
  </si>
  <si>
    <t>Code</t>
  </si>
  <si>
    <t>CT</t>
  </si>
  <si>
    <t>ME</t>
  </si>
  <si>
    <t>MA</t>
  </si>
  <si>
    <t>NH</t>
  </si>
  <si>
    <t>RI</t>
  </si>
  <si>
    <t>VT</t>
  </si>
  <si>
    <t>NJ</t>
  </si>
  <si>
    <t>NY</t>
  </si>
  <si>
    <t>PA</t>
  </si>
  <si>
    <t>IL</t>
  </si>
  <si>
    <t>IN</t>
  </si>
  <si>
    <t>MI</t>
  </si>
  <si>
    <t>OH</t>
  </si>
  <si>
    <t>WI</t>
  </si>
  <si>
    <t>IA</t>
  </si>
  <si>
    <t>KS</t>
  </si>
  <si>
    <t>MN</t>
  </si>
  <si>
    <t>MO</t>
  </si>
  <si>
    <t>NE</t>
  </si>
  <si>
    <t>ND</t>
  </si>
  <si>
    <t>SD</t>
  </si>
  <si>
    <t>DE</t>
  </si>
  <si>
    <t>FL</t>
  </si>
  <si>
    <t>GA</t>
  </si>
  <si>
    <t>MD</t>
  </si>
  <si>
    <t>NC</t>
  </si>
  <si>
    <t>SC</t>
  </si>
  <si>
    <t>VA</t>
  </si>
  <si>
    <t>WV</t>
  </si>
  <si>
    <t>AL</t>
  </si>
  <si>
    <t>KY</t>
  </si>
  <si>
    <t>MS</t>
  </si>
  <si>
    <t>TN</t>
  </si>
  <si>
    <t>AR</t>
  </si>
  <si>
    <t>LA</t>
  </si>
  <si>
    <t>OK</t>
  </si>
  <si>
    <t>TX</t>
  </si>
  <si>
    <t>AZ</t>
  </si>
  <si>
    <t>CO</t>
  </si>
  <si>
    <t>ID</t>
  </si>
  <si>
    <t>MT</t>
  </si>
  <si>
    <t>NV</t>
  </si>
  <si>
    <t>NM</t>
  </si>
  <si>
    <t>UT</t>
  </si>
  <si>
    <t>WY</t>
  </si>
  <si>
    <t>AK</t>
  </si>
  <si>
    <t>CA</t>
  </si>
  <si>
    <t>HI</t>
  </si>
  <si>
    <t>OR</t>
  </si>
  <si>
    <t>Argentina</t>
  </si>
  <si>
    <t>Crimea</t>
  </si>
  <si>
    <t>South Korea</t>
  </si>
  <si>
    <t>USA</t>
  </si>
  <si>
    <t>US Virgin Islands</t>
  </si>
  <si>
    <t>District of Columbia</t>
  </si>
  <si>
    <t>DC</t>
  </si>
  <si>
    <t>Washington, DC</t>
  </si>
  <si>
    <t>ETH</t>
  </si>
  <si>
    <t>TZA</t>
  </si>
  <si>
    <t>KEN</t>
  </si>
  <si>
    <t>UGA</t>
  </si>
  <si>
    <t>MOZ</t>
  </si>
  <si>
    <t>MDG</t>
  </si>
  <si>
    <t>MWI</t>
  </si>
  <si>
    <t>ZMB</t>
  </si>
  <si>
    <t>ZWE</t>
  </si>
  <si>
    <t>SOM</t>
  </si>
  <si>
    <t>RWA</t>
  </si>
  <si>
    <t>BDI</t>
  </si>
  <si>
    <t>ERI</t>
  </si>
  <si>
    <t>MUS</t>
  </si>
  <si>
    <t>DJI</t>
  </si>
  <si>
    <t>COM</t>
  </si>
  <si>
    <t>MYT</t>
  </si>
  <si>
    <t>SYC</t>
  </si>
  <si>
    <t>REU</t>
  </si>
  <si>
    <t>COG</t>
  </si>
  <si>
    <t>AGO</t>
  </si>
  <si>
    <t>CMR</t>
  </si>
  <si>
    <t>TCD</t>
  </si>
  <si>
    <t>COD</t>
  </si>
  <si>
    <t>Democratic Republic of Congo</t>
  </si>
  <si>
    <t>CAF</t>
  </si>
  <si>
    <t>Central African Republic</t>
  </si>
  <si>
    <t>GAB</t>
  </si>
  <si>
    <t>GNQ</t>
  </si>
  <si>
    <t>STP</t>
  </si>
  <si>
    <t>Sao Tome &amp; Principe</t>
  </si>
  <si>
    <t>EGY</t>
  </si>
  <si>
    <t>DZA</t>
  </si>
  <si>
    <t>SDN</t>
  </si>
  <si>
    <t>Sudan</t>
  </si>
  <si>
    <t>MAR</t>
  </si>
  <si>
    <t>TUN</t>
  </si>
  <si>
    <t>LBY</t>
  </si>
  <si>
    <t>ESH</t>
  </si>
  <si>
    <t>Western Sahara</t>
  </si>
  <si>
    <t>ZAF</t>
  </si>
  <si>
    <t>NAM</t>
  </si>
  <si>
    <t>BWA</t>
  </si>
  <si>
    <t>LSO</t>
  </si>
  <si>
    <t>SWZ</t>
  </si>
  <si>
    <t>NGA</t>
  </si>
  <si>
    <t>GHA</t>
  </si>
  <si>
    <t>CIV</t>
  </si>
  <si>
    <t>NER</t>
  </si>
  <si>
    <t>BFA</t>
  </si>
  <si>
    <t>MLI</t>
  </si>
  <si>
    <t>SEN</t>
  </si>
  <si>
    <t>GIN</t>
  </si>
  <si>
    <t>BEN</t>
  </si>
  <si>
    <t>TGO</t>
  </si>
  <si>
    <t>SLE</t>
  </si>
  <si>
    <t>LBR</t>
  </si>
  <si>
    <t>MRT</t>
  </si>
  <si>
    <t>GNB</t>
  </si>
  <si>
    <t>CPV</t>
  </si>
  <si>
    <t>SHN</t>
  </si>
  <si>
    <t>Saint Helena</t>
  </si>
  <si>
    <t>GMB</t>
  </si>
  <si>
    <t>MEX</t>
  </si>
  <si>
    <t>GTM</t>
  </si>
  <si>
    <t>HND</t>
  </si>
  <si>
    <t>SLV</t>
  </si>
  <si>
    <t>NIC</t>
  </si>
  <si>
    <t>CRI</t>
  </si>
  <si>
    <t>PAN</t>
  </si>
  <si>
    <t>BLZ</t>
  </si>
  <si>
    <t>CAN</t>
  </si>
  <si>
    <t>BMU</t>
  </si>
  <si>
    <t>GRL</t>
  </si>
  <si>
    <t>SPM</t>
  </si>
  <si>
    <t>Saint Pierre &amp; Miquelon</t>
  </si>
  <si>
    <t>BRA</t>
  </si>
  <si>
    <t>COL</t>
  </si>
  <si>
    <t>ARG</t>
  </si>
  <si>
    <t>PER</t>
  </si>
  <si>
    <t>VEN</t>
  </si>
  <si>
    <t>CHL</t>
  </si>
  <si>
    <t>ECU</t>
  </si>
  <si>
    <t>BOL</t>
  </si>
  <si>
    <t>PRY</t>
  </si>
  <si>
    <t>URY</t>
  </si>
  <si>
    <t>GUY</t>
  </si>
  <si>
    <t>SUR</t>
  </si>
  <si>
    <t>GUF</t>
  </si>
  <si>
    <t>FLK</t>
  </si>
  <si>
    <t>Falkland Islands</t>
  </si>
  <si>
    <t>CUB</t>
  </si>
  <si>
    <t>HTI</t>
  </si>
  <si>
    <t>DOM</t>
  </si>
  <si>
    <t>PRI</t>
  </si>
  <si>
    <t>JAM</t>
  </si>
  <si>
    <t>TTO</t>
  </si>
  <si>
    <t>Trinidad &amp; Tobago</t>
  </si>
  <si>
    <t>GLP</t>
  </si>
  <si>
    <t>BHS</t>
  </si>
  <si>
    <t>MTQ</t>
  </si>
  <si>
    <t>BRB</t>
  </si>
  <si>
    <t>LCA</t>
  </si>
  <si>
    <t>CUW</t>
  </si>
  <si>
    <t>Curacao</t>
  </si>
  <si>
    <t>VCT</t>
  </si>
  <si>
    <t>GRD</t>
  </si>
  <si>
    <t>VIR</t>
  </si>
  <si>
    <t>ABW</t>
  </si>
  <si>
    <t>ATG</t>
  </si>
  <si>
    <t>DMA</t>
  </si>
  <si>
    <t>CYM</t>
  </si>
  <si>
    <t>KNA</t>
  </si>
  <si>
    <t>Saint Kitts &amp; Nevis</t>
  </si>
  <si>
    <t>TCA</t>
  </si>
  <si>
    <t>VGB</t>
  </si>
  <si>
    <t>AIA</t>
  </si>
  <si>
    <t>MSR</t>
  </si>
  <si>
    <t>Monserrat</t>
  </si>
  <si>
    <t>BLM</t>
  </si>
  <si>
    <t>MAF</t>
  </si>
  <si>
    <t>SXM</t>
  </si>
  <si>
    <t>St Maarten</t>
  </si>
  <si>
    <t>BES</t>
  </si>
  <si>
    <t>Bonaire, Saint Eustatius &amp; Saba</t>
  </si>
  <si>
    <t>UZB</t>
  </si>
  <si>
    <t>KAZ</t>
  </si>
  <si>
    <t>TJK</t>
  </si>
  <si>
    <t>KGZ</t>
  </si>
  <si>
    <t>Kyrgystan</t>
  </si>
  <si>
    <t>TKM</t>
  </si>
  <si>
    <t>CHN</t>
  </si>
  <si>
    <t>JPN</t>
  </si>
  <si>
    <t>KOR</t>
  </si>
  <si>
    <t>TWN</t>
  </si>
  <si>
    <t>HKG</t>
  </si>
  <si>
    <t>MNG</t>
  </si>
  <si>
    <t>MAC</t>
  </si>
  <si>
    <t>IDN</t>
  </si>
  <si>
    <t>PHL</t>
  </si>
  <si>
    <t>VNM</t>
  </si>
  <si>
    <t>THA</t>
  </si>
  <si>
    <t>MMR</t>
  </si>
  <si>
    <t>MYS</t>
  </si>
  <si>
    <t>KHM</t>
  </si>
  <si>
    <t>LAO</t>
  </si>
  <si>
    <t>SGP</t>
  </si>
  <si>
    <t>BRN</t>
  </si>
  <si>
    <t>TLS</t>
  </si>
  <si>
    <t>IND</t>
  </si>
  <si>
    <t>PAK</t>
  </si>
  <si>
    <t>BGD</t>
  </si>
  <si>
    <t>IRN</t>
  </si>
  <si>
    <t>Iran</t>
  </si>
  <si>
    <t>AFG</t>
  </si>
  <si>
    <t>NPL</t>
  </si>
  <si>
    <t>LKA</t>
  </si>
  <si>
    <t>BTN</t>
  </si>
  <si>
    <t>MDV</t>
  </si>
  <si>
    <t>TUR</t>
  </si>
  <si>
    <t>IRQ</t>
  </si>
  <si>
    <t>SAU</t>
  </si>
  <si>
    <t>YEM</t>
  </si>
  <si>
    <t>Yemen</t>
  </si>
  <si>
    <t>SYR</t>
  </si>
  <si>
    <t>AZE</t>
  </si>
  <si>
    <t>JOR</t>
  </si>
  <si>
    <t>ARE</t>
  </si>
  <si>
    <t>ISR</t>
  </si>
  <si>
    <t>LBN</t>
  </si>
  <si>
    <t>PSE</t>
  </si>
  <si>
    <t>Palestine</t>
  </si>
  <si>
    <t>OMN</t>
  </si>
  <si>
    <t>KWT</t>
  </si>
  <si>
    <t>GEO</t>
  </si>
  <si>
    <t>ARM</t>
  </si>
  <si>
    <t>QAT</t>
  </si>
  <si>
    <t>BHR</t>
  </si>
  <si>
    <t>CYP</t>
  </si>
  <si>
    <t>RUS</t>
  </si>
  <si>
    <t>UKR</t>
  </si>
  <si>
    <t>POL</t>
  </si>
  <si>
    <t>ROU</t>
  </si>
  <si>
    <t>CZE</t>
  </si>
  <si>
    <t>Czechia</t>
  </si>
  <si>
    <t>HUN</t>
  </si>
  <si>
    <t>BLR</t>
  </si>
  <si>
    <t>BGR</t>
  </si>
  <si>
    <t>SVK</t>
  </si>
  <si>
    <t>MDA</t>
  </si>
  <si>
    <t>GBR</t>
  </si>
  <si>
    <t>SWE</t>
  </si>
  <si>
    <t>DNK</t>
  </si>
  <si>
    <t>FIN</t>
  </si>
  <si>
    <t>NOR</t>
  </si>
  <si>
    <t>IRL</t>
  </si>
  <si>
    <t>LTU</t>
  </si>
  <si>
    <t>LVA</t>
  </si>
  <si>
    <t>EST</t>
  </si>
  <si>
    <t>ISL</t>
  </si>
  <si>
    <t>IMN</t>
  </si>
  <si>
    <t>Isle of Man</t>
  </si>
  <si>
    <t>FRO</t>
  </si>
  <si>
    <t>ALA</t>
  </si>
  <si>
    <t>Aland Islands</t>
  </si>
  <si>
    <t>SJM</t>
  </si>
  <si>
    <t>Svalbard &amp; Jan Mayen Islands</t>
  </si>
  <si>
    <t>ITA</t>
  </si>
  <si>
    <t>ESP</t>
  </si>
  <si>
    <t>GRC</t>
  </si>
  <si>
    <t>PRT</t>
  </si>
  <si>
    <t>SRB</t>
  </si>
  <si>
    <t>HRV</t>
  </si>
  <si>
    <t>BIH</t>
  </si>
  <si>
    <t>Bosnia &amp; Herzegovina</t>
  </si>
  <si>
    <t>ALB</t>
  </si>
  <si>
    <t>MKD</t>
  </si>
  <si>
    <t>Republic of Macedonia</t>
  </si>
  <si>
    <t>SVN</t>
  </si>
  <si>
    <t>MNE</t>
  </si>
  <si>
    <t>MLT</t>
  </si>
  <si>
    <t>AND</t>
  </si>
  <si>
    <t>GIB</t>
  </si>
  <si>
    <t>SMR</t>
  </si>
  <si>
    <t>DEU</t>
  </si>
  <si>
    <t>FRA</t>
  </si>
  <si>
    <t>NLD</t>
  </si>
  <si>
    <t>BEL</t>
  </si>
  <si>
    <t>AUT</t>
  </si>
  <si>
    <t>CHE</t>
  </si>
  <si>
    <t>LUX</t>
  </si>
  <si>
    <t>MCO</t>
  </si>
  <si>
    <t>LIE</t>
  </si>
  <si>
    <t>AUS</t>
  </si>
  <si>
    <t>NZL</t>
  </si>
  <si>
    <t>PNG</t>
  </si>
  <si>
    <t>FJI</t>
  </si>
  <si>
    <t>SLB</t>
  </si>
  <si>
    <t>NCL</t>
  </si>
  <si>
    <t>VUT</t>
  </si>
  <si>
    <t>GUM</t>
  </si>
  <si>
    <t>KIR</t>
  </si>
  <si>
    <t>MNP</t>
  </si>
  <si>
    <t>MHL</t>
  </si>
  <si>
    <t>PLW</t>
  </si>
  <si>
    <t>NRU</t>
  </si>
  <si>
    <t>FSM</t>
  </si>
  <si>
    <t>PYF</t>
  </si>
  <si>
    <t>WSM</t>
  </si>
  <si>
    <t>TON</t>
  </si>
  <si>
    <t>ASM</t>
  </si>
  <si>
    <t>COK</t>
  </si>
  <si>
    <t>TUV</t>
  </si>
  <si>
    <t>Tuvalu</t>
  </si>
  <si>
    <t>NIU</t>
  </si>
  <si>
    <t>TKL</t>
  </si>
  <si>
    <t>Tokelau</t>
  </si>
  <si>
    <t>PCN</t>
  </si>
  <si>
    <t>Pitcairn</t>
  </si>
  <si>
    <t>Mumbai</t>
  </si>
  <si>
    <t>Delhi</t>
  </si>
  <si>
    <t>Bangalore</t>
  </si>
  <si>
    <t>Hyderabad</t>
  </si>
  <si>
    <t>Ahmedabad</t>
  </si>
  <si>
    <t>Chennai</t>
  </si>
  <si>
    <t>Kolkata</t>
  </si>
  <si>
    <t>Surat</t>
  </si>
  <si>
    <t>Pune</t>
  </si>
  <si>
    <t>Jaipur</t>
  </si>
  <si>
    <t>Lucknow</t>
  </si>
  <si>
    <t>Kanpur</t>
  </si>
  <si>
    <t>Nagpur</t>
  </si>
  <si>
    <t>Visakhapatnam</t>
  </si>
  <si>
    <t>Indore</t>
  </si>
  <si>
    <t>Thane</t>
  </si>
  <si>
    <t>Bhopal</t>
  </si>
  <si>
    <t>Pimpri-Chinchwad</t>
  </si>
  <si>
    <t>Patna</t>
  </si>
  <si>
    <t>Vadodara</t>
  </si>
  <si>
    <t>Ghaziabad</t>
  </si>
  <si>
    <t>Ludhiana</t>
  </si>
  <si>
    <t>Coimbatore</t>
  </si>
  <si>
    <t>Agra</t>
  </si>
  <si>
    <t>Madurai</t>
  </si>
  <si>
    <t>Nashik</t>
  </si>
  <si>
    <t>Faridabad</t>
  </si>
  <si>
    <t>Meerut</t>
  </si>
  <si>
    <t>Rajkot</t>
  </si>
  <si>
    <t>Kalyan-Dombivali</t>
  </si>
  <si>
    <t>Vasai-Virar</t>
  </si>
  <si>
    <t>Varanasi</t>
  </si>
  <si>
    <t>Srinagar</t>
  </si>
  <si>
    <t>Aurangabad</t>
  </si>
  <si>
    <t>Dhanbad</t>
  </si>
  <si>
    <t>Amritsar</t>
  </si>
  <si>
    <t>Navi Mumbai</t>
  </si>
  <si>
    <t>Allahabad</t>
  </si>
  <si>
    <t>Ranchi</t>
  </si>
  <si>
    <t>Howrah</t>
  </si>
  <si>
    <t>Jabalpur</t>
  </si>
  <si>
    <t>Gwalior</t>
  </si>
  <si>
    <t>Vijayawada</t>
  </si>
  <si>
    <t>Jodhpur</t>
  </si>
  <si>
    <t>Raipur</t>
  </si>
  <si>
    <t>Kota</t>
  </si>
  <si>
    <t>Guwahati</t>
  </si>
  <si>
    <t>Chandigarh</t>
  </si>
  <si>
    <t>Thiruvananthapuram</t>
  </si>
  <si>
    <t>Solapur</t>
  </si>
  <si>
    <t>Current Count</t>
  </si>
  <si>
    <t>Previous Count</t>
  </si>
  <si>
    <t>Difference</t>
  </si>
  <si>
    <t>Total</t>
  </si>
  <si>
    <t>-</t>
  </si>
  <si>
    <t>April</t>
  </si>
  <si>
    <t>Flipkey.com</t>
  </si>
  <si>
    <t>India Top 50-Cities</t>
  </si>
  <si>
    <t>Year</t>
  </si>
  <si>
    <t>Month</t>
  </si>
  <si>
    <t>Day</t>
  </si>
  <si>
    <t>Site</t>
  </si>
  <si>
    <t xml:space="preserve"> </t>
  </si>
  <si>
    <t>May</t>
  </si>
  <si>
    <t/>
  </si>
  <si>
    <t>June</t>
  </si>
  <si>
    <t>CCK</t>
  </si>
  <si>
    <t>NFK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</si>
</sst>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 "/>
    </font>
    <font>
      <sz val="10"/>
      <color theme="1"/>
      <name val="Calibri "/>
    </font>
    <font>
      <b/>
      <sz val="10"/>
      <color theme="1"/>
      <name val="Calibri 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49" fontId="19" fillId="34" borderId="0" xfId="43" applyNumberFormat="1" applyFont="1" applyFill="1" applyBorder="1" applyAlignment="1">
      <alignment horizontal="left" vertical="center"/>
    </xf>
    <xf numFmtId="37" fontId="20" fillId="33" borderId="0" xfId="42" applyNumberFormat="1" applyFont="1" applyFill="1" applyBorder="1" applyAlignment="1">
      <alignment vertical="center"/>
    </xf>
    <xf numFmtId="37" fontId="20" fillId="35" borderId="0" xfId="0" applyNumberFormat="1" applyFont="1" applyFill="1" applyBorder="1" applyAlignment="1">
      <alignment vertical="center"/>
    </xf>
    <xf numFmtId="37" fontId="21" fillId="35" borderId="1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7" fontId="23" fillId="34" borderId="0" xfId="0" applyNumberFormat="1" applyFont="1" applyFill="1" applyBorder="1" applyAlignment="1">
      <alignment vertical="center"/>
    </xf>
    <xf numFmtId="37" fontId="22" fillId="0" borderId="0" xfId="0" applyNumberFormat="1" applyFont="1" applyFill="1" applyBorder="1" applyAlignment="1">
      <alignment vertical="center"/>
    </xf>
    <xf numFmtId="37" fontId="24" fillId="35" borderId="10" xfId="0" applyNumberFormat="1" applyFont="1" applyFill="1" applyBorder="1" applyAlignment="1">
      <alignment vertical="center"/>
    </xf>
    <xf numFmtId="37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34" borderId="0" xfId="0" applyFont="1" applyFill="1" applyBorder="1" applyAlignment="1">
      <alignment vertical="center"/>
    </xf>
    <xf numFmtId="37" fontId="22" fillId="35" borderId="0" xfId="0" applyNumberFormat="1" applyFont="1" applyFill="1" applyBorder="1" applyAlignment="1">
      <alignment vertical="center"/>
    </xf>
    <xf numFmtId="37" fontId="22" fillId="35" borderId="11" xfId="0" applyNumberFormat="1" applyFont="1" applyFill="1" applyBorder="1" applyAlignment="1">
      <alignment vertical="center"/>
    </xf>
    <xf numFmtId="37" fontId="24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37" fontId="22" fillId="0" borderId="0" xfId="0" applyNumberFormat="1" applyFont="1" applyFill="1" applyBorder="1" applyAlignment="1">
      <alignment horizontal="center" vertical="center" wrapText="1"/>
    </xf>
    <xf numFmtId="37" fontId="2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37" fontId="22" fillId="35" borderId="0" xfId="0" applyNumberFormat="1" applyFont="1" applyFill="1" applyBorder="1" applyAlignment="1">
      <alignment horizontal="center" vertical="center"/>
    </xf>
    <xf numFmtId="37" fontId="22" fillId="35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0" xfId="43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/>
    <xf numFmtId="49" fontId="0" fillId="0" borderId="0" xfId="0" applyNumberFormat="1" applyBorder="1" applyAlignment="1">
      <alignment vertical="center"/>
    </xf>
    <xf numFmtId="0" fontId="0" fillId="0" borderId="11" xfId="0" applyBorder="1"/>
    <xf numFmtId="0" fontId="0" fillId="0" borderId="11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12" xfId="0" applyBorder="1"/>
    <xf numFmtId="0" fontId="0" fillId="0" borderId="0" xfId="0" applyBorder="1" applyAlignment="1">
      <alignment horizontal="right"/>
    </xf>
    <xf numFmtId="0" fontId="0" fillId="0" borderId="13" xfId="0" applyBorder="1"/>
    <xf numFmtId="0" fontId="0" fillId="36" borderId="13" xfId="0" applyFill="1" applyBorder="1"/>
    <xf numFmtId="0" fontId="0" fillId="37" borderId="0" xfId="0" applyFill="1" applyBorder="1"/>
    <xf numFmtId="0" fontId="25" fillId="38" borderId="13" xfId="0" applyFont="1" applyFill="1" applyBorder="1" applyAlignment="1">
      <alignment vertical="center"/>
    </xf>
    <xf numFmtId="0" fontId="0" fillId="0" borderId="13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5" fillId="36" borderId="0" xfId="0" applyFont="1" applyFill="1" applyBorder="1" applyAlignment="1">
      <alignment horizontal="right" vertical="center"/>
    </xf>
    <xf numFmtId="0" fontId="25" fillId="36" borderId="0" xfId="0" applyFont="1" applyFill="1" applyBorder="1" applyAlignment="1">
      <alignment horizontal="left" vertical="center"/>
    </xf>
    <xf numFmtId="0" fontId="26" fillId="39" borderId="0" xfId="0" applyFont="1" applyFill="1" applyBorder="1" applyAlignment="1">
      <alignment horizontal="left" vertical="center"/>
    </xf>
    <xf numFmtId="0" fontId="0" fillId="38" borderId="13" xfId="0" applyFill="1" applyBorder="1"/>
    <xf numFmtId="0" fontId="0" fillId="0" borderId="14" xfId="0" applyBorder="1"/>
    <xf numFmtId="0" fontId="0" fillId="0" borderId="14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left" vertical="center"/>
    </xf>
    <xf numFmtId="37" fontId="0" fillId="37" borderId="0" xfId="0" applyNumberFormat="1" applyFill="1"/>
    <xf numFmtId="0" fontId="0" fillId="33" borderId="0" xfId="0" applyFont="1" applyFill="1" applyBorder="1" applyAlignment="1">
      <alignment horizontal="left" vertical="center"/>
    </xf>
    <xf numFmtId="0" fontId="26" fillId="39" borderId="0" xfId="0" applyFont="1" applyFill="1" applyBorder="1" applyAlignment="1">
      <alignment vertical="center"/>
    </xf>
    <xf numFmtId="49" fontId="26" fillId="39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37" fontId="0" fillId="37" borderId="0" xfId="0" applyNumberFormat="1" applyFill="1" applyBorder="1"/>
    <xf numFmtId="0" fontId="0" fillId="0" borderId="13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vertical="center"/>
    </xf>
    <xf numFmtId="49" fontId="0" fillId="0" borderId="13" xfId="0" applyNumberFormat="1" applyFont="1" applyFill="1" applyBorder="1" applyAlignment="1">
      <alignment horizontal="left" vertical="center"/>
    </xf>
    <xf numFmtId="37" fontId="22" fillId="35" borderId="12" xfId="0" applyNumberFormat="1" applyFont="1" applyFill="1" applyBorder="1" applyAlignment="1">
      <alignment vertical="center"/>
    </xf>
    <xf numFmtId="0" fontId="0" fillId="0" borderId="15" xfId="0" applyBorder="1"/>
    <xf numFmtId="0" fontId="26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5" fillId="0" borderId="0" xfId="0" applyFont="1" applyFill="1" applyBorder="1" applyAlignment="1">
      <alignment vertical="center"/>
    </xf>
    <xf numFmtId="0" fontId="22" fillId="33" borderId="0" xfId="0" applyFont="1" applyFill="1" applyBorder="1" applyAlignment="1">
      <alignment horizontal="center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5"/>
    <cellStyle name="Comma 2 2" xfId="47"/>
    <cellStyle name="Comma 3" xfId="4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nim/Desktop/Macquarie_Projectt/OTA_Files/May/OTA%20Consolidated_29M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nim/Desktop/Macquarie_Projectt/Flipkey/Flipkey_data_complete_04_26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nim/Desktop/Flipkey_data_US03_28_20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data"/>
      <sheetName val="Country_PRICE&amp;TOURS"/>
      <sheetName val="PRICE_PER_COUNTRY"/>
      <sheetName val="Category_location&amp;price"/>
      <sheetName val="Viator_Consolidated_29MAY "/>
      <sheetName val="Viator_country_count"/>
      <sheetName val="Flipkey_data_Global"/>
      <sheetName val="Flipkey_US"/>
      <sheetName val="FlipkeyData_29_05_18"/>
      <sheetName val="OTA Roll-up"/>
      <sheetName val="OTA Consolidated 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State</v>
          </cell>
          <cell r="F1" t="str">
            <v>Number of Rentals</v>
          </cell>
        </row>
        <row r="2">
          <cell r="E2" t="str">
            <v>Ethiopia</v>
          </cell>
          <cell r="F2">
            <v>74</v>
          </cell>
        </row>
        <row r="3">
          <cell r="E3" t="str">
            <v>Tanzania</v>
          </cell>
          <cell r="F3">
            <v>320</v>
          </cell>
        </row>
        <row r="4">
          <cell r="E4" t="str">
            <v>Kenya</v>
          </cell>
          <cell r="F4">
            <v>900</v>
          </cell>
        </row>
        <row r="5">
          <cell r="E5" t="str">
            <v>Uganda</v>
          </cell>
          <cell r="F5">
            <v>135</v>
          </cell>
        </row>
        <row r="6">
          <cell r="E6" t="str">
            <v>Mozambique</v>
          </cell>
          <cell r="F6">
            <v>116</v>
          </cell>
        </row>
        <row r="7">
          <cell r="E7" t="str">
            <v>Madagascar</v>
          </cell>
          <cell r="F7">
            <v>171</v>
          </cell>
        </row>
        <row r="8">
          <cell r="E8" t="str">
            <v>Malawi</v>
          </cell>
          <cell r="F8">
            <v>17</v>
          </cell>
        </row>
        <row r="9">
          <cell r="E9" t="str">
            <v>Zambia</v>
          </cell>
          <cell r="F9">
            <v>37</v>
          </cell>
        </row>
        <row r="10">
          <cell r="E10" t="str">
            <v>Zimbabwe</v>
          </cell>
          <cell r="F10">
            <v>147</v>
          </cell>
        </row>
        <row r="11">
          <cell r="E11" t="str">
            <v>Somalia</v>
          </cell>
          <cell r="F11">
            <v>2</v>
          </cell>
        </row>
        <row r="12">
          <cell r="E12" t="str">
            <v>Rwanda</v>
          </cell>
          <cell r="F12">
            <v>35</v>
          </cell>
        </row>
        <row r="13">
          <cell r="E13" t="str">
            <v>Burundi</v>
          </cell>
          <cell r="F13">
            <v>5</v>
          </cell>
        </row>
        <row r="14">
          <cell r="E14" t="str">
            <v>Eritrea</v>
          </cell>
          <cell r="F14">
            <v>1</v>
          </cell>
        </row>
        <row r="15">
          <cell r="E15" t="str">
            <v>Mauritius</v>
          </cell>
          <cell r="F15">
            <v>1203</v>
          </cell>
        </row>
        <row r="16">
          <cell r="E16" t="str">
            <v>Djibouti</v>
          </cell>
          <cell r="F16" t="str">
            <v xml:space="preserve"> </v>
          </cell>
        </row>
        <row r="17">
          <cell r="E17" t="str">
            <v>Comoros</v>
          </cell>
          <cell r="F17">
            <v>3</v>
          </cell>
        </row>
        <row r="18">
          <cell r="E18" t="str">
            <v>Mayotte</v>
          </cell>
          <cell r="F18">
            <v>8</v>
          </cell>
        </row>
        <row r="19">
          <cell r="E19" t="str">
            <v>Seychelles</v>
          </cell>
          <cell r="F19">
            <v>208</v>
          </cell>
        </row>
        <row r="20">
          <cell r="E20" t="str">
            <v>Reunion</v>
          </cell>
          <cell r="F20">
            <v>18343</v>
          </cell>
        </row>
        <row r="21">
          <cell r="E21" t="str">
            <v>Congo</v>
          </cell>
          <cell r="F21">
            <v>34</v>
          </cell>
        </row>
        <row r="22">
          <cell r="E22" t="str">
            <v>Angola</v>
          </cell>
          <cell r="F22">
            <v>83</v>
          </cell>
        </row>
        <row r="23">
          <cell r="E23" t="str">
            <v>Cameroon</v>
          </cell>
          <cell r="F23">
            <v>120</v>
          </cell>
        </row>
        <row r="24">
          <cell r="E24" t="str">
            <v>Chad</v>
          </cell>
          <cell r="F24">
            <v>333</v>
          </cell>
        </row>
        <row r="25">
          <cell r="E25" t="str">
            <v>Democratic Republic of Congo</v>
          </cell>
          <cell r="F25" t="str">
            <v xml:space="preserve"> </v>
          </cell>
        </row>
        <row r="26">
          <cell r="E26" t="str">
            <v>Central African Republic</v>
          </cell>
          <cell r="F26">
            <v>1</v>
          </cell>
        </row>
        <row r="27">
          <cell r="E27" t="str">
            <v>Gabon</v>
          </cell>
          <cell r="F27">
            <v>5</v>
          </cell>
        </row>
        <row r="28">
          <cell r="E28" t="str">
            <v>Equatorial Guinea</v>
          </cell>
          <cell r="F28" t="str">
            <v xml:space="preserve"> </v>
          </cell>
        </row>
        <row r="29">
          <cell r="E29" t="str">
            <v>Sao Tome &amp; Principe</v>
          </cell>
          <cell r="F29">
            <v>9</v>
          </cell>
        </row>
        <row r="30">
          <cell r="E30" t="str">
            <v>Egypt</v>
          </cell>
          <cell r="F30">
            <v>660</v>
          </cell>
        </row>
        <row r="31">
          <cell r="E31" t="str">
            <v>Algeria</v>
          </cell>
          <cell r="F31">
            <v>59</v>
          </cell>
        </row>
        <row r="32">
          <cell r="E32" t="str">
            <v>Sudan</v>
          </cell>
          <cell r="F32" t="str">
            <v xml:space="preserve"> </v>
          </cell>
        </row>
        <row r="33">
          <cell r="E33" t="str">
            <v>Morocco</v>
          </cell>
          <cell r="F33">
            <v>2690</v>
          </cell>
        </row>
        <row r="34">
          <cell r="E34" t="str">
            <v>Tunisia</v>
          </cell>
          <cell r="F34">
            <v>34</v>
          </cell>
        </row>
        <row r="35">
          <cell r="E35" t="str">
            <v>Libya</v>
          </cell>
          <cell r="F35" t="str">
            <v xml:space="preserve"> </v>
          </cell>
        </row>
        <row r="36">
          <cell r="E36" t="str">
            <v>Western Sahara</v>
          </cell>
          <cell r="F36">
            <v>7</v>
          </cell>
        </row>
        <row r="37">
          <cell r="E37" t="str">
            <v>South Africa</v>
          </cell>
          <cell r="F37">
            <v>4641</v>
          </cell>
        </row>
        <row r="38">
          <cell r="E38" t="str">
            <v>Namibia</v>
          </cell>
          <cell r="F38">
            <v>47</v>
          </cell>
        </row>
        <row r="39">
          <cell r="E39" t="str">
            <v>Botswana</v>
          </cell>
          <cell r="F39">
            <v>51</v>
          </cell>
        </row>
        <row r="40">
          <cell r="E40" t="str">
            <v>Lesotho</v>
          </cell>
          <cell r="F40">
            <v>2</v>
          </cell>
        </row>
        <row r="41">
          <cell r="E41" t="str">
            <v>Swaziland</v>
          </cell>
          <cell r="F41">
            <v>8</v>
          </cell>
        </row>
        <row r="42">
          <cell r="E42" t="str">
            <v>Nigeria</v>
          </cell>
          <cell r="F42">
            <v>177</v>
          </cell>
        </row>
        <row r="43">
          <cell r="E43" t="str">
            <v>Ghana</v>
          </cell>
          <cell r="F43">
            <v>218</v>
          </cell>
        </row>
        <row r="44">
          <cell r="E44" t="str">
            <v>Ivory Coast</v>
          </cell>
          <cell r="F44">
            <v>66</v>
          </cell>
        </row>
        <row r="45">
          <cell r="E45" t="str">
            <v>Niger</v>
          </cell>
          <cell r="F45">
            <v>177</v>
          </cell>
        </row>
        <row r="46">
          <cell r="E46" t="str">
            <v>Burkina Faso</v>
          </cell>
          <cell r="F46">
            <v>11</v>
          </cell>
        </row>
        <row r="47">
          <cell r="E47" t="str">
            <v>Mali</v>
          </cell>
          <cell r="F47">
            <v>4253</v>
          </cell>
        </row>
        <row r="48">
          <cell r="E48" t="str">
            <v>Senegal</v>
          </cell>
          <cell r="F48">
            <v>246</v>
          </cell>
        </row>
        <row r="49">
          <cell r="E49" t="str">
            <v>Guinea</v>
          </cell>
          <cell r="F49">
            <v>6</v>
          </cell>
        </row>
        <row r="50">
          <cell r="E50" t="str">
            <v>Benin</v>
          </cell>
          <cell r="F50">
            <v>32</v>
          </cell>
        </row>
        <row r="51">
          <cell r="E51" t="str">
            <v>Togo</v>
          </cell>
          <cell r="F51">
            <v>41</v>
          </cell>
        </row>
        <row r="52">
          <cell r="E52" t="str">
            <v>Sierra Leone</v>
          </cell>
          <cell r="F52">
            <v>5</v>
          </cell>
        </row>
        <row r="53">
          <cell r="E53" t="str">
            <v>Liberia</v>
          </cell>
          <cell r="F53">
            <v>373</v>
          </cell>
        </row>
        <row r="54">
          <cell r="E54" t="str">
            <v>Mauritania</v>
          </cell>
          <cell r="F54">
            <v>1</v>
          </cell>
        </row>
        <row r="55">
          <cell r="E55" t="str">
            <v>Guinea-Bissau</v>
          </cell>
          <cell r="F55">
            <v>6</v>
          </cell>
        </row>
        <row r="56">
          <cell r="E56" t="str">
            <v>Cape Verde</v>
          </cell>
          <cell r="F56">
            <v>373</v>
          </cell>
        </row>
        <row r="57">
          <cell r="E57" t="str">
            <v>Saint Helena</v>
          </cell>
          <cell r="F57">
            <v>1284</v>
          </cell>
        </row>
        <row r="58">
          <cell r="E58" t="str">
            <v>Gambia</v>
          </cell>
          <cell r="F58">
            <v>125</v>
          </cell>
        </row>
        <row r="59">
          <cell r="E59" t="str">
            <v>Mexico</v>
          </cell>
          <cell r="F59">
            <v>12607</v>
          </cell>
        </row>
        <row r="60">
          <cell r="E60" t="str">
            <v>Guatemala</v>
          </cell>
          <cell r="F60">
            <v>233</v>
          </cell>
        </row>
        <row r="61">
          <cell r="E61" t="str">
            <v>Honduras</v>
          </cell>
          <cell r="F61">
            <v>419</v>
          </cell>
        </row>
        <row r="62">
          <cell r="E62" t="str">
            <v>El Salvador</v>
          </cell>
          <cell r="F62">
            <v>77</v>
          </cell>
        </row>
        <row r="63">
          <cell r="E63" t="str">
            <v>Nicaragua</v>
          </cell>
          <cell r="F63">
            <v>390</v>
          </cell>
        </row>
        <row r="64">
          <cell r="E64" t="str">
            <v>Costa Rica</v>
          </cell>
          <cell r="F64">
            <v>3829</v>
          </cell>
        </row>
        <row r="65">
          <cell r="E65" t="str">
            <v>Panama</v>
          </cell>
          <cell r="F65">
            <v>3390</v>
          </cell>
        </row>
        <row r="66">
          <cell r="E66" t="str">
            <v>Belize</v>
          </cell>
          <cell r="F66">
            <v>828</v>
          </cell>
        </row>
        <row r="67">
          <cell r="E67" t="str">
            <v>United States</v>
          </cell>
          <cell r="F67">
            <v>166309</v>
          </cell>
        </row>
        <row r="68">
          <cell r="E68" t="str">
            <v>Canada</v>
          </cell>
          <cell r="F68">
            <v>9803</v>
          </cell>
        </row>
        <row r="69">
          <cell r="E69" t="str">
            <v>Bermuda</v>
          </cell>
          <cell r="F69">
            <v>58</v>
          </cell>
        </row>
        <row r="70">
          <cell r="E70" t="str">
            <v>Greenland</v>
          </cell>
          <cell r="F70">
            <v>1</v>
          </cell>
        </row>
        <row r="71">
          <cell r="E71" t="str">
            <v>Saint Pierre &amp; Miquelon</v>
          </cell>
          <cell r="F71">
            <v>6</v>
          </cell>
        </row>
        <row r="72">
          <cell r="E72" t="str">
            <v>Brazil</v>
          </cell>
          <cell r="F72">
            <v>6990</v>
          </cell>
        </row>
        <row r="73">
          <cell r="E73" t="str">
            <v>Colombia</v>
          </cell>
          <cell r="F73">
            <v>1498</v>
          </cell>
        </row>
        <row r="74">
          <cell r="E74" t="str">
            <v>Argentina</v>
          </cell>
          <cell r="F74">
            <v>993</v>
          </cell>
        </row>
        <row r="75">
          <cell r="E75" t="str">
            <v>Peru</v>
          </cell>
          <cell r="F75">
            <v>3053</v>
          </cell>
        </row>
        <row r="76">
          <cell r="E76" t="str">
            <v>Venezuela</v>
          </cell>
          <cell r="F76">
            <v>56</v>
          </cell>
        </row>
        <row r="77">
          <cell r="E77" t="str">
            <v>Chile</v>
          </cell>
          <cell r="F77">
            <v>707</v>
          </cell>
        </row>
        <row r="78">
          <cell r="E78" t="str">
            <v>Ecuador</v>
          </cell>
          <cell r="F78">
            <v>687</v>
          </cell>
        </row>
        <row r="79">
          <cell r="E79" t="str">
            <v>Bolivia</v>
          </cell>
          <cell r="F79">
            <v>35</v>
          </cell>
        </row>
        <row r="80">
          <cell r="E80" t="str">
            <v>Paraguay</v>
          </cell>
          <cell r="F80">
            <v>6</v>
          </cell>
        </row>
        <row r="81">
          <cell r="E81" t="str">
            <v>Uruguay</v>
          </cell>
          <cell r="F81">
            <v>340</v>
          </cell>
        </row>
        <row r="82">
          <cell r="E82" t="str">
            <v>Guyana</v>
          </cell>
          <cell r="F82">
            <v>25</v>
          </cell>
        </row>
        <row r="83">
          <cell r="E83" t="str">
            <v>Suriname</v>
          </cell>
          <cell r="F83">
            <v>40</v>
          </cell>
        </row>
        <row r="84">
          <cell r="E84" t="str">
            <v>French Guiana</v>
          </cell>
          <cell r="F84">
            <v>33</v>
          </cell>
        </row>
        <row r="85">
          <cell r="E85" t="str">
            <v>Falkland Islands</v>
          </cell>
          <cell r="F85">
            <v>727</v>
          </cell>
        </row>
        <row r="86">
          <cell r="E86" t="str">
            <v>Cuba</v>
          </cell>
          <cell r="F86">
            <v>15</v>
          </cell>
        </row>
        <row r="87">
          <cell r="E87" t="str">
            <v>Haiti</v>
          </cell>
          <cell r="F87">
            <v>49</v>
          </cell>
        </row>
        <row r="88">
          <cell r="E88" t="str">
            <v>Dominican Republic</v>
          </cell>
          <cell r="F88">
            <v>3594</v>
          </cell>
        </row>
        <row r="89">
          <cell r="E89" t="str">
            <v>Puerto Rico</v>
          </cell>
          <cell r="F89">
            <v>1769</v>
          </cell>
        </row>
        <row r="90">
          <cell r="E90" t="str">
            <v>Jamaica</v>
          </cell>
          <cell r="F90">
            <v>2514</v>
          </cell>
        </row>
        <row r="91">
          <cell r="E91" t="str">
            <v>Trinidad &amp; Tobago</v>
          </cell>
          <cell r="F91">
            <v>351</v>
          </cell>
        </row>
        <row r="92">
          <cell r="E92" t="str">
            <v>Guadeloupe</v>
          </cell>
          <cell r="F92">
            <v>1213</v>
          </cell>
        </row>
        <row r="93">
          <cell r="E93" t="str">
            <v>Bahamas</v>
          </cell>
          <cell r="F93">
            <v>926</v>
          </cell>
        </row>
        <row r="94">
          <cell r="E94" t="str">
            <v>Martinique</v>
          </cell>
          <cell r="F94">
            <v>661</v>
          </cell>
        </row>
        <row r="95">
          <cell r="E95" t="str">
            <v>Barbados</v>
          </cell>
          <cell r="F95">
            <v>2010</v>
          </cell>
        </row>
        <row r="96">
          <cell r="E96" t="str">
            <v>Saint Lucia</v>
          </cell>
          <cell r="F96">
            <v>4114</v>
          </cell>
        </row>
        <row r="97">
          <cell r="E97" t="str">
            <v>Curacao</v>
          </cell>
          <cell r="F97">
            <v>382</v>
          </cell>
        </row>
        <row r="98">
          <cell r="E98" t="str">
            <v>Saint Vincent &amp; Grenadines</v>
          </cell>
          <cell r="F98">
            <v>313</v>
          </cell>
        </row>
        <row r="99">
          <cell r="E99" t="str">
            <v>Grenada</v>
          </cell>
          <cell r="F99">
            <v>232</v>
          </cell>
        </row>
        <row r="100">
          <cell r="E100" t="str">
            <v>US Virgin Islands</v>
          </cell>
          <cell r="F100">
            <v>24191</v>
          </cell>
        </row>
        <row r="101">
          <cell r="E101" t="str">
            <v>Aruba</v>
          </cell>
          <cell r="F101">
            <v>709</v>
          </cell>
        </row>
        <row r="102">
          <cell r="E102" t="str">
            <v>Antigua &amp; Barbuda</v>
          </cell>
          <cell r="F102">
            <v>317</v>
          </cell>
        </row>
        <row r="103">
          <cell r="E103" t="str">
            <v>Dominica</v>
          </cell>
          <cell r="F103">
            <v>3594</v>
          </cell>
        </row>
        <row r="104">
          <cell r="E104" t="str">
            <v>Cayman Islands</v>
          </cell>
          <cell r="F104">
            <v>362</v>
          </cell>
        </row>
        <row r="105">
          <cell r="E105" t="str">
            <v>Saint Kitts &amp; Nevis</v>
          </cell>
          <cell r="F105">
            <v>115</v>
          </cell>
        </row>
        <row r="106">
          <cell r="E106" t="str">
            <v>Turks &amp; Caicos Islands</v>
          </cell>
          <cell r="F106">
            <v>498</v>
          </cell>
        </row>
        <row r="107">
          <cell r="E107" t="str">
            <v>British Virgin Islands</v>
          </cell>
          <cell r="F107">
            <v>117</v>
          </cell>
        </row>
        <row r="108">
          <cell r="E108" t="str">
            <v>Anguilla</v>
          </cell>
          <cell r="F108">
            <v>1670</v>
          </cell>
        </row>
        <row r="109">
          <cell r="E109" t="str">
            <v>Monserrat</v>
          </cell>
          <cell r="F109">
            <v>643</v>
          </cell>
        </row>
        <row r="110">
          <cell r="E110" t="str">
            <v>Saint Barts</v>
          </cell>
          <cell r="F110">
            <v>4114</v>
          </cell>
        </row>
        <row r="111">
          <cell r="E111" t="str">
            <v>Saint Martin</v>
          </cell>
          <cell r="F111">
            <v>4114</v>
          </cell>
        </row>
        <row r="112">
          <cell r="E112" t="str">
            <v>St Maarten</v>
          </cell>
          <cell r="F112">
            <v>4114</v>
          </cell>
        </row>
        <row r="113">
          <cell r="E113" t="str">
            <v>Bonaire, Saint Eustatius &amp; Saba</v>
          </cell>
          <cell r="F113">
            <v>180</v>
          </cell>
        </row>
        <row r="114">
          <cell r="E114" t="str">
            <v>Uzbekistan</v>
          </cell>
          <cell r="F114">
            <v>26</v>
          </cell>
        </row>
        <row r="115">
          <cell r="E115" t="str">
            <v>Kazakhstan</v>
          </cell>
          <cell r="F115">
            <v>95</v>
          </cell>
        </row>
        <row r="116">
          <cell r="E116" t="str">
            <v>Tajikistan</v>
          </cell>
          <cell r="F116">
            <v>10</v>
          </cell>
        </row>
        <row r="117">
          <cell r="E117" t="str">
            <v>Kyrgystan</v>
          </cell>
          <cell r="F117" t="str">
            <v xml:space="preserve"> </v>
          </cell>
        </row>
        <row r="118">
          <cell r="E118" t="str">
            <v>Turkmenistan</v>
          </cell>
          <cell r="F118" t="str">
            <v xml:space="preserve"> </v>
          </cell>
        </row>
        <row r="119">
          <cell r="E119" t="str">
            <v>China</v>
          </cell>
          <cell r="F119">
            <v>746</v>
          </cell>
        </row>
        <row r="120">
          <cell r="E120" t="str">
            <v>Japan</v>
          </cell>
          <cell r="F120">
            <v>1460</v>
          </cell>
        </row>
        <row r="121">
          <cell r="E121" t="str">
            <v>South Korea</v>
          </cell>
          <cell r="F121">
            <v>384</v>
          </cell>
        </row>
        <row r="122">
          <cell r="E122" t="str">
            <v>Taiwan</v>
          </cell>
          <cell r="F122">
            <v>296</v>
          </cell>
        </row>
        <row r="123">
          <cell r="E123" t="str">
            <v>Hong Kong</v>
          </cell>
          <cell r="F123">
            <v>501</v>
          </cell>
        </row>
        <row r="124">
          <cell r="E124" t="str">
            <v>Mongolia</v>
          </cell>
          <cell r="F124">
            <v>55</v>
          </cell>
        </row>
        <row r="125">
          <cell r="E125" t="str">
            <v>Macau</v>
          </cell>
          <cell r="F125">
            <v>505</v>
          </cell>
        </row>
        <row r="126">
          <cell r="E126" t="str">
            <v>Indonesia</v>
          </cell>
          <cell r="F126">
            <v>9658</v>
          </cell>
        </row>
        <row r="127">
          <cell r="E127" t="str">
            <v>Philippines</v>
          </cell>
          <cell r="F127">
            <v>3506</v>
          </cell>
        </row>
        <row r="128">
          <cell r="E128" t="str">
            <v>Vietnam</v>
          </cell>
          <cell r="F128">
            <v>2288</v>
          </cell>
        </row>
        <row r="129">
          <cell r="E129" t="str">
            <v>Thailand</v>
          </cell>
          <cell r="F129">
            <v>10192</v>
          </cell>
        </row>
        <row r="130">
          <cell r="E130" t="str">
            <v>Myanmar</v>
          </cell>
          <cell r="F130">
            <v>6</v>
          </cell>
        </row>
        <row r="131">
          <cell r="E131" t="str">
            <v>Malaysia</v>
          </cell>
          <cell r="F131">
            <v>3582</v>
          </cell>
        </row>
        <row r="132">
          <cell r="E132" t="str">
            <v>Cambodia</v>
          </cell>
          <cell r="F132">
            <v>245</v>
          </cell>
        </row>
        <row r="133">
          <cell r="E133" t="str">
            <v>Laos</v>
          </cell>
          <cell r="F133">
            <v>17</v>
          </cell>
        </row>
        <row r="134">
          <cell r="E134" t="str">
            <v>Singapore</v>
          </cell>
          <cell r="F134">
            <v>332</v>
          </cell>
        </row>
        <row r="135">
          <cell r="E135" t="str">
            <v>Brunei</v>
          </cell>
          <cell r="F135">
            <v>1</v>
          </cell>
        </row>
        <row r="136">
          <cell r="E136" t="str">
            <v>East Timor</v>
          </cell>
          <cell r="F136">
            <v>2</v>
          </cell>
        </row>
        <row r="137">
          <cell r="E137" t="str">
            <v>India</v>
          </cell>
          <cell r="F137">
            <v>10125</v>
          </cell>
        </row>
        <row r="138">
          <cell r="E138" t="str">
            <v>Pakistan</v>
          </cell>
          <cell r="F138">
            <v>50</v>
          </cell>
        </row>
        <row r="139">
          <cell r="E139" t="str">
            <v>Bangladesh</v>
          </cell>
          <cell r="F139">
            <v>16</v>
          </cell>
        </row>
        <row r="140">
          <cell r="E140" t="str">
            <v>Iran</v>
          </cell>
          <cell r="F140">
            <v>192</v>
          </cell>
        </row>
        <row r="141">
          <cell r="E141" t="str">
            <v>Afghanistan</v>
          </cell>
          <cell r="F141" t="str">
            <v xml:space="preserve"> </v>
          </cell>
        </row>
        <row r="142">
          <cell r="E142" t="str">
            <v>Nepal</v>
          </cell>
          <cell r="F142">
            <v>209</v>
          </cell>
        </row>
        <row r="143">
          <cell r="E143" t="str">
            <v>Sri Lanka</v>
          </cell>
          <cell r="F143">
            <v>2334</v>
          </cell>
        </row>
        <row r="144">
          <cell r="E144" t="str">
            <v>Bhutan</v>
          </cell>
          <cell r="F144">
            <v>4</v>
          </cell>
        </row>
        <row r="145">
          <cell r="E145" t="str">
            <v>Maldives</v>
          </cell>
          <cell r="F145">
            <v>154</v>
          </cell>
        </row>
        <row r="146">
          <cell r="E146" t="str">
            <v>Turkey</v>
          </cell>
          <cell r="F146">
            <v>5669</v>
          </cell>
        </row>
        <row r="147">
          <cell r="E147" t="str">
            <v>Iraq</v>
          </cell>
          <cell r="F147">
            <v>57</v>
          </cell>
        </row>
        <row r="148">
          <cell r="E148" t="str">
            <v>Saudi Arabia</v>
          </cell>
          <cell r="F148">
            <v>25</v>
          </cell>
        </row>
        <row r="149">
          <cell r="E149" t="str">
            <v>Yemen</v>
          </cell>
          <cell r="F149">
            <v>2</v>
          </cell>
        </row>
        <row r="150">
          <cell r="E150" t="str">
            <v>Syria</v>
          </cell>
          <cell r="F150">
            <v>173</v>
          </cell>
        </row>
        <row r="151">
          <cell r="E151" t="str">
            <v>Azerbaijan</v>
          </cell>
          <cell r="F151">
            <v>61</v>
          </cell>
        </row>
        <row r="152">
          <cell r="E152" t="str">
            <v>Jordan</v>
          </cell>
          <cell r="F152">
            <v>136</v>
          </cell>
        </row>
        <row r="153">
          <cell r="E153" t="str">
            <v>United Arab Emirates</v>
          </cell>
          <cell r="F153">
            <v>673</v>
          </cell>
        </row>
        <row r="154">
          <cell r="E154" t="str">
            <v>Israel</v>
          </cell>
          <cell r="F154">
            <v>2027</v>
          </cell>
        </row>
        <row r="155">
          <cell r="E155" t="str">
            <v>Lebanon</v>
          </cell>
          <cell r="F155">
            <v>58</v>
          </cell>
        </row>
        <row r="156">
          <cell r="E156" t="str">
            <v>Palestine</v>
          </cell>
          <cell r="F156">
            <v>5</v>
          </cell>
        </row>
        <row r="157">
          <cell r="E157" t="str">
            <v>Oman</v>
          </cell>
          <cell r="F157">
            <v>49</v>
          </cell>
        </row>
        <row r="158">
          <cell r="E158" t="str">
            <v>Kuwait</v>
          </cell>
          <cell r="F158">
            <v>3</v>
          </cell>
        </row>
        <row r="159">
          <cell r="E159" t="str">
            <v>Georgia</v>
          </cell>
          <cell r="F159">
            <v>2381</v>
          </cell>
        </row>
        <row r="160">
          <cell r="E160" t="str">
            <v>Armenia</v>
          </cell>
          <cell r="F160">
            <v>205</v>
          </cell>
        </row>
        <row r="161">
          <cell r="E161" t="str">
            <v>Qatar</v>
          </cell>
          <cell r="F161">
            <v>12</v>
          </cell>
        </row>
        <row r="162">
          <cell r="E162" t="str">
            <v>Bahrain</v>
          </cell>
          <cell r="F162">
            <v>8</v>
          </cell>
        </row>
        <row r="163">
          <cell r="E163" t="str">
            <v>Cyprus</v>
          </cell>
          <cell r="F163">
            <v>5505</v>
          </cell>
        </row>
        <row r="164">
          <cell r="E164" t="str">
            <v>Russia</v>
          </cell>
          <cell r="F164">
            <v>1609</v>
          </cell>
        </row>
        <row r="165">
          <cell r="E165" t="str">
            <v>Ukraine</v>
          </cell>
          <cell r="F165">
            <v>94</v>
          </cell>
        </row>
        <row r="166">
          <cell r="E166" t="str">
            <v>Poland</v>
          </cell>
          <cell r="F166">
            <v>2323</v>
          </cell>
        </row>
        <row r="167">
          <cell r="E167" t="str">
            <v>Romania</v>
          </cell>
          <cell r="F167">
            <v>1264</v>
          </cell>
        </row>
        <row r="168">
          <cell r="E168" t="str">
            <v>Czechia</v>
          </cell>
          <cell r="F168" t="str">
            <v xml:space="preserve"> </v>
          </cell>
        </row>
        <row r="169">
          <cell r="E169" t="str">
            <v>Hungary</v>
          </cell>
          <cell r="F169">
            <v>1682</v>
          </cell>
        </row>
        <row r="170">
          <cell r="E170" t="str">
            <v>Belarus</v>
          </cell>
          <cell r="F170">
            <v>198</v>
          </cell>
        </row>
        <row r="171">
          <cell r="E171" t="str">
            <v>Bulgaria</v>
          </cell>
          <cell r="F171">
            <v>2002</v>
          </cell>
        </row>
        <row r="172">
          <cell r="E172" t="str">
            <v>Slovakia</v>
          </cell>
          <cell r="F172">
            <v>277</v>
          </cell>
        </row>
        <row r="173">
          <cell r="E173" t="str">
            <v>Moldova</v>
          </cell>
          <cell r="F173">
            <v>78</v>
          </cell>
        </row>
        <row r="174">
          <cell r="E174" t="str">
            <v>Crimea</v>
          </cell>
          <cell r="F174" t="str">
            <v xml:space="preserve"> </v>
          </cell>
        </row>
        <row r="175">
          <cell r="E175" t="str">
            <v>United Kingdom</v>
          </cell>
          <cell r="F175">
            <v>54976</v>
          </cell>
        </row>
        <row r="176">
          <cell r="E176" t="str">
            <v>Sweden</v>
          </cell>
          <cell r="F176">
            <v>400</v>
          </cell>
        </row>
        <row r="177">
          <cell r="E177" t="str">
            <v>Denmark</v>
          </cell>
          <cell r="F177">
            <v>252</v>
          </cell>
        </row>
        <row r="178">
          <cell r="E178" t="str">
            <v>Finland</v>
          </cell>
          <cell r="F178">
            <v>298</v>
          </cell>
        </row>
        <row r="179">
          <cell r="E179" t="str">
            <v>Norway</v>
          </cell>
          <cell r="F179">
            <v>463</v>
          </cell>
        </row>
        <row r="180">
          <cell r="E180" t="str">
            <v>Ireland</v>
          </cell>
          <cell r="F180">
            <v>5193</v>
          </cell>
        </row>
        <row r="181">
          <cell r="E181" t="str">
            <v>Lithuania</v>
          </cell>
          <cell r="F181">
            <v>360</v>
          </cell>
        </row>
        <row r="182">
          <cell r="E182" t="str">
            <v>Latvia</v>
          </cell>
          <cell r="F182">
            <v>5</v>
          </cell>
        </row>
        <row r="183">
          <cell r="E183" t="str">
            <v>Estonia</v>
          </cell>
          <cell r="F183">
            <v>261</v>
          </cell>
        </row>
        <row r="184">
          <cell r="E184" t="str">
            <v>Iceland</v>
          </cell>
          <cell r="F184">
            <v>875</v>
          </cell>
        </row>
        <row r="185">
          <cell r="E185" t="str">
            <v>Isle of Man</v>
          </cell>
          <cell r="F185">
            <v>122</v>
          </cell>
        </row>
        <row r="186">
          <cell r="E186" t="str">
            <v>Faroe Islands</v>
          </cell>
          <cell r="F186">
            <v>12</v>
          </cell>
        </row>
        <row r="187">
          <cell r="E187" t="str">
            <v>Aland Islands</v>
          </cell>
          <cell r="F187">
            <v>1578</v>
          </cell>
        </row>
        <row r="188">
          <cell r="E188" t="str">
            <v>Svalbard &amp; Jan Mayen Islands</v>
          </cell>
          <cell r="F188">
            <v>1</v>
          </cell>
        </row>
        <row r="189">
          <cell r="E189" t="str">
            <v>Italy</v>
          </cell>
          <cell r="F189">
            <v>102300</v>
          </cell>
        </row>
        <row r="190">
          <cell r="E190" t="str">
            <v>Spain</v>
          </cell>
          <cell r="F190">
            <v>55293</v>
          </cell>
        </row>
        <row r="191">
          <cell r="E191" t="str">
            <v>Greece</v>
          </cell>
          <cell r="F191">
            <v>19825</v>
          </cell>
        </row>
        <row r="192">
          <cell r="E192" t="str">
            <v>Portugal</v>
          </cell>
          <cell r="F192">
            <v>19737</v>
          </cell>
        </row>
        <row r="193">
          <cell r="E193" t="str">
            <v>Serbia</v>
          </cell>
          <cell r="F193">
            <v>656</v>
          </cell>
        </row>
        <row r="194">
          <cell r="E194" t="str">
            <v>Croatia</v>
          </cell>
          <cell r="F194">
            <v>49911</v>
          </cell>
        </row>
        <row r="195">
          <cell r="E195" t="str">
            <v>Bosnia &amp; Herzegovina</v>
          </cell>
          <cell r="F195">
            <v>665</v>
          </cell>
        </row>
        <row r="196">
          <cell r="E196" t="str">
            <v>Albania</v>
          </cell>
          <cell r="F196">
            <v>472</v>
          </cell>
        </row>
        <row r="197">
          <cell r="E197" t="str">
            <v>Republic of Macedonia</v>
          </cell>
          <cell r="F197">
            <v>162</v>
          </cell>
        </row>
        <row r="198">
          <cell r="E198" t="str">
            <v>Slovenia</v>
          </cell>
          <cell r="F198">
            <v>1137</v>
          </cell>
        </row>
        <row r="199">
          <cell r="E199" t="str">
            <v>Montenegro</v>
          </cell>
          <cell r="F199">
            <v>1360</v>
          </cell>
        </row>
        <row r="200">
          <cell r="E200" t="str">
            <v>Malta</v>
          </cell>
          <cell r="F200">
            <v>2232</v>
          </cell>
        </row>
        <row r="201">
          <cell r="E201" t="str">
            <v>Andorra</v>
          </cell>
          <cell r="F201">
            <v>92</v>
          </cell>
        </row>
        <row r="202">
          <cell r="E202" t="str">
            <v>Gibraltar</v>
          </cell>
          <cell r="F202">
            <v>699</v>
          </cell>
        </row>
        <row r="203">
          <cell r="E203" t="str">
            <v>San Marino</v>
          </cell>
          <cell r="F203">
            <v>609</v>
          </cell>
        </row>
        <row r="204">
          <cell r="E204" t="str">
            <v>Kosovo</v>
          </cell>
          <cell r="F204">
            <v>34</v>
          </cell>
        </row>
        <row r="205">
          <cell r="E205" t="str">
            <v>Germany</v>
          </cell>
          <cell r="F205">
            <v>4960</v>
          </cell>
        </row>
        <row r="206">
          <cell r="E206" t="str">
            <v>France</v>
          </cell>
          <cell r="F206">
            <v>63611</v>
          </cell>
        </row>
        <row r="207">
          <cell r="E207" t="str">
            <v>Netherlands</v>
          </cell>
          <cell r="F207">
            <v>2422</v>
          </cell>
        </row>
        <row r="208">
          <cell r="E208" t="str">
            <v>Belgium</v>
          </cell>
          <cell r="F208">
            <v>1576</v>
          </cell>
        </row>
        <row r="209">
          <cell r="E209" t="str">
            <v>Austria</v>
          </cell>
          <cell r="F209">
            <v>3786</v>
          </cell>
        </row>
        <row r="210">
          <cell r="E210" t="str">
            <v>Switzerland</v>
          </cell>
          <cell r="F210">
            <v>6608</v>
          </cell>
        </row>
        <row r="211">
          <cell r="E211" t="str">
            <v>Luxembourg</v>
          </cell>
          <cell r="F211">
            <v>207</v>
          </cell>
        </row>
        <row r="212">
          <cell r="E212" t="str">
            <v>Monaco</v>
          </cell>
          <cell r="F212">
            <v>3817</v>
          </cell>
        </row>
        <row r="213">
          <cell r="E213" t="str">
            <v>Liechtenstein</v>
          </cell>
          <cell r="F213">
            <v>161</v>
          </cell>
        </row>
        <row r="214">
          <cell r="E214" t="str">
            <v>Australia</v>
          </cell>
          <cell r="F214">
            <v>15518</v>
          </cell>
        </row>
        <row r="215">
          <cell r="E215" t="str">
            <v>New Zealand</v>
          </cell>
          <cell r="F215">
            <v>1578</v>
          </cell>
        </row>
        <row r="216">
          <cell r="E216" t="str">
            <v>Papua New Guinea</v>
          </cell>
          <cell r="F216">
            <v>3</v>
          </cell>
        </row>
        <row r="217">
          <cell r="E217" t="str">
            <v>Fiji</v>
          </cell>
          <cell r="F217">
            <v>110</v>
          </cell>
        </row>
        <row r="218">
          <cell r="E218" t="str">
            <v>Solomon Islands</v>
          </cell>
          <cell r="F218">
            <v>1</v>
          </cell>
        </row>
        <row r="219">
          <cell r="E219" t="str">
            <v>New Caledonia</v>
          </cell>
          <cell r="F219">
            <v>31</v>
          </cell>
        </row>
        <row r="220">
          <cell r="E220" t="str">
            <v>Vanuatu</v>
          </cell>
          <cell r="F220">
            <v>83</v>
          </cell>
        </row>
        <row r="221">
          <cell r="E221" t="str">
            <v>Guam</v>
          </cell>
          <cell r="F221">
            <v>30</v>
          </cell>
        </row>
        <row r="222">
          <cell r="E222" t="str">
            <v>Kiribati</v>
          </cell>
          <cell r="F222">
            <v>4</v>
          </cell>
        </row>
        <row r="223">
          <cell r="E223" t="str">
            <v>Northern Mariana Islands</v>
          </cell>
          <cell r="F223">
            <v>9</v>
          </cell>
        </row>
        <row r="224">
          <cell r="E224" t="str">
            <v>Marshall Islands</v>
          </cell>
          <cell r="F224">
            <v>289</v>
          </cell>
        </row>
        <row r="225">
          <cell r="E225" t="str">
            <v>Palau</v>
          </cell>
          <cell r="F225">
            <v>1465</v>
          </cell>
        </row>
        <row r="226">
          <cell r="E226" t="str">
            <v>Nauru</v>
          </cell>
          <cell r="F226" t="str">
            <v xml:space="preserve"> </v>
          </cell>
        </row>
        <row r="227">
          <cell r="E227" t="str">
            <v>Micronesia</v>
          </cell>
          <cell r="F227" t="str">
            <v xml:space="preserve"> </v>
          </cell>
        </row>
        <row r="228">
          <cell r="E228" t="str">
            <v>French Polynesia</v>
          </cell>
          <cell r="F228">
            <v>201</v>
          </cell>
        </row>
        <row r="229">
          <cell r="E229" t="str">
            <v>Samoa</v>
          </cell>
          <cell r="F229">
            <v>8</v>
          </cell>
        </row>
        <row r="230">
          <cell r="E230" t="str">
            <v>Tonga</v>
          </cell>
          <cell r="F230">
            <v>13</v>
          </cell>
        </row>
        <row r="231">
          <cell r="E231" t="str">
            <v>American Samoa</v>
          </cell>
          <cell r="F231">
            <v>75</v>
          </cell>
        </row>
        <row r="232">
          <cell r="E232" t="str">
            <v>Cook Islands</v>
          </cell>
          <cell r="F232">
            <v>69</v>
          </cell>
        </row>
        <row r="233">
          <cell r="E233" t="str">
            <v>Tuvalu</v>
          </cell>
          <cell r="F233">
            <v>2</v>
          </cell>
        </row>
        <row r="234">
          <cell r="E234" t="str">
            <v>Niue</v>
          </cell>
          <cell r="F234">
            <v>1</v>
          </cell>
        </row>
        <row r="235">
          <cell r="E235" t="str">
            <v>Tokelau</v>
          </cell>
          <cell r="F235" t="str">
            <v xml:space="preserve"> </v>
          </cell>
        </row>
        <row r="236">
          <cell r="E236" t="str">
            <v>Pitcairn</v>
          </cell>
          <cell r="F236" t="str">
            <v xml:space="preserve"> </v>
          </cell>
        </row>
        <row r="237">
          <cell r="E237" t="str">
            <v>Mumbai</v>
          </cell>
          <cell r="F237">
            <v>236</v>
          </cell>
        </row>
        <row r="238">
          <cell r="E238" t="str">
            <v>Delhi</v>
          </cell>
          <cell r="F238">
            <v>494</v>
          </cell>
        </row>
        <row r="239">
          <cell r="E239" t="str">
            <v>Bangalore</v>
          </cell>
          <cell r="F239">
            <v>519</v>
          </cell>
        </row>
        <row r="240">
          <cell r="E240" t="str">
            <v>Hyderabad</v>
          </cell>
          <cell r="F240">
            <v>93</v>
          </cell>
        </row>
        <row r="241">
          <cell r="E241" t="str">
            <v>Ahmedabad</v>
          </cell>
          <cell r="F241">
            <v>14</v>
          </cell>
        </row>
        <row r="242">
          <cell r="E242" t="str">
            <v>Chennai</v>
          </cell>
          <cell r="F242">
            <v>132</v>
          </cell>
        </row>
        <row r="243">
          <cell r="E243" t="str">
            <v>Kolkata</v>
          </cell>
          <cell r="F243">
            <v>90</v>
          </cell>
        </row>
        <row r="244">
          <cell r="E244" t="str">
            <v>Surat</v>
          </cell>
          <cell r="F244">
            <v>2401</v>
          </cell>
        </row>
        <row r="245">
          <cell r="E245" t="str">
            <v>Pune</v>
          </cell>
          <cell r="F245">
            <v>344</v>
          </cell>
        </row>
        <row r="246">
          <cell r="E246" t="str">
            <v>Jaipur</v>
          </cell>
          <cell r="F246">
            <v>248</v>
          </cell>
        </row>
        <row r="247">
          <cell r="E247" t="str">
            <v>Lucknow</v>
          </cell>
          <cell r="F247">
            <v>18</v>
          </cell>
        </row>
        <row r="248">
          <cell r="E248" t="str">
            <v>Kanpur</v>
          </cell>
          <cell r="F248">
            <v>2</v>
          </cell>
        </row>
        <row r="249">
          <cell r="E249" t="str">
            <v>Nagpur</v>
          </cell>
          <cell r="F249">
            <v>7</v>
          </cell>
        </row>
        <row r="250">
          <cell r="E250" t="str">
            <v>Visakhapatnam</v>
          </cell>
          <cell r="F250">
            <v>3</v>
          </cell>
        </row>
        <row r="251">
          <cell r="E251" t="str">
            <v>Indore</v>
          </cell>
          <cell r="F251">
            <v>6</v>
          </cell>
        </row>
        <row r="252">
          <cell r="E252" t="str">
            <v>Thane</v>
          </cell>
          <cell r="F252">
            <v>545</v>
          </cell>
        </row>
        <row r="253">
          <cell r="E253" t="str">
            <v>Bhopal</v>
          </cell>
          <cell r="F253">
            <v>6</v>
          </cell>
        </row>
        <row r="254">
          <cell r="E254" t="str">
            <v>Pimpri-Chinchwad</v>
          </cell>
          <cell r="F254">
            <v>111</v>
          </cell>
        </row>
        <row r="255">
          <cell r="E255" t="str">
            <v>Patna</v>
          </cell>
          <cell r="F255">
            <v>4</v>
          </cell>
        </row>
        <row r="256">
          <cell r="E256" t="str">
            <v>Vadodara</v>
          </cell>
          <cell r="F256">
            <v>8</v>
          </cell>
        </row>
        <row r="257">
          <cell r="E257" t="str">
            <v>Ghaziabad</v>
          </cell>
          <cell r="F257">
            <v>336</v>
          </cell>
        </row>
        <row r="258">
          <cell r="E258" t="str">
            <v>Ludhiana</v>
          </cell>
          <cell r="F258">
            <v>1</v>
          </cell>
        </row>
        <row r="259">
          <cell r="E259" t="str">
            <v>Coimbatore</v>
          </cell>
          <cell r="F259">
            <v>25</v>
          </cell>
        </row>
        <row r="260">
          <cell r="E260" t="str">
            <v>Agra</v>
          </cell>
          <cell r="F260">
            <v>31</v>
          </cell>
        </row>
        <row r="261">
          <cell r="E261" t="str">
            <v>Madurai</v>
          </cell>
          <cell r="F261">
            <v>35</v>
          </cell>
        </row>
        <row r="262">
          <cell r="E262" t="str">
            <v>Nashik</v>
          </cell>
          <cell r="F262">
            <v>24</v>
          </cell>
        </row>
        <row r="263">
          <cell r="E263" t="str">
            <v>Faridabad</v>
          </cell>
          <cell r="F263">
            <v>397</v>
          </cell>
        </row>
        <row r="264">
          <cell r="E264" t="str">
            <v>Meerut</v>
          </cell>
          <cell r="F264" t="str">
            <v xml:space="preserve"> </v>
          </cell>
        </row>
        <row r="265">
          <cell r="E265" t="str">
            <v>Rajkot</v>
          </cell>
          <cell r="F265">
            <v>4</v>
          </cell>
        </row>
        <row r="266">
          <cell r="E266" t="str">
            <v>Kalyan-Dombivali</v>
          </cell>
          <cell r="F266">
            <v>140</v>
          </cell>
        </row>
        <row r="267">
          <cell r="E267" t="str">
            <v>Vasai-Virar</v>
          </cell>
          <cell r="F267">
            <v>109</v>
          </cell>
        </row>
        <row r="268">
          <cell r="E268" t="str">
            <v>Varanasi</v>
          </cell>
          <cell r="F268">
            <v>45</v>
          </cell>
        </row>
        <row r="269">
          <cell r="E269" t="str">
            <v>Srinagar</v>
          </cell>
          <cell r="F269">
            <v>177</v>
          </cell>
        </row>
        <row r="270">
          <cell r="E270" t="str">
            <v>Aurangabad</v>
          </cell>
          <cell r="F270">
            <v>7</v>
          </cell>
        </row>
        <row r="271">
          <cell r="E271" t="str">
            <v>Dhanbad</v>
          </cell>
          <cell r="F271" t="str">
            <v xml:space="preserve"> </v>
          </cell>
        </row>
        <row r="272">
          <cell r="E272" t="str">
            <v>Amritsar</v>
          </cell>
          <cell r="F272">
            <v>25</v>
          </cell>
        </row>
        <row r="273">
          <cell r="E273" t="str">
            <v>Navi Mumbai</v>
          </cell>
          <cell r="F273">
            <v>195</v>
          </cell>
        </row>
        <row r="274">
          <cell r="E274" t="str">
            <v>Allahabad</v>
          </cell>
          <cell r="F274">
            <v>2</v>
          </cell>
        </row>
        <row r="275">
          <cell r="E275" t="str">
            <v>Ranchi</v>
          </cell>
          <cell r="F275">
            <v>12</v>
          </cell>
        </row>
        <row r="276">
          <cell r="E276" t="str">
            <v>Howrah</v>
          </cell>
          <cell r="F276">
            <v>40</v>
          </cell>
        </row>
        <row r="277">
          <cell r="E277" t="str">
            <v>Jabalpur</v>
          </cell>
          <cell r="F277">
            <v>1</v>
          </cell>
        </row>
        <row r="278">
          <cell r="E278" t="str">
            <v>Gwalior</v>
          </cell>
          <cell r="F278">
            <v>3</v>
          </cell>
        </row>
        <row r="279">
          <cell r="E279" t="str">
            <v>Vijayawada</v>
          </cell>
          <cell r="F279">
            <v>1</v>
          </cell>
        </row>
        <row r="280">
          <cell r="E280" t="str">
            <v>Jodhpur</v>
          </cell>
          <cell r="F280">
            <v>22</v>
          </cell>
        </row>
        <row r="281">
          <cell r="E281" t="str">
            <v>Raipur</v>
          </cell>
          <cell r="F281">
            <v>2</v>
          </cell>
        </row>
        <row r="282">
          <cell r="E282" t="str">
            <v>Kota</v>
          </cell>
          <cell r="F282">
            <v>5630</v>
          </cell>
        </row>
        <row r="283">
          <cell r="E283" t="str">
            <v>Guwahati</v>
          </cell>
          <cell r="F283">
            <v>33</v>
          </cell>
        </row>
        <row r="284">
          <cell r="E284" t="str">
            <v>Chandigarh</v>
          </cell>
          <cell r="F284">
            <v>70</v>
          </cell>
        </row>
        <row r="285">
          <cell r="E285" t="str">
            <v>Thiruvananthapuram</v>
          </cell>
          <cell r="F285">
            <v>126</v>
          </cell>
        </row>
        <row r="286">
          <cell r="E286" t="str">
            <v>Solapur</v>
          </cell>
          <cell r="F286" t="str">
            <v xml:space="preserve"> </v>
          </cell>
        </row>
      </sheetData>
      <sheetData sheetId="7">
        <row r="1">
          <cell r="E1" t="str">
            <v>State</v>
          </cell>
          <cell r="F1" t="str">
            <v>Number of Rentals</v>
          </cell>
        </row>
        <row r="2">
          <cell r="E2" t="str">
            <v>Alabama</v>
          </cell>
          <cell r="F2">
            <v>3774</v>
          </cell>
        </row>
        <row r="3">
          <cell r="E3" t="str">
            <v>Alaska</v>
          </cell>
          <cell r="F3">
            <v>573</v>
          </cell>
        </row>
        <row r="4">
          <cell r="E4" t="str">
            <v>Arizona</v>
          </cell>
          <cell r="F4">
            <v>3413</v>
          </cell>
        </row>
        <row r="5">
          <cell r="E5" t="str">
            <v>Arkansas</v>
          </cell>
          <cell r="F5">
            <v>478</v>
          </cell>
        </row>
        <row r="6">
          <cell r="E6" t="str">
            <v>California</v>
          </cell>
          <cell r="F6">
            <v>16386</v>
          </cell>
        </row>
        <row r="7">
          <cell r="E7" t="str">
            <v>Colorado</v>
          </cell>
          <cell r="F7">
            <v>9738</v>
          </cell>
        </row>
        <row r="8">
          <cell r="E8" t="str">
            <v>Connecticut</v>
          </cell>
          <cell r="F8">
            <v>163</v>
          </cell>
        </row>
        <row r="9">
          <cell r="E9" t="str">
            <v>Delaware</v>
          </cell>
          <cell r="F9">
            <v>849</v>
          </cell>
        </row>
        <row r="10">
          <cell r="E10" t="str">
            <v>Florida</v>
          </cell>
          <cell r="F10">
            <v>47597</v>
          </cell>
        </row>
        <row r="11">
          <cell r="E11" t="str">
            <v>Georgia</v>
          </cell>
          <cell r="F11">
            <v>2381</v>
          </cell>
        </row>
        <row r="12">
          <cell r="E12" t="str">
            <v>Hawaii</v>
          </cell>
          <cell r="F12">
            <v>8557</v>
          </cell>
        </row>
        <row r="13">
          <cell r="E13" t="str">
            <v>Idaho</v>
          </cell>
          <cell r="F13">
            <v>1180</v>
          </cell>
        </row>
        <row r="14">
          <cell r="E14" t="str">
            <v>Illinois</v>
          </cell>
          <cell r="F14">
            <v>185</v>
          </cell>
        </row>
        <row r="15">
          <cell r="E15" t="str">
            <v>Indiana</v>
          </cell>
          <cell r="F15">
            <v>302</v>
          </cell>
        </row>
        <row r="16">
          <cell r="E16" t="str">
            <v>Iowa</v>
          </cell>
          <cell r="F16">
            <v>64</v>
          </cell>
        </row>
        <row r="17">
          <cell r="E17" t="str">
            <v>Kansas</v>
          </cell>
          <cell r="F17">
            <v>322</v>
          </cell>
        </row>
        <row r="18">
          <cell r="E18" t="str">
            <v>Kentucky</v>
          </cell>
          <cell r="F18">
            <v>341</v>
          </cell>
        </row>
        <row r="19">
          <cell r="E19" t="str">
            <v>Louisiana</v>
          </cell>
          <cell r="F19">
            <v>1027</v>
          </cell>
        </row>
        <row r="20">
          <cell r="E20" t="str">
            <v>Maine</v>
          </cell>
          <cell r="F20">
            <v>2572</v>
          </cell>
        </row>
        <row r="21">
          <cell r="E21" t="str">
            <v>Maryland</v>
          </cell>
          <cell r="F21">
            <v>1614</v>
          </cell>
        </row>
        <row r="22">
          <cell r="E22" t="str">
            <v>Massachusetts</v>
          </cell>
          <cell r="F22">
            <v>6373</v>
          </cell>
        </row>
        <row r="23">
          <cell r="E23" t="str">
            <v>Michigan</v>
          </cell>
          <cell r="F23">
            <v>1420</v>
          </cell>
        </row>
        <row r="24">
          <cell r="E24" t="str">
            <v>Minnesota</v>
          </cell>
          <cell r="F24">
            <v>428</v>
          </cell>
        </row>
        <row r="25">
          <cell r="E25" t="str">
            <v>Mississippi</v>
          </cell>
          <cell r="F25">
            <v>520</v>
          </cell>
        </row>
        <row r="26">
          <cell r="E26" t="str">
            <v>Missouri</v>
          </cell>
          <cell r="F26">
            <v>1457</v>
          </cell>
        </row>
        <row r="27">
          <cell r="E27" t="str">
            <v>Montana</v>
          </cell>
          <cell r="F27">
            <v>1042</v>
          </cell>
        </row>
        <row r="28">
          <cell r="E28" t="str">
            <v>Nebraska</v>
          </cell>
          <cell r="F28">
            <v>33</v>
          </cell>
        </row>
        <row r="29">
          <cell r="E29" t="str">
            <v>Nevada</v>
          </cell>
          <cell r="F29">
            <v>1126</v>
          </cell>
        </row>
        <row r="30">
          <cell r="E30" t="str">
            <v>New Hampshire</v>
          </cell>
          <cell r="F30">
            <v>959</v>
          </cell>
        </row>
        <row r="31">
          <cell r="E31" t="str">
            <v>New Jersey</v>
          </cell>
          <cell r="F31">
            <v>3707</v>
          </cell>
        </row>
        <row r="32">
          <cell r="E32" t="str">
            <v>New Mexico</v>
          </cell>
          <cell r="F32">
            <v>1289</v>
          </cell>
        </row>
        <row r="33">
          <cell r="E33" t="str">
            <v>New York</v>
          </cell>
          <cell r="F33">
            <v>4357</v>
          </cell>
        </row>
        <row r="34">
          <cell r="E34" t="str">
            <v>North Carolina</v>
          </cell>
          <cell r="F34">
            <v>5956</v>
          </cell>
        </row>
        <row r="35">
          <cell r="E35" t="str">
            <v>Ohio</v>
          </cell>
          <cell r="F35">
            <v>657</v>
          </cell>
        </row>
        <row r="36">
          <cell r="E36" t="str">
            <v>Oklahoma</v>
          </cell>
          <cell r="F36">
            <v>321</v>
          </cell>
        </row>
        <row r="37">
          <cell r="E37" t="str">
            <v>Oregon</v>
          </cell>
          <cell r="F37">
            <v>4025</v>
          </cell>
        </row>
        <row r="38">
          <cell r="E38" t="str">
            <v>Pennsylvania</v>
          </cell>
          <cell r="F38">
            <v>1404</v>
          </cell>
        </row>
        <row r="39">
          <cell r="E39" t="str">
            <v>Rhode Island</v>
          </cell>
          <cell r="F39">
            <v>228</v>
          </cell>
        </row>
        <row r="40">
          <cell r="E40" t="str">
            <v>South Carolina</v>
          </cell>
          <cell r="F40">
            <v>6555</v>
          </cell>
        </row>
        <row r="41">
          <cell r="E41" t="str">
            <v>South Dakota</v>
          </cell>
          <cell r="F41">
            <v>322</v>
          </cell>
        </row>
        <row r="42">
          <cell r="E42" t="str">
            <v>Tennessee</v>
          </cell>
          <cell r="F42">
            <v>4930</v>
          </cell>
        </row>
        <row r="43">
          <cell r="E43" t="str">
            <v>Texas</v>
          </cell>
          <cell r="F43">
            <v>6548</v>
          </cell>
        </row>
        <row r="44">
          <cell r="E44" t="str">
            <v>Utah</v>
          </cell>
          <cell r="F44">
            <v>3119</v>
          </cell>
        </row>
        <row r="45">
          <cell r="E45" t="str">
            <v>Vermont</v>
          </cell>
          <cell r="F45">
            <v>1049</v>
          </cell>
        </row>
        <row r="46">
          <cell r="E46" t="str">
            <v>Virginia</v>
          </cell>
          <cell r="F46">
            <v>1708</v>
          </cell>
        </row>
        <row r="47">
          <cell r="E47" t="str">
            <v>Washington</v>
          </cell>
          <cell r="F47">
            <v>2494</v>
          </cell>
        </row>
        <row r="48">
          <cell r="E48" t="str">
            <v>West Virginia</v>
          </cell>
          <cell r="F48">
            <v>637</v>
          </cell>
        </row>
        <row r="49">
          <cell r="E49" t="str">
            <v>Wisconsin</v>
          </cell>
          <cell r="F49">
            <v>908</v>
          </cell>
        </row>
        <row r="50">
          <cell r="E50" t="str">
            <v>Wyoming</v>
          </cell>
          <cell r="F50">
            <v>709</v>
          </cell>
        </row>
        <row r="51">
          <cell r="E51" t="str">
            <v>District of Columbia</v>
          </cell>
          <cell r="F51">
            <v>756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pkey_data_global"/>
      <sheetName val="Flipkey_data_US"/>
      <sheetName val="FlipkeyData_26_04_18"/>
    </sheetNames>
    <sheetDataSet>
      <sheetData sheetId="0">
        <row r="1">
          <cell r="E1" t="str">
            <v>State</v>
          </cell>
          <cell r="F1" t="str">
            <v>Number of Rentals</v>
          </cell>
        </row>
        <row r="2">
          <cell r="E2" t="str">
            <v>Ethiopia</v>
          </cell>
          <cell r="F2">
            <v>74</v>
          </cell>
        </row>
        <row r="3">
          <cell r="E3" t="str">
            <v>Tanzania</v>
          </cell>
          <cell r="F3">
            <v>301</v>
          </cell>
        </row>
        <row r="4">
          <cell r="E4" t="str">
            <v>Kenya</v>
          </cell>
          <cell r="F4">
            <v>879</v>
          </cell>
        </row>
        <row r="5">
          <cell r="E5" t="str">
            <v>Uganda</v>
          </cell>
          <cell r="F5">
            <v>130</v>
          </cell>
        </row>
        <row r="6">
          <cell r="E6" t="str">
            <v>Mozambique</v>
          </cell>
          <cell r="F6">
            <v>115</v>
          </cell>
        </row>
        <row r="7">
          <cell r="E7" t="str">
            <v>Madagascar</v>
          </cell>
          <cell r="F7">
            <v>166</v>
          </cell>
        </row>
        <row r="8">
          <cell r="E8" t="str">
            <v>Malawi</v>
          </cell>
          <cell r="F8">
            <v>17</v>
          </cell>
        </row>
        <row r="9">
          <cell r="E9" t="str">
            <v>Zambia</v>
          </cell>
          <cell r="F9">
            <v>35</v>
          </cell>
        </row>
        <row r="10">
          <cell r="E10" t="str">
            <v>Zimbabwe</v>
          </cell>
          <cell r="F10">
            <v>155</v>
          </cell>
        </row>
        <row r="11">
          <cell r="E11" t="str">
            <v>Somalia</v>
          </cell>
          <cell r="F11">
            <v>2</v>
          </cell>
        </row>
        <row r="12">
          <cell r="E12" t="str">
            <v>Rwanda</v>
          </cell>
          <cell r="F12">
            <v>35</v>
          </cell>
        </row>
        <row r="13">
          <cell r="E13" t="str">
            <v>Burundi</v>
          </cell>
          <cell r="F13">
            <v>5</v>
          </cell>
        </row>
        <row r="14">
          <cell r="E14" t="str">
            <v>Eritrea</v>
          </cell>
          <cell r="F14">
            <v>1</v>
          </cell>
        </row>
        <row r="15">
          <cell r="E15" t="str">
            <v>Mauritius</v>
          </cell>
          <cell r="F15">
            <v>1174</v>
          </cell>
        </row>
        <row r="16">
          <cell r="E16" t="str">
            <v>Djibouti</v>
          </cell>
          <cell r="F16" t="str">
            <v xml:space="preserve"> </v>
          </cell>
        </row>
        <row r="17">
          <cell r="E17" t="str">
            <v>Comoros</v>
          </cell>
          <cell r="F17">
            <v>3</v>
          </cell>
        </row>
        <row r="18">
          <cell r="E18" t="str">
            <v>Mayotte</v>
          </cell>
          <cell r="F18">
            <v>7</v>
          </cell>
        </row>
        <row r="19">
          <cell r="E19" t="str">
            <v>Seychelles</v>
          </cell>
          <cell r="F19">
            <v>206</v>
          </cell>
        </row>
        <row r="20">
          <cell r="E20" t="str">
            <v>Reunion</v>
          </cell>
          <cell r="F20">
            <v>17173</v>
          </cell>
        </row>
        <row r="21">
          <cell r="E21" t="str">
            <v>Congo</v>
          </cell>
          <cell r="F21">
            <v>36</v>
          </cell>
        </row>
        <row r="22">
          <cell r="E22" t="str">
            <v>Angola</v>
          </cell>
          <cell r="F22">
            <v>81</v>
          </cell>
        </row>
        <row r="23">
          <cell r="E23" t="str">
            <v>Cameroon</v>
          </cell>
          <cell r="F23">
            <v>117</v>
          </cell>
        </row>
        <row r="24">
          <cell r="E24" t="str">
            <v>Chad</v>
          </cell>
          <cell r="F24">
            <v>322</v>
          </cell>
        </row>
        <row r="25">
          <cell r="E25" t="str">
            <v>Democratic Republic of Congo</v>
          </cell>
          <cell r="F25" t="str">
            <v xml:space="preserve"> </v>
          </cell>
        </row>
        <row r="26">
          <cell r="E26" t="str">
            <v>Central African Republic</v>
          </cell>
          <cell r="F26">
            <v>1</v>
          </cell>
        </row>
        <row r="27">
          <cell r="E27" t="str">
            <v>Gabon</v>
          </cell>
          <cell r="F27">
            <v>6</v>
          </cell>
        </row>
        <row r="28">
          <cell r="E28" t="str">
            <v>Equatorial Guinea</v>
          </cell>
          <cell r="F28" t="str">
            <v xml:space="preserve"> </v>
          </cell>
        </row>
        <row r="29">
          <cell r="E29" t="str">
            <v>Sao Tome &amp; Principe</v>
          </cell>
          <cell r="F29">
            <v>12</v>
          </cell>
        </row>
        <row r="30">
          <cell r="E30" t="str">
            <v>Egypt</v>
          </cell>
          <cell r="F30">
            <v>647</v>
          </cell>
        </row>
        <row r="31">
          <cell r="E31" t="str">
            <v>Algeria</v>
          </cell>
          <cell r="F31">
            <v>56</v>
          </cell>
        </row>
        <row r="32">
          <cell r="E32" t="str">
            <v>Sudan</v>
          </cell>
          <cell r="F32" t="str">
            <v xml:space="preserve"> </v>
          </cell>
        </row>
        <row r="33">
          <cell r="E33" t="str">
            <v>Morocco</v>
          </cell>
          <cell r="F33">
            <v>2664</v>
          </cell>
        </row>
        <row r="34">
          <cell r="E34" t="str">
            <v>Tunisia</v>
          </cell>
          <cell r="F34">
            <v>34</v>
          </cell>
        </row>
        <row r="35">
          <cell r="E35" t="str">
            <v>Libya</v>
          </cell>
          <cell r="F35" t="str">
            <v xml:space="preserve"> </v>
          </cell>
        </row>
        <row r="36">
          <cell r="E36" t="str">
            <v>Western Sahara</v>
          </cell>
          <cell r="F36">
            <v>6</v>
          </cell>
        </row>
        <row r="37">
          <cell r="E37" t="str">
            <v>South Africa</v>
          </cell>
          <cell r="F37">
            <v>4476</v>
          </cell>
        </row>
        <row r="38">
          <cell r="E38" t="str">
            <v>Namibia</v>
          </cell>
          <cell r="F38">
            <v>47</v>
          </cell>
        </row>
        <row r="39">
          <cell r="E39" t="str">
            <v>Botswana</v>
          </cell>
          <cell r="F39">
            <v>34</v>
          </cell>
        </row>
        <row r="40">
          <cell r="E40" t="str">
            <v>Lesotho</v>
          </cell>
          <cell r="F40">
            <v>2</v>
          </cell>
        </row>
        <row r="41">
          <cell r="E41" t="str">
            <v>Swaziland</v>
          </cell>
          <cell r="F41">
            <v>7</v>
          </cell>
        </row>
        <row r="42">
          <cell r="E42" t="str">
            <v>Nigeria</v>
          </cell>
          <cell r="F42">
            <v>174</v>
          </cell>
        </row>
        <row r="43">
          <cell r="E43" t="str">
            <v>Ghana</v>
          </cell>
          <cell r="F43">
            <v>220</v>
          </cell>
        </row>
        <row r="44">
          <cell r="E44" t="str">
            <v>Ivory Coast</v>
          </cell>
          <cell r="F44">
            <v>57</v>
          </cell>
        </row>
        <row r="45">
          <cell r="E45" t="str">
            <v>Niger</v>
          </cell>
          <cell r="F45">
            <v>174</v>
          </cell>
        </row>
        <row r="46">
          <cell r="E46" t="str">
            <v>Burkina Faso</v>
          </cell>
          <cell r="F46">
            <v>9</v>
          </cell>
        </row>
        <row r="47">
          <cell r="E47" t="str">
            <v>Mali</v>
          </cell>
          <cell r="F47">
            <v>4409</v>
          </cell>
        </row>
        <row r="48">
          <cell r="E48" t="str">
            <v>Senegal</v>
          </cell>
          <cell r="F48">
            <v>247</v>
          </cell>
        </row>
        <row r="49">
          <cell r="E49" t="str">
            <v>Guinea</v>
          </cell>
          <cell r="F49">
            <v>6</v>
          </cell>
        </row>
        <row r="50">
          <cell r="E50" t="str">
            <v>Benin</v>
          </cell>
          <cell r="F50">
            <v>31</v>
          </cell>
        </row>
        <row r="51">
          <cell r="E51" t="str">
            <v>Togo</v>
          </cell>
          <cell r="F51">
            <v>41</v>
          </cell>
        </row>
        <row r="52">
          <cell r="E52" t="str">
            <v>Sierra Leone</v>
          </cell>
          <cell r="F52">
            <v>5</v>
          </cell>
        </row>
        <row r="53">
          <cell r="E53" t="str">
            <v>Liberia</v>
          </cell>
          <cell r="F53">
            <v>370</v>
          </cell>
        </row>
        <row r="54">
          <cell r="E54" t="str">
            <v>Mauritania</v>
          </cell>
          <cell r="F54" t="str">
            <v xml:space="preserve"> </v>
          </cell>
        </row>
        <row r="55">
          <cell r="E55" t="str">
            <v>Guinea-Bissau</v>
          </cell>
          <cell r="F55">
            <v>6</v>
          </cell>
        </row>
        <row r="56">
          <cell r="E56" t="str">
            <v>Cape Verde</v>
          </cell>
          <cell r="F56">
            <v>363</v>
          </cell>
        </row>
        <row r="57">
          <cell r="E57" t="str">
            <v>Saint Helena</v>
          </cell>
          <cell r="F57">
            <v>1276</v>
          </cell>
        </row>
        <row r="58">
          <cell r="E58" t="str">
            <v>Gambia</v>
          </cell>
          <cell r="F58">
            <v>131</v>
          </cell>
        </row>
        <row r="59">
          <cell r="E59" t="str">
            <v>Mexico</v>
          </cell>
          <cell r="F59">
            <v>12282</v>
          </cell>
        </row>
        <row r="60">
          <cell r="E60" t="str">
            <v>Guatemala</v>
          </cell>
          <cell r="F60">
            <v>234</v>
          </cell>
        </row>
        <row r="61">
          <cell r="E61" t="str">
            <v>Honduras</v>
          </cell>
          <cell r="F61">
            <v>415</v>
          </cell>
        </row>
        <row r="62">
          <cell r="E62" t="str">
            <v>El Salvador</v>
          </cell>
          <cell r="F62">
            <v>76</v>
          </cell>
        </row>
        <row r="63">
          <cell r="E63" t="str">
            <v>Nicaragua</v>
          </cell>
          <cell r="F63">
            <v>397</v>
          </cell>
        </row>
        <row r="64">
          <cell r="E64" t="str">
            <v>Costa Rica</v>
          </cell>
          <cell r="F64">
            <v>3850</v>
          </cell>
        </row>
        <row r="65">
          <cell r="E65" t="str">
            <v>Panama</v>
          </cell>
          <cell r="F65">
            <v>2827</v>
          </cell>
        </row>
        <row r="66">
          <cell r="E66" t="str">
            <v>Belize</v>
          </cell>
          <cell r="F66">
            <v>820</v>
          </cell>
        </row>
        <row r="67">
          <cell r="E67" t="str">
            <v>United States</v>
          </cell>
          <cell r="F67">
            <v>159429</v>
          </cell>
        </row>
        <row r="68">
          <cell r="E68" t="str">
            <v>Canada</v>
          </cell>
          <cell r="F68">
            <v>9820</v>
          </cell>
        </row>
        <row r="69">
          <cell r="E69" t="str">
            <v>Bermuda</v>
          </cell>
          <cell r="F69">
            <v>58</v>
          </cell>
        </row>
        <row r="70">
          <cell r="E70" t="str">
            <v>Greenland</v>
          </cell>
          <cell r="F70">
            <v>1</v>
          </cell>
        </row>
        <row r="71">
          <cell r="E71" t="str">
            <v>Saint Pierre &amp; Miquelon</v>
          </cell>
          <cell r="F71">
            <v>6</v>
          </cell>
        </row>
        <row r="72">
          <cell r="E72" t="str">
            <v>Brazil</v>
          </cell>
          <cell r="F72">
            <v>6943</v>
          </cell>
        </row>
        <row r="73">
          <cell r="E73" t="str">
            <v>Colombia</v>
          </cell>
          <cell r="F73">
            <v>1434</v>
          </cell>
        </row>
        <row r="74">
          <cell r="E74" t="str">
            <v>Argentina</v>
          </cell>
          <cell r="F74">
            <v>939</v>
          </cell>
        </row>
        <row r="75">
          <cell r="E75" t="str">
            <v>Peru</v>
          </cell>
          <cell r="F75">
            <v>3033</v>
          </cell>
        </row>
        <row r="76">
          <cell r="E76" t="str">
            <v>Venezuela</v>
          </cell>
          <cell r="F76">
            <v>56</v>
          </cell>
        </row>
        <row r="77">
          <cell r="E77" t="str">
            <v>Chile</v>
          </cell>
          <cell r="F77">
            <v>689</v>
          </cell>
        </row>
        <row r="78">
          <cell r="E78" t="str">
            <v>Ecuador</v>
          </cell>
          <cell r="F78">
            <v>681</v>
          </cell>
        </row>
        <row r="79">
          <cell r="E79" t="str">
            <v>Bolivia</v>
          </cell>
          <cell r="F79">
            <v>37</v>
          </cell>
        </row>
        <row r="80">
          <cell r="E80" t="str">
            <v>Paraguay</v>
          </cell>
          <cell r="F80">
            <v>6</v>
          </cell>
        </row>
        <row r="81">
          <cell r="E81" t="str">
            <v>Uruguay</v>
          </cell>
          <cell r="F81">
            <v>303</v>
          </cell>
        </row>
        <row r="82">
          <cell r="E82" t="str">
            <v>Guyana</v>
          </cell>
          <cell r="F82">
            <v>25</v>
          </cell>
        </row>
        <row r="83">
          <cell r="E83" t="str">
            <v>Suriname</v>
          </cell>
          <cell r="F83">
            <v>26</v>
          </cell>
        </row>
        <row r="84">
          <cell r="E84" t="str">
            <v>French Guiana</v>
          </cell>
          <cell r="F84">
            <v>33</v>
          </cell>
        </row>
        <row r="85">
          <cell r="E85" t="str">
            <v>Falkland Islands</v>
          </cell>
          <cell r="F85">
            <v>707</v>
          </cell>
        </row>
        <row r="86">
          <cell r="E86" t="str">
            <v>Cuba</v>
          </cell>
          <cell r="F86">
            <v>14</v>
          </cell>
        </row>
        <row r="87">
          <cell r="E87" t="str">
            <v>Haiti</v>
          </cell>
          <cell r="F87">
            <v>53</v>
          </cell>
        </row>
        <row r="88">
          <cell r="E88" t="str">
            <v>Dominican Republic</v>
          </cell>
          <cell r="F88">
            <v>3543</v>
          </cell>
        </row>
        <row r="89">
          <cell r="E89" t="str">
            <v>Puerto Rico</v>
          </cell>
          <cell r="F89">
            <v>1731</v>
          </cell>
        </row>
        <row r="90">
          <cell r="E90" t="str">
            <v>Jamaica</v>
          </cell>
          <cell r="F90">
            <v>2500</v>
          </cell>
        </row>
        <row r="91">
          <cell r="E91" t="str">
            <v>Trinidad &amp; Tobago</v>
          </cell>
          <cell r="F91">
            <v>351</v>
          </cell>
        </row>
        <row r="92">
          <cell r="E92" t="str">
            <v>Guadeloupe</v>
          </cell>
          <cell r="F92">
            <v>1182</v>
          </cell>
        </row>
        <row r="93">
          <cell r="E93" t="str">
            <v>Bahamas</v>
          </cell>
          <cell r="F93">
            <v>924</v>
          </cell>
        </row>
        <row r="94">
          <cell r="E94" t="str">
            <v>Martinique</v>
          </cell>
          <cell r="F94">
            <v>643</v>
          </cell>
        </row>
        <row r="95">
          <cell r="E95" t="str">
            <v>Barbados</v>
          </cell>
          <cell r="F95">
            <v>1834</v>
          </cell>
        </row>
        <row r="96">
          <cell r="E96" t="str">
            <v>Saint Lucia</v>
          </cell>
          <cell r="F96">
            <v>4155</v>
          </cell>
        </row>
        <row r="97">
          <cell r="E97" t="str">
            <v>Curacao</v>
          </cell>
          <cell r="F97">
            <v>377</v>
          </cell>
        </row>
        <row r="98">
          <cell r="E98" t="str">
            <v>Saint Vincent &amp; Grenadines</v>
          </cell>
          <cell r="F98">
            <v>310</v>
          </cell>
        </row>
        <row r="99">
          <cell r="E99" t="str">
            <v>Grenada</v>
          </cell>
          <cell r="F99">
            <v>236</v>
          </cell>
        </row>
        <row r="100">
          <cell r="E100" t="str">
            <v>US Virgin Islands</v>
          </cell>
          <cell r="F100">
            <v>24371</v>
          </cell>
        </row>
        <row r="101">
          <cell r="E101" t="str">
            <v>Aruba</v>
          </cell>
          <cell r="F101">
            <v>755</v>
          </cell>
        </row>
        <row r="102">
          <cell r="E102" t="str">
            <v>Antigua &amp; Barbuda</v>
          </cell>
          <cell r="F102">
            <v>321</v>
          </cell>
        </row>
        <row r="103">
          <cell r="E103" t="str">
            <v>Dominica</v>
          </cell>
          <cell r="F103">
            <v>3543</v>
          </cell>
        </row>
        <row r="104">
          <cell r="E104" t="str">
            <v>Cayman Islands</v>
          </cell>
          <cell r="F104">
            <v>358</v>
          </cell>
        </row>
        <row r="105">
          <cell r="E105" t="str">
            <v>Saint Kitts &amp; Nevis</v>
          </cell>
          <cell r="F105">
            <v>101</v>
          </cell>
        </row>
        <row r="106">
          <cell r="E106" t="str">
            <v>Turks &amp; Caicos Islands</v>
          </cell>
          <cell r="F106">
            <v>485</v>
          </cell>
        </row>
        <row r="107">
          <cell r="E107" t="str">
            <v>British Virgin Islands</v>
          </cell>
          <cell r="F107">
            <v>117</v>
          </cell>
        </row>
        <row r="108">
          <cell r="E108" t="str">
            <v>Anguilla</v>
          </cell>
          <cell r="F108">
            <v>1678</v>
          </cell>
        </row>
        <row r="109">
          <cell r="E109" t="str">
            <v>Monserrat</v>
          </cell>
          <cell r="F109">
            <v>627</v>
          </cell>
        </row>
        <row r="110">
          <cell r="E110" t="str">
            <v>Saint Barts</v>
          </cell>
          <cell r="F110">
            <v>4155</v>
          </cell>
        </row>
        <row r="111">
          <cell r="E111" t="str">
            <v>Saint Martin</v>
          </cell>
          <cell r="F111">
            <v>4155</v>
          </cell>
        </row>
        <row r="112">
          <cell r="E112" t="str">
            <v>St Maarten</v>
          </cell>
          <cell r="F112">
            <v>4155</v>
          </cell>
        </row>
        <row r="113">
          <cell r="E113" t="str">
            <v>Bonaire, Saint Eustatius &amp; Saba</v>
          </cell>
          <cell r="F113">
            <v>175</v>
          </cell>
        </row>
        <row r="114">
          <cell r="E114" t="str">
            <v>Uzbekistan</v>
          </cell>
          <cell r="F114">
            <v>27</v>
          </cell>
        </row>
        <row r="115">
          <cell r="E115" t="str">
            <v>Kazakhstan</v>
          </cell>
          <cell r="F115">
            <v>119</v>
          </cell>
        </row>
        <row r="116">
          <cell r="E116" t="str">
            <v>Tajikistan</v>
          </cell>
          <cell r="F116">
            <v>10</v>
          </cell>
        </row>
        <row r="117">
          <cell r="E117" t="str">
            <v>Kyrgystan</v>
          </cell>
          <cell r="F117" t="str">
            <v xml:space="preserve"> </v>
          </cell>
        </row>
        <row r="118">
          <cell r="E118" t="str">
            <v>Turkmenistan</v>
          </cell>
          <cell r="F118" t="str">
            <v xml:space="preserve"> </v>
          </cell>
        </row>
        <row r="119">
          <cell r="E119" t="str">
            <v>China</v>
          </cell>
          <cell r="F119">
            <v>734</v>
          </cell>
        </row>
        <row r="120">
          <cell r="E120" t="str">
            <v>Japan</v>
          </cell>
          <cell r="F120">
            <v>1466</v>
          </cell>
        </row>
        <row r="121">
          <cell r="E121" t="str">
            <v>South Korea</v>
          </cell>
          <cell r="F121">
            <v>387</v>
          </cell>
        </row>
        <row r="122">
          <cell r="E122" t="str">
            <v>Taiwan</v>
          </cell>
          <cell r="F122">
            <v>297</v>
          </cell>
        </row>
        <row r="123">
          <cell r="E123" t="str">
            <v>Hong Kong</v>
          </cell>
          <cell r="F123">
            <v>488</v>
          </cell>
        </row>
        <row r="124">
          <cell r="E124" t="str">
            <v>Mongolia</v>
          </cell>
          <cell r="F124">
            <v>54</v>
          </cell>
        </row>
        <row r="125">
          <cell r="E125" t="str">
            <v>Macau</v>
          </cell>
          <cell r="F125">
            <v>501</v>
          </cell>
        </row>
        <row r="126">
          <cell r="E126" t="str">
            <v>Indonesia</v>
          </cell>
          <cell r="F126">
            <v>9538</v>
          </cell>
        </row>
        <row r="127">
          <cell r="E127" t="str">
            <v>Philippines</v>
          </cell>
          <cell r="F127">
            <v>3526</v>
          </cell>
        </row>
        <row r="128">
          <cell r="E128" t="str">
            <v>Vietnam</v>
          </cell>
          <cell r="F128">
            <v>2151</v>
          </cell>
        </row>
        <row r="129">
          <cell r="E129" t="str">
            <v>Thailand</v>
          </cell>
          <cell r="F129">
            <v>10004</v>
          </cell>
        </row>
        <row r="130">
          <cell r="E130" t="str">
            <v>Myanmar</v>
          </cell>
          <cell r="F130">
            <v>6</v>
          </cell>
        </row>
        <row r="131">
          <cell r="E131" t="str">
            <v>Malaysia</v>
          </cell>
          <cell r="F131">
            <v>2333</v>
          </cell>
        </row>
        <row r="132">
          <cell r="E132" t="str">
            <v>Cambodia</v>
          </cell>
          <cell r="F132">
            <v>247</v>
          </cell>
        </row>
        <row r="133">
          <cell r="E133" t="str">
            <v>Laos</v>
          </cell>
          <cell r="F133">
            <v>17</v>
          </cell>
        </row>
        <row r="134">
          <cell r="E134" t="str">
            <v>Singapore</v>
          </cell>
          <cell r="F134">
            <v>276</v>
          </cell>
        </row>
        <row r="135">
          <cell r="E135" t="str">
            <v>Brunei</v>
          </cell>
          <cell r="F135">
            <v>1</v>
          </cell>
        </row>
        <row r="136">
          <cell r="E136" t="str">
            <v>East Timor</v>
          </cell>
          <cell r="F136">
            <v>2</v>
          </cell>
        </row>
        <row r="137">
          <cell r="E137" t="str">
            <v>India</v>
          </cell>
          <cell r="F137">
            <v>9721</v>
          </cell>
        </row>
        <row r="138">
          <cell r="E138" t="str">
            <v>Pakistan</v>
          </cell>
          <cell r="F138">
            <v>51</v>
          </cell>
        </row>
        <row r="139">
          <cell r="E139" t="str">
            <v>Bangladesh</v>
          </cell>
          <cell r="F139">
            <v>17</v>
          </cell>
        </row>
        <row r="140">
          <cell r="E140" t="str">
            <v>Iran</v>
          </cell>
          <cell r="F140">
            <v>172</v>
          </cell>
        </row>
        <row r="141">
          <cell r="E141" t="str">
            <v>Afghanistan</v>
          </cell>
          <cell r="F141" t="str">
            <v xml:space="preserve"> </v>
          </cell>
        </row>
        <row r="142">
          <cell r="E142" t="str">
            <v>Nepal</v>
          </cell>
          <cell r="F142">
            <v>224</v>
          </cell>
        </row>
        <row r="143">
          <cell r="E143" t="str">
            <v>Sri Lanka</v>
          </cell>
          <cell r="F143">
            <v>2297</v>
          </cell>
        </row>
        <row r="144">
          <cell r="E144" t="str">
            <v>Bhutan</v>
          </cell>
          <cell r="F144">
            <v>1</v>
          </cell>
        </row>
        <row r="145">
          <cell r="E145" t="str">
            <v>Maldives</v>
          </cell>
          <cell r="F145">
            <v>155</v>
          </cell>
        </row>
        <row r="146">
          <cell r="E146" t="str">
            <v>Turkey</v>
          </cell>
          <cell r="F146">
            <v>5676</v>
          </cell>
        </row>
        <row r="147">
          <cell r="E147" t="str">
            <v>Iraq</v>
          </cell>
          <cell r="F147">
            <v>58</v>
          </cell>
        </row>
        <row r="148">
          <cell r="E148" t="str">
            <v>Saudi Arabia</v>
          </cell>
          <cell r="F148">
            <v>25</v>
          </cell>
        </row>
        <row r="149">
          <cell r="E149" t="str">
            <v>Yemen</v>
          </cell>
          <cell r="F149">
            <v>2</v>
          </cell>
        </row>
        <row r="150">
          <cell r="E150" t="str">
            <v>Syria</v>
          </cell>
          <cell r="F150">
            <v>172</v>
          </cell>
        </row>
        <row r="151">
          <cell r="E151" t="str">
            <v>Azerbaijan</v>
          </cell>
          <cell r="F151">
            <v>60</v>
          </cell>
        </row>
        <row r="152">
          <cell r="E152" t="str">
            <v>Jordan</v>
          </cell>
          <cell r="F152">
            <v>136</v>
          </cell>
        </row>
        <row r="153">
          <cell r="E153" t="str">
            <v>United Arab Emirates</v>
          </cell>
          <cell r="F153">
            <v>666</v>
          </cell>
        </row>
        <row r="154">
          <cell r="E154" t="str">
            <v>Israel</v>
          </cell>
          <cell r="F154">
            <v>2014</v>
          </cell>
        </row>
        <row r="155">
          <cell r="E155" t="str">
            <v>Lebanon</v>
          </cell>
          <cell r="F155">
            <v>54</v>
          </cell>
        </row>
        <row r="156">
          <cell r="E156" t="str">
            <v>Palestine</v>
          </cell>
          <cell r="F156">
            <v>4</v>
          </cell>
        </row>
        <row r="157">
          <cell r="E157" t="str">
            <v>Oman</v>
          </cell>
          <cell r="F157">
            <v>48</v>
          </cell>
        </row>
        <row r="158">
          <cell r="E158" t="str">
            <v>Kuwait</v>
          </cell>
          <cell r="F158">
            <v>2</v>
          </cell>
        </row>
        <row r="159">
          <cell r="E159" t="str">
            <v>Georgia</v>
          </cell>
          <cell r="F159">
            <v>2161</v>
          </cell>
        </row>
        <row r="160">
          <cell r="E160" t="str">
            <v>Armenia</v>
          </cell>
          <cell r="F160">
            <v>196</v>
          </cell>
        </row>
        <row r="161">
          <cell r="E161" t="str">
            <v>Qatar</v>
          </cell>
          <cell r="F161">
            <v>12</v>
          </cell>
        </row>
        <row r="162">
          <cell r="E162" t="str">
            <v>Bahrain</v>
          </cell>
          <cell r="F162">
            <v>7</v>
          </cell>
        </row>
        <row r="163">
          <cell r="E163" t="str">
            <v>Cyprus</v>
          </cell>
          <cell r="F163">
            <v>5404</v>
          </cell>
        </row>
        <row r="164">
          <cell r="E164" t="str">
            <v>Russia</v>
          </cell>
          <cell r="F164">
            <v>1535</v>
          </cell>
        </row>
        <row r="165">
          <cell r="E165" t="str">
            <v>Ukraine</v>
          </cell>
          <cell r="F165">
            <v>97</v>
          </cell>
        </row>
        <row r="166">
          <cell r="E166" t="str">
            <v>Poland</v>
          </cell>
          <cell r="F166">
            <v>2302</v>
          </cell>
        </row>
        <row r="167">
          <cell r="E167" t="str">
            <v>Romania</v>
          </cell>
          <cell r="F167">
            <v>1261</v>
          </cell>
        </row>
        <row r="168">
          <cell r="E168" t="str">
            <v>Czechia</v>
          </cell>
          <cell r="F168" t="str">
            <v xml:space="preserve"> </v>
          </cell>
        </row>
        <row r="169">
          <cell r="E169" t="str">
            <v>Hungary</v>
          </cell>
          <cell r="F169">
            <v>1702</v>
          </cell>
        </row>
        <row r="170">
          <cell r="E170" t="str">
            <v>Belarus</v>
          </cell>
          <cell r="F170">
            <v>201</v>
          </cell>
        </row>
        <row r="171">
          <cell r="E171" t="str">
            <v>Bulgaria</v>
          </cell>
          <cell r="F171">
            <v>1966</v>
          </cell>
        </row>
        <row r="172">
          <cell r="E172" t="str">
            <v>Slovakia</v>
          </cell>
          <cell r="F172">
            <v>272</v>
          </cell>
        </row>
        <row r="173">
          <cell r="E173" t="str">
            <v>Moldova</v>
          </cell>
          <cell r="F173">
            <v>76</v>
          </cell>
        </row>
        <row r="174">
          <cell r="E174" t="str">
            <v>Crimea</v>
          </cell>
          <cell r="F174" t="str">
            <v xml:space="preserve"> </v>
          </cell>
        </row>
        <row r="175">
          <cell r="E175" t="str">
            <v>United Kingdom</v>
          </cell>
          <cell r="F175">
            <v>53838</v>
          </cell>
        </row>
        <row r="176">
          <cell r="E176" t="str">
            <v>Sweden</v>
          </cell>
          <cell r="F176">
            <v>418</v>
          </cell>
        </row>
        <row r="177">
          <cell r="E177" t="str">
            <v>Denmark</v>
          </cell>
          <cell r="F177">
            <v>241</v>
          </cell>
        </row>
        <row r="178">
          <cell r="E178" t="str">
            <v>Finland</v>
          </cell>
          <cell r="F178">
            <v>298</v>
          </cell>
        </row>
        <row r="179">
          <cell r="E179" t="str">
            <v>Norway</v>
          </cell>
          <cell r="F179">
            <v>434</v>
          </cell>
        </row>
        <row r="180">
          <cell r="E180" t="str">
            <v>Ireland</v>
          </cell>
          <cell r="F180">
            <v>5131</v>
          </cell>
        </row>
        <row r="181">
          <cell r="E181" t="str">
            <v>Lithuania</v>
          </cell>
          <cell r="F181">
            <v>353</v>
          </cell>
        </row>
        <row r="182">
          <cell r="E182" t="str">
            <v>Latvia</v>
          </cell>
          <cell r="F182">
            <v>7</v>
          </cell>
        </row>
        <row r="183">
          <cell r="E183" t="str">
            <v>Estonia</v>
          </cell>
          <cell r="F183">
            <v>251</v>
          </cell>
        </row>
        <row r="184">
          <cell r="E184" t="str">
            <v>Iceland</v>
          </cell>
          <cell r="F184">
            <v>865</v>
          </cell>
        </row>
        <row r="185">
          <cell r="E185" t="str">
            <v>Isle of Man</v>
          </cell>
          <cell r="F185">
            <v>144</v>
          </cell>
        </row>
        <row r="186">
          <cell r="E186" t="str">
            <v>Faroe Islands</v>
          </cell>
          <cell r="F186">
            <v>12</v>
          </cell>
        </row>
        <row r="187">
          <cell r="E187" t="str">
            <v>Aland Islands</v>
          </cell>
          <cell r="F187">
            <v>1453</v>
          </cell>
        </row>
        <row r="188">
          <cell r="E188" t="str">
            <v>Svalbard &amp; Jan Mayen Islands</v>
          </cell>
          <cell r="F188">
            <v>1</v>
          </cell>
        </row>
        <row r="189">
          <cell r="E189" t="str">
            <v>Italy</v>
          </cell>
          <cell r="F189">
            <v>102226</v>
          </cell>
        </row>
        <row r="190">
          <cell r="E190" t="str">
            <v>Spain</v>
          </cell>
          <cell r="F190">
            <v>54481</v>
          </cell>
        </row>
        <row r="191">
          <cell r="E191" t="str">
            <v>Greece</v>
          </cell>
          <cell r="F191">
            <v>19344</v>
          </cell>
        </row>
        <row r="192">
          <cell r="E192" t="str">
            <v>Portugal</v>
          </cell>
          <cell r="F192">
            <v>19163</v>
          </cell>
        </row>
        <row r="193">
          <cell r="E193" t="str">
            <v>Serbia</v>
          </cell>
          <cell r="F193">
            <v>647</v>
          </cell>
        </row>
        <row r="194">
          <cell r="E194" t="str">
            <v>Croatia</v>
          </cell>
          <cell r="F194">
            <v>51756</v>
          </cell>
        </row>
        <row r="195">
          <cell r="E195" t="str">
            <v>Bosnia &amp; Herzegovina</v>
          </cell>
          <cell r="F195">
            <v>633</v>
          </cell>
        </row>
        <row r="196">
          <cell r="E196" t="str">
            <v>Albania</v>
          </cell>
          <cell r="F196">
            <v>448</v>
          </cell>
        </row>
        <row r="197">
          <cell r="E197" t="str">
            <v>Republic of Macedonia</v>
          </cell>
          <cell r="F197">
            <v>164</v>
          </cell>
        </row>
        <row r="198">
          <cell r="E198" t="str">
            <v>Slovenia</v>
          </cell>
          <cell r="F198">
            <v>1141</v>
          </cell>
        </row>
        <row r="199">
          <cell r="E199" t="str">
            <v>Montenegro</v>
          </cell>
          <cell r="F199">
            <v>1339</v>
          </cell>
        </row>
        <row r="200">
          <cell r="E200" t="str">
            <v>Malta</v>
          </cell>
          <cell r="F200">
            <v>2192</v>
          </cell>
        </row>
        <row r="201">
          <cell r="E201" t="str">
            <v>Andorra</v>
          </cell>
          <cell r="F201">
            <v>75</v>
          </cell>
        </row>
        <row r="202">
          <cell r="E202" t="str">
            <v>Gibraltar</v>
          </cell>
          <cell r="F202">
            <v>697</v>
          </cell>
        </row>
        <row r="203">
          <cell r="E203" t="str">
            <v>San Marino</v>
          </cell>
          <cell r="F203">
            <v>618</v>
          </cell>
        </row>
        <row r="204">
          <cell r="E204" t="str">
            <v>Kosovo</v>
          </cell>
          <cell r="F204">
            <v>33</v>
          </cell>
        </row>
        <row r="205">
          <cell r="E205" t="str">
            <v>Germany</v>
          </cell>
          <cell r="F205">
            <v>4907</v>
          </cell>
        </row>
        <row r="206">
          <cell r="E206" t="str">
            <v>France</v>
          </cell>
          <cell r="F206">
            <v>63795</v>
          </cell>
        </row>
        <row r="207">
          <cell r="E207" t="str">
            <v>Netherlands</v>
          </cell>
          <cell r="F207">
            <v>2457</v>
          </cell>
        </row>
        <row r="208">
          <cell r="E208" t="str">
            <v>Belgium</v>
          </cell>
          <cell r="F208">
            <v>1572</v>
          </cell>
        </row>
        <row r="209">
          <cell r="E209" t="str">
            <v>Austria</v>
          </cell>
          <cell r="F209">
            <v>3791</v>
          </cell>
        </row>
        <row r="210">
          <cell r="E210" t="str">
            <v>Switzerland</v>
          </cell>
          <cell r="F210">
            <v>6597</v>
          </cell>
        </row>
        <row r="211">
          <cell r="E211" t="str">
            <v>Luxembourg</v>
          </cell>
          <cell r="F211">
            <v>210</v>
          </cell>
        </row>
        <row r="212">
          <cell r="E212" t="str">
            <v>Monaco</v>
          </cell>
          <cell r="F212">
            <v>3824</v>
          </cell>
        </row>
        <row r="213">
          <cell r="E213" t="str">
            <v>Liechtenstein</v>
          </cell>
          <cell r="F213">
            <v>157</v>
          </cell>
        </row>
        <row r="214">
          <cell r="E214" t="str">
            <v>Australia</v>
          </cell>
          <cell r="F214">
            <v>14958</v>
          </cell>
        </row>
        <row r="215">
          <cell r="E215" t="str">
            <v>New Zealand</v>
          </cell>
          <cell r="F215">
            <v>1453</v>
          </cell>
        </row>
        <row r="216">
          <cell r="E216" t="str">
            <v>Papua New Guinea</v>
          </cell>
          <cell r="F216">
            <v>3</v>
          </cell>
        </row>
        <row r="217">
          <cell r="E217" t="str">
            <v>Fiji</v>
          </cell>
          <cell r="F217">
            <v>110</v>
          </cell>
        </row>
        <row r="218">
          <cell r="E218" t="str">
            <v>Solomon Islands</v>
          </cell>
          <cell r="F218">
            <v>1</v>
          </cell>
        </row>
        <row r="219">
          <cell r="E219" t="str">
            <v>New Caledonia</v>
          </cell>
          <cell r="F219">
            <v>29</v>
          </cell>
        </row>
        <row r="220">
          <cell r="E220" t="str">
            <v>Vanuatu</v>
          </cell>
          <cell r="F220">
            <v>81</v>
          </cell>
        </row>
        <row r="221">
          <cell r="E221" t="str">
            <v>Guam</v>
          </cell>
          <cell r="F221">
            <v>29</v>
          </cell>
        </row>
        <row r="222">
          <cell r="E222" t="str">
            <v>Kiribati</v>
          </cell>
          <cell r="F222">
            <v>4</v>
          </cell>
        </row>
        <row r="223">
          <cell r="E223" t="str">
            <v>Northern Mariana Islands</v>
          </cell>
          <cell r="F223">
            <v>9</v>
          </cell>
        </row>
        <row r="224">
          <cell r="E224" t="str">
            <v>Marshall Islands</v>
          </cell>
          <cell r="F224">
            <v>283</v>
          </cell>
        </row>
        <row r="225">
          <cell r="E225" t="str">
            <v>Palau</v>
          </cell>
          <cell r="F225">
            <v>1492</v>
          </cell>
        </row>
        <row r="226">
          <cell r="E226" t="str">
            <v>Nauru</v>
          </cell>
          <cell r="F226" t="str">
            <v xml:space="preserve"> </v>
          </cell>
        </row>
        <row r="227">
          <cell r="E227" t="str">
            <v>Micronesia</v>
          </cell>
          <cell r="F227" t="str">
            <v xml:space="preserve"> </v>
          </cell>
        </row>
        <row r="228">
          <cell r="E228" t="str">
            <v>French Polynesia</v>
          </cell>
          <cell r="F228">
            <v>196</v>
          </cell>
        </row>
        <row r="229">
          <cell r="E229" t="str">
            <v>Samoa</v>
          </cell>
          <cell r="F229">
            <v>8</v>
          </cell>
        </row>
        <row r="230">
          <cell r="E230" t="str">
            <v>Tonga</v>
          </cell>
          <cell r="F230">
            <v>9</v>
          </cell>
        </row>
        <row r="231">
          <cell r="E231" t="str">
            <v>American Samoa</v>
          </cell>
          <cell r="F231">
            <v>75</v>
          </cell>
        </row>
        <row r="232">
          <cell r="E232" t="str">
            <v>Cook Islands</v>
          </cell>
          <cell r="F232">
            <v>68</v>
          </cell>
        </row>
        <row r="233">
          <cell r="E233" t="str">
            <v>Tuvalu</v>
          </cell>
          <cell r="F233">
            <v>2</v>
          </cell>
        </row>
        <row r="234">
          <cell r="E234" t="str">
            <v>Niue</v>
          </cell>
          <cell r="F234">
            <v>1</v>
          </cell>
        </row>
        <row r="235">
          <cell r="E235" t="str">
            <v>Tokelau</v>
          </cell>
          <cell r="F235" t="str">
            <v xml:space="preserve"> </v>
          </cell>
        </row>
        <row r="236">
          <cell r="E236" t="str">
            <v>Pitcairn</v>
          </cell>
          <cell r="F236" t="str">
            <v xml:space="preserve"> </v>
          </cell>
        </row>
        <row r="237">
          <cell r="E237" t="str">
            <v>Mumbai</v>
          </cell>
          <cell r="F237">
            <v>228</v>
          </cell>
        </row>
        <row r="238">
          <cell r="E238" t="str">
            <v>Delhi</v>
          </cell>
          <cell r="F238">
            <v>512</v>
          </cell>
        </row>
        <row r="239">
          <cell r="E239" t="str">
            <v>Bangalore</v>
          </cell>
          <cell r="F239">
            <v>510</v>
          </cell>
        </row>
        <row r="240">
          <cell r="E240" t="str">
            <v>Hyderabad</v>
          </cell>
          <cell r="F240">
            <v>92</v>
          </cell>
        </row>
        <row r="241">
          <cell r="E241" t="str">
            <v>Ahmedabad</v>
          </cell>
          <cell r="F241">
            <v>14</v>
          </cell>
        </row>
        <row r="242">
          <cell r="E242" t="str">
            <v>Chennai</v>
          </cell>
          <cell r="F242">
            <v>132</v>
          </cell>
        </row>
        <row r="243">
          <cell r="E243" t="str">
            <v>Kolkata</v>
          </cell>
          <cell r="F243">
            <v>93</v>
          </cell>
        </row>
        <row r="244">
          <cell r="E244" t="str">
            <v>Surat</v>
          </cell>
          <cell r="F244">
            <v>2272</v>
          </cell>
        </row>
        <row r="245">
          <cell r="E245" t="str">
            <v>Pune</v>
          </cell>
          <cell r="F245">
            <v>326</v>
          </cell>
        </row>
        <row r="246">
          <cell r="E246" t="str">
            <v>Jaipur</v>
          </cell>
          <cell r="F246">
            <v>235</v>
          </cell>
        </row>
        <row r="247">
          <cell r="E247" t="str">
            <v>Lucknow</v>
          </cell>
          <cell r="F247">
            <v>14</v>
          </cell>
        </row>
        <row r="248">
          <cell r="E248" t="str">
            <v>Kanpur</v>
          </cell>
          <cell r="F248">
            <v>1</v>
          </cell>
        </row>
        <row r="249">
          <cell r="E249" t="str">
            <v>Nagpur</v>
          </cell>
          <cell r="F249">
            <v>8</v>
          </cell>
        </row>
        <row r="250">
          <cell r="E250" t="str">
            <v>Visakhapatnam</v>
          </cell>
          <cell r="F250">
            <v>5</v>
          </cell>
        </row>
        <row r="251">
          <cell r="E251" t="str">
            <v>Indore</v>
          </cell>
          <cell r="F251">
            <v>7</v>
          </cell>
        </row>
        <row r="252">
          <cell r="E252" t="str">
            <v>Thane</v>
          </cell>
          <cell r="F252">
            <v>528</v>
          </cell>
        </row>
        <row r="253">
          <cell r="E253" t="str">
            <v>Bhopal</v>
          </cell>
          <cell r="F253">
            <v>6</v>
          </cell>
        </row>
        <row r="254">
          <cell r="E254" t="str">
            <v>Pimpri-Chinchwad</v>
          </cell>
          <cell r="F254">
            <v>107</v>
          </cell>
        </row>
        <row r="255">
          <cell r="E255" t="str">
            <v>Patna</v>
          </cell>
          <cell r="F255">
            <v>6</v>
          </cell>
        </row>
        <row r="256">
          <cell r="E256" t="str">
            <v>Vadodara</v>
          </cell>
          <cell r="F256">
            <v>8</v>
          </cell>
        </row>
        <row r="257">
          <cell r="E257" t="str">
            <v>Ghaziabad</v>
          </cell>
          <cell r="F257">
            <v>350</v>
          </cell>
        </row>
        <row r="258">
          <cell r="E258" t="str">
            <v>Ludhiana</v>
          </cell>
          <cell r="F258">
            <v>1</v>
          </cell>
        </row>
        <row r="259">
          <cell r="E259" t="str">
            <v>Coimbatore</v>
          </cell>
          <cell r="F259">
            <v>23</v>
          </cell>
        </row>
        <row r="260">
          <cell r="E260" t="str">
            <v>Agra</v>
          </cell>
          <cell r="F260">
            <v>36</v>
          </cell>
        </row>
        <row r="261">
          <cell r="E261" t="str">
            <v>Madurai</v>
          </cell>
          <cell r="F261">
            <v>36</v>
          </cell>
        </row>
        <row r="262">
          <cell r="E262" t="str">
            <v>Nashik</v>
          </cell>
          <cell r="F262">
            <v>24</v>
          </cell>
        </row>
        <row r="263">
          <cell r="E263" t="str">
            <v>Faridabad</v>
          </cell>
          <cell r="F263">
            <v>408</v>
          </cell>
        </row>
        <row r="264">
          <cell r="E264" t="str">
            <v>Meerut</v>
          </cell>
          <cell r="F264">
            <v>1</v>
          </cell>
        </row>
        <row r="265">
          <cell r="E265" t="str">
            <v>Rajkot</v>
          </cell>
          <cell r="F265">
            <v>2</v>
          </cell>
        </row>
        <row r="266">
          <cell r="E266" t="str">
            <v>Kalyan-Dombivali</v>
          </cell>
          <cell r="F266">
            <v>135</v>
          </cell>
        </row>
        <row r="267">
          <cell r="E267" t="str">
            <v>Vasai-Virar</v>
          </cell>
          <cell r="F267">
            <v>99</v>
          </cell>
        </row>
        <row r="268">
          <cell r="E268" t="str">
            <v>Varanasi</v>
          </cell>
          <cell r="F268">
            <v>39</v>
          </cell>
        </row>
        <row r="269">
          <cell r="E269" t="str">
            <v>Srinagar</v>
          </cell>
          <cell r="F269">
            <v>107</v>
          </cell>
        </row>
        <row r="270">
          <cell r="E270" t="str">
            <v>Aurangabad</v>
          </cell>
          <cell r="F270">
            <v>10</v>
          </cell>
        </row>
        <row r="271">
          <cell r="E271" t="str">
            <v>Dhanbad</v>
          </cell>
          <cell r="F271" t="str">
            <v xml:space="preserve"> </v>
          </cell>
        </row>
        <row r="272">
          <cell r="E272" t="str">
            <v>Amritsar</v>
          </cell>
          <cell r="F272">
            <v>26</v>
          </cell>
        </row>
        <row r="273">
          <cell r="E273" t="str">
            <v>Navi Mumbai</v>
          </cell>
          <cell r="F273">
            <v>188</v>
          </cell>
        </row>
        <row r="274">
          <cell r="E274" t="str">
            <v>Allahabad</v>
          </cell>
          <cell r="F274">
            <v>3</v>
          </cell>
        </row>
        <row r="275">
          <cell r="E275" t="str">
            <v>Ranchi</v>
          </cell>
          <cell r="F275">
            <v>12</v>
          </cell>
        </row>
        <row r="276">
          <cell r="E276" t="str">
            <v>Howrah</v>
          </cell>
          <cell r="F276">
            <v>40</v>
          </cell>
        </row>
        <row r="277">
          <cell r="E277" t="str">
            <v>Jabalpur</v>
          </cell>
          <cell r="F277">
            <v>1</v>
          </cell>
        </row>
        <row r="278">
          <cell r="E278" t="str">
            <v>Gwalior</v>
          </cell>
          <cell r="F278">
            <v>3</v>
          </cell>
        </row>
        <row r="279">
          <cell r="E279" t="str">
            <v>Vijayawada</v>
          </cell>
          <cell r="F279">
            <v>1</v>
          </cell>
        </row>
        <row r="280">
          <cell r="E280" t="str">
            <v>Jodhpur</v>
          </cell>
          <cell r="F280">
            <v>26</v>
          </cell>
        </row>
        <row r="281">
          <cell r="E281" t="str">
            <v>Raipur</v>
          </cell>
          <cell r="F281">
            <v>3</v>
          </cell>
        </row>
        <row r="282">
          <cell r="E282" t="str">
            <v>Kota</v>
          </cell>
          <cell r="F282">
            <v>5944</v>
          </cell>
        </row>
        <row r="283">
          <cell r="E283" t="str">
            <v>Guwahati</v>
          </cell>
          <cell r="F283">
            <v>25</v>
          </cell>
        </row>
        <row r="284">
          <cell r="E284" t="str">
            <v>Chandigarh</v>
          </cell>
          <cell r="F284">
            <v>48</v>
          </cell>
        </row>
        <row r="285">
          <cell r="E285" t="str">
            <v>Thiruvananthapuram</v>
          </cell>
          <cell r="F285">
            <v>124</v>
          </cell>
        </row>
        <row r="286">
          <cell r="E286" t="str">
            <v>Solapur</v>
          </cell>
          <cell r="F286" t="str">
            <v xml:space="preserve"> </v>
          </cell>
        </row>
      </sheetData>
      <sheetData sheetId="1">
        <row r="1">
          <cell r="E1" t="str">
            <v>State</v>
          </cell>
          <cell r="F1" t="str">
            <v>Number of Rentals</v>
          </cell>
        </row>
        <row r="2">
          <cell r="E2" t="str">
            <v>Alabama</v>
          </cell>
          <cell r="F2">
            <v>3508</v>
          </cell>
        </row>
        <row r="3">
          <cell r="E3" t="str">
            <v>Alaska</v>
          </cell>
          <cell r="F3">
            <v>559</v>
          </cell>
        </row>
        <row r="4">
          <cell r="E4" t="str">
            <v>Arizona</v>
          </cell>
          <cell r="F4">
            <v>3280</v>
          </cell>
        </row>
        <row r="5">
          <cell r="E5" t="str">
            <v>Arkansas</v>
          </cell>
          <cell r="F5">
            <v>458</v>
          </cell>
        </row>
        <row r="6">
          <cell r="E6" t="str">
            <v>California</v>
          </cell>
          <cell r="F6">
            <v>16263</v>
          </cell>
        </row>
        <row r="7">
          <cell r="E7" t="str">
            <v>Colorado</v>
          </cell>
          <cell r="F7">
            <v>9322</v>
          </cell>
        </row>
        <row r="8">
          <cell r="E8" t="str">
            <v>Connecticut</v>
          </cell>
          <cell r="F8">
            <v>159</v>
          </cell>
        </row>
        <row r="9">
          <cell r="E9" t="str">
            <v>Delaware</v>
          </cell>
          <cell r="F9">
            <v>952</v>
          </cell>
        </row>
        <row r="10">
          <cell r="E10" t="str">
            <v>Florida</v>
          </cell>
          <cell r="F10">
            <v>43481</v>
          </cell>
        </row>
        <row r="11">
          <cell r="E11" t="str">
            <v>Georgia</v>
          </cell>
          <cell r="F11">
            <v>2161</v>
          </cell>
        </row>
        <row r="12">
          <cell r="E12" t="str">
            <v>Hawaii</v>
          </cell>
          <cell r="F12">
            <v>8447</v>
          </cell>
        </row>
        <row r="13">
          <cell r="E13" t="str">
            <v>Idaho</v>
          </cell>
          <cell r="F13">
            <v>1145</v>
          </cell>
        </row>
        <row r="14">
          <cell r="E14" t="str">
            <v>Illinois</v>
          </cell>
          <cell r="F14">
            <v>184</v>
          </cell>
        </row>
        <row r="15">
          <cell r="E15" t="str">
            <v>Indiana</v>
          </cell>
          <cell r="F15">
            <v>298</v>
          </cell>
        </row>
        <row r="16">
          <cell r="E16" t="str">
            <v>Iowa</v>
          </cell>
          <cell r="F16">
            <v>57</v>
          </cell>
        </row>
        <row r="17">
          <cell r="E17" t="str">
            <v>Kansas</v>
          </cell>
          <cell r="F17">
            <v>322</v>
          </cell>
        </row>
        <row r="18">
          <cell r="E18" t="str">
            <v>Kentucky</v>
          </cell>
          <cell r="F18">
            <v>319</v>
          </cell>
        </row>
        <row r="19">
          <cell r="E19" t="str">
            <v>Louisiana</v>
          </cell>
          <cell r="F19">
            <v>1007</v>
          </cell>
        </row>
        <row r="20">
          <cell r="E20" t="str">
            <v>Maine</v>
          </cell>
          <cell r="F20">
            <v>2368</v>
          </cell>
        </row>
        <row r="21">
          <cell r="E21" t="str">
            <v>Maryland</v>
          </cell>
          <cell r="F21">
            <v>1552</v>
          </cell>
        </row>
        <row r="22">
          <cell r="E22" t="str">
            <v>Massachusetts</v>
          </cell>
          <cell r="F22">
            <v>6294</v>
          </cell>
        </row>
        <row r="23">
          <cell r="E23" t="str">
            <v>Michigan</v>
          </cell>
          <cell r="F23">
            <v>1417</v>
          </cell>
        </row>
        <row r="24">
          <cell r="E24" t="str">
            <v>Minnesota</v>
          </cell>
          <cell r="F24">
            <v>415</v>
          </cell>
        </row>
        <row r="25">
          <cell r="E25" t="str">
            <v>Mississippi</v>
          </cell>
          <cell r="F25">
            <v>486</v>
          </cell>
        </row>
        <row r="26">
          <cell r="E26" t="str">
            <v>Missouri</v>
          </cell>
          <cell r="F26">
            <v>1439</v>
          </cell>
        </row>
        <row r="27">
          <cell r="E27" t="str">
            <v>Montana</v>
          </cell>
          <cell r="F27">
            <v>1034</v>
          </cell>
        </row>
        <row r="28">
          <cell r="E28" t="str">
            <v>Nebraska</v>
          </cell>
          <cell r="F28">
            <v>32</v>
          </cell>
        </row>
        <row r="29">
          <cell r="E29" t="str">
            <v>Nevada</v>
          </cell>
          <cell r="F29">
            <v>1105</v>
          </cell>
        </row>
        <row r="30">
          <cell r="E30" t="str">
            <v>New Hampshire</v>
          </cell>
          <cell r="F30">
            <v>946</v>
          </cell>
        </row>
        <row r="31">
          <cell r="E31" t="str">
            <v>New Jersey</v>
          </cell>
          <cell r="F31">
            <v>3675</v>
          </cell>
        </row>
        <row r="32">
          <cell r="E32" t="str">
            <v>New Mexico</v>
          </cell>
          <cell r="F32">
            <v>1268</v>
          </cell>
        </row>
        <row r="33">
          <cell r="E33" t="str">
            <v>New York</v>
          </cell>
          <cell r="F33">
            <v>4392</v>
          </cell>
        </row>
        <row r="34">
          <cell r="E34" t="str">
            <v>North Carolina</v>
          </cell>
          <cell r="F34">
            <v>6051</v>
          </cell>
        </row>
        <row r="35">
          <cell r="E35" t="str">
            <v>North Dakota</v>
          </cell>
          <cell r="F35">
            <v>14</v>
          </cell>
        </row>
        <row r="36">
          <cell r="E36" t="str">
            <v>Ohio</v>
          </cell>
          <cell r="F36">
            <v>657</v>
          </cell>
        </row>
        <row r="37">
          <cell r="E37" t="str">
            <v>Oklahoma</v>
          </cell>
          <cell r="F37">
            <v>309</v>
          </cell>
        </row>
        <row r="38">
          <cell r="E38" t="str">
            <v>Oregon</v>
          </cell>
          <cell r="F38">
            <v>3959</v>
          </cell>
        </row>
        <row r="39">
          <cell r="E39" t="str">
            <v>Pennsylvania</v>
          </cell>
          <cell r="F39">
            <v>1406</v>
          </cell>
        </row>
        <row r="40">
          <cell r="E40" t="str">
            <v>Rhode Island</v>
          </cell>
          <cell r="F40">
            <v>229</v>
          </cell>
        </row>
        <row r="41">
          <cell r="E41" t="str">
            <v>South Carolina</v>
          </cell>
          <cell r="F41">
            <v>6177</v>
          </cell>
        </row>
        <row r="42">
          <cell r="E42" t="str">
            <v>South Dakota</v>
          </cell>
          <cell r="F42">
            <v>327</v>
          </cell>
        </row>
        <row r="43">
          <cell r="E43" t="str">
            <v>Tennessee</v>
          </cell>
          <cell r="F43">
            <v>4707</v>
          </cell>
        </row>
        <row r="44">
          <cell r="E44" t="str">
            <v>Texas</v>
          </cell>
          <cell r="F44">
            <v>6304</v>
          </cell>
        </row>
        <row r="45">
          <cell r="E45" t="str">
            <v>Utah</v>
          </cell>
          <cell r="F45">
            <v>3090</v>
          </cell>
        </row>
        <row r="46">
          <cell r="E46" t="str">
            <v>Vermont</v>
          </cell>
          <cell r="F46">
            <v>1013</v>
          </cell>
        </row>
        <row r="47">
          <cell r="E47" t="str">
            <v>Virginia</v>
          </cell>
          <cell r="F47">
            <v>1721</v>
          </cell>
        </row>
        <row r="48">
          <cell r="E48" t="str">
            <v>Washington</v>
          </cell>
          <cell r="F48">
            <v>2448</v>
          </cell>
        </row>
        <row r="49">
          <cell r="E49" t="str">
            <v>Washington, DC</v>
          </cell>
          <cell r="F49">
            <v>712</v>
          </cell>
        </row>
        <row r="50">
          <cell r="E50" t="str">
            <v>West Virginia</v>
          </cell>
          <cell r="F50">
            <v>639</v>
          </cell>
        </row>
        <row r="51">
          <cell r="E51" t="str">
            <v>Wisconsin</v>
          </cell>
          <cell r="F51">
            <v>884</v>
          </cell>
        </row>
        <row r="52">
          <cell r="E52" t="str">
            <v>Wyoming</v>
          </cell>
          <cell r="F52">
            <v>678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pkey_data_US03_28_2018"/>
      <sheetName val="Sheet1"/>
    </sheetNames>
    <sheetDataSet>
      <sheetData sheetId="0" refreshError="1">
        <row r="1">
          <cell r="A1" t="str">
            <v>City</v>
          </cell>
          <cell r="B1" t="str">
            <v>Number of Rentals</v>
          </cell>
        </row>
        <row r="2">
          <cell r="A2" t="str">
            <v>Alabama</v>
          </cell>
          <cell r="B2">
            <v>2301</v>
          </cell>
        </row>
        <row r="3">
          <cell r="A3" t="str">
            <v>Alaska</v>
          </cell>
          <cell r="B3">
            <v>540</v>
          </cell>
        </row>
        <row r="4">
          <cell r="A4" t="str">
            <v>Arizona</v>
          </cell>
          <cell r="B4">
            <v>3240</v>
          </cell>
        </row>
        <row r="5">
          <cell r="A5" t="str">
            <v>Arkansas</v>
          </cell>
          <cell r="B5">
            <v>427</v>
          </cell>
        </row>
        <row r="6">
          <cell r="A6" t="str">
            <v>California</v>
          </cell>
          <cell r="B6">
            <v>16424</v>
          </cell>
        </row>
        <row r="7">
          <cell r="A7" t="str">
            <v>Colorado</v>
          </cell>
          <cell r="B7">
            <v>9661</v>
          </cell>
        </row>
        <row r="8">
          <cell r="A8" t="str">
            <v>Connecticut</v>
          </cell>
          <cell r="B8">
            <v>161</v>
          </cell>
        </row>
        <row r="9">
          <cell r="A9" t="str">
            <v>Delaware</v>
          </cell>
          <cell r="B9">
            <v>715</v>
          </cell>
        </row>
        <row r="10">
          <cell r="A10" t="str">
            <v>Florida</v>
          </cell>
          <cell r="B10">
            <v>42315</v>
          </cell>
        </row>
        <row r="11">
          <cell r="A11" t="str">
            <v>Georgia</v>
          </cell>
          <cell r="B11">
            <v>2494</v>
          </cell>
        </row>
        <row r="12">
          <cell r="A12" t="str">
            <v>Hawaii</v>
          </cell>
          <cell r="B12">
            <v>8243</v>
          </cell>
        </row>
        <row r="13">
          <cell r="A13" t="str">
            <v>Idaho</v>
          </cell>
          <cell r="B13">
            <v>1170</v>
          </cell>
        </row>
        <row r="14">
          <cell r="A14" t="str">
            <v>Illinois</v>
          </cell>
          <cell r="B14">
            <v>187</v>
          </cell>
        </row>
        <row r="15">
          <cell r="A15" t="str">
            <v>Indiana</v>
          </cell>
          <cell r="B15">
            <v>297</v>
          </cell>
        </row>
        <row r="16">
          <cell r="A16" t="str">
            <v>Iowa</v>
          </cell>
          <cell r="B16">
            <v>61</v>
          </cell>
        </row>
        <row r="17">
          <cell r="A17" t="str">
            <v>Kansas</v>
          </cell>
          <cell r="B17">
            <v>289</v>
          </cell>
        </row>
        <row r="18">
          <cell r="A18" t="str">
            <v>Kentucky</v>
          </cell>
          <cell r="B18">
            <v>319</v>
          </cell>
        </row>
        <row r="19">
          <cell r="A19" t="str">
            <v>Louisiana</v>
          </cell>
          <cell r="B19">
            <v>1005</v>
          </cell>
        </row>
        <row r="20">
          <cell r="A20" t="str">
            <v>Maine</v>
          </cell>
          <cell r="B20">
            <v>2360</v>
          </cell>
        </row>
        <row r="21">
          <cell r="A21" t="str">
            <v>Maryland</v>
          </cell>
          <cell r="B21">
            <v>1691</v>
          </cell>
        </row>
        <row r="22">
          <cell r="A22" t="str">
            <v>Massachusetts</v>
          </cell>
          <cell r="B22">
            <v>5464</v>
          </cell>
        </row>
        <row r="23">
          <cell r="A23" t="str">
            <v>Michigan</v>
          </cell>
          <cell r="B23">
            <v>1385</v>
          </cell>
        </row>
        <row r="24">
          <cell r="A24" t="str">
            <v>Minnesota</v>
          </cell>
          <cell r="B24">
            <v>406</v>
          </cell>
        </row>
        <row r="25">
          <cell r="A25" t="str">
            <v>Mississippi</v>
          </cell>
          <cell r="B25">
            <v>443</v>
          </cell>
        </row>
        <row r="26">
          <cell r="A26" t="str">
            <v>Missouri</v>
          </cell>
          <cell r="B26">
            <v>1422</v>
          </cell>
        </row>
        <row r="27">
          <cell r="A27" t="str">
            <v>Montana</v>
          </cell>
          <cell r="B27">
            <v>1056</v>
          </cell>
        </row>
        <row r="28">
          <cell r="A28" t="str">
            <v>Nebraska</v>
          </cell>
          <cell r="B28">
            <v>32</v>
          </cell>
        </row>
        <row r="30">
          <cell r="A30" t="str">
            <v>Nevada</v>
          </cell>
          <cell r="B30">
            <v>1116</v>
          </cell>
        </row>
        <row r="31">
          <cell r="A31" t="str">
            <v>New Hampshire</v>
          </cell>
          <cell r="B31">
            <v>994</v>
          </cell>
        </row>
        <row r="32">
          <cell r="A32" t="str">
            <v>New Jersey</v>
          </cell>
          <cell r="B32">
            <v>2131</v>
          </cell>
        </row>
        <row r="33">
          <cell r="A33" t="str">
            <v>New Mexico</v>
          </cell>
          <cell r="B33">
            <v>1533</v>
          </cell>
        </row>
        <row r="34">
          <cell r="A34" t="str">
            <v>New York</v>
          </cell>
          <cell r="B34">
            <v>4472</v>
          </cell>
        </row>
        <row r="35">
          <cell r="A35" t="str">
            <v>North Carolina</v>
          </cell>
          <cell r="B35">
            <v>5494</v>
          </cell>
        </row>
        <row r="36">
          <cell r="A36" t="str">
            <v>Ohio</v>
          </cell>
          <cell r="B36">
            <v>665</v>
          </cell>
        </row>
        <row r="37">
          <cell r="A37" t="str">
            <v>Oklahoma</v>
          </cell>
          <cell r="B37">
            <v>311</v>
          </cell>
        </row>
        <row r="38">
          <cell r="A38" t="str">
            <v>Oregon</v>
          </cell>
          <cell r="B38">
            <v>3740</v>
          </cell>
        </row>
        <row r="39">
          <cell r="A39" t="str">
            <v>Pennsylvania</v>
          </cell>
          <cell r="B39">
            <v>1359</v>
          </cell>
        </row>
        <row r="40">
          <cell r="A40" t="str">
            <v>Rhode Island</v>
          </cell>
          <cell r="B40">
            <v>241</v>
          </cell>
        </row>
        <row r="41">
          <cell r="A41" t="str">
            <v>South Carolina</v>
          </cell>
          <cell r="B41">
            <v>5976</v>
          </cell>
        </row>
        <row r="42">
          <cell r="A42" t="str">
            <v>South Dakota</v>
          </cell>
          <cell r="B42">
            <v>210</v>
          </cell>
        </row>
        <row r="43">
          <cell r="A43" t="str">
            <v>Tennessee</v>
          </cell>
          <cell r="B43">
            <v>4653</v>
          </cell>
        </row>
        <row r="44">
          <cell r="A44" t="str">
            <v>Texas</v>
          </cell>
          <cell r="B44">
            <v>6035</v>
          </cell>
        </row>
        <row r="45">
          <cell r="A45" t="str">
            <v>Utah</v>
          </cell>
          <cell r="B45">
            <v>3245</v>
          </cell>
        </row>
        <row r="46">
          <cell r="A46" t="str">
            <v>Vermont</v>
          </cell>
          <cell r="B46">
            <v>1021</v>
          </cell>
        </row>
        <row r="47">
          <cell r="A47" t="str">
            <v>Virginia</v>
          </cell>
          <cell r="B47">
            <v>1633</v>
          </cell>
        </row>
        <row r="48">
          <cell r="A48" t="str">
            <v>Washington</v>
          </cell>
          <cell r="B48">
            <v>2328</v>
          </cell>
        </row>
        <row r="49">
          <cell r="A49" t="str">
            <v>Washington, DC</v>
          </cell>
        </row>
        <row r="50">
          <cell r="A50" t="str">
            <v>West Virginia</v>
          </cell>
          <cell r="B50">
            <v>632</v>
          </cell>
        </row>
        <row r="51">
          <cell r="A51" t="str">
            <v>Wisconsin</v>
          </cell>
          <cell r="B51">
            <v>838</v>
          </cell>
        </row>
        <row r="52">
          <cell r="A52" t="str">
            <v>Wyoming</v>
          </cell>
          <cell r="B52">
            <v>632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7"/>
  <sheetViews>
    <sheetView tabSelected="1" topLeftCell="B310" workbookViewId="0">
      <selection activeCell="H330" sqref="H330"/>
    </sheetView>
  </sheetViews>
  <sheetFormatPr defaultRowHeight="13.5" customHeight="1"/>
  <cols>
    <col min="1" max="1" width="2.7109375" style="5" customWidth="1"/>
    <col min="2" max="2" width="8.7109375" style="16" customWidth="1"/>
    <col min="3" max="5" width="30.7109375" style="5" customWidth="1"/>
    <col min="6" max="8" width="10.7109375" style="5" customWidth="1"/>
    <col min="9" max="16384" width="9.140625" style="5"/>
  </cols>
  <sheetData>
    <row r="1" spans="2:13" ht="13.5" customHeight="1">
      <c r="F1" s="68" t="s">
        <v>286</v>
      </c>
      <c r="G1" s="68"/>
      <c r="H1" s="68"/>
    </row>
    <row r="2" spans="2:13" ht="13.5" customHeight="1">
      <c r="E2" s="1" t="s">
        <v>257</v>
      </c>
      <c r="F2" s="6">
        <v>43216</v>
      </c>
      <c r="G2" s="6">
        <v>43249</v>
      </c>
      <c r="H2" s="6">
        <v>43279</v>
      </c>
    </row>
    <row r="3" spans="2:13" s="7" customFormat="1" ht="13.5" customHeight="1">
      <c r="B3" s="17"/>
      <c r="E3" s="3" t="s">
        <v>258</v>
      </c>
      <c r="F3" s="2">
        <f>SUM(F11:F14)</f>
        <v>267976</v>
      </c>
      <c r="G3" s="2">
        <f t="shared" ref="G3:H3" si="0">SUM(G11:G14)</f>
        <v>276021</v>
      </c>
      <c r="H3" s="2">
        <f t="shared" si="0"/>
        <v>290135</v>
      </c>
    </row>
    <row r="4" spans="2:13" s="7" customFormat="1" ht="13.5" customHeight="1">
      <c r="B4" s="18"/>
      <c r="E4" s="3" t="s">
        <v>259</v>
      </c>
      <c r="F4" s="2">
        <f>SUM(F15:F18)</f>
        <v>415125</v>
      </c>
      <c r="G4" s="2">
        <f t="shared" ref="G4:H4" si="1">SUM(G15:G18)</f>
        <v>416655</v>
      </c>
      <c r="H4" s="2">
        <f t="shared" si="1"/>
        <v>424061</v>
      </c>
    </row>
    <row r="5" spans="2:13" s="7" customFormat="1" ht="13.5" customHeight="1">
      <c r="B5" s="18"/>
      <c r="E5" s="3" t="s">
        <v>260</v>
      </c>
      <c r="F5" s="2">
        <f>SUM(F19:F23)</f>
        <v>61519</v>
      </c>
      <c r="G5" s="2">
        <f t="shared" ref="G5:H5" si="2">SUM(G19:G23)</f>
        <v>64040</v>
      </c>
      <c r="H5" s="2">
        <f t="shared" si="2"/>
        <v>61122</v>
      </c>
    </row>
    <row r="6" spans="2:13" s="7" customFormat="1" ht="13.5" customHeight="1">
      <c r="B6" s="18"/>
      <c r="E6" s="3" t="s">
        <v>261</v>
      </c>
      <c r="F6" s="2">
        <f>SUM(F24:F27)</f>
        <v>18811</v>
      </c>
      <c r="G6" s="2">
        <f t="shared" ref="G6:H6" si="3">SUM(G24:G27)</f>
        <v>19490</v>
      </c>
      <c r="H6" s="2">
        <f t="shared" si="3"/>
        <v>19587</v>
      </c>
    </row>
    <row r="7" spans="2:13" s="7" customFormat="1" ht="13.5" customHeight="1">
      <c r="B7" s="18"/>
      <c r="E7" s="3" t="s">
        <v>262</v>
      </c>
      <c r="F7" s="2">
        <f>SUM(F28:F32)</f>
        <v>36545</v>
      </c>
      <c r="G7" s="2">
        <f t="shared" ref="G7:H7" si="4">SUM(G28:G32)</f>
        <v>37903</v>
      </c>
      <c r="H7" s="2">
        <f t="shared" si="4"/>
        <v>39678</v>
      </c>
    </row>
    <row r="8" spans="2:13" s="7" customFormat="1" ht="13.5" customHeight="1" thickBot="1">
      <c r="B8" s="18"/>
      <c r="E8" s="4" t="s">
        <v>263</v>
      </c>
      <c r="F8" s="8">
        <f>SUM(F3:F7)</f>
        <v>799976</v>
      </c>
      <c r="G8" s="8">
        <f t="shared" ref="G8:H8" si="5">SUM(G3:G7)</f>
        <v>814109</v>
      </c>
      <c r="H8" s="8">
        <f t="shared" si="5"/>
        <v>834583</v>
      </c>
      <c r="I8" s="9"/>
      <c r="M8" s="9"/>
    </row>
    <row r="9" spans="2:13" ht="13.5" customHeight="1">
      <c r="I9" s="10"/>
      <c r="M9" s="10"/>
    </row>
    <row r="10" spans="2:13" s="11" customFormat="1" ht="13.5" customHeight="1">
      <c r="B10" s="19"/>
      <c r="C10" s="5"/>
      <c r="D10" s="12" t="s">
        <v>257</v>
      </c>
      <c r="E10" s="12" t="s">
        <v>256</v>
      </c>
      <c r="F10" s="6">
        <f>F$2</f>
        <v>43216</v>
      </c>
      <c r="G10" s="6">
        <f t="shared" ref="G10:H10" si="6">G$2</f>
        <v>43249</v>
      </c>
      <c r="H10" s="6">
        <f t="shared" si="6"/>
        <v>43279</v>
      </c>
      <c r="I10" s="10"/>
      <c r="J10" s="5"/>
      <c r="K10" s="5"/>
      <c r="L10" s="5"/>
      <c r="M10" s="10"/>
    </row>
    <row r="11" spans="2:13" s="7" customFormat="1" ht="13.5" customHeight="1">
      <c r="B11" s="18"/>
      <c r="C11" s="5"/>
      <c r="D11" s="13" t="s">
        <v>258</v>
      </c>
      <c r="E11" s="13" t="s">
        <v>264</v>
      </c>
      <c r="F11" s="13">
        <f>SUM(F101:F105)</f>
        <v>169314</v>
      </c>
      <c r="G11" s="13">
        <f>SUM(G101:G105)</f>
        <v>176177</v>
      </c>
      <c r="H11" s="13">
        <f>SUM(H101:H105)</f>
        <v>190412</v>
      </c>
    </row>
    <row r="12" spans="2:13" s="7" customFormat="1" ht="13.5" customHeight="1">
      <c r="B12" s="18"/>
      <c r="D12" s="13" t="s">
        <v>258</v>
      </c>
      <c r="E12" s="13" t="s">
        <v>265</v>
      </c>
      <c r="F12" s="13">
        <f>SUM(F93:F100)</f>
        <v>20901</v>
      </c>
      <c r="G12" s="13">
        <f>SUM(G93:G100)</f>
        <v>21773</v>
      </c>
      <c r="H12" s="13">
        <f>SUM(H93:H100)</f>
        <v>22884</v>
      </c>
    </row>
    <row r="13" spans="2:13" s="7" customFormat="1" ht="13.5" customHeight="1">
      <c r="B13" s="18"/>
      <c r="D13" s="13" t="s">
        <v>258</v>
      </c>
      <c r="E13" s="13" t="s">
        <v>266</v>
      </c>
      <c r="F13" s="13">
        <f>SUM(F106:F119)</f>
        <v>14912</v>
      </c>
      <c r="G13" s="13">
        <f>SUM(G106:G119)</f>
        <v>15190</v>
      </c>
      <c r="H13" s="13">
        <f>SUM(H106:H119)</f>
        <v>14080</v>
      </c>
    </row>
    <row r="14" spans="2:13" s="7" customFormat="1" ht="13.5" customHeight="1">
      <c r="B14" s="18"/>
      <c r="D14" s="14" t="s">
        <v>258</v>
      </c>
      <c r="E14" s="14" t="s">
        <v>267</v>
      </c>
      <c r="F14" s="14">
        <f>SUM(F120:F147)</f>
        <v>62849</v>
      </c>
      <c r="G14" s="14">
        <f>SUM(G120:G147)</f>
        <v>62881</v>
      </c>
      <c r="H14" s="14">
        <f>SUM(H120:H147)</f>
        <v>62759</v>
      </c>
    </row>
    <row r="15" spans="2:13" s="7" customFormat="1" ht="13.5" customHeight="1">
      <c r="B15" s="18"/>
      <c r="D15" s="13" t="s">
        <v>259</v>
      </c>
      <c r="E15" s="13" t="s">
        <v>268</v>
      </c>
      <c r="F15" s="13">
        <f>SUM(F210:F223)</f>
        <v>63446</v>
      </c>
      <c r="G15" s="13">
        <f>SUM(G210:G223)</f>
        <v>64796</v>
      </c>
      <c r="H15" s="13">
        <f>SUM(H211:H223)</f>
        <v>64385</v>
      </c>
    </row>
    <row r="16" spans="2:13" s="7" customFormat="1" ht="13.5" customHeight="1">
      <c r="B16" s="18"/>
      <c r="D16" s="13" t="s">
        <v>259</v>
      </c>
      <c r="E16" s="13" t="s">
        <v>269</v>
      </c>
      <c r="F16" s="13">
        <f>SUM(F240:F248)</f>
        <v>87310</v>
      </c>
      <c r="G16" s="13">
        <f>SUM(G240:G248)</f>
        <v>87148</v>
      </c>
      <c r="H16" s="13">
        <f>SUM(H240:H248)</f>
        <v>93602</v>
      </c>
    </row>
    <row r="17" spans="2:8" s="7" customFormat="1" ht="13.5" customHeight="1">
      <c r="B17" s="18"/>
      <c r="D17" s="13" t="s">
        <v>259</v>
      </c>
      <c r="E17" s="13" t="s">
        <v>270</v>
      </c>
      <c r="F17" s="13">
        <f>SUM(F224:F239)</f>
        <v>254957</v>
      </c>
      <c r="G17" s="13">
        <f>SUM(G224:G239)</f>
        <v>255184</v>
      </c>
      <c r="H17" s="13">
        <f>SUM(H224:H239)</f>
        <v>256279</v>
      </c>
    </row>
    <row r="18" spans="2:8" s="7" customFormat="1" ht="13.5" customHeight="1">
      <c r="B18" s="18"/>
      <c r="D18" s="14" t="s">
        <v>259</v>
      </c>
      <c r="E18" s="14" t="s">
        <v>271</v>
      </c>
      <c r="F18" s="14">
        <f>SUM(F199:F209)</f>
        <v>9412</v>
      </c>
      <c r="G18" s="14">
        <f>SUM(G199:G209)</f>
        <v>9527</v>
      </c>
      <c r="H18" s="14">
        <f>SUM(H199:H209)</f>
        <v>9795</v>
      </c>
    </row>
    <row r="19" spans="2:8" s="7" customFormat="1" ht="13.5" customHeight="1">
      <c r="B19" s="18"/>
      <c r="D19" s="13" t="s">
        <v>260</v>
      </c>
      <c r="E19" s="13" t="s">
        <v>272</v>
      </c>
      <c r="F19" s="13">
        <f>SUM(F148:F152)</f>
        <v>156</v>
      </c>
      <c r="G19" s="13">
        <f>SUM(G148:G152)</f>
        <v>131</v>
      </c>
      <c r="H19" s="13">
        <f>SUM(H148:H152)</f>
        <v>138</v>
      </c>
    </row>
    <row r="20" spans="2:8" s="7" customFormat="1" ht="13.5" customHeight="1">
      <c r="B20" s="18"/>
      <c r="D20" s="13" t="s">
        <v>260</v>
      </c>
      <c r="E20" s="13" t="s">
        <v>273</v>
      </c>
      <c r="F20" s="13">
        <f>SUM(F153:F159)</f>
        <v>3927</v>
      </c>
      <c r="G20" s="13">
        <f>SUM(G153:G159)</f>
        <v>3947</v>
      </c>
      <c r="H20" s="13">
        <f>SUM(H153:H159)</f>
        <v>2790</v>
      </c>
    </row>
    <row r="21" spans="2:8" s="7" customFormat="1" ht="13.5" customHeight="1">
      <c r="B21" s="18"/>
      <c r="D21" s="13" t="s">
        <v>260</v>
      </c>
      <c r="E21" s="13" t="s">
        <v>274</v>
      </c>
      <c r="F21" s="13">
        <f>SUM(F160:F171)</f>
        <v>28101</v>
      </c>
      <c r="G21" s="13">
        <f>SUM(G160:G171)</f>
        <v>29829</v>
      </c>
      <c r="H21" s="13">
        <f>SUM(H160:H171)</f>
        <v>29837</v>
      </c>
    </row>
    <row r="22" spans="2:8" s="7" customFormat="1" ht="13.5" customHeight="1">
      <c r="B22" s="18"/>
      <c r="D22" s="13" t="s">
        <v>260</v>
      </c>
      <c r="E22" s="13" t="s">
        <v>275</v>
      </c>
      <c r="F22" s="13">
        <f>SUM(F172:F180)</f>
        <v>12638</v>
      </c>
      <c r="G22" s="13">
        <f>SUM(G172:G180)</f>
        <v>13084</v>
      </c>
      <c r="H22" s="13">
        <f>SUM(H172:H180)</f>
        <v>11027</v>
      </c>
    </row>
    <row r="23" spans="2:8" s="7" customFormat="1" ht="13.5" customHeight="1">
      <c r="B23" s="18"/>
      <c r="D23" s="14" t="s">
        <v>260</v>
      </c>
      <c r="E23" s="14" t="s">
        <v>276</v>
      </c>
      <c r="F23" s="14">
        <f>SUM(F181:F198)</f>
        <v>16697</v>
      </c>
      <c r="G23" s="14">
        <f>SUM(G181:G198)</f>
        <v>17049</v>
      </c>
      <c r="H23" s="14">
        <f>SUM(H181:H198)</f>
        <v>17330</v>
      </c>
    </row>
    <row r="24" spans="2:8" s="7" customFormat="1" ht="13.5" customHeight="1">
      <c r="B24" s="18"/>
      <c r="D24" s="13" t="s">
        <v>261</v>
      </c>
      <c r="E24" s="13" t="s">
        <v>277</v>
      </c>
      <c r="F24" s="13">
        <f>SUM(F249:F251)</f>
        <v>16411</v>
      </c>
      <c r="G24" s="13">
        <f>SUM(G249:G251)</f>
        <v>17096</v>
      </c>
      <c r="H24" s="13">
        <f>SUM(H249:H251)</f>
        <v>17084</v>
      </c>
    </row>
    <row r="25" spans="2:8" s="7" customFormat="1" ht="13.5" customHeight="1">
      <c r="B25" s="18"/>
      <c r="D25" s="13" t="s">
        <v>261</v>
      </c>
      <c r="E25" s="13" t="s">
        <v>278</v>
      </c>
      <c r="F25" s="13">
        <f>SUM(F252:F256)</f>
        <v>224</v>
      </c>
      <c r="G25" s="13">
        <f>SUM(G252:G256)</f>
        <v>228</v>
      </c>
      <c r="H25" s="13">
        <f>SUM(H252:H256)</f>
        <v>226</v>
      </c>
    </row>
    <row r="26" spans="2:8" s="7" customFormat="1" ht="13.5" customHeight="1">
      <c r="B26" s="18"/>
      <c r="D26" s="13" t="s">
        <v>261</v>
      </c>
      <c r="E26" s="13" t="s">
        <v>59</v>
      </c>
      <c r="F26" s="13">
        <f>SUM(F257:F263)</f>
        <v>1817</v>
      </c>
      <c r="G26" s="13">
        <f>SUM(G257:G263)</f>
        <v>1797</v>
      </c>
      <c r="H26" s="13">
        <f>SUM(H257:H263)</f>
        <v>1910</v>
      </c>
    </row>
    <row r="27" spans="2:8" s="7" customFormat="1" ht="13.5" customHeight="1">
      <c r="B27" s="18"/>
      <c r="D27" s="14" t="s">
        <v>261</v>
      </c>
      <c r="E27" s="14" t="s">
        <v>279</v>
      </c>
      <c r="F27" s="14">
        <f>SUM(F264:F272)</f>
        <v>359</v>
      </c>
      <c r="G27" s="14">
        <f>SUM(G264:G272)</f>
        <v>369</v>
      </c>
      <c r="H27" s="14">
        <f>SUM(H264:H269)</f>
        <v>367</v>
      </c>
    </row>
    <row r="28" spans="2:8" s="7" customFormat="1" ht="13.5" customHeight="1">
      <c r="B28" s="18"/>
      <c r="D28" s="13" t="s">
        <v>262</v>
      </c>
      <c r="E28" s="13" t="s">
        <v>280</v>
      </c>
      <c r="F28" s="13">
        <f>SUM(F36:F54)</f>
        <v>20478</v>
      </c>
      <c r="G28" s="13">
        <f>SUM(G36:G54)</f>
        <v>21725</v>
      </c>
      <c r="H28" s="13">
        <f>SUM(H36:H54)</f>
        <v>22550</v>
      </c>
    </row>
    <row r="29" spans="2:8" s="7" customFormat="1" ht="13.5" customHeight="1">
      <c r="B29" s="18"/>
      <c r="D29" s="13" t="s">
        <v>262</v>
      </c>
      <c r="E29" s="13" t="s">
        <v>281</v>
      </c>
      <c r="F29" s="13">
        <f>SUM(F55:F63)</f>
        <v>575</v>
      </c>
      <c r="G29" s="13">
        <f>SUM(G55:G63)</f>
        <v>585</v>
      </c>
      <c r="H29" s="13">
        <f>SUM(H55:H63)</f>
        <v>584</v>
      </c>
    </row>
    <row r="30" spans="2:8" s="7" customFormat="1" ht="13.5" customHeight="1">
      <c r="B30" s="18"/>
      <c r="D30" s="13" t="s">
        <v>262</v>
      </c>
      <c r="E30" s="13" t="s">
        <v>282</v>
      </c>
      <c r="F30" s="13">
        <f>SUM(F64:F70)</f>
        <v>3407</v>
      </c>
      <c r="G30" s="13">
        <f>SUM(G64:G70)</f>
        <v>3450</v>
      </c>
      <c r="H30" s="13">
        <f>SUM(H64:H70)</f>
        <v>3566</v>
      </c>
    </row>
    <row r="31" spans="2:8" s="7" customFormat="1" ht="13.5" customHeight="1">
      <c r="B31" s="18"/>
      <c r="D31" s="13" t="s">
        <v>262</v>
      </c>
      <c r="E31" s="13" t="s">
        <v>283</v>
      </c>
      <c r="F31" s="13">
        <f>SUM(F71:F75)</f>
        <v>4566</v>
      </c>
      <c r="G31" s="13">
        <f>SUM(G71:G75)</f>
        <v>4749</v>
      </c>
      <c r="H31" s="13">
        <f>SUM(H71:H75)</f>
        <v>4898</v>
      </c>
    </row>
    <row r="32" spans="2:8" s="7" customFormat="1" ht="13.5" customHeight="1">
      <c r="B32" s="18"/>
      <c r="D32" s="14" t="s">
        <v>262</v>
      </c>
      <c r="E32" s="14" t="s">
        <v>284</v>
      </c>
      <c r="F32" s="14">
        <f>SUM(F76:F92)</f>
        <v>7519</v>
      </c>
      <c r="G32" s="14">
        <f>SUM(G76:G92)</f>
        <v>7394</v>
      </c>
      <c r="H32" s="14">
        <f>SUM(H76:H92)</f>
        <v>8080</v>
      </c>
    </row>
    <row r="34" spans="2:8" ht="13.5" customHeight="1">
      <c r="D34" s="68" t="s">
        <v>285</v>
      </c>
      <c r="E34" s="68"/>
      <c r="F34" s="68" t="s">
        <v>286</v>
      </c>
      <c r="G34" s="68"/>
      <c r="H34" s="68"/>
    </row>
    <row r="35" spans="2:8" ht="13.5" customHeight="1">
      <c r="B35" s="20" t="s">
        <v>302</v>
      </c>
      <c r="C35" s="12" t="s">
        <v>255</v>
      </c>
      <c r="D35" s="12" t="s">
        <v>256</v>
      </c>
      <c r="E35" s="12" t="s">
        <v>257</v>
      </c>
      <c r="F35" s="6">
        <f>F$2</f>
        <v>43216</v>
      </c>
      <c r="G35" s="6">
        <f t="shared" ref="G35:H35" si="7">G$2</f>
        <v>43249</v>
      </c>
      <c r="H35" s="6">
        <f t="shared" si="7"/>
        <v>43279</v>
      </c>
    </row>
    <row r="36" spans="2:8" s="7" customFormat="1" ht="13.5" customHeight="1">
      <c r="B36" s="21" t="s">
        <v>371</v>
      </c>
      <c r="C36" s="13" t="s">
        <v>19</v>
      </c>
      <c r="D36" s="13" t="s">
        <v>280</v>
      </c>
      <c r="E36" s="13" t="s">
        <v>262</v>
      </c>
      <c r="F36" s="13">
        <f>IFERROR(VLOOKUP(C36,'Apr-18'!$F$75:$I$309,4,0), 0)</f>
        <v>5</v>
      </c>
      <c r="G36" s="13">
        <f>IFERROR(VLOOKUP(C36,'May-18'!$F$76:$J$310,5,0),0)</f>
        <v>5</v>
      </c>
      <c r="H36" s="13">
        <f>IFERROR(VLOOKUP(Flipkey_Timeseries!C36,'june-18'!$F$74:$I$309,4,0),0)</f>
        <v>5</v>
      </c>
    </row>
    <row r="37" spans="2:8" s="7" customFormat="1" ht="13.5" customHeight="1">
      <c r="B37" s="21" t="s">
        <v>375</v>
      </c>
      <c r="C37" s="13" t="s">
        <v>97</v>
      </c>
      <c r="D37" s="13" t="s">
        <v>280</v>
      </c>
      <c r="E37" s="13" t="s">
        <v>262</v>
      </c>
      <c r="F37" s="13">
        <f>IFERROR(VLOOKUP(C37,'Apr-18'!$F$75:$I$309,4,0), 0)</f>
        <v>3</v>
      </c>
      <c r="G37" s="13">
        <f>IFERROR(VLOOKUP(C37,'May-18'!$F$76:$J$310,5,0),0)</f>
        <v>3</v>
      </c>
      <c r="H37" s="13">
        <f>IFERROR(VLOOKUP(Flipkey_Timeseries!C37,'june-18'!$F$74:$I$309,4,0),0)</f>
        <v>3</v>
      </c>
    </row>
    <row r="38" spans="2:8" s="7" customFormat="1" ht="13.5" customHeight="1">
      <c r="B38" s="21" t="s">
        <v>374</v>
      </c>
      <c r="C38" s="13" t="s">
        <v>46</v>
      </c>
      <c r="D38" s="13" t="s">
        <v>280</v>
      </c>
      <c r="E38" s="13" t="s">
        <v>262</v>
      </c>
      <c r="F38" s="13" t="str">
        <f>IFERROR(VLOOKUP(C38,'Apr-18'!$F$75:$I$309,4,0), 0)</f>
        <v xml:space="preserve"> </v>
      </c>
      <c r="G38" s="13" t="str">
        <f>IFERROR(VLOOKUP(C38,'May-18'!$F$76:$J$310,5,0),0)</f>
        <v xml:space="preserve"> </v>
      </c>
      <c r="H38" s="13" t="str">
        <f>IFERROR(VLOOKUP(Flipkey_Timeseries!C38,'june-18'!$F$74:$I$309,4,0),0)</f>
        <v xml:space="preserve"> </v>
      </c>
    </row>
    <row r="39" spans="2:8" s="7" customFormat="1" ht="13.5" customHeight="1">
      <c r="B39" s="21" t="s">
        <v>372</v>
      </c>
      <c r="C39" s="13" t="s">
        <v>54</v>
      </c>
      <c r="D39" s="13" t="s">
        <v>280</v>
      </c>
      <c r="E39" s="13" t="s">
        <v>262</v>
      </c>
      <c r="F39" s="13">
        <f>IFERROR(VLOOKUP(C39,'Apr-18'!$F$75:$I$309,4,0), 0)</f>
        <v>1</v>
      </c>
      <c r="G39" s="13">
        <f>IFERROR(VLOOKUP(C39,'May-18'!$F$76:$J$310,5,0),0)</f>
        <v>1</v>
      </c>
      <c r="H39" s="13">
        <f>IFERROR(VLOOKUP(Flipkey_Timeseries!C39,'june-18'!$F$74:$I$309,4,0),0)</f>
        <v>1</v>
      </c>
    </row>
    <row r="40" spans="2:8" s="7" customFormat="1" ht="13.5" customHeight="1">
      <c r="B40" s="21" t="s">
        <v>360</v>
      </c>
      <c r="C40" s="13" t="s">
        <v>56</v>
      </c>
      <c r="D40" s="13" t="s">
        <v>280</v>
      </c>
      <c r="E40" s="13" t="s">
        <v>262</v>
      </c>
      <c r="F40" s="13">
        <f>IFERROR(VLOOKUP(C40,'Apr-18'!$F$75:$I$309,4,0), 0)</f>
        <v>74</v>
      </c>
      <c r="G40" s="13">
        <f>IFERROR(VLOOKUP(C40,'May-18'!$F$76:$J$310,5,0),0)</f>
        <v>74</v>
      </c>
      <c r="H40" s="13">
        <f>IFERROR(VLOOKUP(Flipkey_Timeseries!C40,'june-18'!$F$74:$I$309,4,0),0)</f>
        <v>69</v>
      </c>
    </row>
    <row r="41" spans="2:8" s="7" customFormat="1" ht="13.5" customHeight="1">
      <c r="B41" s="21" t="s">
        <v>362</v>
      </c>
      <c r="C41" s="13" t="s">
        <v>94</v>
      </c>
      <c r="D41" s="13" t="s">
        <v>280</v>
      </c>
      <c r="E41" s="13" t="s">
        <v>262</v>
      </c>
      <c r="F41" s="13">
        <f>IFERROR(VLOOKUP(C41,'Apr-18'!$F$75:$I$309,4,0), 0)</f>
        <v>879</v>
      </c>
      <c r="G41" s="13">
        <f>IFERROR(VLOOKUP(C41,'May-18'!$F$76:$J$310,5,0),0)</f>
        <v>900</v>
      </c>
      <c r="H41" s="13">
        <f>IFERROR(VLOOKUP(Flipkey_Timeseries!C41,'june-18'!$F$74:$I$309,4,0),0)</f>
        <v>906</v>
      </c>
    </row>
    <row r="42" spans="2:8" s="7" customFormat="1" ht="13.5" customHeight="1">
      <c r="B42" s="21" t="s">
        <v>365</v>
      </c>
      <c r="C42" s="13" t="s">
        <v>117</v>
      </c>
      <c r="D42" s="13" t="s">
        <v>280</v>
      </c>
      <c r="E42" s="13" t="s">
        <v>262</v>
      </c>
      <c r="F42" s="13">
        <f>IFERROR(VLOOKUP(C42,'Apr-18'!$F$75:$I$309,4,0), 0)</f>
        <v>166</v>
      </c>
      <c r="G42" s="13">
        <f>IFERROR(VLOOKUP(C42,'May-18'!$F$76:$J$310,5,0),0)</f>
        <v>171</v>
      </c>
      <c r="H42" s="13">
        <f>IFERROR(VLOOKUP(Flipkey_Timeseries!C42,'june-18'!$F$74:$I$309,4,0),0)</f>
        <v>170</v>
      </c>
    </row>
    <row r="43" spans="2:8" s="7" customFormat="1" ht="13.5" customHeight="1">
      <c r="B43" s="21" t="s">
        <v>366</v>
      </c>
      <c r="C43" s="13" t="s">
        <v>129</v>
      </c>
      <c r="D43" s="13" t="s">
        <v>280</v>
      </c>
      <c r="E43" s="13" t="s">
        <v>262</v>
      </c>
      <c r="F43" s="13">
        <f>IFERROR(VLOOKUP(C43,'Apr-18'!$F$75:$I$309,4,0), 0)</f>
        <v>17</v>
      </c>
      <c r="G43" s="13">
        <f>IFERROR(VLOOKUP(C43,'May-18'!$F$76:$J$310,5,0),0)</f>
        <v>17</v>
      </c>
      <c r="H43" s="13">
        <f>IFERROR(VLOOKUP(Flipkey_Timeseries!C43,'june-18'!$F$74:$I$309,4,0),0)</f>
        <v>17</v>
      </c>
    </row>
    <row r="44" spans="2:8" s="7" customFormat="1" ht="13.5" customHeight="1">
      <c r="B44" s="21" t="s">
        <v>373</v>
      </c>
      <c r="C44" s="13" t="s">
        <v>127</v>
      </c>
      <c r="D44" s="13" t="s">
        <v>280</v>
      </c>
      <c r="E44" s="13" t="s">
        <v>262</v>
      </c>
      <c r="F44" s="13">
        <f>IFERROR(VLOOKUP(C44,'Apr-18'!$F$75:$I$309,4,0), 0)</f>
        <v>1174</v>
      </c>
      <c r="G44" s="13">
        <f>IFERROR(VLOOKUP(C44,'May-18'!$F$76:$J$310,5,0),0)</f>
        <v>1203</v>
      </c>
      <c r="H44" s="13">
        <f>IFERROR(VLOOKUP(Flipkey_Timeseries!C44,'june-18'!$F$74:$I$309,4,0),0)</f>
        <v>1230</v>
      </c>
    </row>
    <row r="45" spans="2:8" s="7" customFormat="1" ht="13.5" customHeight="1">
      <c r="B45" s="21" t="s">
        <v>376</v>
      </c>
      <c r="C45" s="13" t="s">
        <v>201</v>
      </c>
      <c r="D45" s="13" t="s">
        <v>280</v>
      </c>
      <c r="E45" s="13" t="s">
        <v>262</v>
      </c>
      <c r="F45" s="13">
        <f>IFERROR(VLOOKUP(C45,'Apr-18'!$F$75:$I$309,4,0), 0)</f>
        <v>7</v>
      </c>
      <c r="G45" s="13">
        <f>IFERROR(VLOOKUP(C45,'May-18'!$F$76:$J$310,5,0),0)</f>
        <v>8</v>
      </c>
      <c r="H45" s="13">
        <f>IFERROR(VLOOKUP(Flipkey_Timeseries!C45,'june-18'!$F$74:$I$309,4,0),0)</f>
        <v>8</v>
      </c>
    </row>
    <row r="46" spans="2:8" s="7" customFormat="1" ht="13.5" customHeight="1">
      <c r="B46" s="21" t="s">
        <v>364</v>
      </c>
      <c r="C46" s="13" t="s">
        <v>132</v>
      </c>
      <c r="D46" s="13" t="s">
        <v>280</v>
      </c>
      <c r="E46" s="13" t="s">
        <v>262</v>
      </c>
      <c r="F46" s="13">
        <f>IFERROR(VLOOKUP(C46,'Apr-18'!$F$75:$I$309,4,0), 0)</f>
        <v>115</v>
      </c>
      <c r="G46" s="13">
        <f>IFERROR(VLOOKUP(C46,'May-18'!$F$76:$J$310,5,0),0)</f>
        <v>116</v>
      </c>
      <c r="H46" s="13">
        <f>IFERROR(VLOOKUP(Flipkey_Timeseries!C46,'june-18'!$F$74:$I$309,4,0),0)</f>
        <v>117</v>
      </c>
    </row>
    <row r="47" spans="2:8" s="7" customFormat="1" ht="13.5" customHeight="1">
      <c r="B47" s="21" t="s">
        <v>378</v>
      </c>
      <c r="C47" s="13" t="s">
        <v>158</v>
      </c>
      <c r="D47" s="13" t="s">
        <v>280</v>
      </c>
      <c r="E47" s="13" t="s">
        <v>262</v>
      </c>
      <c r="F47" s="13">
        <f>IFERROR(VLOOKUP(C47,'Apr-18'!$F$75:$I$309,4,0), 0)</f>
        <v>17173</v>
      </c>
      <c r="G47" s="13">
        <f>IFERROR(VLOOKUP(C47,'May-18'!$F$76:$J$310,5,0),0)</f>
        <v>18343</v>
      </c>
      <c r="H47" s="13">
        <f>IFERROR(VLOOKUP(Flipkey_Timeseries!C47,'june-18'!$F$74:$I$309,4,0),0)</f>
        <v>19087</v>
      </c>
    </row>
    <row r="48" spans="2:8" s="7" customFormat="1" ht="13.5" customHeight="1">
      <c r="B48" s="21" t="s">
        <v>370</v>
      </c>
      <c r="C48" s="13" t="s">
        <v>162</v>
      </c>
      <c r="D48" s="13" t="s">
        <v>280</v>
      </c>
      <c r="E48" s="13" t="s">
        <v>262</v>
      </c>
      <c r="F48" s="13">
        <f>IFERROR(VLOOKUP(C48,'Apr-18'!$F$75:$I$309,4,0), 0)</f>
        <v>35</v>
      </c>
      <c r="G48" s="13">
        <f>IFERROR(VLOOKUP(C48,'May-18'!$F$76:$J$310,5,0),0)</f>
        <v>35</v>
      </c>
      <c r="H48" s="13">
        <f>IFERROR(VLOOKUP(Flipkey_Timeseries!C48,'june-18'!$F$74:$I$309,4,0),0)</f>
        <v>55</v>
      </c>
    </row>
    <row r="49" spans="2:8" s="7" customFormat="1" ht="13.5" customHeight="1">
      <c r="B49" s="21" t="s">
        <v>377</v>
      </c>
      <c r="C49" s="13" t="s">
        <v>165</v>
      </c>
      <c r="D49" s="13" t="s">
        <v>280</v>
      </c>
      <c r="E49" s="13" t="s">
        <v>262</v>
      </c>
      <c r="F49" s="13">
        <f>IFERROR(VLOOKUP(C49,'Apr-18'!$F$75:$I$309,4,0), 0)</f>
        <v>206</v>
      </c>
      <c r="G49" s="13">
        <f>IFERROR(VLOOKUP(C49,'May-18'!$F$76:$J$310,5,0),0)</f>
        <v>208</v>
      </c>
      <c r="H49" s="13">
        <f>IFERROR(VLOOKUP(Flipkey_Timeseries!C49,'june-18'!$F$74:$I$309,4,0),0)</f>
        <v>209</v>
      </c>
    </row>
    <row r="50" spans="2:8" s="7" customFormat="1" ht="13.5" customHeight="1">
      <c r="B50" s="21" t="s">
        <v>369</v>
      </c>
      <c r="C50" s="13" t="s">
        <v>173</v>
      </c>
      <c r="D50" s="13" t="s">
        <v>280</v>
      </c>
      <c r="E50" s="13" t="s">
        <v>262</v>
      </c>
      <c r="F50" s="13">
        <f>IFERROR(VLOOKUP(C50,'Apr-18'!$F$75:$I$309,4,0), 0)</f>
        <v>2</v>
      </c>
      <c r="G50" s="13">
        <f>IFERROR(VLOOKUP(C50,'May-18'!$F$76:$J$310,5,0),0)</f>
        <v>2</v>
      </c>
      <c r="H50" s="13">
        <f>IFERROR(VLOOKUP(Flipkey_Timeseries!C50,'june-18'!$F$74:$I$309,4,0),0)</f>
        <v>2</v>
      </c>
    </row>
    <row r="51" spans="2:8" s="7" customFormat="1" ht="13.5" customHeight="1">
      <c r="B51" s="21" t="s">
        <v>361</v>
      </c>
      <c r="C51" s="13" t="s">
        <v>189</v>
      </c>
      <c r="D51" s="13" t="s">
        <v>280</v>
      </c>
      <c r="E51" s="13" t="s">
        <v>262</v>
      </c>
      <c r="F51" s="13">
        <f>IFERROR(VLOOKUP(C51,'Apr-18'!$F$75:$I$309,4,0), 0)</f>
        <v>301</v>
      </c>
      <c r="G51" s="13">
        <f>IFERROR(VLOOKUP(C51,'May-18'!$F$76:$J$310,5,0),0)</f>
        <v>320</v>
      </c>
      <c r="H51" s="13">
        <f>IFERROR(VLOOKUP(Flipkey_Timeseries!C51,'june-18'!$F$74:$I$309,4,0),0)</f>
        <v>338</v>
      </c>
    </row>
    <row r="52" spans="2:8" s="7" customFormat="1" ht="13.5" customHeight="1">
      <c r="B52" s="21" t="s">
        <v>363</v>
      </c>
      <c r="C52" s="13" t="s">
        <v>191</v>
      </c>
      <c r="D52" s="13" t="s">
        <v>280</v>
      </c>
      <c r="E52" s="13" t="s">
        <v>262</v>
      </c>
      <c r="F52" s="13">
        <f>IFERROR(VLOOKUP(C52,'Apr-18'!$F$75:$I$309,4,0), 0)</f>
        <v>130</v>
      </c>
      <c r="G52" s="13">
        <f>IFERROR(VLOOKUP(C52,'May-18'!$F$76:$J$310,5,0),0)</f>
        <v>135</v>
      </c>
      <c r="H52" s="13">
        <f>IFERROR(VLOOKUP(Flipkey_Timeseries!C52,'june-18'!$F$74:$I$309,4,0),0)</f>
        <v>143</v>
      </c>
    </row>
    <row r="53" spans="2:8" s="7" customFormat="1" ht="13.5" customHeight="1">
      <c r="B53" s="21" t="s">
        <v>367</v>
      </c>
      <c r="C53" s="13" t="s">
        <v>203</v>
      </c>
      <c r="D53" s="13" t="s">
        <v>280</v>
      </c>
      <c r="E53" s="13" t="s">
        <v>262</v>
      </c>
      <c r="F53" s="13">
        <f>IFERROR(VLOOKUP(C53,'Apr-18'!$F$75:$I$309,4,0), 0)</f>
        <v>35</v>
      </c>
      <c r="G53" s="13">
        <f>IFERROR(VLOOKUP(C53,'May-18'!$F$76:$J$310,5,0),0)</f>
        <v>37</v>
      </c>
      <c r="H53" s="13">
        <f>IFERROR(VLOOKUP(Flipkey_Timeseries!C53,'june-18'!$F$74:$I$309,4,0),0)</f>
        <v>37</v>
      </c>
    </row>
    <row r="54" spans="2:8" s="7" customFormat="1" ht="13.5" customHeight="1">
      <c r="B54" s="21" t="s">
        <v>368</v>
      </c>
      <c r="C54" s="13" t="s">
        <v>204</v>
      </c>
      <c r="D54" s="13" t="s">
        <v>280</v>
      </c>
      <c r="E54" s="13" t="s">
        <v>262</v>
      </c>
      <c r="F54" s="13">
        <f>IFERROR(VLOOKUP(C54,'Apr-18'!$F$75:$I$309,4,0), 0)</f>
        <v>155</v>
      </c>
      <c r="G54" s="13">
        <f>IFERROR(VLOOKUP(C54,'May-18'!$F$76:$J$310,5,0),0)</f>
        <v>147</v>
      </c>
      <c r="H54" s="13">
        <f>IFERROR(VLOOKUP(Flipkey_Timeseries!C54,'june-18'!$F$74:$I$309,4,0),0)</f>
        <v>153</v>
      </c>
    </row>
    <row r="55" spans="2:8" s="7" customFormat="1" ht="13.5" customHeight="1">
      <c r="B55" s="21" t="s">
        <v>380</v>
      </c>
      <c r="C55" s="13" t="s">
        <v>7</v>
      </c>
      <c r="D55" s="13" t="s">
        <v>281</v>
      </c>
      <c r="E55" s="13" t="s">
        <v>262</v>
      </c>
      <c r="F55" s="13">
        <f>IFERROR(VLOOKUP(C55,'Apr-18'!$F$75:$I$309,4,0), 0)</f>
        <v>81</v>
      </c>
      <c r="G55" s="13">
        <f>IFERROR(VLOOKUP(C55,'May-18'!$F$76:$J$310,5,0),0)</f>
        <v>83</v>
      </c>
      <c r="H55" s="13">
        <f>IFERROR(VLOOKUP(Flipkey_Timeseries!C55,'june-18'!$F$74:$I$309,4,0),0)</f>
        <v>84</v>
      </c>
    </row>
    <row r="56" spans="2:8" s="7" customFormat="1" ht="13.5" customHeight="1">
      <c r="B56" s="21" t="s">
        <v>385</v>
      </c>
      <c r="C56" s="13" t="s">
        <v>386</v>
      </c>
      <c r="D56" s="13" t="s">
        <v>281</v>
      </c>
      <c r="E56" s="13" t="s">
        <v>262</v>
      </c>
      <c r="F56" s="13">
        <f>IFERROR(VLOOKUP(C56,'Apr-18'!$F$75:$I$309,4,0), 0)</f>
        <v>1</v>
      </c>
      <c r="G56" s="13">
        <f>IFERROR(VLOOKUP(C56,'May-18'!$F$76:$J$310,5,0),0)</f>
        <v>1</v>
      </c>
      <c r="H56" s="13">
        <f>IFERROR(VLOOKUP(Flipkey_Timeseries!C56,'june-18'!$F$74:$I$309,4,0),0)</f>
        <v>1</v>
      </c>
    </row>
    <row r="57" spans="2:8" s="7" customFormat="1" ht="13.5" customHeight="1">
      <c r="B57" s="21" t="s">
        <v>381</v>
      </c>
      <c r="C57" s="13" t="s">
        <v>38</v>
      </c>
      <c r="D57" s="13" t="s">
        <v>281</v>
      </c>
      <c r="E57" s="13" t="s">
        <v>262</v>
      </c>
      <c r="F57" s="13">
        <f>IFERROR(VLOOKUP(C57,'Apr-18'!$F$75:$I$309,4,0), 0)</f>
        <v>117</v>
      </c>
      <c r="G57" s="13">
        <f>IFERROR(VLOOKUP(C57,'May-18'!$F$76:$J$310,5,0),0)</f>
        <v>120</v>
      </c>
      <c r="H57" s="13">
        <f>IFERROR(VLOOKUP(Flipkey_Timeseries!C57,'june-18'!$F$74:$I$309,4,0),0)</f>
        <v>129</v>
      </c>
    </row>
    <row r="58" spans="2:8" s="7" customFormat="1" ht="13.5" customHeight="1">
      <c r="B58" s="21" t="s">
        <v>382</v>
      </c>
      <c r="C58" s="13" t="s">
        <v>179</v>
      </c>
      <c r="D58" s="13" t="s">
        <v>281</v>
      </c>
      <c r="E58" s="13" t="s">
        <v>262</v>
      </c>
      <c r="F58" s="13">
        <f>IFERROR(VLOOKUP(C58,'Apr-18'!$F$75:$I$309,4,0), 0)</f>
        <v>322</v>
      </c>
      <c r="G58" s="13">
        <f>IFERROR(VLOOKUP(C58,'May-18'!$F$76:$J$310,5,0),0)</f>
        <v>333</v>
      </c>
      <c r="H58" s="13">
        <f>IFERROR(VLOOKUP(Flipkey_Timeseries!C58,'june-18'!$F$74:$I$309,4,0),0)</f>
        <v>350</v>
      </c>
    </row>
    <row r="59" spans="2:8" s="7" customFormat="1" ht="13.5" customHeight="1">
      <c r="B59" s="21" t="s">
        <v>379</v>
      </c>
      <c r="C59" s="13" t="s">
        <v>33</v>
      </c>
      <c r="D59" s="13" t="s">
        <v>281</v>
      </c>
      <c r="E59" s="13" t="s">
        <v>262</v>
      </c>
      <c r="F59" s="13">
        <f>IFERROR(VLOOKUP(C59,'Apr-18'!$F$75:$I$309,4,0), 0)</f>
        <v>36</v>
      </c>
      <c r="G59" s="13">
        <f>IFERROR(VLOOKUP(C59,'May-18'!$F$76:$J$310,5,0),0)</f>
        <v>34</v>
      </c>
      <c r="H59" s="13">
        <f>IFERROR(VLOOKUP(Flipkey_Timeseries!C59,'june-18'!$F$74:$I$309,4,0),0)</f>
        <v>8</v>
      </c>
    </row>
    <row r="60" spans="2:8" s="7" customFormat="1" ht="13.5" customHeight="1">
      <c r="B60" s="21" t="s">
        <v>383</v>
      </c>
      <c r="C60" s="13" t="s">
        <v>384</v>
      </c>
      <c r="D60" s="13" t="s">
        <v>281</v>
      </c>
      <c r="E60" s="13" t="s">
        <v>262</v>
      </c>
      <c r="F60" s="13" t="str">
        <f>IFERROR(VLOOKUP(C60,'Apr-18'!$F$75:$I$309,4,0), 0)</f>
        <v xml:space="preserve"> </v>
      </c>
      <c r="G60" s="13" t="str">
        <f>IFERROR(VLOOKUP(C60,'May-18'!$F$76:$J$310,5,0),0)</f>
        <v xml:space="preserve"> </v>
      </c>
      <c r="H60" s="13" t="str">
        <f>IFERROR(VLOOKUP(Flipkey_Timeseries!C60,'june-18'!$F$74:$I$309,4,0),0)</f>
        <v xml:space="preserve"> </v>
      </c>
    </row>
    <row r="61" spans="2:8" s="7" customFormat="1" ht="13.5" customHeight="1">
      <c r="B61" s="21" t="s">
        <v>388</v>
      </c>
      <c r="C61" s="13" t="s">
        <v>73</v>
      </c>
      <c r="D61" s="13" t="s">
        <v>281</v>
      </c>
      <c r="E61" s="13" t="s">
        <v>262</v>
      </c>
      <c r="F61" s="13" t="str">
        <f>IFERROR(VLOOKUP(C61,'Apr-18'!$F$75:$I$309,4,0), 0)</f>
        <v xml:space="preserve"> </v>
      </c>
      <c r="G61" s="13" t="str">
        <f>IFERROR(VLOOKUP(C61,'May-18'!$F$76:$J$310,5,0),0)</f>
        <v xml:space="preserve"> </v>
      </c>
      <c r="H61" s="13" t="str">
        <f>IFERROR(VLOOKUP(Flipkey_Timeseries!C61,'june-18'!$F$74:$I$309,4,0),0)</f>
        <v xml:space="preserve"> </v>
      </c>
    </row>
    <row r="62" spans="2:8" s="7" customFormat="1" ht="13.5" customHeight="1">
      <c r="B62" s="21" t="s">
        <v>387</v>
      </c>
      <c r="C62" s="13" t="s">
        <v>62</v>
      </c>
      <c r="D62" s="13" t="s">
        <v>281</v>
      </c>
      <c r="E62" s="13" t="s">
        <v>262</v>
      </c>
      <c r="F62" s="13">
        <f>IFERROR(VLOOKUP(C62,'Apr-18'!$F$75:$I$309,4,0), 0)</f>
        <v>6</v>
      </c>
      <c r="G62" s="13">
        <f>IFERROR(VLOOKUP(C62,'May-18'!$F$76:$J$310,5,0),0)</f>
        <v>5</v>
      </c>
      <c r="H62" s="13">
        <f>IFERROR(VLOOKUP(Flipkey_Timeseries!C62,'june-18'!$F$74:$I$309,4,0),0)</f>
        <v>3</v>
      </c>
    </row>
    <row r="63" spans="2:8" s="7" customFormat="1" ht="13.5" customHeight="1">
      <c r="B63" s="21" t="s">
        <v>389</v>
      </c>
      <c r="C63" s="24" t="s">
        <v>390</v>
      </c>
      <c r="D63" s="13" t="s">
        <v>281</v>
      </c>
      <c r="E63" s="13" t="s">
        <v>262</v>
      </c>
      <c r="F63" s="13">
        <f>IFERROR(VLOOKUP(C63,'Apr-18'!$F$75:$I$309,4,0), 0)</f>
        <v>12</v>
      </c>
      <c r="G63" s="13">
        <f>IFERROR(VLOOKUP(C63,'May-18'!$F$76:$J$310,5,0),0)</f>
        <v>9</v>
      </c>
      <c r="H63" s="13">
        <f>IFERROR(VLOOKUP(Flipkey_Timeseries!C63,'june-18'!$F$74:$I$309,4,0),0)</f>
        <v>9</v>
      </c>
    </row>
    <row r="64" spans="2:8" s="7" customFormat="1" ht="13.5" customHeight="1">
      <c r="B64" s="21" t="s">
        <v>392</v>
      </c>
      <c r="C64" s="13" t="s">
        <v>50</v>
      </c>
      <c r="D64" s="13" t="s">
        <v>282</v>
      </c>
      <c r="E64" s="13" t="s">
        <v>262</v>
      </c>
      <c r="F64" s="13">
        <f>IFERROR(VLOOKUP(C64,'Apr-18'!$F$75:$I$309,4,0), 0)</f>
        <v>56</v>
      </c>
      <c r="G64" s="13">
        <f>IFERROR(VLOOKUP(C64,'May-18'!$F$76:$J$310,5,0),0)</f>
        <v>59</v>
      </c>
      <c r="H64" s="13">
        <f>IFERROR(VLOOKUP(Flipkey_Timeseries!C64,'june-18'!$F$74:$I$309,4,0),0)</f>
        <v>59</v>
      </c>
    </row>
    <row r="65" spans="2:8" s="7" customFormat="1" ht="13.5" customHeight="1">
      <c r="B65" s="21" t="s">
        <v>391</v>
      </c>
      <c r="C65" s="13" t="s">
        <v>53</v>
      </c>
      <c r="D65" s="13" t="s">
        <v>282</v>
      </c>
      <c r="E65" s="13" t="s">
        <v>262</v>
      </c>
      <c r="F65" s="13">
        <f>IFERROR(VLOOKUP(C65,'Apr-18'!$F$75:$I$309,4,0), 0)</f>
        <v>647</v>
      </c>
      <c r="G65" s="13">
        <f>IFERROR(VLOOKUP(C65,'May-18'!$F$76:$J$310,5,0),0)</f>
        <v>660</v>
      </c>
      <c r="H65" s="13">
        <f>IFERROR(VLOOKUP(Flipkey_Timeseries!C65,'june-18'!$F$74:$I$309,4,0),0)</f>
        <v>661</v>
      </c>
    </row>
    <row r="66" spans="2:8" s="7" customFormat="1" ht="13.5" customHeight="1">
      <c r="B66" s="21" t="s">
        <v>397</v>
      </c>
      <c r="C66" s="13" t="s">
        <v>111</v>
      </c>
      <c r="D66" s="13" t="s">
        <v>282</v>
      </c>
      <c r="E66" s="13" t="s">
        <v>262</v>
      </c>
      <c r="F66" s="13" t="str">
        <f>IFERROR(VLOOKUP(C66,'Apr-18'!$F$75:$I$309,4,0), 0)</f>
        <v xml:space="preserve"> </v>
      </c>
      <c r="G66" s="13" t="str">
        <f>IFERROR(VLOOKUP(C66,'May-18'!$F$76:$J$310,5,0),0)</f>
        <v xml:space="preserve"> </v>
      </c>
      <c r="H66" s="13" t="str">
        <f>IFERROR(VLOOKUP(Flipkey_Timeseries!C66,'june-18'!$F$74:$I$309,4,0),0)</f>
        <v xml:space="preserve"> </v>
      </c>
    </row>
    <row r="67" spans="2:8" s="7" customFormat="1" ht="13.5" customHeight="1">
      <c r="B67" s="21" t="s">
        <v>393</v>
      </c>
      <c r="C67" s="24" t="s">
        <v>394</v>
      </c>
      <c r="D67" s="13" t="s">
        <v>282</v>
      </c>
      <c r="E67" s="13" t="s">
        <v>262</v>
      </c>
      <c r="F67" s="13" t="str">
        <f>IFERROR(VLOOKUP(C67,'Apr-18'!$F$75:$I$309,4,0), 0)</f>
        <v xml:space="preserve"> </v>
      </c>
      <c r="G67" s="13" t="str">
        <f>IFERROR(VLOOKUP(C67,'May-18'!$F$76:$J$310,5,0),0)</f>
        <v xml:space="preserve"> </v>
      </c>
      <c r="H67" s="13" t="str">
        <f>IFERROR(VLOOKUP(Flipkey_Timeseries!C67,'june-18'!$F$74:$I$309,4,0),0)</f>
        <v xml:space="preserve"> </v>
      </c>
    </row>
    <row r="68" spans="2:8" s="7" customFormat="1" ht="13.5" customHeight="1">
      <c r="B68" s="21" t="s">
        <v>395</v>
      </c>
      <c r="C68" s="13" t="s">
        <v>112</v>
      </c>
      <c r="D68" s="13" t="s">
        <v>282</v>
      </c>
      <c r="E68" s="13" t="s">
        <v>262</v>
      </c>
      <c r="F68" s="13">
        <f>IFERROR(VLOOKUP(C68,'Apr-18'!$F$75:$I$309,4,0), 0)</f>
        <v>2664</v>
      </c>
      <c r="G68" s="13">
        <f>IFERROR(VLOOKUP(C68,'May-18'!$F$76:$J$310,5,0),0)</f>
        <v>2690</v>
      </c>
      <c r="H68" s="13">
        <f>IFERROR(VLOOKUP(Flipkey_Timeseries!C68,'june-18'!$F$74:$I$309,4,0),0)</f>
        <v>2803</v>
      </c>
    </row>
    <row r="69" spans="2:8" s="7" customFormat="1" ht="13.5" customHeight="1">
      <c r="B69" s="21" t="s">
        <v>398</v>
      </c>
      <c r="C69" s="24" t="s">
        <v>399</v>
      </c>
      <c r="D69" s="13" t="s">
        <v>282</v>
      </c>
      <c r="E69" s="13" t="s">
        <v>262</v>
      </c>
      <c r="F69" s="13">
        <f>IFERROR(VLOOKUP(C69,'Apr-18'!$F$75:$I$309,4,0), 0)</f>
        <v>6</v>
      </c>
      <c r="G69" s="13">
        <f>IFERROR(VLOOKUP(C69,'May-18'!$F$76:$J$310,5,0),0)</f>
        <v>7</v>
      </c>
      <c r="H69" s="13">
        <f>IFERROR(VLOOKUP(Flipkey_Timeseries!C69,'june-18'!$F$74:$I$309,4,0),0)</f>
        <v>8</v>
      </c>
    </row>
    <row r="70" spans="2:8" s="7" customFormat="1" ht="13.5" customHeight="1">
      <c r="B70" s="21" t="s">
        <v>396</v>
      </c>
      <c r="C70" s="13" t="s">
        <v>185</v>
      </c>
      <c r="D70" s="13" t="s">
        <v>282</v>
      </c>
      <c r="E70" s="13" t="s">
        <v>262</v>
      </c>
      <c r="F70" s="13">
        <f>IFERROR(VLOOKUP(C70,'Apr-18'!$F$75:$I$309,4,0), 0)</f>
        <v>34</v>
      </c>
      <c r="G70" s="13">
        <f>IFERROR(VLOOKUP(C70,'May-18'!$F$76:$J$310,5,0),0)</f>
        <v>34</v>
      </c>
      <c r="H70" s="13">
        <f>IFERROR(VLOOKUP(Flipkey_Timeseries!C70,'june-18'!$F$74:$I$309,4,0),0)</f>
        <v>35</v>
      </c>
    </row>
    <row r="71" spans="2:8" s="7" customFormat="1" ht="13.5" customHeight="1">
      <c r="B71" s="21" t="s">
        <v>402</v>
      </c>
      <c r="C71" s="13" t="s">
        <v>28</v>
      </c>
      <c r="D71" s="13" t="s">
        <v>283</v>
      </c>
      <c r="E71" s="13" t="s">
        <v>262</v>
      </c>
      <c r="F71" s="13">
        <f>IFERROR(VLOOKUP(C71,'Apr-18'!$F$75:$I$309,4,0), 0)</f>
        <v>34</v>
      </c>
      <c r="G71" s="13">
        <f>IFERROR(VLOOKUP(C71,'May-18'!$F$76:$J$310,5,0),0)</f>
        <v>51</v>
      </c>
      <c r="H71" s="13">
        <f>IFERROR(VLOOKUP(Flipkey_Timeseries!C71,'june-18'!$F$74:$I$309,4,0),0)</f>
        <v>52</v>
      </c>
    </row>
    <row r="72" spans="2:8" s="7" customFormat="1" ht="13.5" customHeight="1">
      <c r="B72" s="21" t="s">
        <v>403</v>
      </c>
      <c r="C72" s="13" t="s">
        <v>107</v>
      </c>
      <c r="D72" s="13" t="s">
        <v>283</v>
      </c>
      <c r="E72" s="13" t="s">
        <v>262</v>
      </c>
      <c r="F72" s="13">
        <f>IFERROR(VLOOKUP(C72,'Apr-18'!$F$75:$I$309,4,0), 0)</f>
        <v>2</v>
      </c>
      <c r="G72" s="13">
        <f>IFERROR(VLOOKUP(C72,'May-18'!$F$76:$J$310,5,0),0)</f>
        <v>2</v>
      </c>
      <c r="H72" s="13">
        <f>IFERROR(VLOOKUP(Flipkey_Timeseries!C72,'june-18'!$F$74:$I$309,4,0),0)</f>
        <v>2</v>
      </c>
    </row>
    <row r="73" spans="2:8" s="7" customFormat="1" ht="13.5" customHeight="1">
      <c r="B73" s="21" t="s">
        <v>401</v>
      </c>
      <c r="C73" s="13" t="s">
        <v>133</v>
      </c>
      <c r="D73" s="13" t="s">
        <v>283</v>
      </c>
      <c r="E73" s="13" t="s">
        <v>262</v>
      </c>
      <c r="F73" s="13">
        <f>IFERROR(VLOOKUP(C73,'Apr-18'!$F$75:$I$309,4,0), 0)</f>
        <v>47</v>
      </c>
      <c r="G73" s="13">
        <f>IFERROR(VLOOKUP(C73,'May-18'!$F$76:$J$310,5,0),0)</f>
        <v>47</v>
      </c>
      <c r="H73" s="13">
        <f>IFERROR(VLOOKUP(Flipkey_Timeseries!C73,'june-18'!$F$74:$I$309,4,0),0)</f>
        <v>51</v>
      </c>
    </row>
    <row r="74" spans="2:8" s="7" customFormat="1" ht="13.5" customHeight="1">
      <c r="B74" s="21" t="s">
        <v>400</v>
      </c>
      <c r="C74" s="13" t="s">
        <v>202</v>
      </c>
      <c r="D74" s="13" t="s">
        <v>283</v>
      </c>
      <c r="E74" s="13" t="s">
        <v>262</v>
      </c>
      <c r="F74" s="13">
        <f>IFERROR(VLOOKUP(C74,'Apr-18'!$F$75:$I$309,4,0), 0)</f>
        <v>4476</v>
      </c>
      <c r="G74" s="13">
        <f>IFERROR(VLOOKUP(C74,'May-18'!$F$76:$J$310,5,0),0)</f>
        <v>4641</v>
      </c>
      <c r="H74" s="13">
        <f>IFERROR(VLOOKUP(Flipkey_Timeseries!C74,'june-18'!$F$74:$I$309,4,0),0)</f>
        <v>4785</v>
      </c>
    </row>
    <row r="75" spans="2:8" s="7" customFormat="1" ht="13.5" customHeight="1">
      <c r="B75" s="21" t="s">
        <v>404</v>
      </c>
      <c r="C75" s="13" t="s">
        <v>177</v>
      </c>
      <c r="D75" s="13" t="s">
        <v>283</v>
      </c>
      <c r="E75" s="13" t="s">
        <v>262</v>
      </c>
      <c r="F75" s="13">
        <f>IFERROR(VLOOKUP(C75,'Apr-18'!$F$75:$I$309,4,0), 0)</f>
        <v>7</v>
      </c>
      <c r="G75" s="13">
        <f>IFERROR(VLOOKUP(C75,'May-18'!$F$76:$J$310,5,0),0)</f>
        <v>8</v>
      </c>
      <c r="H75" s="13">
        <f>IFERROR(VLOOKUP(Flipkey_Timeseries!C75,'june-18'!$F$74:$I$309,4,0),0)</f>
        <v>8</v>
      </c>
    </row>
    <row r="76" spans="2:8" s="7" customFormat="1" ht="13.5" customHeight="1">
      <c r="B76" s="21" t="s">
        <v>413</v>
      </c>
      <c r="C76" s="13" t="s">
        <v>20</v>
      </c>
      <c r="D76" s="13" t="s">
        <v>284</v>
      </c>
      <c r="E76" s="13" t="s">
        <v>262</v>
      </c>
      <c r="F76" s="13">
        <f>IFERROR(VLOOKUP(C76,'Apr-18'!$F$75:$I$309,4,0), 0)</f>
        <v>31</v>
      </c>
      <c r="G76" s="13">
        <f>IFERROR(VLOOKUP(C76,'May-18'!$F$76:$J$310,5,0),0)</f>
        <v>32</v>
      </c>
      <c r="H76" s="13">
        <f>IFERROR(VLOOKUP(Flipkey_Timeseries!C76,'june-18'!$F$74:$I$309,4,0),0)</f>
        <v>34</v>
      </c>
    </row>
    <row r="77" spans="2:8" s="7" customFormat="1" ht="13.5" customHeight="1">
      <c r="B77" s="21" t="s">
        <v>409</v>
      </c>
      <c r="C77" s="13" t="s">
        <v>16</v>
      </c>
      <c r="D77" s="13" t="s">
        <v>284</v>
      </c>
      <c r="E77" s="13" t="s">
        <v>262</v>
      </c>
      <c r="F77" s="13">
        <f>IFERROR(VLOOKUP(C77,'Apr-18'!$F$75:$I$309,4,0), 0)</f>
        <v>9</v>
      </c>
      <c r="G77" s="13">
        <f>IFERROR(VLOOKUP(C77,'May-18'!$F$76:$J$310,5,0),0)</f>
        <v>11</v>
      </c>
      <c r="H77" s="13">
        <f>IFERROR(VLOOKUP(Flipkey_Timeseries!C77,'june-18'!$F$74:$I$309,4,0),0)</f>
        <v>9</v>
      </c>
    </row>
    <row r="78" spans="2:8" s="7" customFormat="1" ht="13.5" customHeight="1">
      <c r="B78" s="21" t="s">
        <v>419</v>
      </c>
      <c r="C78" s="13" t="s">
        <v>43</v>
      </c>
      <c r="D78" s="13" t="s">
        <v>284</v>
      </c>
      <c r="E78" s="13" t="s">
        <v>262</v>
      </c>
      <c r="F78" s="13">
        <f>IFERROR(VLOOKUP(C78,'Apr-18'!$F$75:$I$309,4,0), 0)</f>
        <v>363</v>
      </c>
      <c r="G78" s="13">
        <f>IFERROR(VLOOKUP(C78,'May-18'!$F$76:$J$310,5,0),0)</f>
        <v>373</v>
      </c>
      <c r="H78" s="13">
        <f>IFERROR(VLOOKUP(Flipkey_Timeseries!C78,'june-18'!$F$74:$I$309,4,0),0)</f>
        <v>379</v>
      </c>
    </row>
    <row r="79" spans="2:8" s="7" customFormat="1" ht="13.5" customHeight="1">
      <c r="B79" s="21" t="s">
        <v>422</v>
      </c>
      <c r="C79" s="13" t="s">
        <v>70</v>
      </c>
      <c r="D79" s="13" t="s">
        <v>284</v>
      </c>
      <c r="E79" s="13" t="s">
        <v>262</v>
      </c>
      <c r="F79" s="13">
        <f>IFERROR(VLOOKUP(C79,'Apr-18'!$F$75:$I$309,4,0), 0)</f>
        <v>131</v>
      </c>
      <c r="G79" s="13">
        <f>IFERROR(VLOOKUP(C79,'May-18'!$F$76:$J$310,5,0),0)</f>
        <v>125</v>
      </c>
      <c r="H79" s="13">
        <f>IFERROR(VLOOKUP(Flipkey_Timeseries!C79,'june-18'!$F$74:$I$309,4,0),0)</f>
        <v>130</v>
      </c>
    </row>
    <row r="80" spans="2:8" s="7" customFormat="1" ht="13.5" customHeight="1">
      <c r="B80" s="21" t="s">
        <v>406</v>
      </c>
      <c r="C80" s="13" t="s">
        <v>67</v>
      </c>
      <c r="D80" s="13" t="s">
        <v>284</v>
      </c>
      <c r="E80" s="13" t="s">
        <v>262</v>
      </c>
      <c r="F80" s="13">
        <f>IFERROR(VLOOKUP(C80,'Apr-18'!$F$75:$I$309,4,0), 0)</f>
        <v>220</v>
      </c>
      <c r="G80" s="13">
        <f>IFERROR(VLOOKUP(C80,'May-18'!$F$76:$J$310,5,0),0)</f>
        <v>218</v>
      </c>
      <c r="H80" s="13">
        <f>IFERROR(VLOOKUP(Flipkey_Timeseries!C80,'june-18'!$F$74:$I$309,4,0),0)</f>
        <v>235</v>
      </c>
    </row>
    <row r="81" spans="2:8" s="7" customFormat="1" ht="13.5" customHeight="1">
      <c r="B81" s="21" t="s">
        <v>412</v>
      </c>
      <c r="C81" s="13" t="s">
        <v>71</v>
      </c>
      <c r="D81" s="13" t="s">
        <v>284</v>
      </c>
      <c r="E81" s="13" t="s">
        <v>262</v>
      </c>
      <c r="F81" s="13">
        <f>IFERROR(VLOOKUP(C81,'Apr-18'!$F$75:$I$309,4,0), 0)</f>
        <v>6</v>
      </c>
      <c r="G81" s="13">
        <f>IFERROR(VLOOKUP(C81,'May-18'!$F$76:$J$310,5,0),0)</f>
        <v>6</v>
      </c>
      <c r="H81" s="13">
        <f>IFERROR(VLOOKUP(Flipkey_Timeseries!C81,'june-18'!$F$74:$I$309,4,0),0)</f>
        <v>6</v>
      </c>
    </row>
    <row r="82" spans="2:8" s="7" customFormat="1" ht="13.5" customHeight="1">
      <c r="B82" s="21" t="s">
        <v>418</v>
      </c>
      <c r="C82" s="13" t="s">
        <v>77</v>
      </c>
      <c r="D82" s="13" t="s">
        <v>284</v>
      </c>
      <c r="E82" s="13" t="s">
        <v>262</v>
      </c>
      <c r="F82" s="13">
        <f>IFERROR(VLOOKUP(C82,'Apr-18'!$F$75:$I$309,4,0), 0)</f>
        <v>6</v>
      </c>
      <c r="G82" s="13">
        <f>IFERROR(VLOOKUP(C82,'May-18'!$F$76:$J$310,5,0),0)</f>
        <v>6</v>
      </c>
      <c r="H82" s="13">
        <f>IFERROR(VLOOKUP(Flipkey_Timeseries!C82,'june-18'!$F$74:$I$309,4,0),0)</f>
        <v>6</v>
      </c>
    </row>
    <row r="83" spans="2:8" s="7" customFormat="1" ht="13.5" customHeight="1">
      <c r="B83" s="21" t="s">
        <v>407</v>
      </c>
      <c r="C83" s="13" t="s">
        <v>35</v>
      </c>
      <c r="D83" s="13" t="s">
        <v>284</v>
      </c>
      <c r="E83" s="13" t="s">
        <v>262</v>
      </c>
      <c r="F83" s="13">
        <f>IFERROR(VLOOKUP(C83,'Apr-18'!$F$75:$I$309,4,0), 0)</f>
        <v>57</v>
      </c>
      <c r="G83" s="13">
        <f>IFERROR(VLOOKUP(C83,'May-18'!$F$76:$J$310,5,0),0)</f>
        <v>66</v>
      </c>
      <c r="H83" s="13">
        <f>IFERROR(VLOOKUP(Flipkey_Timeseries!C83,'june-18'!$F$74:$I$309,4,0),0)</f>
        <v>70</v>
      </c>
    </row>
    <row r="84" spans="2:8" s="7" customFormat="1" ht="13.5" customHeight="1">
      <c r="B84" s="21" t="s">
        <v>416</v>
      </c>
      <c r="C84" s="13" t="s">
        <v>106</v>
      </c>
      <c r="D84" s="13" t="s">
        <v>284</v>
      </c>
      <c r="E84" s="13" t="s">
        <v>262</v>
      </c>
      <c r="F84" s="13">
        <f>IFERROR(VLOOKUP(C84,'Apr-18'!$F$75:$I$309,4,0), 0)</f>
        <v>370</v>
      </c>
      <c r="G84" s="13">
        <f>IFERROR(VLOOKUP(C84,'May-18'!$F$76:$J$310,5,0),0)</f>
        <v>373</v>
      </c>
      <c r="H84" s="13">
        <f>IFERROR(VLOOKUP(Flipkey_Timeseries!C84,'june-18'!$F$74:$I$309,4,0),0)</f>
        <v>410</v>
      </c>
    </row>
    <row r="85" spans="2:8" s="7" customFormat="1" ht="13.5" customHeight="1">
      <c r="B85" s="21" t="s">
        <v>410</v>
      </c>
      <c r="C85" s="13" t="s">
        <v>119</v>
      </c>
      <c r="D85" s="13" t="s">
        <v>284</v>
      </c>
      <c r="E85" s="13" t="s">
        <v>262</v>
      </c>
      <c r="F85" s="13">
        <f>IFERROR(VLOOKUP(C85,'Apr-18'!$F$75:$I$309,4,0), 0)</f>
        <v>4409</v>
      </c>
      <c r="G85" s="13">
        <f>IFERROR(VLOOKUP(C85,'May-18'!$F$76:$J$310,5,0),0)</f>
        <v>4253</v>
      </c>
      <c r="H85" s="13">
        <f>IFERROR(VLOOKUP(Flipkey_Timeseries!C85,'june-18'!$F$74:$I$309,4,0),0)</f>
        <v>4742</v>
      </c>
    </row>
    <row r="86" spans="2:8" s="7" customFormat="1" ht="13.5" customHeight="1">
      <c r="B86" s="21" t="s">
        <v>417</v>
      </c>
      <c r="C86" s="13" t="s">
        <v>125</v>
      </c>
      <c r="D86" s="13" t="s">
        <v>284</v>
      </c>
      <c r="E86" s="13" t="s">
        <v>262</v>
      </c>
      <c r="F86" s="13" t="str">
        <f>IFERROR(VLOOKUP(C86,'Apr-18'!$F$75:$I$309,4,0), 0)</f>
        <v xml:space="preserve"> </v>
      </c>
      <c r="G86" s="13">
        <f>IFERROR(VLOOKUP(C86,'May-18'!$F$76:$J$310,5,0),0)</f>
        <v>1</v>
      </c>
      <c r="H86" s="13">
        <f>IFERROR(VLOOKUP(Flipkey_Timeseries!C86,'june-18'!$F$74:$I$309,4,0),0)</f>
        <v>1</v>
      </c>
    </row>
    <row r="87" spans="2:8" s="7" customFormat="1" ht="13.5" customHeight="1">
      <c r="B87" s="21" t="s">
        <v>408</v>
      </c>
      <c r="C87" s="13" t="s">
        <v>135</v>
      </c>
      <c r="D87" s="13" t="s">
        <v>284</v>
      </c>
      <c r="E87" s="13" t="s">
        <v>262</v>
      </c>
      <c r="F87" s="13">
        <f>IFERROR(VLOOKUP(C87,'Apr-18'!$F$75:$I$309,4,0), 0)</f>
        <v>174</v>
      </c>
      <c r="G87" s="13">
        <f>IFERROR(VLOOKUP(C87,'May-18'!$F$76:$J$310,5,0),0)</f>
        <v>177</v>
      </c>
      <c r="H87" s="13">
        <f>IFERROR(VLOOKUP(Flipkey_Timeseries!C87,'june-18'!$F$74:$I$309,4,0),0)</f>
        <v>195</v>
      </c>
    </row>
    <row r="88" spans="2:8" s="7" customFormat="1" ht="13.5" customHeight="1">
      <c r="B88" s="21" t="s">
        <v>405</v>
      </c>
      <c r="C88" s="13" t="s">
        <v>137</v>
      </c>
      <c r="D88" s="13" t="s">
        <v>284</v>
      </c>
      <c r="E88" s="13" t="s">
        <v>262</v>
      </c>
      <c r="F88" s="13">
        <f>IFERROR(VLOOKUP(C88,'Apr-18'!$F$75:$I$309,4,0), 0)</f>
        <v>174</v>
      </c>
      <c r="G88" s="13">
        <f>IFERROR(VLOOKUP(C88,'May-18'!$F$76:$J$310,5,0),0)</f>
        <v>177</v>
      </c>
      <c r="H88" s="13">
        <f>IFERROR(VLOOKUP(Flipkey_Timeseries!C88,'june-18'!$F$74:$I$309,4,0),0)</f>
        <v>195</v>
      </c>
    </row>
    <row r="89" spans="2:8" s="7" customFormat="1" ht="13.5" customHeight="1">
      <c r="B89" s="21" t="s">
        <v>420</v>
      </c>
      <c r="C89" s="13" t="s">
        <v>421</v>
      </c>
      <c r="D89" s="13" t="s">
        <v>284</v>
      </c>
      <c r="E89" s="13" t="s">
        <v>262</v>
      </c>
      <c r="F89" s="13">
        <f>IFERROR(VLOOKUP(C89,'Apr-18'!$F$75:$I$309,4,0), 0)</f>
        <v>1276</v>
      </c>
      <c r="G89" s="13">
        <f>IFERROR(VLOOKUP(C89,'May-18'!$F$76:$J$310,5,0),0)</f>
        <v>1284</v>
      </c>
      <c r="H89" s="13">
        <f>IFERROR(VLOOKUP(Flipkey_Timeseries!C89,'june-18'!$F$74:$I$309,4,0),0)</f>
        <v>1370</v>
      </c>
    </row>
    <row r="90" spans="2:8" s="7" customFormat="1" ht="13.5" customHeight="1">
      <c r="B90" s="21" t="s">
        <v>411</v>
      </c>
      <c r="C90" s="13" t="s">
        <v>172</v>
      </c>
      <c r="D90" s="13" t="s">
        <v>284</v>
      </c>
      <c r="E90" s="13" t="s">
        <v>262</v>
      </c>
      <c r="F90" s="13">
        <f>IFERROR(VLOOKUP(C90,'Apr-18'!$F$75:$I$309,4,0), 0)</f>
        <v>247</v>
      </c>
      <c r="G90" s="13">
        <f>IFERROR(VLOOKUP(C90,'May-18'!$F$76:$J$310,5,0),0)</f>
        <v>246</v>
      </c>
      <c r="H90" s="13">
        <f>IFERROR(VLOOKUP(Flipkey_Timeseries!C90,'june-18'!$F$74:$I$309,4,0),0)</f>
        <v>250</v>
      </c>
    </row>
    <row r="91" spans="2:8" s="7" customFormat="1" ht="13.5" customHeight="1">
      <c r="B91" s="21" t="s">
        <v>415</v>
      </c>
      <c r="C91" s="13" t="s">
        <v>170</v>
      </c>
      <c r="D91" s="13" t="s">
        <v>284</v>
      </c>
      <c r="E91" s="13" t="s">
        <v>262</v>
      </c>
      <c r="F91" s="13">
        <f>IFERROR(VLOOKUP(C91,'Apr-18'!$F$75:$I$309,4,0), 0)</f>
        <v>5</v>
      </c>
      <c r="G91" s="13">
        <f>IFERROR(VLOOKUP(C91,'May-18'!$F$76:$J$310,5,0),0)</f>
        <v>5</v>
      </c>
      <c r="H91" s="13">
        <f>IFERROR(VLOOKUP(Flipkey_Timeseries!C91,'june-18'!$F$74:$I$309,4,0),0)</f>
        <v>5</v>
      </c>
    </row>
    <row r="92" spans="2:8" s="7" customFormat="1" ht="13.5" customHeight="1">
      <c r="B92" s="21" t="s">
        <v>414</v>
      </c>
      <c r="C92" s="13" t="s">
        <v>180</v>
      </c>
      <c r="D92" s="13" t="s">
        <v>284</v>
      </c>
      <c r="E92" s="13" t="s">
        <v>262</v>
      </c>
      <c r="F92" s="13">
        <f>IFERROR(VLOOKUP(C92,'Apr-18'!$F$75:$I$309,4,0), 0)</f>
        <v>41</v>
      </c>
      <c r="G92" s="13">
        <f>IFERROR(VLOOKUP(C92,'May-18'!$F$76:$J$310,5,0),0)</f>
        <v>41</v>
      </c>
      <c r="H92" s="13">
        <f>IFERROR(VLOOKUP(Flipkey_Timeseries!C92,'june-18'!$F$74:$I$309,4,0),0)</f>
        <v>43</v>
      </c>
    </row>
    <row r="93" spans="2:8" s="7" customFormat="1" ht="13.5" customHeight="1">
      <c r="B93" s="21" t="s">
        <v>430</v>
      </c>
      <c r="C93" s="13" t="s">
        <v>30</v>
      </c>
      <c r="D93" s="13" t="s">
        <v>265</v>
      </c>
      <c r="E93" s="13" t="s">
        <v>258</v>
      </c>
      <c r="F93" s="13">
        <f>IFERROR(VLOOKUP(C93,'Apr-18'!$F$75:$I$309,4,0), 0)</f>
        <v>820</v>
      </c>
      <c r="G93" s="13">
        <f>IFERROR(VLOOKUP(C93,'May-18'!$F$76:$J$310,5,0),0)</f>
        <v>828</v>
      </c>
      <c r="H93" s="13">
        <f>IFERROR(VLOOKUP(Flipkey_Timeseries!C93,'june-18'!$F$74:$I$309,4,0),0)</f>
        <v>822</v>
      </c>
    </row>
    <row r="94" spans="2:8" s="7" customFormat="1" ht="13.5" customHeight="1">
      <c r="B94" s="21" t="s">
        <v>428</v>
      </c>
      <c r="C94" s="13" t="s">
        <v>41</v>
      </c>
      <c r="D94" s="13" t="s">
        <v>265</v>
      </c>
      <c r="E94" s="13" t="s">
        <v>258</v>
      </c>
      <c r="F94" s="13">
        <f>IFERROR(VLOOKUP(C94,'Apr-18'!$F$75:$I$309,4,0), 0)</f>
        <v>3850</v>
      </c>
      <c r="G94" s="13">
        <f>IFERROR(VLOOKUP(C94,'May-18'!$F$76:$J$310,5,0),0)</f>
        <v>3829</v>
      </c>
      <c r="H94" s="13">
        <f>IFERROR(VLOOKUP(Flipkey_Timeseries!C94,'june-18'!$F$74:$I$309,4,0),0)</f>
        <v>3944</v>
      </c>
    </row>
    <row r="95" spans="2:8" s="7" customFormat="1" ht="13.5" customHeight="1">
      <c r="B95" s="21" t="s">
        <v>426</v>
      </c>
      <c r="C95" s="13" t="s">
        <v>175</v>
      </c>
      <c r="D95" s="13" t="s">
        <v>265</v>
      </c>
      <c r="E95" s="13" t="s">
        <v>258</v>
      </c>
      <c r="F95" s="13">
        <f>IFERROR(VLOOKUP(C95,'Apr-18'!$F$75:$I$309,4,0), 0)</f>
        <v>76</v>
      </c>
      <c r="G95" s="13">
        <f>IFERROR(VLOOKUP(C95,'May-18'!$F$76:$J$310,5,0),0)</f>
        <v>77</v>
      </c>
      <c r="H95" s="13">
        <f>IFERROR(VLOOKUP(Flipkey_Timeseries!C95,'june-18'!$F$74:$I$309,4,0),0)</f>
        <v>80</v>
      </c>
    </row>
    <row r="96" spans="2:8" s="7" customFormat="1" ht="13.5" customHeight="1">
      <c r="B96" s="21" t="s">
        <v>424</v>
      </c>
      <c r="C96" s="13" t="s">
        <v>75</v>
      </c>
      <c r="D96" s="13" t="s">
        <v>265</v>
      </c>
      <c r="E96" s="13" t="s">
        <v>258</v>
      </c>
      <c r="F96" s="13">
        <f>IFERROR(VLOOKUP(C96,'Apr-18'!$F$75:$I$309,4,0), 0)</f>
        <v>234</v>
      </c>
      <c r="G96" s="13">
        <f>IFERROR(VLOOKUP(C96,'May-18'!$F$76:$J$310,5,0),0)</f>
        <v>233</v>
      </c>
      <c r="H96" s="13">
        <f>IFERROR(VLOOKUP(Flipkey_Timeseries!C96,'june-18'!$F$74:$I$309,4,0),0)</f>
        <v>243</v>
      </c>
    </row>
    <row r="97" spans="2:8" s="7" customFormat="1" ht="13.5" customHeight="1">
      <c r="B97" s="21" t="s">
        <v>425</v>
      </c>
      <c r="C97" s="13" t="s">
        <v>80</v>
      </c>
      <c r="D97" s="13" t="s">
        <v>265</v>
      </c>
      <c r="E97" s="13" t="s">
        <v>258</v>
      </c>
      <c r="F97" s="13">
        <f>IFERROR(VLOOKUP(C97,'Apr-18'!$F$75:$I$309,4,0), 0)</f>
        <v>415</v>
      </c>
      <c r="G97" s="13">
        <f>IFERROR(VLOOKUP(C97,'May-18'!$F$76:$J$310,5,0),0)</f>
        <v>419</v>
      </c>
      <c r="H97" s="13">
        <f>IFERROR(VLOOKUP(Flipkey_Timeseries!C97,'june-18'!$F$74:$I$309,4,0),0)</f>
        <v>465</v>
      </c>
    </row>
    <row r="98" spans="2:8" s="7" customFormat="1" ht="13.5" customHeight="1">
      <c r="B98" s="21" t="s">
        <v>423</v>
      </c>
      <c r="C98" s="13" t="s">
        <v>130</v>
      </c>
      <c r="D98" s="13" t="s">
        <v>265</v>
      </c>
      <c r="E98" s="13" t="s">
        <v>258</v>
      </c>
      <c r="F98" s="13">
        <f>IFERROR(VLOOKUP(C98,'Apr-18'!$F$75:$I$309,4,0), 0)</f>
        <v>12282</v>
      </c>
      <c r="G98" s="13">
        <f>IFERROR(VLOOKUP(C98,'May-18'!$F$76:$J$310,5,0),0)</f>
        <v>12607</v>
      </c>
      <c r="H98" s="13">
        <f>IFERROR(VLOOKUP(Flipkey_Timeseries!C98,'june-18'!$F$74:$I$309,4,0),0)</f>
        <v>13012</v>
      </c>
    </row>
    <row r="99" spans="2:8" s="7" customFormat="1" ht="13.5" customHeight="1">
      <c r="B99" s="21" t="s">
        <v>427</v>
      </c>
      <c r="C99" s="13" t="s">
        <v>138</v>
      </c>
      <c r="D99" s="13" t="s">
        <v>265</v>
      </c>
      <c r="E99" s="13" t="s">
        <v>258</v>
      </c>
      <c r="F99" s="13">
        <f>IFERROR(VLOOKUP(C99,'Apr-18'!$F$75:$I$309,4,0), 0)</f>
        <v>397</v>
      </c>
      <c r="G99" s="13">
        <f>IFERROR(VLOOKUP(C99,'May-18'!$F$76:$J$310,5,0),0)</f>
        <v>390</v>
      </c>
      <c r="H99" s="13">
        <f>IFERROR(VLOOKUP(Flipkey_Timeseries!C99,'june-18'!$F$74:$I$309,4,0),0)</f>
        <v>391</v>
      </c>
    </row>
    <row r="100" spans="2:8" s="7" customFormat="1" ht="13.5" customHeight="1">
      <c r="B100" s="21" t="s">
        <v>429</v>
      </c>
      <c r="C100" s="13" t="s">
        <v>146</v>
      </c>
      <c r="D100" s="13" t="s">
        <v>265</v>
      </c>
      <c r="E100" s="13" t="s">
        <v>258</v>
      </c>
      <c r="F100" s="13">
        <f>IFERROR(VLOOKUP(C100,'Apr-18'!$F$75:$I$309,4,0), 0)</f>
        <v>2827</v>
      </c>
      <c r="G100" s="13">
        <f>IFERROR(VLOOKUP(C100,'May-18'!$F$76:$J$310,5,0),0)</f>
        <v>3390</v>
      </c>
      <c r="H100" s="13">
        <f>IFERROR(VLOOKUP(Flipkey_Timeseries!C100,'june-18'!$F$74:$I$309,4,0),0)</f>
        <v>3927</v>
      </c>
    </row>
    <row r="101" spans="2:8" s="7" customFormat="1" ht="13.5" customHeight="1">
      <c r="B101" s="21" t="s">
        <v>432</v>
      </c>
      <c r="C101" s="13" t="s">
        <v>22</v>
      </c>
      <c r="D101" s="13" t="s">
        <v>264</v>
      </c>
      <c r="E101" s="13" t="s">
        <v>258</v>
      </c>
      <c r="F101" s="13">
        <f>IFERROR(VLOOKUP(C101,'Apr-18'!$F$75:$I$309,4,0), 0)</f>
        <v>58</v>
      </c>
      <c r="G101" s="13">
        <f>IFERROR(VLOOKUP(C101,'May-18'!$F$76:$J$310,5,0),0)</f>
        <v>58</v>
      </c>
      <c r="H101" s="13">
        <f>IFERROR(VLOOKUP(Flipkey_Timeseries!C101,'june-18'!$F$74:$I$309,4,0),0)</f>
        <v>59</v>
      </c>
    </row>
    <row r="102" spans="2:8" s="7" customFormat="1" ht="13.5" customHeight="1">
      <c r="B102" s="21" t="s">
        <v>431</v>
      </c>
      <c r="C102" s="13" t="s">
        <v>31</v>
      </c>
      <c r="D102" s="13" t="s">
        <v>264</v>
      </c>
      <c r="E102" s="13" t="s">
        <v>258</v>
      </c>
      <c r="F102" s="13">
        <f>IFERROR(VLOOKUP(C102,'Apr-18'!$F$75:$I$309,4,0), 0)</f>
        <v>9820</v>
      </c>
      <c r="G102" s="13">
        <f>IFERROR(VLOOKUP(C102,'May-18'!$F$76:$J$310,5,0),0)</f>
        <v>9803</v>
      </c>
      <c r="H102" s="13">
        <f>IFERROR(VLOOKUP(Flipkey_Timeseries!C102,'june-18'!$F$74:$I$309,4,0),0)</f>
        <v>9781</v>
      </c>
    </row>
    <row r="103" spans="2:8" s="7" customFormat="1" ht="13.5" customHeight="1">
      <c r="B103" s="21" t="s">
        <v>433</v>
      </c>
      <c r="C103" s="13" t="s">
        <v>69</v>
      </c>
      <c r="D103" s="13" t="s">
        <v>264</v>
      </c>
      <c r="E103" s="13" t="s">
        <v>258</v>
      </c>
      <c r="F103" s="13">
        <f>IFERROR(VLOOKUP(C103,'Apr-18'!$F$75:$I$309,4,0), 0)</f>
        <v>1</v>
      </c>
      <c r="G103" s="13">
        <f>IFERROR(VLOOKUP(C103,'May-18'!$F$76:$J$310,5,0),0)</f>
        <v>1</v>
      </c>
      <c r="H103" s="13">
        <f>IFERROR(VLOOKUP(Flipkey_Timeseries!C103,'june-18'!$F$74:$I$309,4,0),0)</f>
        <v>1</v>
      </c>
    </row>
    <row r="104" spans="2:8" s="7" customFormat="1" ht="13.5" customHeight="1">
      <c r="B104" s="21" t="s">
        <v>434</v>
      </c>
      <c r="C104" s="13" t="s">
        <v>435</v>
      </c>
      <c r="D104" s="13" t="s">
        <v>264</v>
      </c>
      <c r="E104" s="13" t="s">
        <v>258</v>
      </c>
      <c r="F104" s="13">
        <f>IFERROR(VLOOKUP(C104,'Apr-18'!$F$75:$I$309,4,0), 0)</f>
        <v>6</v>
      </c>
      <c r="G104" s="13">
        <f>IFERROR(VLOOKUP(C104,'May-18'!$F$76:$J$310,5,0),0)</f>
        <v>6</v>
      </c>
      <c r="H104" s="13">
        <f>IFERROR(VLOOKUP(Flipkey_Timeseries!C104,'june-18'!$F$74:$I$309,4,0),0)</f>
        <v>6</v>
      </c>
    </row>
    <row r="105" spans="2:8" s="7" customFormat="1" ht="13.5" customHeight="1">
      <c r="B105" s="21" t="s">
        <v>355</v>
      </c>
      <c r="C105" s="13" t="s">
        <v>301</v>
      </c>
      <c r="D105" s="13" t="s">
        <v>264</v>
      </c>
      <c r="E105" s="13" t="s">
        <v>258</v>
      </c>
      <c r="F105" s="13">
        <f>IFERROR(VLOOKUP(C105,'Apr-18'!$F$75:$I$309,4,0), 0)</f>
        <v>159429</v>
      </c>
      <c r="G105" s="13">
        <f>IFERROR(VLOOKUP(C105,'May-18'!$F$76:$J$310,5,0),0)</f>
        <v>166309</v>
      </c>
      <c r="H105" s="13">
        <f>IFERROR(VLOOKUP(Flipkey_Timeseries!C105,'june-18'!$F$74:$I$309,4,0),0)</f>
        <v>180565</v>
      </c>
    </row>
    <row r="106" spans="2:8" s="7" customFormat="1" ht="13.5" customHeight="1">
      <c r="B106" s="21" t="s">
        <v>438</v>
      </c>
      <c r="C106" t="s">
        <v>352</v>
      </c>
      <c r="D106" s="13" t="s">
        <v>266</v>
      </c>
      <c r="E106" s="13" t="s">
        <v>258</v>
      </c>
      <c r="F106" s="13">
        <f>IFERROR(VLOOKUP(C106,'Apr-18'!$F$75:$I$309,4,0), 0)</f>
        <v>939</v>
      </c>
      <c r="G106" s="13">
        <f>IFERROR(VLOOKUP(C106,'May-18'!$F$76:$J$310,5,0),0)</f>
        <v>993</v>
      </c>
      <c r="H106" s="13">
        <f>IFERROR(VLOOKUP(Flipkey_Timeseries!C106,'june-18'!$F$74:$I$309,4,0),0)</f>
        <v>921</v>
      </c>
    </row>
    <row r="107" spans="2:8" s="7" customFormat="1" ht="13.5" customHeight="1">
      <c r="B107" s="21" t="s">
        <v>443</v>
      </c>
      <c r="C107" s="13" t="s">
        <v>24</v>
      </c>
      <c r="D107" s="13" t="s">
        <v>266</v>
      </c>
      <c r="E107" s="13" t="s">
        <v>258</v>
      </c>
      <c r="F107" s="13">
        <f>IFERROR(VLOOKUP(C107,'Apr-18'!$F$75:$I$309,4,0), 0)</f>
        <v>37</v>
      </c>
      <c r="G107" s="13">
        <f>IFERROR(VLOOKUP(C107,'May-18'!$F$76:$J$310,5,0),0)</f>
        <v>35</v>
      </c>
      <c r="H107" s="13">
        <f>IFERROR(VLOOKUP(Flipkey_Timeseries!C107,'june-18'!$F$74:$I$309,4,0),0)</f>
        <v>35</v>
      </c>
    </row>
    <row r="108" spans="2:8" s="7" customFormat="1" ht="13.5" customHeight="1">
      <c r="B108" s="21" t="s">
        <v>436</v>
      </c>
      <c r="C108" s="13" t="s">
        <v>25</v>
      </c>
      <c r="D108" s="13" t="s">
        <v>266</v>
      </c>
      <c r="E108" s="13" t="s">
        <v>258</v>
      </c>
      <c r="F108" s="13">
        <f>IFERROR(VLOOKUP(C108,'Apr-18'!$F$75:$I$309,4,0), 0)</f>
        <v>6943</v>
      </c>
      <c r="G108" s="13">
        <f>IFERROR(VLOOKUP(C108,'May-18'!$F$76:$J$310,5,0),0)</f>
        <v>6990</v>
      </c>
      <c r="H108" s="13">
        <f>IFERROR(VLOOKUP(Flipkey_Timeseries!C108,'june-18'!$F$74:$I$309,4,0),0)</f>
        <v>6719</v>
      </c>
    </row>
    <row r="109" spans="2:8" s="7" customFormat="1" ht="13.5" customHeight="1">
      <c r="B109" s="21" t="s">
        <v>441</v>
      </c>
      <c r="C109" s="13" t="s">
        <v>37</v>
      </c>
      <c r="D109" s="13" t="s">
        <v>266</v>
      </c>
      <c r="E109" s="13" t="s">
        <v>258</v>
      </c>
      <c r="F109" s="13">
        <f>IFERROR(VLOOKUP(C109,'Apr-18'!$F$75:$I$309,4,0), 0)</f>
        <v>689</v>
      </c>
      <c r="G109" s="13">
        <f>IFERROR(VLOOKUP(C109,'May-18'!$F$76:$J$310,5,0),0)</f>
        <v>707</v>
      </c>
      <c r="H109" s="13">
        <f>IFERROR(VLOOKUP(Flipkey_Timeseries!C109,'june-18'!$F$74:$I$309,4,0),0)</f>
        <v>759</v>
      </c>
    </row>
    <row r="110" spans="2:8" s="7" customFormat="1" ht="13.5" customHeight="1">
      <c r="B110" s="21" t="s">
        <v>437</v>
      </c>
      <c r="C110" s="13" t="s">
        <v>40</v>
      </c>
      <c r="D110" s="13" t="s">
        <v>266</v>
      </c>
      <c r="E110" s="13" t="s">
        <v>258</v>
      </c>
      <c r="F110" s="13">
        <f>IFERROR(VLOOKUP(C110,'Apr-18'!$F$75:$I$309,4,0), 0)</f>
        <v>1434</v>
      </c>
      <c r="G110" s="13">
        <f>IFERROR(VLOOKUP(C110,'May-18'!$F$76:$J$310,5,0),0)</f>
        <v>1498</v>
      </c>
      <c r="H110" s="13">
        <f>IFERROR(VLOOKUP(Flipkey_Timeseries!C110,'june-18'!$F$74:$I$309,4,0),0)</f>
        <v>1476</v>
      </c>
    </row>
    <row r="111" spans="2:8" s="7" customFormat="1" ht="13.5" customHeight="1">
      <c r="B111" s="21" t="s">
        <v>442</v>
      </c>
      <c r="C111" s="13" t="s">
        <v>51</v>
      </c>
      <c r="D111" s="13" t="s">
        <v>266</v>
      </c>
      <c r="E111" s="13" t="s">
        <v>258</v>
      </c>
      <c r="F111" s="13">
        <f>IFERROR(VLOOKUP(C111,'Apr-18'!$F$75:$I$309,4,0), 0)</f>
        <v>681</v>
      </c>
      <c r="G111" s="13">
        <f>IFERROR(VLOOKUP(C111,'May-18'!$F$76:$J$310,5,0),0)</f>
        <v>687</v>
      </c>
      <c r="H111" s="13">
        <f>IFERROR(VLOOKUP(Flipkey_Timeseries!C111,'june-18'!$F$74:$I$309,4,0),0)</f>
        <v>621</v>
      </c>
    </row>
    <row r="112" spans="2:8" s="7" customFormat="1" ht="13.5" customHeight="1">
      <c r="B112" s="21" t="s">
        <v>449</v>
      </c>
      <c r="C112" s="24" t="s">
        <v>450</v>
      </c>
      <c r="D112" s="13" t="s">
        <v>266</v>
      </c>
      <c r="E112" s="13" t="s">
        <v>258</v>
      </c>
      <c r="F112" s="13">
        <f>IFERROR(VLOOKUP(C112,'Apr-18'!$F$75:$I$309,4,0), 0)</f>
        <v>707</v>
      </c>
      <c r="G112" s="13">
        <f>IFERROR(VLOOKUP(C112,'May-18'!$F$76:$J$310,5,0),0)</f>
        <v>727</v>
      </c>
      <c r="H112" s="13">
        <f>IFERROR(VLOOKUP(Flipkey_Timeseries!C112,'june-18'!$F$74:$I$309,4,0),0)</f>
        <v>1</v>
      </c>
    </row>
    <row r="113" spans="2:8" s="7" customFormat="1" ht="13.5" customHeight="1">
      <c r="B113" s="21" t="s">
        <v>448</v>
      </c>
      <c r="C113" s="13" t="s">
        <v>66</v>
      </c>
      <c r="D113" s="13" t="s">
        <v>266</v>
      </c>
      <c r="E113" s="13" t="s">
        <v>258</v>
      </c>
      <c r="F113" s="13">
        <f>IFERROR(VLOOKUP(C113,'Apr-18'!$F$75:$I$309,4,0), 0)</f>
        <v>33</v>
      </c>
      <c r="G113" s="13">
        <f>IFERROR(VLOOKUP(C113,'May-18'!$F$76:$J$310,5,0),0)</f>
        <v>33</v>
      </c>
      <c r="H113" s="13">
        <f>IFERROR(VLOOKUP(Flipkey_Timeseries!C113,'june-18'!$F$74:$I$309,4,0),0)</f>
        <v>35</v>
      </c>
    </row>
    <row r="114" spans="2:8" s="7" customFormat="1" ht="13.5" customHeight="1">
      <c r="B114" s="21" t="s">
        <v>446</v>
      </c>
      <c r="C114" s="13" t="s">
        <v>78</v>
      </c>
      <c r="D114" s="13" t="s">
        <v>266</v>
      </c>
      <c r="E114" s="13" t="s">
        <v>258</v>
      </c>
      <c r="F114" s="13">
        <f>IFERROR(VLOOKUP(C114,'Apr-18'!$F$75:$I$309,4,0), 0)</f>
        <v>25</v>
      </c>
      <c r="G114" s="13">
        <f>IFERROR(VLOOKUP(C114,'May-18'!$F$76:$J$310,5,0),0)</f>
        <v>25</v>
      </c>
      <c r="H114" s="13">
        <f>IFERROR(VLOOKUP(Flipkey_Timeseries!C114,'june-18'!$F$74:$I$309,4,0),0)</f>
        <v>17</v>
      </c>
    </row>
    <row r="115" spans="2:8" s="7" customFormat="1" ht="13.5" customHeight="1">
      <c r="B115" s="21" t="s">
        <v>444</v>
      </c>
      <c r="C115" s="13" t="s">
        <v>156</v>
      </c>
      <c r="D115" s="13" t="s">
        <v>266</v>
      </c>
      <c r="E115" s="13" t="s">
        <v>258</v>
      </c>
      <c r="F115" s="13">
        <f>IFERROR(VLOOKUP(C115,'Apr-18'!$F$75:$I$309,4,0), 0)</f>
        <v>6</v>
      </c>
      <c r="G115" s="13">
        <f>IFERROR(VLOOKUP(C115,'May-18'!$F$76:$J$310,5,0),0)</f>
        <v>6</v>
      </c>
      <c r="H115" s="13">
        <f>IFERROR(VLOOKUP(Flipkey_Timeseries!C115,'june-18'!$F$74:$I$309,4,0),0)</f>
        <v>6</v>
      </c>
    </row>
    <row r="116" spans="2:8" s="7" customFormat="1" ht="13.5" customHeight="1">
      <c r="B116" s="21" t="s">
        <v>439</v>
      </c>
      <c r="C116" s="13" t="s">
        <v>147</v>
      </c>
      <c r="D116" s="13" t="s">
        <v>266</v>
      </c>
      <c r="E116" s="13" t="s">
        <v>258</v>
      </c>
      <c r="F116" s="13">
        <f>IFERROR(VLOOKUP(C116,'Apr-18'!$F$75:$I$309,4,0), 0)</f>
        <v>3033</v>
      </c>
      <c r="G116" s="13">
        <f>IFERROR(VLOOKUP(C116,'May-18'!$F$76:$J$310,5,0),0)</f>
        <v>3053</v>
      </c>
      <c r="H116" s="13">
        <f>IFERROR(VLOOKUP(Flipkey_Timeseries!C116,'june-18'!$F$74:$I$309,4,0),0)</f>
        <v>3114</v>
      </c>
    </row>
    <row r="117" spans="2:8" s="7" customFormat="1" ht="13.5" customHeight="1">
      <c r="B117" s="21" t="s">
        <v>447</v>
      </c>
      <c r="C117" s="13" t="s">
        <v>174</v>
      </c>
      <c r="D117" s="13" t="s">
        <v>266</v>
      </c>
      <c r="E117" s="13" t="s">
        <v>258</v>
      </c>
      <c r="F117" s="13">
        <f>IFERROR(VLOOKUP(C117,'Apr-18'!$F$75:$I$309,4,0), 0)</f>
        <v>26</v>
      </c>
      <c r="G117" s="13">
        <f>IFERROR(VLOOKUP(C117,'May-18'!$F$76:$J$310,5,0),0)</f>
        <v>40</v>
      </c>
      <c r="H117" s="13">
        <f>IFERROR(VLOOKUP(Flipkey_Timeseries!C117,'june-18'!$F$74:$I$309,4,0),0)</f>
        <v>41</v>
      </c>
    </row>
    <row r="118" spans="2:8" s="7" customFormat="1" ht="13.5" customHeight="1">
      <c r="B118" s="21" t="s">
        <v>445</v>
      </c>
      <c r="C118" s="13" t="s">
        <v>192</v>
      </c>
      <c r="D118" s="13" t="s">
        <v>266</v>
      </c>
      <c r="E118" s="13" t="s">
        <v>258</v>
      </c>
      <c r="F118" s="13">
        <f>IFERROR(VLOOKUP(C118,'Apr-18'!$F$75:$I$309,4,0), 0)</f>
        <v>303</v>
      </c>
      <c r="G118" s="13">
        <f>IFERROR(VLOOKUP(C118,'May-18'!$F$76:$J$310,5,0),0)</f>
        <v>340</v>
      </c>
      <c r="H118" s="13">
        <f>IFERROR(VLOOKUP(Flipkey_Timeseries!C118,'june-18'!$F$74:$I$309,4,0),0)</f>
        <v>280</v>
      </c>
    </row>
    <row r="119" spans="2:8" s="7" customFormat="1" ht="13.5" customHeight="1">
      <c r="B119" s="21" t="s">
        <v>440</v>
      </c>
      <c r="C119" s="13" t="s">
        <v>195</v>
      </c>
      <c r="D119" s="13" t="s">
        <v>266</v>
      </c>
      <c r="E119" s="13" t="s">
        <v>258</v>
      </c>
      <c r="F119" s="13">
        <f>IFERROR(VLOOKUP(C119,'Apr-18'!$F$75:$I$309,4,0), 0)</f>
        <v>56</v>
      </c>
      <c r="G119" s="13">
        <f>IFERROR(VLOOKUP(C119,'May-18'!$F$76:$J$310,5,0),0)</f>
        <v>56</v>
      </c>
      <c r="H119" s="13">
        <f>IFERROR(VLOOKUP(Flipkey_Timeseries!C119,'june-18'!$F$74:$I$309,4,0),0)</f>
        <v>55</v>
      </c>
    </row>
    <row r="120" spans="2:8" s="7" customFormat="1" ht="13.5" customHeight="1">
      <c r="B120" s="21" t="s">
        <v>476</v>
      </c>
      <c r="C120" s="13" t="s">
        <v>4</v>
      </c>
      <c r="D120" s="13" t="s">
        <v>267</v>
      </c>
      <c r="E120" s="13" t="s">
        <v>258</v>
      </c>
      <c r="F120" s="13">
        <f>IFERROR(VLOOKUP(C120,'Apr-18'!$F$75:$I$309,4,0), 0)</f>
        <v>1678</v>
      </c>
      <c r="G120" s="13">
        <f>IFERROR(VLOOKUP(C120,'May-18'!$F$76:$J$310,5,0),0)</f>
        <v>1670</v>
      </c>
      <c r="H120" s="13">
        <f>IFERROR(VLOOKUP(Flipkey_Timeseries!C120,'june-18'!$F$74:$I$309,4,0),0)</f>
        <v>1603</v>
      </c>
    </row>
    <row r="121" spans="2:8" s="7" customFormat="1" ht="13.5" customHeight="1">
      <c r="B121" s="21" t="s">
        <v>469</v>
      </c>
      <c r="C121" s="13" t="s">
        <v>3</v>
      </c>
      <c r="D121" s="13" t="s">
        <v>267</v>
      </c>
      <c r="E121" s="13" t="s">
        <v>258</v>
      </c>
      <c r="F121" s="13">
        <f>IFERROR(VLOOKUP(C121,'Apr-18'!$F$75:$I$309,4,0), 0)</f>
        <v>321</v>
      </c>
      <c r="G121" s="13">
        <f>IFERROR(VLOOKUP(C121,'May-18'!$F$76:$J$310,5,0),0)</f>
        <v>317</v>
      </c>
      <c r="H121" s="13">
        <f>IFERROR(VLOOKUP(Flipkey_Timeseries!C121,'june-18'!$F$74:$I$309,4,0),0)</f>
        <v>308</v>
      </c>
    </row>
    <row r="122" spans="2:8" s="7" customFormat="1" ht="13.5" customHeight="1">
      <c r="B122" s="21" t="s">
        <v>468</v>
      </c>
      <c r="C122" s="13" t="s">
        <v>11</v>
      </c>
      <c r="D122" s="13" t="s">
        <v>267</v>
      </c>
      <c r="E122" s="13" t="s">
        <v>258</v>
      </c>
      <c r="F122" s="13">
        <f>IFERROR(VLOOKUP(C122,'Apr-18'!$F$75:$I$309,4,0), 0)</f>
        <v>755</v>
      </c>
      <c r="G122" s="13">
        <f>IFERROR(VLOOKUP(C122,'May-18'!$F$76:$J$310,5,0),0)</f>
        <v>709</v>
      </c>
      <c r="H122" s="13">
        <f>IFERROR(VLOOKUP(Flipkey_Timeseries!C122,'june-18'!$F$74:$I$309,4,0),0)</f>
        <v>713</v>
      </c>
    </row>
    <row r="123" spans="2:8" s="7" customFormat="1" ht="13.5" customHeight="1">
      <c r="B123" s="21" t="s">
        <v>459</v>
      </c>
      <c r="C123" s="13" t="s">
        <v>26</v>
      </c>
      <c r="D123" s="13" t="s">
        <v>267</v>
      </c>
      <c r="E123" s="13" t="s">
        <v>258</v>
      </c>
      <c r="F123" s="13">
        <f>IFERROR(VLOOKUP(C123,'Apr-18'!$F$75:$I$309,4,0), 0)</f>
        <v>924</v>
      </c>
      <c r="G123" s="13">
        <f>IFERROR(VLOOKUP(C123,'May-18'!$F$76:$J$310,5,0),0)</f>
        <v>926</v>
      </c>
      <c r="H123" s="13">
        <f>IFERROR(VLOOKUP(Flipkey_Timeseries!C123,'june-18'!$F$74:$I$309,4,0),0)</f>
        <v>926</v>
      </c>
    </row>
    <row r="124" spans="2:8" s="7" customFormat="1" ht="13.5" customHeight="1">
      <c r="B124" s="21" t="s">
        <v>461</v>
      </c>
      <c r="C124" s="13" t="s">
        <v>13</v>
      </c>
      <c r="D124" s="13" t="s">
        <v>267</v>
      </c>
      <c r="E124" s="13" t="s">
        <v>258</v>
      </c>
      <c r="F124" s="13">
        <f>IFERROR(VLOOKUP(C124,'Apr-18'!$F$75:$I$309,4,0), 0)</f>
        <v>1834</v>
      </c>
      <c r="G124" s="13">
        <f>IFERROR(VLOOKUP(C124,'May-18'!$F$76:$J$310,5,0),0)</f>
        <v>2010</v>
      </c>
      <c r="H124" s="13">
        <f>IFERROR(VLOOKUP(Flipkey_Timeseries!C124,'june-18'!$F$74:$I$309,4,0),0)</f>
        <v>1967</v>
      </c>
    </row>
    <row r="125" spans="2:8" s="7" customFormat="1" ht="13.5" customHeight="1">
      <c r="B125" s="21" t="s">
        <v>483</v>
      </c>
      <c r="C125" s="24" t="s">
        <v>484</v>
      </c>
      <c r="D125" s="13" t="s">
        <v>267</v>
      </c>
      <c r="E125" s="13" t="s">
        <v>258</v>
      </c>
      <c r="F125" s="13">
        <f>IFERROR(VLOOKUP(C125,'Apr-18'!$F$75:$I$309,4,0), 0)</f>
        <v>175</v>
      </c>
      <c r="G125" s="13">
        <f>IFERROR(VLOOKUP(C125,'May-18'!$F$76:$J$310,5,0),0)</f>
        <v>180</v>
      </c>
      <c r="H125" s="13">
        <f>IFERROR(VLOOKUP(Flipkey_Timeseries!C125,'june-18'!$F$74:$I$309,4,0),0)</f>
        <v>178</v>
      </c>
    </row>
    <row r="126" spans="2:8" s="7" customFormat="1" ht="13.5" customHeight="1">
      <c r="B126" s="21" t="s">
        <v>475</v>
      </c>
      <c r="C126" s="13" t="s">
        <v>196</v>
      </c>
      <c r="D126" s="13" t="s">
        <v>267</v>
      </c>
      <c r="E126" s="13" t="s">
        <v>258</v>
      </c>
      <c r="F126" s="13">
        <f>IFERROR(VLOOKUP(C126,'Apr-18'!$F$75:$I$309,4,0), 0)</f>
        <v>117</v>
      </c>
      <c r="G126" s="13">
        <f>IFERROR(VLOOKUP(C126,'May-18'!$F$76:$J$310,5,0),0)</f>
        <v>117</v>
      </c>
      <c r="H126" s="13">
        <f>IFERROR(VLOOKUP(Flipkey_Timeseries!C126,'june-18'!$F$74:$I$309,4,0),0)</f>
        <v>91</v>
      </c>
    </row>
    <row r="127" spans="2:8" s="7" customFormat="1" ht="13.5" customHeight="1">
      <c r="B127" s="21" t="s">
        <v>471</v>
      </c>
      <c r="C127" s="13" t="s">
        <v>99</v>
      </c>
      <c r="D127" s="13" t="s">
        <v>267</v>
      </c>
      <c r="E127" s="13" t="s">
        <v>258</v>
      </c>
      <c r="F127" s="13">
        <f>IFERROR(VLOOKUP(C127,'Apr-18'!$F$75:$I$309,4,0), 0)</f>
        <v>358</v>
      </c>
      <c r="G127" s="13">
        <f>IFERROR(VLOOKUP(C127,'May-18'!$F$76:$J$310,5,0),0)</f>
        <v>362</v>
      </c>
      <c r="H127" s="13">
        <f>IFERROR(VLOOKUP(Flipkey_Timeseries!C127,'june-18'!$F$74:$I$309,4,0),0)</f>
        <v>355</v>
      </c>
    </row>
    <row r="128" spans="2:8" s="7" customFormat="1" ht="13.5" customHeight="1">
      <c r="B128" s="21" t="s">
        <v>451</v>
      </c>
      <c r="C128" s="13" t="s">
        <v>42</v>
      </c>
      <c r="D128" s="13" t="s">
        <v>267</v>
      </c>
      <c r="E128" s="13" t="s">
        <v>258</v>
      </c>
      <c r="F128" s="13">
        <f>IFERROR(VLOOKUP(C128,'Apr-18'!$F$75:$I$309,4,0), 0)</f>
        <v>14</v>
      </c>
      <c r="G128" s="13">
        <f>IFERROR(VLOOKUP(C128,'May-18'!$F$76:$J$310,5,0),0)</f>
        <v>15</v>
      </c>
      <c r="H128" s="13">
        <f>IFERROR(VLOOKUP(Flipkey_Timeseries!C128,'june-18'!$F$74:$I$309,4,0),0)</f>
        <v>16</v>
      </c>
    </row>
    <row r="129" spans="2:8" s="7" customFormat="1" ht="13.5" customHeight="1">
      <c r="B129" s="21" t="s">
        <v>463</v>
      </c>
      <c r="C129" s="24" t="s">
        <v>464</v>
      </c>
      <c r="D129" s="13" t="s">
        <v>267</v>
      </c>
      <c r="E129" s="13" t="s">
        <v>258</v>
      </c>
      <c r="F129" s="13">
        <f>IFERROR(VLOOKUP(C129,'Apr-18'!$F$75:$I$309,4,0), 0)</f>
        <v>377</v>
      </c>
      <c r="G129" s="13">
        <f>IFERROR(VLOOKUP(C129,'May-18'!$F$76:$J$310,5,0),0)</f>
        <v>382</v>
      </c>
      <c r="H129" s="13">
        <f>IFERROR(VLOOKUP(Flipkey_Timeseries!C129,'june-18'!$F$74:$I$309,4,0),0)</f>
        <v>376</v>
      </c>
    </row>
    <row r="130" spans="2:8" s="7" customFormat="1" ht="13.5" customHeight="1">
      <c r="B130" s="21" t="s">
        <v>470</v>
      </c>
      <c r="C130" s="13" t="s">
        <v>48</v>
      </c>
      <c r="D130" s="13" t="s">
        <v>267</v>
      </c>
      <c r="E130" s="13" t="s">
        <v>258</v>
      </c>
      <c r="F130" s="13">
        <f>IFERROR(VLOOKUP(C130,'Apr-18'!$F$75:$I$309,4,0), 0)</f>
        <v>3543</v>
      </c>
      <c r="G130" s="13">
        <f>IFERROR(VLOOKUP(C130,'May-18'!$F$76:$J$310,5,0),0)</f>
        <v>3594</v>
      </c>
      <c r="H130" s="13">
        <f>IFERROR(VLOOKUP(Flipkey_Timeseries!C130,'june-18'!$F$74:$I$309,4,0),0)</f>
        <v>3514</v>
      </c>
    </row>
    <row r="131" spans="2:8" s="7" customFormat="1" ht="13.5" customHeight="1">
      <c r="B131" s="21" t="s">
        <v>453</v>
      </c>
      <c r="C131" s="13" t="s">
        <v>49</v>
      </c>
      <c r="D131" s="13" t="s">
        <v>267</v>
      </c>
      <c r="E131" s="13" t="s">
        <v>258</v>
      </c>
      <c r="F131" s="13">
        <f>IFERROR(VLOOKUP(C131,'Apr-18'!$F$75:$I$309,4,0), 0)</f>
        <v>3543</v>
      </c>
      <c r="G131" s="13">
        <f>IFERROR(VLOOKUP(C131,'May-18'!$F$76:$J$310,5,0),0)</f>
        <v>3594</v>
      </c>
      <c r="H131" s="13">
        <f>IFERROR(VLOOKUP(Flipkey_Timeseries!C131,'june-18'!$F$74:$I$309,4,0),0)</f>
        <v>3514</v>
      </c>
    </row>
    <row r="132" spans="2:8" s="7" customFormat="1" ht="13.5" customHeight="1">
      <c r="B132" s="21" t="s">
        <v>466</v>
      </c>
      <c r="C132" s="13" t="s">
        <v>64</v>
      </c>
      <c r="D132" s="13" t="s">
        <v>267</v>
      </c>
      <c r="E132" s="13" t="s">
        <v>258</v>
      </c>
      <c r="F132" s="13">
        <f>IFERROR(VLOOKUP(C132,'Apr-18'!$F$75:$I$309,4,0), 0)</f>
        <v>236</v>
      </c>
      <c r="G132" s="13">
        <f>IFERROR(VLOOKUP(C132,'May-18'!$F$76:$J$310,5,0),0)</f>
        <v>232</v>
      </c>
      <c r="H132" s="13">
        <f>IFERROR(VLOOKUP(Flipkey_Timeseries!C132,'june-18'!$F$74:$I$309,4,0),0)</f>
        <v>234</v>
      </c>
    </row>
    <row r="133" spans="2:8" s="7" customFormat="1" ht="13.5" customHeight="1">
      <c r="B133" s="21" t="s">
        <v>458</v>
      </c>
      <c r="C133" s="13" t="s">
        <v>72</v>
      </c>
      <c r="D133" s="13" t="s">
        <v>267</v>
      </c>
      <c r="E133" s="13" t="s">
        <v>258</v>
      </c>
      <c r="F133" s="13">
        <f>IFERROR(VLOOKUP(C133,'Apr-18'!$F$75:$I$309,4,0), 0)</f>
        <v>1182</v>
      </c>
      <c r="G133" s="13">
        <f>IFERROR(VLOOKUP(C133,'May-18'!$F$76:$J$310,5,0),0)</f>
        <v>1213</v>
      </c>
      <c r="H133" s="13">
        <f>IFERROR(VLOOKUP(Flipkey_Timeseries!C133,'june-18'!$F$74:$I$309,4,0),0)</f>
        <v>1246</v>
      </c>
    </row>
    <row r="134" spans="2:8" s="7" customFormat="1" ht="13.5" customHeight="1">
      <c r="B134" s="21" t="s">
        <v>452</v>
      </c>
      <c r="C134" s="13" t="s">
        <v>82</v>
      </c>
      <c r="D134" s="13" t="s">
        <v>267</v>
      </c>
      <c r="E134" s="13" t="s">
        <v>258</v>
      </c>
      <c r="F134" s="13">
        <f>IFERROR(VLOOKUP(C134,'Apr-18'!$F$75:$I$309,4,0), 0)</f>
        <v>53</v>
      </c>
      <c r="G134" s="13">
        <f>IFERROR(VLOOKUP(C134,'May-18'!$F$76:$J$310,5,0),0)</f>
        <v>49</v>
      </c>
      <c r="H134" s="13">
        <f>IFERROR(VLOOKUP(Flipkey_Timeseries!C134,'june-18'!$F$74:$I$309,4,0),0)</f>
        <v>43</v>
      </c>
    </row>
    <row r="135" spans="2:8" s="7" customFormat="1" ht="13.5" customHeight="1">
      <c r="B135" s="21" t="s">
        <v>455</v>
      </c>
      <c r="C135" s="13" t="s">
        <v>91</v>
      </c>
      <c r="D135" s="13" t="s">
        <v>267</v>
      </c>
      <c r="E135" s="13" t="s">
        <v>258</v>
      </c>
      <c r="F135" s="13">
        <f>IFERROR(VLOOKUP(C135,'Apr-18'!$F$75:$I$309,4,0), 0)</f>
        <v>2500</v>
      </c>
      <c r="G135" s="13">
        <f>IFERROR(VLOOKUP(C135,'May-18'!$F$76:$J$310,5,0),0)</f>
        <v>2514</v>
      </c>
      <c r="H135" s="13">
        <f>IFERROR(VLOOKUP(Flipkey_Timeseries!C135,'june-18'!$F$74:$I$309,4,0),0)</f>
        <v>2435</v>
      </c>
    </row>
    <row r="136" spans="2:8" s="7" customFormat="1" ht="13.5" customHeight="1">
      <c r="B136" s="21" t="s">
        <v>460</v>
      </c>
      <c r="C136" s="13" t="s">
        <v>124</v>
      </c>
      <c r="D136" s="13" t="s">
        <v>267</v>
      </c>
      <c r="E136" s="13" t="s">
        <v>258</v>
      </c>
      <c r="F136" s="13">
        <f>IFERROR(VLOOKUP(C136,'Apr-18'!$F$75:$I$309,4,0), 0)</f>
        <v>643</v>
      </c>
      <c r="G136" s="13">
        <f>IFERROR(VLOOKUP(C136,'May-18'!$F$76:$J$310,5,0),0)</f>
        <v>661</v>
      </c>
      <c r="H136" s="13">
        <f>IFERROR(VLOOKUP(Flipkey_Timeseries!C136,'june-18'!$F$74:$I$309,4,0),0)</f>
        <v>673</v>
      </c>
    </row>
    <row r="137" spans="2:8" s="7" customFormat="1" ht="13.5" customHeight="1">
      <c r="B137" s="21" t="s">
        <v>477</v>
      </c>
      <c r="C137" s="24" t="s">
        <v>478</v>
      </c>
      <c r="D137" s="13" t="s">
        <v>267</v>
      </c>
      <c r="E137" s="13" t="s">
        <v>258</v>
      </c>
      <c r="F137" s="13">
        <f>IFERROR(VLOOKUP(C137,'Apr-18'!$F$75:$I$309,4,0), 0)</f>
        <v>627</v>
      </c>
      <c r="G137" s="13">
        <f>IFERROR(VLOOKUP(C137,'May-18'!$F$76:$J$310,5,0),0)</f>
        <v>643</v>
      </c>
      <c r="H137" s="13">
        <f>IFERROR(VLOOKUP(Flipkey_Timeseries!C137,'june-18'!$F$74:$I$309,4,0),0)</f>
        <v>656</v>
      </c>
    </row>
    <row r="138" spans="2:8" s="7" customFormat="1" ht="13.5" customHeight="1">
      <c r="B138" s="21" t="s">
        <v>454</v>
      </c>
      <c r="C138" s="13" t="s">
        <v>153</v>
      </c>
      <c r="D138" s="13" t="s">
        <v>267</v>
      </c>
      <c r="E138" s="13" t="s">
        <v>258</v>
      </c>
      <c r="F138" s="13">
        <f>IFERROR(VLOOKUP(C138,'Apr-18'!$F$75:$I$309,4,0), 0)</f>
        <v>1731</v>
      </c>
      <c r="G138" s="13">
        <f>IFERROR(VLOOKUP(C138,'May-18'!$F$76:$J$310,5,0),0)</f>
        <v>1769</v>
      </c>
      <c r="H138" s="13">
        <f>IFERROR(VLOOKUP(Flipkey_Timeseries!C138,'june-18'!$F$74:$I$309,4,0),0)</f>
        <v>1793</v>
      </c>
    </row>
    <row r="139" spans="2:8" s="7" customFormat="1" ht="13.5" customHeight="1">
      <c r="B139" s="21" t="s">
        <v>479</v>
      </c>
      <c r="C139" s="13" t="s">
        <v>21</v>
      </c>
      <c r="D139" s="13" t="s">
        <v>267</v>
      </c>
      <c r="E139" s="13" t="s">
        <v>258</v>
      </c>
      <c r="F139" s="13">
        <f>IFERROR(VLOOKUP(C139,'Apr-18'!$F$75:$I$309,4,0), 0)</f>
        <v>4155</v>
      </c>
      <c r="G139" s="13">
        <f>IFERROR(VLOOKUP(C139,'May-18'!$F$76:$J$310,5,0),0)</f>
        <v>4114</v>
      </c>
      <c r="H139" s="13">
        <f>IFERROR(VLOOKUP(Flipkey_Timeseries!C139,'june-18'!$F$74:$I$309,4,0),0)</f>
        <v>3984</v>
      </c>
    </row>
    <row r="140" spans="2:8" s="7" customFormat="1" ht="13.5" customHeight="1">
      <c r="B140" s="21" t="s">
        <v>472</v>
      </c>
      <c r="C140" s="24" t="s">
        <v>473</v>
      </c>
      <c r="D140" s="13" t="s">
        <v>267</v>
      </c>
      <c r="E140" s="13" t="s">
        <v>258</v>
      </c>
      <c r="F140" s="13">
        <f>IFERROR(VLOOKUP(C140,'Apr-18'!$F$75:$I$309,4,0), 0)</f>
        <v>101</v>
      </c>
      <c r="G140" s="13">
        <f>IFERROR(VLOOKUP(C140,'May-18'!$F$76:$J$310,5,0),0)</f>
        <v>115</v>
      </c>
      <c r="H140" s="13">
        <f>IFERROR(VLOOKUP(Flipkey_Timeseries!C140,'june-18'!$F$74:$I$309,4,0),0)</f>
        <v>118</v>
      </c>
    </row>
    <row r="141" spans="2:8" s="7" customFormat="1" ht="13.5" customHeight="1">
      <c r="B141" s="21" t="s">
        <v>462</v>
      </c>
      <c r="C141" s="13" t="s">
        <v>103</v>
      </c>
      <c r="D141" s="13" t="s">
        <v>267</v>
      </c>
      <c r="E141" s="13" t="s">
        <v>258</v>
      </c>
      <c r="F141" s="13">
        <f>IFERROR(VLOOKUP(C141,'Apr-18'!$F$75:$I$309,4,0), 0)</f>
        <v>4155</v>
      </c>
      <c r="G141" s="13">
        <f>IFERROR(VLOOKUP(C141,'May-18'!$F$76:$J$310,5,0),0)</f>
        <v>4114</v>
      </c>
      <c r="H141" s="13">
        <f>IFERROR(VLOOKUP(Flipkey_Timeseries!C141,'june-18'!$F$74:$I$309,4,0),0)</f>
        <v>3984</v>
      </c>
    </row>
    <row r="142" spans="2:8" s="7" customFormat="1" ht="13.5" customHeight="1">
      <c r="B142" s="21" t="s">
        <v>480</v>
      </c>
      <c r="C142" s="13" t="s">
        <v>116</v>
      </c>
      <c r="D142" s="13" t="s">
        <v>267</v>
      </c>
      <c r="E142" s="13" t="s">
        <v>258</v>
      </c>
      <c r="F142" s="13">
        <f>IFERROR(VLOOKUP(C142,'Apr-18'!$F$75:$I$309,4,0), 0)</f>
        <v>4155</v>
      </c>
      <c r="G142" s="13">
        <f>IFERROR(VLOOKUP(C142,'May-18'!$F$76:$J$310,5,0),0)</f>
        <v>4114</v>
      </c>
      <c r="H142" s="13">
        <f>IFERROR(VLOOKUP(Flipkey_Timeseries!C142,'june-18'!$F$74:$I$309,4,0),0)</f>
        <v>3984</v>
      </c>
    </row>
    <row r="143" spans="2:8" s="7" customFormat="1" ht="13.5" customHeight="1">
      <c r="B143" s="21" t="s">
        <v>465</v>
      </c>
      <c r="C143" s="13" t="s">
        <v>194</v>
      </c>
      <c r="D143" s="13" t="s">
        <v>267</v>
      </c>
      <c r="E143" s="13" t="s">
        <v>258</v>
      </c>
      <c r="F143" s="13">
        <f>IFERROR(VLOOKUP(C143,'Apr-18'!$F$75:$I$309,4,0), 0)</f>
        <v>310</v>
      </c>
      <c r="G143" s="13">
        <f>IFERROR(VLOOKUP(C143,'May-18'!$F$76:$J$310,5,0),0)</f>
        <v>313</v>
      </c>
      <c r="H143" s="13">
        <f>IFERROR(VLOOKUP(Flipkey_Timeseries!C143,'june-18'!$F$74:$I$309,4,0),0)</f>
        <v>311</v>
      </c>
    </row>
    <row r="144" spans="2:8" s="7" customFormat="1" ht="13.5" customHeight="1">
      <c r="B144" s="21" t="s">
        <v>481</v>
      </c>
      <c r="C144" s="13" t="s">
        <v>482</v>
      </c>
      <c r="D144" s="13" t="s">
        <v>267</v>
      </c>
      <c r="E144" s="13" t="s">
        <v>258</v>
      </c>
      <c r="F144" s="13">
        <f>IFERROR(VLOOKUP(C144,'Apr-18'!$F$75:$I$309,4,0), 0)</f>
        <v>4155</v>
      </c>
      <c r="G144" s="13">
        <f>IFERROR(VLOOKUP(C144,'May-18'!$F$76:$J$310,5,0),0)</f>
        <v>4114</v>
      </c>
      <c r="H144" s="13">
        <f>IFERROR(VLOOKUP(Flipkey_Timeseries!C144,'june-18'!$F$74:$I$309,4,0),0)</f>
        <v>3984</v>
      </c>
    </row>
    <row r="145" spans="2:8" s="7" customFormat="1" ht="13.5" customHeight="1">
      <c r="B145" s="21" t="s">
        <v>456</v>
      </c>
      <c r="C145" s="24" t="s">
        <v>457</v>
      </c>
      <c r="D145" s="13" t="s">
        <v>267</v>
      </c>
      <c r="E145" s="13" t="s">
        <v>258</v>
      </c>
      <c r="F145" s="13">
        <f>IFERROR(VLOOKUP(C145,'Apr-18'!$F$75:$I$309,4,0), 0)</f>
        <v>351</v>
      </c>
      <c r="G145" s="13">
        <f>IFERROR(VLOOKUP(C145,'May-18'!$F$76:$J$310,5,0),0)</f>
        <v>351</v>
      </c>
      <c r="H145" s="13">
        <f>IFERROR(VLOOKUP(Flipkey_Timeseries!C145,'june-18'!$F$74:$I$309,4,0),0)</f>
        <v>356</v>
      </c>
    </row>
    <row r="146" spans="2:8" s="7" customFormat="1" ht="13.5" customHeight="1">
      <c r="B146" s="21" t="s">
        <v>474</v>
      </c>
      <c r="C146" s="13" t="s">
        <v>178</v>
      </c>
      <c r="D146" s="13" t="s">
        <v>267</v>
      </c>
      <c r="E146" s="13" t="s">
        <v>258</v>
      </c>
      <c r="F146" s="13">
        <f>IFERROR(VLOOKUP(C146,'Apr-18'!$F$75:$I$309,4,0), 0)</f>
        <v>485</v>
      </c>
      <c r="G146" s="13">
        <f>IFERROR(VLOOKUP(C146,'May-18'!$F$76:$J$310,5,0),0)</f>
        <v>498</v>
      </c>
      <c r="H146" s="13">
        <f>IFERROR(VLOOKUP(Flipkey_Timeseries!C146,'june-18'!$F$74:$I$309,4,0),0)</f>
        <v>443</v>
      </c>
    </row>
    <row r="147" spans="2:8" s="7" customFormat="1" ht="13.5" customHeight="1">
      <c r="B147" s="21" t="s">
        <v>467</v>
      </c>
      <c r="C147" s="24" t="s">
        <v>356</v>
      </c>
      <c r="D147" s="13" t="s">
        <v>267</v>
      </c>
      <c r="E147" s="13" t="s">
        <v>258</v>
      </c>
      <c r="F147" s="13">
        <f>IFERROR(VLOOKUP(C147,'Apr-18'!$F$75:$I$309,4,0), 0)</f>
        <v>24371</v>
      </c>
      <c r="G147" s="13">
        <f>IFERROR(VLOOKUP(C147,'May-18'!$F$76:$J$310,5,0),0)</f>
        <v>24191</v>
      </c>
      <c r="H147" s="13">
        <f>IFERROR(VLOOKUP(Flipkey_Timeseries!C147,'june-18'!$F$74:$I$309,4,0),0)</f>
        <v>24954</v>
      </c>
    </row>
    <row r="148" spans="2:8" s="7" customFormat="1" ht="13.5" customHeight="1">
      <c r="B148" s="21" t="s">
        <v>486</v>
      </c>
      <c r="C148" s="13" t="s">
        <v>100</v>
      </c>
      <c r="D148" s="13" t="s">
        <v>272</v>
      </c>
      <c r="E148" s="13" t="s">
        <v>260</v>
      </c>
      <c r="F148" s="13">
        <f>IFERROR(VLOOKUP(C148,'Apr-18'!$F$75:$I$309,4,0), 0)</f>
        <v>119</v>
      </c>
      <c r="G148" s="13">
        <f>IFERROR(VLOOKUP(C148,'May-18'!$F$76:$J$310,5,0),0)</f>
        <v>95</v>
      </c>
      <c r="H148" s="13">
        <f>IFERROR(VLOOKUP(Flipkey_Timeseries!C148,'june-18'!$F$74:$I$309,4,0),0)</f>
        <v>105</v>
      </c>
    </row>
    <row r="149" spans="2:8" s="7" customFormat="1" ht="13.5" customHeight="1">
      <c r="B149" s="21" t="s">
        <v>488</v>
      </c>
      <c r="C149" s="24" t="s">
        <v>489</v>
      </c>
      <c r="D149" s="13" t="s">
        <v>272</v>
      </c>
      <c r="E149" s="13" t="s">
        <v>260</v>
      </c>
      <c r="F149" s="13" t="str">
        <f>IFERROR(VLOOKUP(C149,'Apr-18'!$F$75:$I$309,4,0), 0)</f>
        <v xml:space="preserve"> </v>
      </c>
      <c r="G149" s="13" t="str">
        <f>IFERROR(VLOOKUP(C149,'May-18'!$F$76:$J$310,5,0),0)</f>
        <v xml:space="preserve"> </v>
      </c>
      <c r="H149" s="13" t="str">
        <f>IFERROR(VLOOKUP(Flipkey_Timeseries!C149,'june-18'!$F$74:$I$309,4,0),0)</f>
        <v xml:space="preserve"> </v>
      </c>
    </row>
    <row r="150" spans="2:8" s="7" customFormat="1" ht="13.5" customHeight="1">
      <c r="B150" s="21" t="s">
        <v>487</v>
      </c>
      <c r="C150" s="13" t="s">
        <v>182</v>
      </c>
      <c r="D150" s="13" t="s">
        <v>272</v>
      </c>
      <c r="E150" s="13" t="s">
        <v>260</v>
      </c>
      <c r="F150" s="13">
        <f>IFERROR(VLOOKUP(C150,'Apr-18'!$F$75:$I$309,4,0), 0)</f>
        <v>10</v>
      </c>
      <c r="G150" s="13">
        <f>IFERROR(VLOOKUP(C150,'May-18'!$F$76:$J$310,5,0),0)</f>
        <v>10</v>
      </c>
      <c r="H150" s="13">
        <f>IFERROR(VLOOKUP(Flipkey_Timeseries!C150,'june-18'!$F$74:$I$309,4,0),0)</f>
        <v>10</v>
      </c>
    </row>
    <row r="151" spans="2:8" s="7" customFormat="1" ht="13.5" customHeight="1">
      <c r="B151" s="21" t="s">
        <v>490</v>
      </c>
      <c r="C151" s="13" t="s">
        <v>184</v>
      </c>
      <c r="D151" s="13" t="s">
        <v>272</v>
      </c>
      <c r="E151" s="13" t="s">
        <v>260</v>
      </c>
      <c r="F151" s="13" t="str">
        <f>IFERROR(VLOOKUP(C151,'Apr-18'!$F$75:$I$309,4,0), 0)</f>
        <v xml:space="preserve"> </v>
      </c>
      <c r="G151" s="13" t="str">
        <f>IFERROR(VLOOKUP(C151,'May-18'!$F$76:$J$310,5,0),0)</f>
        <v xml:space="preserve"> </v>
      </c>
      <c r="H151" s="13" t="str">
        <f>IFERROR(VLOOKUP(Flipkey_Timeseries!C151,'june-18'!$F$74:$I$309,4,0),0)</f>
        <v xml:space="preserve"> </v>
      </c>
    </row>
    <row r="152" spans="2:8" s="7" customFormat="1" ht="13.5" customHeight="1">
      <c r="B152" s="21" t="s">
        <v>485</v>
      </c>
      <c r="C152" s="13" t="s">
        <v>193</v>
      </c>
      <c r="D152" s="13" t="s">
        <v>272</v>
      </c>
      <c r="E152" s="13" t="s">
        <v>260</v>
      </c>
      <c r="F152" s="13">
        <f>IFERROR(VLOOKUP(C152,'Apr-18'!$F$75:$I$309,4,0), 0)</f>
        <v>27</v>
      </c>
      <c r="G152" s="13">
        <f>IFERROR(VLOOKUP(C152,'May-18'!$F$76:$J$310,5,0),0)</f>
        <v>26</v>
      </c>
      <c r="H152" s="13">
        <f>IFERROR(VLOOKUP(Flipkey_Timeseries!C152,'june-18'!$F$74:$I$309,4,0),0)</f>
        <v>23</v>
      </c>
    </row>
    <row r="153" spans="2:8" s="7" customFormat="1" ht="13.5" customHeight="1">
      <c r="B153" s="21" t="s">
        <v>491</v>
      </c>
      <c r="C153" s="13" t="s">
        <v>39</v>
      </c>
      <c r="D153" s="13" t="s">
        <v>273</v>
      </c>
      <c r="E153" s="13" t="s">
        <v>260</v>
      </c>
      <c r="F153" s="13">
        <f>IFERROR(VLOOKUP(C153,'Apr-18'!$F$75:$I$309,4,0), 0)</f>
        <v>734</v>
      </c>
      <c r="G153" s="13">
        <f>IFERROR(VLOOKUP(C153,'May-18'!$F$76:$J$310,5,0),0)</f>
        <v>746</v>
      </c>
      <c r="H153" s="13">
        <f>IFERROR(VLOOKUP(Flipkey_Timeseries!C153,'june-18'!$F$74:$I$309,4,0),0)</f>
        <v>742</v>
      </c>
    </row>
    <row r="154" spans="2:8" s="7" customFormat="1" ht="13.5" customHeight="1">
      <c r="B154" s="21" t="s">
        <v>495</v>
      </c>
      <c r="C154" s="13" t="s">
        <v>79</v>
      </c>
      <c r="D154" s="13" t="s">
        <v>273</v>
      </c>
      <c r="E154" s="13" t="s">
        <v>260</v>
      </c>
      <c r="F154" s="13">
        <f>IFERROR(VLOOKUP(C154,'Apr-18'!$F$75:$I$309,4,0), 0)</f>
        <v>488</v>
      </c>
      <c r="G154" s="13">
        <f>IFERROR(VLOOKUP(C154,'May-18'!$F$76:$J$310,5,0),0)</f>
        <v>501</v>
      </c>
      <c r="H154" s="13">
        <f>IFERROR(VLOOKUP(Flipkey_Timeseries!C154,'june-18'!$F$74:$I$309,4,0),0)</f>
        <v>498</v>
      </c>
    </row>
    <row r="155" spans="2:8" s="7" customFormat="1" ht="13.5" customHeight="1">
      <c r="B155" s="21" t="s">
        <v>492</v>
      </c>
      <c r="C155" s="13" t="s">
        <v>93</v>
      </c>
      <c r="D155" s="13" t="s">
        <v>273</v>
      </c>
      <c r="E155" s="13" t="s">
        <v>260</v>
      </c>
      <c r="F155" s="13">
        <f>IFERROR(VLOOKUP(C155,'Apr-18'!$F$75:$I$309,4,0), 0)</f>
        <v>1466</v>
      </c>
      <c r="G155" s="13">
        <f>IFERROR(VLOOKUP(C155,'May-18'!$F$76:$J$310,5,0),0)</f>
        <v>1460</v>
      </c>
      <c r="H155" s="13">
        <f>IFERROR(VLOOKUP(Flipkey_Timeseries!C155,'june-18'!$F$74:$I$309,4,0),0)</f>
        <v>296</v>
      </c>
    </row>
    <row r="156" spans="2:8" s="7" customFormat="1" ht="13.5" customHeight="1">
      <c r="B156" s="21" t="s">
        <v>497</v>
      </c>
      <c r="C156" s="13" t="s">
        <v>122</v>
      </c>
      <c r="D156" s="13" t="s">
        <v>273</v>
      </c>
      <c r="E156" s="13" t="s">
        <v>260</v>
      </c>
      <c r="F156" s="13">
        <f>IFERROR(VLOOKUP(C156,'Apr-18'!$F$75:$I$309,4,0), 0)</f>
        <v>501</v>
      </c>
      <c r="G156" s="13">
        <f>IFERROR(VLOOKUP(C156,'May-18'!$F$76:$J$310,5,0),0)</f>
        <v>505</v>
      </c>
      <c r="H156" s="13">
        <f>IFERROR(VLOOKUP(Flipkey_Timeseries!C156,'june-18'!$F$74:$I$309,4,0),0)</f>
        <v>525</v>
      </c>
    </row>
    <row r="157" spans="2:8" s="7" customFormat="1" ht="13.5" customHeight="1">
      <c r="B157" s="21" t="s">
        <v>496</v>
      </c>
      <c r="C157" s="13" t="s">
        <v>121</v>
      </c>
      <c r="D157" s="13" t="s">
        <v>273</v>
      </c>
      <c r="E157" s="13" t="s">
        <v>260</v>
      </c>
      <c r="F157" s="13">
        <f>IFERROR(VLOOKUP(C157,'Apr-18'!$F$75:$I$309,4,0), 0)</f>
        <v>54</v>
      </c>
      <c r="G157" s="13">
        <f>IFERROR(VLOOKUP(C157,'May-18'!$F$76:$J$310,5,0),0)</f>
        <v>55</v>
      </c>
      <c r="H157" s="13">
        <f>IFERROR(VLOOKUP(Flipkey_Timeseries!C157,'june-18'!$F$74:$I$309,4,0),0)</f>
        <v>56</v>
      </c>
    </row>
    <row r="158" spans="2:8" s="7" customFormat="1" ht="13.5" customHeight="1">
      <c r="B158" s="21" t="s">
        <v>493</v>
      </c>
      <c r="C158" t="s">
        <v>354</v>
      </c>
      <c r="D158" s="13" t="s">
        <v>273</v>
      </c>
      <c r="E158" s="13" t="s">
        <v>260</v>
      </c>
      <c r="F158" s="13">
        <f>IFERROR(VLOOKUP(C158,'Apr-18'!$F$75:$I$309,4,0), 0)</f>
        <v>387</v>
      </c>
      <c r="G158" s="13">
        <f>IFERROR(VLOOKUP(C158,'May-18'!$F$76:$J$310,5,0),0)</f>
        <v>384</v>
      </c>
      <c r="H158" s="13">
        <f>IFERROR(VLOOKUP(Flipkey_Timeseries!C158,'june-18'!$F$74:$I$309,4,0),0)</f>
        <v>377</v>
      </c>
    </row>
    <row r="159" spans="2:8" s="7" customFormat="1" ht="13.5" customHeight="1">
      <c r="B159" s="21" t="s">
        <v>494</v>
      </c>
      <c r="C159" s="13" t="s">
        <v>188</v>
      </c>
      <c r="D159" s="13" t="s">
        <v>273</v>
      </c>
      <c r="E159" s="13" t="s">
        <v>260</v>
      </c>
      <c r="F159" s="13">
        <f>IFERROR(VLOOKUP(C159,'Apr-18'!$F$75:$I$309,4,0), 0)</f>
        <v>297</v>
      </c>
      <c r="G159" s="13">
        <f>IFERROR(VLOOKUP(C159,'May-18'!$F$76:$J$310,5,0),0)</f>
        <v>296</v>
      </c>
      <c r="H159" s="13">
        <f>IFERROR(VLOOKUP(Flipkey_Timeseries!C159,'june-18'!$F$74:$I$309,4,0),0)</f>
        <v>296</v>
      </c>
    </row>
    <row r="160" spans="2:8" s="7" customFormat="1" ht="13.5" customHeight="1">
      <c r="B160" s="21" t="s">
        <v>507</v>
      </c>
      <c r="C160" s="13" t="s">
        <v>23</v>
      </c>
      <c r="D160" s="13" t="s">
        <v>274</v>
      </c>
      <c r="E160" s="13" t="s">
        <v>260</v>
      </c>
      <c r="F160" s="13">
        <f>IFERROR(VLOOKUP(C160,'Apr-18'!$F$75:$I$309,4,0), 0)</f>
        <v>1</v>
      </c>
      <c r="G160" s="13">
        <f>IFERROR(VLOOKUP(C160,'May-18'!$F$76:$J$310,5,0),0)</f>
        <v>1</v>
      </c>
      <c r="H160" s="13">
        <f>IFERROR(VLOOKUP(Flipkey_Timeseries!C160,'june-18'!$F$74:$I$309,4,0),0)</f>
        <v>1</v>
      </c>
    </row>
    <row r="161" spans="2:8" s="7" customFormat="1" ht="13.5" customHeight="1">
      <c r="B161" s="21" t="s">
        <v>504</v>
      </c>
      <c r="C161" s="13" t="s">
        <v>95</v>
      </c>
      <c r="D161" s="13" t="s">
        <v>274</v>
      </c>
      <c r="E161" s="13" t="s">
        <v>260</v>
      </c>
      <c r="F161" s="13">
        <f>IFERROR(VLOOKUP(C161,'Apr-18'!$F$75:$I$309,4,0), 0)</f>
        <v>247</v>
      </c>
      <c r="G161" s="13">
        <f>IFERROR(VLOOKUP(C161,'May-18'!$F$76:$J$310,5,0),0)</f>
        <v>245</v>
      </c>
      <c r="H161" s="13">
        <f>IFERROR(VLOOKUP(Flipkey_Timeseries!C161,'june-18'!$F$74:$I$309,4,0),0)</f>
        <v>242</v>
      </c>
    </row>
    <row r="162" spans="2:8" s="7" customFormat="1" ht="13.5" customHeight="1">
      <c r="B162" s="21" t="s">
        <v>685</v>
      </c>
      <c r="C162" s="13" t="s">
        <v>32</v>
      </c>
      <c r="D162" s="13" t="s">
        <v>274</v>
      </c>
      <c r="E162" s="13" t="s">
        <v>260</v>
      </c>
      <c r="F162" s="13">
        <f>IFERROR(VLOOKUP(C162,'Apr-18'!$F$75:$I$309,4,0), 0)</f>
        <v>0</v>
      </c>
      <c r="G162" s="13">
        <f>IFERROR(VLOOKUP(C162,'May-18'!$F$76:$J$310,5,0),0)</f>
        <v>0</v>
      </c>
      <c r="H162" s="13">
        <f>IFERROR(VLOOKUP(Flipkey_Timeseries!C162,'june-18'!$F$74:$I$309,4,0),0)</f>
        <v>0</v>
      </c>
    </row>
    <row r="163" spans="2:8" s="7" customFormat="1" ht="13.5" customHeight="1">
      <c r="B163" s="21" t="s">
        <v>508</v>
      </c>
      <c r="C163" s="13" t="s">
        <v>183</v>
      </c>
      <c r="D163" s="13" t="s">
        <v>274</v>
      </c>
      <c r="E163" s="13" t="s">
        <v>260</v>
      </c>
      <c r="F163" s="13">
        <f>IFERROR(VLOOKUP(C163,'Apr-18'!$F$75:$I$309,4,0), 0)</f>
        <v>2</v>
      </c>
      <c r="G163" s="13">
        <f>IFERROR(VLOOKUP(C163,'May-18'!$F$76:$J$310,5,0),0)</f>
        <v>2</v>
      </c>
      <c r="H163" s="13">
        <f>IFERROR(VLOOKUP(Flipkey_Timeseries!C163,'june-18'!$F$74:$I$309,4,0),0)</f>
        <v>2</v>
      </c>
    </row>
    <row r="164" spans="2:8" s="7" customFormat="1" ht="13.5" customHeight="1">
      <c r="B164" s="21" t="s">
        <v>498</v>
      </c>
      <c r="C164" s="13" t="s">
        <v>84</v>
      </c>
      <c r="D164" s="13" t="s">
        <v>274</v>
      </c>
      <c r="E164" s="13" t="s">
        <v>260</v>
      </c>
      <c r="F164" s="13">
        <f>IFERROR(VLOOKUP(C164,'Apr-18'!$F$75:$I$309,4,0), 0)</f>
        <v>9538</v>
      </c>
      <c r="G164" s="13">
        <f>IFERROR(VLOOKUP(C164,'May-18'!$F$76:$J$310,5,0),0)</f>
        <v>9658</v>
      </c>
      <c r="H164" s="13">
        <f>IFERROR(VLOOKUP(Flipkey_Timeseries!C164,'june-18'!$F$74:$I$309,4,0),0)</f>
        <v>9501</v>
      </c>
    </row>
    <row r="165" spans="2:8" s="7" customFormat="1" ht="13.5" customHeight="1">
      <c r="B165" s="21" t="s">
        <v>505</v>
      </c>
      <c r="C165" s="13" t="s">
        <v>101</v>
      </c>
      <c r="D165" s="13" t="s">
        <v>274</v>
      </c>
      <c r="E165" s="13" t="s">
        <v>260</v>
      </c>
      <c r="F165" s="13">
        <f>IFERROR(VLOOKUP(C165,'Apr-18'!$F$75:$I$309,4,0), 0)</f>
        <v>17</v>
      </c>
      <c r="G165" s="13">
        <f>IFERROR(VLOOKUP(C165,'May-18'!$F$76:$J$310,5,0),0)</f>
        <v>17</v>
      </c>
      <c r="H165" s="13">
        <f>IFERROR(VLOOKUP(Flipkey_Timeseries!C165,'june-18'!$F$74:$I$309,4,0),0)</f>
        <v>17</v>
      </c>
    </row>
    <row r="166" spans="2:8" s="7" customFormat="1" ht="13.5" customHeight="1">
      <c r="B166" s="21" t="s">
        <v>503</v>
      </c>
      <c r="C166" s="13" t="s">
        <v>131</v>
      </c>
      <c r="D166" s="13" t="s">
        <v>274</v>
      </c>
      <c r="E166" s="13" t="s">
        <v>260</v>
      </c>
      <c r="F166" s="13">
        <f>IFERROR(VLOOKUP(C166,'Apr-18'!$F$75:$I$309,4,0), 0)</f>
        <v>2333</v>
      </c>
      <c r="G166" s="13">
        <f>IFERROR(VLOOKUP(C166,'May-18'!$F$76:$J$310,5,0),0)</f>
        <v>3582</v>
      </c>
      <c r="H166" s="13">
        <f>IFERROR(VLOOKUP(Flipkey_Timeseries!C166,'june-18'!$F$74:$I$309,4,0),0)</f>
        <v>3766</v>
      </c>
    </row>
    <row r="167" spans="2:8" s="7" customFormat="1" ht="13.5" customHeight="1">
      <c r="B167" s="21" t="s">
        <v>502</v>
      </c>
      <c r="C167" s="13" t="s">
        <v>120</v>
      </c>
      <c r="D167" s="13" t="s">
        <v>274</v>
      </c>
      <c r="E167" s="13" t="s">
        <v>260</v>
      </c>
      <c r="F167" s="13">
        <f>IFERROR(VLOOKUP(C167,'Apr-18'!$F$75:$I$309,4,0), 0)</f>
        <v>6</v>
      </c>
      <c r="G167" s="13">
        <f>IFERROR(VLOOKUP(C167,'May-18'!$F$76:$J$310,5,0),0)</f>
        <v>6</v>
      </c>
      <c r="H167" s="13">
        <f>IFERROR(VLOOKUP(Flipkey_Timeseries!C167,'june-18'!$F$74:$I$309,4,0),0)</f>
        <v>6</v>
      </c>
    </row>
    <row r="168" spans="2:8" s="7" customFormat="1" ht="13.5" customHeight="1">
      <c r="B168" s="21" t="s">
        <v>499</v>
      </c>
      <c r="C168" s="13" t="s">
        <v>150</v>
      </c>
      <c r="D168" s="13" t="s">
        <v>274</v>
      </c>
      <c r="E168" s="13" t="s">
        <v>260</v>
      </c>
      <c r="F168" s="13">
        <f>IFERROR(VLOOKUP(C168,'Apr-18'!$F$75:$I$309,4,0), 0)</f>
        <v>3526</v>
      </c>
      <c r="G168" s="13">
        <f>IFERROR(VLOOKUP(C168,'May-18'!$F$76:$J$310,5,0),0)</f>
        <v>3506</v>
      </c>
      <c r="H168" s="13">
        <f>IFERROR(VLOOKUP(Flipkey_Timeseries!C168,'june-18'!$F$74:$I$309,4,0),0)</f>
        <v>3542</v>
      </c>
    </row>
    <row r="169" spans="2:8" s="7" customFormat="1" ht="13.5" customHeight="1">
      <c r="B169" s="21" t="s">
        <v>506</v>
      </c>
      <c r="C169" s="13" t="s">
        <v>167</v>
      </c>
      <c r="D169" s="13" t="s">
        <v>274</v>
      </c>
      <c r="E169" s="13" t="s">
        <v>260</v>
      </c>
      <c r="F169" s="13">
        <f>IFERROR(VLOOKUP(C169,'Apr-18'!$F$75:$I$309,4,0), 0)</f>
        <v>276</v>
      </c>
      <c r="G169" s="13">
        <f>IFERROR(VLOOKUP(C169,'May-18'!$F$76:$J$310,5,0),0)</f>
        <v>332</v>
      </c>
      <c r="H169" s="13">
        <f>IFERROR(VLOOKUP(Flipkey_Timeseries!C169,'june-18'!$F$74:$I$309,4,0),0)</f>
        <v>354</v>
      </c>
    </row>
    <row r="170" spans="2:8" s="7" customFormat="1" ht="13.5" customHeight="1">
      <c r="B170" s="21" t="s">
        <v>501</v>
      </c>
      <c r="C170" s="13" t="s">
        <v>181</v>
      </c>
      <c r="D170" s="13" t="s">
        <v>274</v>
      </c>
      <c r="E170" s="13" t="s">
        <v>260</v>
      </c>
      <c r="F170" s="13">
        <f>IFERROR(VLOOKUP(C170,'Apr-18'!$F$75:$I$309,4,0), 0)</f>
        <v>10004</v>
      </c>
      <c r="G170" s="13">
        <f>IFERROR(VLOOKUP(C170,'May-18'!$F$76:$J$310,5,0),0)</f>
        <v>10192</v>
      </c>
      <c r="H170" s="13">
        <f>IFERROR(VLOOKUP(Flipkey_Timeseries!C170,'june-18'!$F$74:$I$309,4,0),0)</f>
        <v>10032</v>
      </c>
    </row>
    <row r="171" spans="2:8" s="7" customFormat="1" ht="13.5" customHeight="1">
      <c r="B171" s="21" t="s">
        <v>500</v>
      </c>
      <c r="C171" s="13" t="s">
        <v>197</v>
      </c>
      <c r="D171" s="13" t="s">
        <v>274</v>
      </c>
      <c r="E171" s="13" t="s">
        <v>260</v>
      </c>
      <c r="F171" s="13">
        <f>IFERROR(VLOOKUP(C171,'Apr-18'!$F$75:$I$309,4,0), 0)</f>
        <v>2151</v>
      </c>
      <c r="G171" s="13">
        <f>IFERROR(VLOOKUP(C171,'May-18'!$F$76:$J$310,5,0),0)</f>
        <v>2288</v>
      </c>
      <c r="H171" s="13">
        <f>IFERROR(VLOOKUP(Flipkey_Timeseries!C171,'june-18'!$F$74:$I$309,4,0),0)</f>
        <v>2374</v>
      </c>
    </row>
    <row r="172" spans="2:8" s="7" customFormat="1" ht="13.5" customHeight="1">
      <c r="B172" s="21" t="s">
        <v>514</v>
      </c>
      <c r="C172" s="13" t="s">
        <v>2</v>
      </c>
      <c r="D172" s="13" t="s">
        <v>275</v>
      </c>
      <c r="E172" s="13" t="s">
        <v>260</v>
      </c>
      <c r="F172" s="13" t="str">
        <f>IFERROR(VLOOKUP(C172,'Apr-18'!$F$75:$I$309,4,0), 0)</f>
        <v xml:space="preserve"> </v>
      </c>
      <c r="G172" s="13" t="str">
        <f>IFERROR(VLOOKUP(C172,'May-18'!$F$76:$J$310,5,0),0)</f>
        <v xml:space="preserve"> </v>
      </c>
      <c r="H172" s="13" t="str">
        <f>IFERROR(VLOOKUP(Flipkey_Timeseries!C172,'june-18'!$F$74:$I$309,4,0),0)</f>
        <v xml:space="preserve"> </v>
      </c>
    </row>
    <row r="173" spans="2:8" s="7" customFormat="1" ht="13.5" customHeight="1">
      <c r="B173" s="21" t="s">
        <v>511</v>
      </c>
      <c r="C173" s="13" t="s">
        <v>14</v>
      </c>
      <c r="D173" s="13" t="s">
        <v>275</v>
      </c>
      <c r="E173" s="13" t="s">
        <v>260</v>
      </c>
      <c r="F173" s="13">
        <f>IFERROR(VLOOKUP(C173,'Apr-18'!$F$75:$I$309,4,0), 0)</f>
        <v>17</v>
      </c>
      <c r="G173" s="13">
        <f>IFERROR(VLOOKUP(C173,'May-18'!$F$76:$J$310,5,0),0)</f>
        <v>16</v>
      </c>
      <c r="H173" s="13">
        <f>IFERROR(VLOOKUP(Flipkey_Timeseries!C173,'june-18'!$F$74:$I$309,4,0),0)</f>
        <v>19</v>
      </c>
    </row>
    <row r="174" spans="2:8" s="7" customFormat="1" ht="13.5" customHeight="1">
      <c r="B174" s="21" t="s">
        <v>517</v>
      </c>
      <c r="C174" s="13" t="s">
        <v>27</v>
      </c>
      <c r="D174" s="13" t="s">
        <v>275</v>
      </c>
      <c r="E174" s="13" t="s">
        <v>260</v>
      </c>
      <c r="F174" s="13">
        <f>IFERROR(VLOOKUP(C174,'Apr-18'!$F$75:$I$309,4,0), 0)</f>
        <v>1</v>
      </c>
      <c r="G174" s="13">
        <f>IFERROR(VLOOKUP(C174,'May-18'!$F$76:$J$310,5,0),0)</f>
        <v>4</v>
      </c>
      <c r="H174" s="13">
        <f>IFERROR(VLOOKUP(Flipkey_Timeseries!C174,'june-18'!$F$74:$I$309,4,0),0)</f>
        <v>3</v>
      </c>
    </row>
    <row r="175" spans="2:8" s="7" customFormat="1" ht="13.5" customHeight="1">
      <c r="B175" s="21" t="s">
        <v>509</v>
      </c>
      <c r="C175" s="13" t="s">
        <v>87</v>
      </c>
      <c r="D175" s="13" t="s">
        <v>275</v>
      </c>
      <c r="E175" s="13" t="s">
        <v>260</v>
      </c>
      <c r="F175" s="13">
        <f>IFERROR(VLOOKUP(C175,'Apr-18'!$F$75:$I$309,4,0), 0)</f>
        <v>9721</v>
      </c>
      <c r="G175" s="13">
        <f>IFERROR(VLOOKUP(C175,'May-18'!$F$76:$J$310,5,0),0)</f>
        <v>10125</v>
      </c>
      <c r="H175" s="13">
        <f>IFERROR(VLOOKUP(Flipkey_Timeseries!C175,'june-18'!$F$74:$I$309,4,0),0)</f>
        <v>7986</v>
      </c>
    </row>
    <row r="176" spans="2:8" s="7" customFormat="1" ht="13.5" customHeight="1">
      <c r="B176" s="21" t="s">
        <v>518</v>
      </c>
      <c r="C176" s="13" t="s">
        <v>128</v>
      </c>
      <c r="D176" s="13" t="s">
        <v>275</v>
      </c>
      <c r="E176" s="13" t="s">
        <v>260</v>
      </c>
      <c r="F176" s="13">
        <f>IFERROR(VLOOKUP(C176,'Apr-18'!$F$75:$I$309,4,0), 0)</f>
        <v>155</v>
      </c>
      <c r="G176" s="13">
        <f>IFERROR(VLOOKUP(C176,'May-18'!$F$76:$J$310,5,0),0)</f>
        <v>154</v>
      </c>
      <c r="H176" s="13">
        <f>IFERROR(VLOOKUP(Flipkey_Timeseries!C176,'june-18'!$F$74:$I$309,4,0),0)</f>
        <v>151</v>
      </c>
    </row>
    <row r="177" spans="2:8" s="7" customFormat="1" ht="13.5" customHeight="1">
      <c r="B177" s="21" t="s">
        <v>512</v>
      </c>
      <c r="C177" s="13" t="s">
        <v>513</v>
      </c>
      <c r="D177" s="13" t="s">
        <v>275</v>
      </c>
      <c r="E177" s="13" t="s">
        <v>260</v>
      </c>
      <c r="F177" s="13">
        <f>IFERROR(VLOOKUP(C177,'Apr-18'!$F$75:$I$309,4,0), 0)</f>
        <v>172</v>
      </c>
      <c r="G177" s="13">
        <f>IFERROR(VLOOKUP(C177,'May-18'!$F$76:$J$310,5,0),0)</f>
        <v>192</v>
      </c>
      <c r="H177" s="13">
        <f>IFERROR(VLOOKUP(Flipkey_Timeseries!C177,'june-18'!$F$74:$I$309,4,0),0)</f>
        <v>217</v>
      </c>
    </row>
    <row r="178" spans="2:8" s="7" customFormat="1" ht="13.5" customHeight="1">
      <c r="B178" s="21" t="s">
        <v>515</v>
      </c>
      <c r="C178" s="13" t="s">
        <v>141</v>
      </c>
      <c r="D178" s="13" t="s">
        <v>275</v>
      </c>
      <c r="E178" s="13" t="s">
        <v>260</v>
      </c>
      <c r="F178" s="13">
        <f>IFERROR(VLOOKUP(C178,'Apr-18'!$F$75:$I$309,4,0), 0)</f>
        <v>224</v>
      </c>
      <c r="G178" s="13">
        <f>IFERROR(VLOOKUP(C178,'May-18'!$F$76:$J$310,5,0),0)</f>
        <v>209</v>
      </c>
      <c r="H178" s="13">
        <f>IFERROR(VLOOKUP(Flipkey_Timeseries!C178,'june-18'!$F$74:$I$309,4,0),0)</f>
        <v>220</v>
      </c>
    </row>
    <row r="179" spans="2:8" s="7" customFormat="1" ht="13.5" customHeight="1">
      <c r="B179" s="21" t="s">
        <v>510</v>
      </c>
      <c r="C179" s="13" t="s">
        <v>151</v>
      </c>
      <c r="D179" s="13" t="s">
        <v>275</v>
      </c>
      <c r="E179" s="13" t="s">
        <v>260</v>
      </c>
      <c r="F179" s="13">
        <f>IFERROR(VLOOKUP(C179,'Apr-18'!$F$75:$I$309,4,0), 0)</f>
        <v>51</v>
      </c>
      <c r="G179" s="13">
        <f>IFERROR(VLOOKUP(C179,'May-18'!$F$76:$J$310,5,0),0)</f>
        <v>50</v>
      </c>
      <c r="H179" s="13">
        <f>IFERROR(VLOOKUP(Flipkey_Timeseries!C179,'june-18'!$F$74:$I$309,4,0),0)</f>
        <v>49</v>
      </c>
    </row>
    <row r="180" spans="2:8" s="7" customFormat="1" ht="13.5" customHeight="1">
      <c r="B180" s="21" t="s">
        <v>516</v>
      </c>
      <c r="C180" s="13" t="s">
        <v>105</v>
      </c>
      <c r="D180" s="13" t="s">
        <v>275</v>
      </c>
      <c r="E180" s="13" t="s">
        <v>260</v>
      </c>
      <c r="F180" s="13">
        <f>IFERROR(VLOOKUP(C180,'Apr-18'!$F$75:$I$309,4,0), 0)</f>
        <v>2297</v>
      </c>
      <c r="G180" s="13">
        <f>IFERROR(VLOOKUP(C180,'May-18'!$F$76:$J$310,5,0),0)</f>
        <v>2334</v>
      </c>
      <c r="H180" s="13">
        <f>IFERROR(VLOOKUP(Flipkey_Timeseries!C180,'june-18'!$F$74:$I$309,4,0),0)</f>
        <v>2382</v>
      </c>
    </row>
    <row r="181" spans="2:8" s="7" customFormat="1" ht="13.5" customHeight="1">
      <c r="B181" s="21" t="s">
        <v>535</v>
      </c>
      <c r="C181" s="13" t="s">
        <v>6</v>
      </c>
      <c r="D181" s="13" t="s">
        <v>276</v>
      </c>
      <c r="E181" s="13" t="s">
        <v>260</v>
      </c>
      <c r="F181" s="13">
        <f>IFERROR(VLOOKUP(C181,'Apr-18'!$F$75:$I$309,4,0), 0)</f>
        <v>196</v>
      </c>
      <c r="G181" s="13">
        <f>IFERROR(VLOOKUP(C181,'May-18'!$F$76:$J$310,5,0),0)</f>
        <v>205</v>
      </c>
      <c r="H181" s="13">
        <f>IFERROR(VLOOKUP(Flipkey_Timeseries!C181,'june-18'!$F$74:$I$309,4,0),0)</f>
        <v>209</v>
      </c>
    </row>
    <row r="182" spans="2:8" s="7" customFormat="1" ht="13.5" customHeight="1">
      <c r="B182" s="21" t="s">
        <v>525</v>
      </c>
      <c r="C182" s="13" t="s">
        <v>12</v>
      </c>
      <c r="D182" s="13" t="s">
        <v>276</v>
      </c>
      <c r="E182" s="13" t="s">
        <v>260</v>
      </c>
      <c r="F182" s="13">
        <f>IFERROR(VLOOKUP(C182,'Apr-18'!$F$75:$I$309,4,0), 0)</f>
        <v>60</v>
      </c>
      <c r="G182" s="13">
        <f>IFERROR(VLOOKUP(C182,'May-18'!$F$76:$J$310,5,0),0)</f>
        <v>61</v>
      </c>
      <c r="H182" s="13">
        <f>IFERROR(VLOOKUP(Flipkey_Timeseries!C182,'june-18'!$F$74:$I$309,4,0),0)</f>
        <v>67</v>
      </c>
    </row>
    <row r="183" spans="2:8" s="7" customFormat="1" ht="13.5" customHeight="1">
      <c r="B183" s="21" t="s">
        <v>537</v>
      </c>
      <c r="C183" s="13" t="s">
        <v>18</v>
      </c>
      <c r="D183" s="13" t="s">
        <v>276</v>
      </c>
      <c r="E183" s="13" t="s">
        <v>260</v>
      </c>
      <c r="F183" s="13">
        <f>IFERROR(VLOOKUP(C183,'Apr-18'!$F$75:$I$309,4,0), 0)</f>
        <v>7</v>
      </c>
      <c r="G183" s="13">
        <f>IFERROR(VLOOKUP(C183,'May-18'!$F$76:$J$310,5,0),0)</f>
        <v>8</v>
      </c>
      <c r="H183" s="13">
        <f>IFERROR(VLOOKUP(Flipkey_Timeseries!C183,'june-18'!$F$74:$I$309,4,0),0)</f>
        <v>8</v>
      </c>
    </row>
    <row r="184" spans="2:8" s="7" customFormat="1" ht="13.5" customHeight="1">
      <c r="B184" s="21" t="s">
        <v>538</v>
      </c>
      <c r="C184" s="13" t="s">
        <v>44</v>
      </c>
      <c r="D184" s="13" t="s">
        <v>276</v>
      </c>
      <c r="E184" s="13" t="s">
        <v>260</v>
      </c>
      <c r="F184" s="13">
        <f>IFERROR(VLOOKUP(C184,'Apr-18'!$F$75:$I$309,4,0), 0)</f>
        <v>5404</v>
      </c>
      <c r="G184" s="13">
        <f>IFERROR(VLOOKUP(C184,'May-18'!$F$76:$J$310,5,0),0)</f>
        <v>5505</v>
      </c>
      <c r="H184" s="13">
        <f>IFERROR(VLOOKUP(Flipkey_Timeseries!C184,'june-18'!$F$74:$I$309,4,0),0)</f>
        <v>5737</v>
      </c>
    </row>
    <row r="185" spans="2:8" s="7" customFormat="1" ht="13.5" customHeight="1">
      <c r="B185" s="21" t="s">
        <v>534</v>
      </c>
      <c r="C185" s="13" t="s">
        <v>65</v>
      </c>
      <c r="D185" s="13" t="s">
        <v>276</v>
      </c>
      <c r="E185" s="13" t="s">
        <v>260</v>
      </c>
      <c r="F185" s="13">
        <f>IFERROR(VLOOKUP(C185,'Apr-18'!$F$75:$I$309,4,0), 0)</f>
        <v>2161</v>
      </c>
      <c r="G185" s="13">
        <f>IFERROR(VLOOKUP(C185,'May-18'!$F$76:$J$310,5,0),0)</f>
        <v>2381</v>
      </c>
      <c r="H185" s="13">
        <f>IFERROR(VLOOKUP(Flipkey_Timeseries!C185,'june-18'!$F$74:$I$309,4,0),0)</f>
        <v>2387</v>
      </c>
    </row>
    <row r="186" spans="2:8" s="7" customFormat="1" ht="13.5" customHeight="1">
      <c r="B186" s="21" t="s">
        <v>520</v>
      </c>
      <c r="C186" s="13" t="s">
        <v>88</v>
      </c>
      <c r="D186" s="13" t="s">
        <v>276</v>
      </c>
      <c r="E186" s="13" t="s">
        <v>260</v>
      </c>
      <c r="F186" s="13">
        <f>IFERROR(VLOOKUP(C186,'Apr-18'!$F$75:$I$309,4,0), 0)</f>
        <v>58</v>
      </c>
      <c r="G186" s="13">
        <f>IFERROR(VLOOKUP(C186,'May-18'!$F$76:$J$310,5,0),0)</f>
        <v>57</v>
      </c>
      <c r="H186" s="13">
        <f>IFERROR(VLOOKUP(Flipkey_Timeseries!C186,'june-18'!$F$74:$I$309,4,0),0)</f>
        <v>55</v>
      </c>
    </row>
    <row r="187" spans="2:8" s="7" customFormat="1" ht="13.5" customHeight="1">
      <c r="B187" s="21" t="s">
        <v>528</v>
      </c>
      <c r="C187" s="13" t="s">
        <v>86</v>
      </c>
      <c r="D187" s="13" t="s">
        <v>276</v>
      </c>
      <c r="E187" s="13" t="s">
        <v>260</v>
      </c>
      <c r="F187" s="13">
        <f>IFERROR(VLOOKUP(C187,'Apr-18'!$F$75:$I$309,4,0), 0)</f>
        <v>2014</v>
      </c>
      <c r="G187" s="13">
        <f>IFERROR(VLOOKUP(C187,'May-18'!$F$76:$J$310,5,0),0)</f>
        <v>2027</v>
      </c>
      <c r="H187" s="13">
        <f>IFERROR(VLOOKUP(Flipkey_Timeseries!C187,'june-18'!$F$74:$I$309,4,0),0)</f>
        <v>2029</v>
      </c>
    </row>
    <row r="188" spans="2:8" s="7" customFormat="1" ht="13.5" customHeight="1">
      <c r="B188" s="21" t="s">
        <v>526</v>
      </c>
      <c r="C188" s="13" t="s">
        <v>92</v>
      </c>
      <c r="D188" s="13" t="s">
        <v>276</v>
      </c>
      <c r="E188" s="13" t="s">
        <v>260</v>
      </c>
      <c r="F188" s="13">
        <f>IFERROR(VLOOKUP(C188,'Apr-18'!$F$75:$I$309,4,0), 0)</f>
        <v>136</v>
      </c>
      <c r="G188" s="13">
        <f>IFERROR(VLOOKUP(C188,'May-18'!$F$76:$J$310,5,0),0)</f>
        <v>136</v>
      </c>
      <c r="H188" s="13">
        <f>IFERROR(VLOOKUP(Flipkey_Timeseries!C188,'june-18'!$F$74:$I$309,4,0),0)</f>
        <v>142</v>
      </c>
    </row>
    <row r="189" spans="2:8" s="7" customFormat="1" ht="13.5" customHeight="1">
      <c r="B189" s="21" t="s">
        <v>533</v>
      </c>
      <c r="C189" s="13" t="s">
        <v>98</v>
      </c>
      <c r="D189" s="13" t="s">
        <v>276</v>
      </c>
      <c r="E189" s="13" t="s">
        <v>260</v>
      </c>
      <c r="F189" s="13">
        <f>IFERROR(VLOOKUP(C189,'Apr-18'!$F$75:$I$309,4,0), 0)</f>
        <v>2</v>
      </c>
      <c r="G189" s="13">
        <f>IFERROR(VLOOKUP(C189,'May-18'!$F$76:$J$310,5,0),0)</f>
        <v>3</v>
      </c>
      <c r="H189" s="13">
        <f>IFERROR(VLOOKUP(Flipkey_Timeseries!C189,'june-18'!$F$74:$I$309,4,0),0)</f>
        <v>4</v>
      </c>
    </row>
    <row r="190" spans="2:8" s="7" customFormat="1" ht="13.5" customHeight="1">
      <c r="B190" s="21" t="s">
        <v>529</v>
      </c>
      <c r="C190" s="13" t="s">
        <v>102</v>
      </c>
      <c r="D190" s="13" t="s">
        <v>276</v>
      </c>
      <c r="E190" s="13" t="s">
        <v>260</v>
      </c>
      <c r="F190" s="13">
        <f>IFERROR(VLOOKUP(C190,'Apr-18'!$F$75:$I$309,4,0), 0)</f>
        <v>54</v>
      </c>
      <c r="G190" s="13">
        <f>IFERROR(VLOOKUP(C190,'May-18'!$F$76:$J$310,5,0),0)</f>
        <v>58</v>
      </c>
      <c r="H190" s="13">
        <f>IFERROR(VLOOKUP(Flipkey_Timeseries!C190,'june-18'!$F$74:$I$309,4,0),0)</f>
        <v>62</v>
      </c>
    </row>
    <row r="191" spans="2:8" s="7" customFormat="1" ht="13.5" customHeight="1">
      <c r="B191" s="21" t="s">
        <v>532</v>
      </c>
      <c r="C191" s="13" t="s">
        <v>145</v>
      </c>
      <c r="D191" s="13" t="s">
        <v>276</v>
      </c>
      <c r="E191" s="13" t="s">
        <v>260</v>
      </c>
      <c r="F191" s="13">
        <f>IFERROR(VLOOKUP(C191,'Apr-18'!$F$75:$I$309,4,0), 0)</f>
        <v>48</v>
      </c>
      <c r="G191" s="13">
        <f>IFERROR(VLOOKUP(C191,'May-18'!$F$76:$J$310,5,0),0)</f>
        <v>49</v>
      </c>
      <c r="H191" s="13">
        <f>IFERROR(VLOOKUP(Flipkey_Timeseries!C191,'june-18'!$F$74:$I$309,4,0),0)</f>
        <v>56</v>
      </c>
    </row>
    <row r="192" spans="2:8" s="7" customFormat="1" ht="13.5" customHeight="1">
      <c r="B192" s="21" t="s">
        <v>530</v>
      </c>
      <c r="C192" s="24" t="s">
        <v>531</v>
      </c>
      <c r="D192" s="13" t="s">
        <v>276</v>
      </c>
      <c r="E192" s="13" t="s">
        <v>260</v>
      </c>
      <c r="F192" s="13">
        <f>IFERROR(VLOOKUP(C192,'Apr-18'!$F$75:$I$309,4,0), 0)</f>
        <v>4</v>
      </c>
      <c r="G192" s="13">
        <f>IFERROR(VLOOKUP(C192,'May-18'!$F$76:$J$310,5,0),0)</f>
        <v>5</v>
      </c>
      <c r="H192" s="13">
        <f>IFERROR(VLOOKUP(Flipkey_Timeseries!C192,'june-18'!$F$74:$I$309,4,0),0)</f>
        <v>5</v>
      </c>
    </row>
    <row r="193" spans="2:8" s="7" customFormat="1" ht="13.5" customHeight="1">
      <c r="B193" s="21" t="s">
        <v>536</v>
      </c>
      <c r="C193" s="13" t="s">
        <v>157</v>
      </c>
      <c r="D193" s="13" t="s">
        <v>276</v>
      </c>
      <c r="E193" s="13" t="s">
        <v>260</v>
      </c>
      <c r="F193" s="13">
        <f>IFERROR(VLOOKUP(C193,'Apr-18'!$F$75:$I$309,4,0), 0)</f>
        <v>12</v>
      </c>
      <c r="G193" s="13">
        <f>IFERROR(VLOOKUP(C193,'May-18'!$F$76:$J$310,5,0),0)</f>
        <v>12</v>
      </c>
      <c r="H193" s="13">
        <f>IFERROR(VLOOKUP(Flipkey_Timeseries!C193,'june-18'!$F$74:$I$309,4,0),0)</f>
        <v>13</v>
      </c>
    </row>
    <row r="194" spans="2:8" s="7" customFormat="1" ht="13.5" customHeight="1">
      <c r="B194" s="21" t="s">
        <v>521</v>
      </c>
      <c r="C194" s="13" t="s">
        <v>163</v>
      </c>
      <c r="D194" s="13" t="s">
        <v>276</v>
      </c>
      <c r="E194" s="13" t="s">
        <v>260</v>
      </c>
      <c r="F194" s="13">
        <f>IFERROR(VLOOKUP(C194,'Apr-18'!$F$75:$I$309,4,0), 0)</f>
        <v>25</v>
      </c>
      <c r="G194" s="13">
        <f>IFERROR(VLOOKUP(C194,'May-18'!$F$76:$J$310,5,0),0)</f>
        <v>25</v>
      </c>
      <c r="H194" s="13">
        <f>IFERROR(VLOOKUP(Flipkey_Timeseries!C194,'june-18'!$F$74:$I$309,4,0),0)</f>
        <v>25</v>
      </c>
    </row>
    <row r="195" spans="2:8" s="7" customFormat="1" ht="13.5" customHeight="1">
      <c r="B195" s="21" t="s">
        <v>524</v>
      </c>
      <c r="C195" s="13" t="s">
        <v>176</v>
      </c>
      <c r="D195" s="13" t="s">
        <v>276</v>
      </c>
      <c r="E195" s="13" t="s">
        <v>260</v>
      </c>
      <c r="F195" s="13">
        <f>IFERROR(VLOOKUP(C195,'Apr-18'!$F$75:$I$309,4,0), 0)</f>
        <v>172</v>
      </c>
      <c r="G195" s="13">
        <f>IFERROR(VLOOKUP(C195,'May-18'!$F$76:$J$310,5,0),0)</f>
        <v>173</v>
      </c>
      <c r="H195" s="13">
        <f>IFERROR(VLOOKUP(Flipkey_Timeseries!C195,'june-18'!$F$74:$I$309,4,0),0)</f>
        <v>170</v>
      </c>
    </row>
    <row r="196" spans="2:8" s="7" customFormat="1" ht="13.5" customHeight="1">
      <c r="B196" s="21" t="s">
        <v>519</v>
      </c>
      <c r="C196" s="13" t="s">
        <v>187</v>
      </c>
      <c r="D196" s="13" t="s">
        <v>276</v>
      </c>
      <c r="E196" s="13" t="s">
        <v>260</v>
      </c>
      <c r="F196" s="13">
        <f>IFERROR(VLOOKUP(C196,'Apr-18'!$F$75:$I$309,4,0), 0)</f>
        <v>5676</v>
      </c>
      <c r="G196" s="13">
        <f>IFERROR(VLOOKUP(C196,'May-18'!$F$76:$J$310,5,0),0)</f>
        <v>5669</v>
      </c>
      <c r="H196" s="13">
        <f>IFERROR(VLOOKUP(Flipkey_Timeseries!C196,'june-18'!$F$74:$I$309,4,0),0)</f>
        <v>5671</v>
      </c>
    </row>
    <row r="197" spans="2:8" s="7" customFormat="1" ht="13.5" customHeight="1">
      <c r="B197" s="21" t="s">
        <v>522</v>
      </c>
      <c r="C197" s="13" t="s">
        <v>523</v>
      </c>
      <c r="D197" s="13" t="s">
        <v>276</v>
      </c>
      <c r="E197" s="13" t="s">
        <v>260</v>
      </c>
      <c r="F197" s="13">
        <f>IFERROR(VLOOKUP(C197,'Apr-18'!$F$75:$I$309,4,0), 0)</f>
        <v>2</v>
      </c>
      <c r="G197" s="13">
        <f>IFERROR(VLOOKUP(C197,'May-18'!$F$76:$J$310,5,0),0)</f>
        <v>2</v>
      </c>
      <c r="H197" s="13">
        <f>IFERROR(VLOOKUP(Flipkey_Timeseries!C197,'june-18'!$F$74:$I$309,4,0),0)</f>
        <v>2</v>
      </c>
    </row>
    <row r="198" spans="2:8" s="7" customFormat="1" ht="13.5" customHeight="1">
      <c r="B198" s="21" t="s">
        <v>527</v>
      </c>
      <c r="C198" s="13" t="s">
        <v>1</v>
      </c>
      <c r="D198" s="13" t="s">
        <v>276</v>
      </c>
      <c r="E198" s="13" t="s">
        <v>260</v>
      </c>
      <c r="F198" s="13">
        <f>IFERROR(VLOOKUP(C198,'Apr-18'!$F$75:$I$309,4,0), 0)</f>
        <v>666</v>
      </c>
      <c r="G198" s="13">
        <f>IFERROR(VLOOKUP(C198,'May-18'!$F$76:$J$310,5,0),0)</f>
        <v>673</v>
      </c>
      <c r="H198" s="13">
        <f>IFERROR(VLOOKUP(Flipkey_Timeseries!C198,'june-18'!$F$74:$I$309,4,0),0)</f>
        <v>688</v>
      </c>
    </row>
    <row r="199" spans="2:8" s="7" customFormat="1" ht="13.5" customHeight="1">
      <c r="B199" s="21" t="s">
        <v>546</v>
      </c>
      <c r="C199" s="13" t="s">
        <v>29</v>
      </c>
      <c r="D199" s="13" t="s">
        <v>271</v>
      </c>
      <c r="E199" s="13" t="s">
        <v>259</v>
      </c>
      <c r="F199" s="13">
        <f>IFERROR(VLOOKUP(C199,'Apr-18'!$F$75:$I$309,4,0), 0)</f>
        <v>201</v>
      </c>
      <c r="G199" s="13">
        <f>IFERROR(VLOOKUP(C199,'May-18'!$F$76:$J$310,5,0),0)</f>
        <v>198</v>
      </c>
      <c r="H199" s="13">
        <f>IFERROR(VLOOKUP(Flipkey_Timeseries!C199,'june-18'!$F$74:$I$309,4,0),0)</f>
        <v>197</v>
      </c>
    </row>
    <row r="200" spans="2:8" s="7" customFormat="1" ht="13.5" customHeight="1">
      <c r="B200" s="21" t="s">
        <v>547</v>
      </c>
      <c r="C200" s="13" t="s">
        <v>17</v>
      </c>
      <c r="D200" s="13" t="s">
        <v>271</v>
      </c>
      <c r="E200" s="13" t="s">
        <v>259</v>
      </c>
      <c r="F200" s="13">
        <f>IFERROR(VLOOKUP(C200,'Apr-18'!$F$75:$I$309,4,0), 0)</f>
        <v>1966</v>
      </c>
      <c r="G200" s="13">
        <f>IFERROR(VLOOKUP(C200,'May-18'!$F$76:$J$310,5,0),0)</f>
        <v>2002</v>
      </c>
      <c r="H200" s="13">
        <f>IFERROR(VLOOKUP(Flipkey_Timeseries!C200,'june-18'!$F$74:$I$309,4,0),0)</f>
        <v>2045</v>
      </c>
    </row>
    <row r="201" spans="2:8" s="7" customFormat="1" ht="13.5" customHeight="1">
      <c r="B201" s="21">
        <v>0</v>
      </c>
      <c r="C201" s="13" t="s">
        <v>353</v>
      </c>
      <c r="D201" s="13" t="s">
        <v>271</v>
      </c>
      <c r="E201" s="13" t="s">
        <v>259</v>
      </c>
      <c r="F201" s="13" t="str">
        <f>IFERROR(VLOOKUP(C201,'Apr-18'!$F$75:$I$309,4,0), 0)</f>
        <v xml:space="preserve"> </v>
      </c>
      <c r="G201" s="13" t="str">
        <f>IFERROR(VLOOKUP(C201,'May-18'!$F$76:$J$310,5,0),0)</f>
        <v xml:space="preserve"> </v>
      </c>
      <c r="H201" s="13" t="str">
        <f>IFERROR(VLOOKUP(Flipkey_Timeseries!C201,'june-18'!$F$74:$I$309,4,0),0)</f>
        <v xml:space="preserve"> </v>
      </c>
    </row>
    <row r="202" spans="2:8" s="7" customFormat="1" ht="13.5" customHeight="1">
      <c r="B202" s="21" t="s">
        <v>543</v>
      </c>
      <c r="C202" s="24" t="s">
        <v>544</v>
      </c>
      <c r="D202" s="13" t="s">
        <v>271</v>
      </c>
      <c r="E202" s="13" t="s">
        <v>259</v>
      </c>
      <c r="F202" s="13" t="str">
        <f>IFERROR(VLOOKUP(C202,'Apr-18'!$F$75:$I$309,4,0), 0)</f>
        <v xml:space="preserve"> </v>
      </c>
      <c r="G202" s="13" t="str">
        <f>IFERROR(VLOOKUP(C202,'May-18'!$F$76:$J$310,5,0),0)</f>
        <v xml:space="preserve"> </v>
      </c>
      <c r="H202" s="13" t="str">
        <f>IFERROR(VLOOKUP(Flipkey_Timeseries!C202,'june-18'!$F$74:$I$309,4,0),0)</f>
        <v xml:space="preserve"> </v>
      </c>
    </row>
    <row r="203" spans="2:8" s="7" customFormat="1" ht="13.5" customHeight="1">
      <c r="B203" s="21" t="s">
        <v>545</v>
      </c>
      <c r="C203" s="13" t="s">
        <v>83</v>
      </c>
      <c r="D203" s="13" t="s">
        <v>271</v>
      </c>
      <c r="E203" s="13" t="s">
        <v>259</v>
      </c>
      <c r="F203" s="13">
        <f>IFERROR(VLOOKUP(C203,'Apr-18'!$F$75:$I$309,4,0), 0)</f>
        <v>1702</v>
      </c>
      <c r="G203" s="13">
        <f>IFERROR(VLOOKUP(C203,'May-18'!$F$76:$J$310,5,0),0)</f>
        <v>1682</v>
      </c>
      <c r="H203" s="13">
        <f>IFERROR(VLOOKUP(Flipkey_Timeseries!C203,'june-18'!$F$74:$I$309,4,0),0)</f>
        <v>1686</v>
      </c>
    </row>
    <row r="204" spans="2:8" s="7" customFormat="1" ht="13.5" customHeight="1">
      <c r="B204" s="21" t="s">
        <v>549</v>
      </c>
      <c r="C204" s="13" t="s">
        <v>114</v>
      </c>
      <c r="D204" s="13" t="s">
        <v>271</v>
      </c>
      <c r="E204" s="13" t="s">
        <v>259</v>
      </c>
      <c r="F204" s="13">
        <f>IFERROR(VLOOKUP(C204,'Apr-18'!$F$75:$I$309,4,0), 0)</f>
        <v>76</v>
      </c>
      <c r="G204" s="13">
        <f>IFERROR(VLOOKUP(C204,'May-18'!$F$76:$J$310,5,0),0)</f>
        <v>78</v>
      </c>
      <c r="H204" s="13">
        <f>IFERROR(VLOOKUP(Flipkey_Timeseries!C204,'june-18'!$F$74:$I$309,4,0),0)</f>
        <v>77</v>
      </c>
    </row>
    <row r="205" spans="2:8" s="7" customFormat="1" ht="13.5" customHeight="1">
      <c r="B205" s="21" t="s">
        <v>541</v>
      </c>
      <c r="C205" s="13" t="s">
        <v>152</v>
      </c>
      <c r="D205" s="13" t="s">
        <v>271</v>
      </c>
      <c r="E205" s="13" t="s">
        <v>259</v>
      </c>
      <c r="F205" s="13">
        <f>IFERROR(VLOOKUP(C205,'Apr-18'!$F$75:$I$309,4,0), 0)</f>
        <v>2302</v>
      </c>
      <c r="G205" s="13">
        <f>IFERROR(VLOOKUP(C205,'May-18'!$F$76:$J$310,5,0),0)</f>
        <v>2323</v>
      </c>
      <c r="H205" s="13">
        <f>IFERROR(VLOOKUP(Flipkey_Timeseries!C205,'june-18'!$F$74:$I$309,4,0),0)</f>
        <v>2428</v>
      </c>
    </row>
    <row r="206" spans="2:8" s="7" customFormat="1" ht="13.5" customHeight="1">
      <c r="B206" s="21" t="s">
        <v>542</v>
      </c>
      <c r="C206" s="13" t="s">
        <v>159</v>
      </c>
      <c r="D206" s="13" t="s">
        <v>271</v>
      </c>
      <c r="E206" s="13" t="s">
        <v>259</v>
      </c>
      <c r="F206" s="13">
        <f>IFERROR(VLOOKUP(C206,'Apr-18'!$F$75:$I$309,4,0), 0)</f>
        <v>1261</v>
      </c>
      <c r="G206" s="13">
        <f>IFERROR(VLOOKUP(C206,'May-18'!$F$76:$J$310,5,0),0)</f>
        <v>1264</v>
      </c>
      <c r="H206" s="13">
        <f>IFERROR(VLOOKUP(Flipkey_Timeseries!C206,'june-18'!$F$74:$I$309,4,0),0)</f>
        <v>1304</v>
      </c>
    </row>
    <row r="207" spans="2:8" s="7" customFormat="1" ht="13.5" customHeight="1">
      <c r="B207" s="21" t="s">
        <v>539</v>
      </c>
      <c r="C207" s="13" t="s">
        <v>161</v>
      </c>
      <c r="D207" s="13" t="s">
        <v>271</v>
      </c>
      <c r="E207" s="13" t="s">
        <v>259</v>
      </c>
      <c r="F207" s="13">
        <f>IFERROR(VLOOKUP(C207,'Apr-18'!$F$75:$I$309,4,0), 0)</f>
        <v>1535</v>
      </c>
      <c r="G207" s="13">
        <f>IFERROR(VLOOKUP(C207,'May-18'!$F$76:$J$310,5,0),0)</f>
        <v>1609</v>
      </c>
      <c r="H207" s="13">
        <f>IFERROR(VLOOKUP(Flipkey_Timeseries!C207,'june-18'!$F$74:$I$309,4,0),0)</f>
        <v>1682</v>
      </c>
    </row>
    <row r="208" spans="2:8" s="7" customFormat="1" ht="13.5" customHeight="1">
      <c r="B208" s="21" t="s">
        <v>548</v>
      </c>
      <c r="C208" s="13" t="s">
        <v>169</v>
      </c>
      <c r="D208" s="13" t="s">
        <v>271</v>
      </c>
      <c r="E208" s="13" t="s">
        <v>259</v>
      </c>
      <c r="F208" s="13">
        <f>IFERROR(VLOOKUP(C208,'Apr-18'!$F$75:$I$309,4,0), 0)</f>
        <v>272</v>
      </c>
      <c r="G208" s="13">
        <f>IFERROR(VLOOKUP(C208,'May-18'!$F$76:$J$310,5,0),0)</f>
        <v>277</v>
      </c>
      <c r="H208" s="13">
        <f>IFERROR(VLOOKUP(Flipkey_Timeseries!C208,'june-18'!$F$74:$I$309,4,0),0)</f>
        <v>281</v>
      </c>
    </row>
    <row r="209" spans="2:8" s="7" customFormat="1" ht="13.5" customHeight="1">
      <c r="B209" s="21" t="s">
        <v>540</v>
      </c>
      <c r="C209" s="13" t="s">
        <v>190</v>
      </c>
      <c r="D209" s="13" t="s">
        <v>271</v>
      </c>
      <c r="E209" s="13" t="s">
        <v>259</v>
      </c>
      <c r="F209" s="13">
        <f>IFERROR(VLOOKUP(C209,'Apr-18'!$F$75:$I$309,4,0), 0)</f>
        <v>97</v>
      </c>
      <c r="G209" s="13">
        <f>IFERROR(VLOOKUP(C209,'May-18'!$F$76:$J$310,5,0),0)</f>
        <v>94</v>
      </c>
      <c r="H209" s="13">
        <f>IFERROR(VLOOKUP(Flipkey_Timeseries!C209,'june-18'!$F$74:$I$309,4,0),0)</f>
        <v>95</v>
      </c>
    </row>
    <row r="210" spans="2:8" s="7" customFormat="1" ht="13.5" customHeight="1">
      <c r="B210" s="21" t="s">
        <v>563</v>
      </c>
      <c r="C210" s="13" t="s">
        <v>564</v>
      </c>
      <c r="D210" s="13" t="s">
        <v>268</v>
      </c>
      <c r="E210" s="13" t="s">
        <v>259</v>
      </c>
      <c r="F210" s="13">
        <f>IFERROR(VLOOKUP(C210,'Apr-18'!$F$75:$I$309,4,0), 0)</f>
        <v>1453</v>
      </c>
      <c r="G210" s="13">
        <f>IFERROR(VLOOKUP(C210,'May-18'!$F$76:$J$310,5,0),0)</f>
        <v>1578</v>
      </c>
      <c r="H210" s="13">
        <f>IFERROR(VLOOKUP(Flipkey_Timeseries!C210,'june-18'!$F$74:$I$309,4,0),0)</f>
        <v>1583</v>
      </c>
    </row>
    <row r="211" spans="2:8" s="7" customFormat="1" ht="13.5" customHeight="1">
      <c r="B211" s="21" t="s">
        <v>552</v>
      </c>
      <c r="C211" s="13" t="s">
        <v>47</v>
      </c>
      <c r="D211" s="13" t="s">
        <v>268</v>
      </c>
      <c r="E211" s="13" t="s">
        <v>259</v>
      </c>
      <c r="F211" s="13">
        <f>IFERROR(VLOOKUP(C211,'Apr-18'!$F$75:$I$309,4,0), 0)</f>
        <v>241</v>
      </c>
      <c r="G211" s="13">
        <f>IFERROR(VLOOKUP(C211,'May-18'!$F$76:$J$310,5,0),0)</f>
        <v>252</v>
      </c>
      <c r="H211" s="13">
        <f>IFERROR(VLOOKUP(Flipkey_Timeseries!C211,'june-18'!$F$74:$I$309,4,0),0)</f>
        <v>263</v>
      </c>
    </row>
    <row r="212" spans="2:8" s="7" customFormat="1" ht="13.5" customHeight="1">
      <c r="B212" s="21" t="s">
        <v>560</v>
      </c>
      <c r="C212" s="13" t="s">
        <v>561</v>
      </c>
      <c r="D212" s="13" t="s">
        <v>268</v>
      </c>
      <c r="E212" s="13" t="s">
        <v>259</v>
      </c>
      <c r="F212" s="13">
        <f>IFERROR(VLOOKUP(C212,'Apr-18'!$F$75:$I$309,4,0), 0)</f>
        <v>144</v>
      </c>
      <c r="G212" s="13">
        <f>IFERROR(VLOOKUP(C212,'May-18'!$F$76:$J$310,5,0),0)</f>
        <v>122</v>
      </c>
      <c r="H212" s="13">
        <f>IFERROR(VLOOKUP(Flipkey_Timeseries!C212,'june-18'!$F$74:$I$309,4,0),0)</f>
        <v>118</v>
      </c>
    </row>
    <row r="213" spans="2:8" s="7" customFormat="1" ht="13.5" customHeight="1">
      <c r="B213" s="21" t="s">
        <v>565</v>
      </c>
      <c r="C213" s="13" t="s">
        <v>566</v>
      </c>
      <c r="D213" s="13" t="s">
        <v>268</v>
      </c>
      <c r="E213" s="13" t="s">
        <v>259</v>
      </c>
      <c r="F213" s="13">
        <f>IFERROR(VLOOKUP(C213,'Apr-18'!$F$75:$I$309,4,0), 0)</f>
        <v>1</v>
      </c>
      <c r="G213" s="13">
        <f>IFERROR(VLOOKUP(C213,'May-18'!$F$76:$J$310,5,0),0)</f>
        <v>1</v>
      </c>
      <c r="H213" s="13">
        <f>IFERROR(VLOOKUP(Flipkey_Timeseries!C213,'june-18'!$F$74:$I$309,4,0),0)</f>
        <v>2</v>
      </c>
    </row>
    <row r="214" spans="2:8" s="7" customFormat="1" ht="13.5" customHeight="1">
      <c r="B214" s="21" t="s">
        <v>558</v>
      </c>
      <c r="C214" s="13" t="s">
        <v>52</v>
      </c>
      <c r="D214" s="13" t="s">
        <v>268</v>
      </c>
      <c r="E214" s="13" t="s">
        <v>259</v>
      </c>
      <c r="F214" s="13">
        <f>IFERROR(VLOOKUP(C214,'Apr-18'!$F$75:$I$309,4,0), 0)</f>
        <v>251</v>
      </c>
      <c r="G214" s="13">
        <f>IFERROR(VLOOKUP(C214,'May-18'!$F$76:$J$310,5,0),0)</f>
        <v>261</v>
      </c>
      <c r="H214" s="13">
        <f>IFERROR(VLOOKUP(Flipkey_Timeseries!C214,'june-18'!$F$74:$I$309,4,0),0)</f>
        <v>252</v>
      </c>
    </row>
    <row r="215" spans="2:8" s="7" customFormat="1" ht="13.5" customHeight="1">
      <c r="B215" s="21" t="s">
        <v>562</v>
      </c>
      <c r="C215" s="13" t="s">
        <v>60</v>
      </c>
      <c r="D215" s="13" t="s">
        <v>268</v>
      </c>
      <c r="E215" s="13" t="s">
        <v>259</v>
      </c>
      <c r="F215" s="13">
        <f>IFERROR(VLOOKUP(C215,'Apr-18'!$F$75:$I$309,4,0), 0)</f>
        <v>12</v>
      </c>
      <c r="G215" s="13">
        <f>IFERROR(VLOOKUP(C215,'May-18'!$F$76:$J$310,5,0),0)</f>
        <v>12</v>
      </c>
      <c r="H215" s="13">
        <f>IFERROR(VLOOKUP(Flipkey_Timeseries!C215,'june-18'!$F$74:$I$309,4,0),0)</f>
        <v>12</v>
      </c>
    </row>
    <row r="216" spans="2:8" s="7" customFormat="1" ht="13.5" customHeight="1">
      <c r="B216" s="21" t="s">
        <v>553</v>
      </c>
      <c r="C216" s="13" t="s">
        <v>57</v>
      </c>
      <c r="D216" s="13" t="s">
        <v>268</v>
      </c>
      <c r="E216" s="13" t="s">
        <v>259</v>
      </c>
      <c r="F216" s="13">
        <f>IFERROR(VLOOKUP(C216,'Apr-18'!$F$75:$I$309,4,0), 0)</f>
        <v>298</v>
      </c>
      <c r="G216" s="13">
        <f>IFERROR(VLOOKUP(C216,'May-18'!$F$76:$J$310,5,0),0)</f>
        <v>298</v>
      </c>
      <c r="H216" s="13">
        <f>IFERROR(VLOOKUP(Flipkey_Timeseries!C216,'june-18'!$F$74:$I$309,4,0),0)</f>
        <v>312</v>
      </c>
    </row>
    <row r="217" spans="2:8" s="7" customFormat="1" ht="13.5" customHeight="1">
      <c r="B217" s="21" t="s">
        <v>559</v>
      </c>
      <c r="C217" s="13" t="s">
        <v>89</v>
      </c>
      <c r="D217" s="13" t="s">
        <v>268</v>
      </c>
      <c r="E217" s="13" t="s">
        <v>259</v>
      </c>
      <c r="F217" s="13">
        <f>IFERROR(VLOOKUP(C217,'Apr-18'!$F$75:$I$309,4,0), 0)</f>
        <v>865</v>
      </c>
      <c r="G217" s="13">
        <f>IFERROR(VLOOKUP(C217,'May-18'!$F$76:$J$310,5,0),0)</f>
        <v>875</v>
      </c>
      <c r="H217" s="13">
        <f>IFERROR(VLOOKUP(Flipkey_Timeseries!C217,'june-18'!$F$74:$I$309,4,0),0)</f>
        <v>894</v>
      </c>
    </row>
    <row r="218" spans="2:8" s="7" customFormat="1" ht="13.5" customHeight="1">
      <c r="B218" s="21" t="s">
        <v>555</v>
      </c>
      <c r="C218" s="13" t="s">
        <v>85</v>
      </c>
      <c r="D218" s="13" t="s">
        <v>268</v>
      </c>
      <c r="E218" s="13" t="s">
        <v>259</v>
      </c>
      <c r="F218" s="13">
        <f>IFERROR(VLOOKUP(C218,'Apr-18'!$F$75:$I$309,4,0), 0)</f>
        <v>5131</v>
      </c>
      <c r="G218" s="13">
        <f>IFERROR(VLOOKUP(C218,'May-18'!$F$76:$J$310,5,0),0)</f>
        <v>5193</v>
      </c>
      <c r="H218" s="13">
        <f>IFERROR(VLOOKUP(Flipkey_Timeseries!C218,'june-18'!$F$74:$I$309,4,0),0)</f>
        <v>5217</v>
      </c>
    </row>
    <row r="219" spans="2:8" s="7" customFormat="1" ht="13.5" customHeight="1">
      <c r="B219" s="21" t="s">
        <v>557</v>
      </c>
      <c r="C219" s="13" t="s">
        <v>110</v>
      </c>
      <c r="D219" s="13" t="s">
        <v>268</v>
      </c>
      <c r="E219" s="13" t="s">
        <v>259</v>
      </c>
      <c r="F219" s="13">
        <f>IFERROR(VLOOKUP(C219,'Apr-18'!$F$75:$I$309,4,0), 0)</f>
        <v>7</v>
      </c>
      <c r="G219" s="13">
        <f>IFERROR(VLOOKUP(C219,'May-18'!$F$76:$J$310,5,0),0)</f>
        <v>5</v>
      </c>
      <c r="H219" s="13">
        <f>IFERROR(VLOOKUP(Flipkey_Timeseries!C219,'june-18'!$F$74:$I$309,4,0),0)</f>
        <v>8</v>
      </c>
    </row>
    <row r="220" spans="2:8" s="7" customFormat="1" ht="13.5" customHeight="1">
      <c r="B220" s="21" t="s">
        <v>556</v>
      </c>
      <c r="C220" s="13" t="s">
        <v>108</v>
      </c>
      <c r="D220" s="13" t="s">
        <v>268</v>
      </c>
      <c r="E220" s="13" t="s">
        <v>259</v>
      </c>
      <c r="F220" s="13">
        <f>IFERROR(VLOOKUP(C220,'Apr-18'!$F$75:$I$309,4,0), 0)</f>
        <v>353</v>
      </c>
      <c r="G220" s="13">
        <f>IFERROR(VLOOKUP(C220,'May-18'!$F$76:$J$310,5,0),0)</f>
        <v>360</v>
      </c>
      <c r="H220" s="13">
        <f>IFERROR(VLOOKUP(Flipkey_Timeseries!C220,'june-18'!$F$74:$I$309,4,0),0)</f>
        <v>376</v>
      </c>
    </row>
    <row r="221" spans="2:8" s="7" customFormat="1" ht="13.5" customHeight="1">
      <c r="B221" s="21" t="s">
        <v>554</v>
      </c>
      <c r="C221" s="13" t="s">
        <v>140</v>
      </c>
      <c r="D221" s="13" t="s">
        <v>268</v>
      </c>
      <c r="E221" s="13" t="s">
        <v>259</v>
      </c>
      <c r="F221" s="13">
        <f>IFERROR(VLOOKUP(C221,'Apr-18'!$F$75:$I$309,4,0), 0)</f>
        <v>434</v>
      </c>
      <c r="G221" s="13">
        <f>IFERROR(VLOOKUP(C221,'May-18'!$F$76:$J$310,5,0),0)</f>
        <v>463</v>
      </c>
      <c r="H221" s="13">
        <f>IFERROR(VLOOKUP(Flipkey_Timeseries!C221,'june-18'!$F$74:$I$309,4,0),0)</f>
        <v>445</v>
      </c>
    </row>
    <row r="222" spans="2:8" s="7" customFormat="1" ht="13.5" customHeight="1">
      <c r="B222" s="21" t="s">
        <v>551</v>
      </c>
      <c r="C222" s="13" t="s">
        <v>166</v>
      </c>
      <c r="D222" s="13" t="s">
        <v>268</v>
      </c>
      <c r="E222" s="13" t="s">
        <v>259</v>
      </c>
      <c r="F222" s="13">
        <f>IFERROR(VLOOKUP(C222,'Apr-18'!$F$75:$I$309,4,0), 0)</f>
        <v>418</v>
      </c>
      <c r="G222" s="13">
        <f>IFERROR(VLOOKUP(C222,'May-18'!$F$76:$J$310,5,0),0)</f>
        <v>400</v>
      </c>
      <c r="H222" s="13">
        <f>IFERROR(VLOOKUP(Flipkey_Timeseries!C222,'june-18'!$F$74:$I$309,4,0),0)</f>
        <v>400</v>
      </c>
    </row>
    <row r="223" spans="2:8" s="7" customFormat="1" ht="13.5" customHeight="1">
      <c r="B223" s="21" t="s">
        <v>550</v>
      </c>
      <c r="C223" s="13" t="s">
        <v>63</v>
      </c>
      <c r="D223" s="13" t="s">
        <v>268</v>
      </c>
      <c r="E223" s="13" t="s">
        <v>259</v>
      </c>
      <c r="F223" s="13">
        <f>IFERROR(VLOOKUP(C223,'Apr-18'!$F$75:$I$309,4,0), 0)</f>
        <v>53838</v>
      </c>
      <c r="G223" s="13">
        <f>IFERROR(VLOOKUP(C223,'May-18'!$F$76:$J$310,5,0),0)</f>
        <v>54976</v>
      </c>
      <c r="H223" s="13">
        <f>IFERROR(VLOOKUP(Flipkey_Timeseries!C223,'june-18'!$F$74:$I$309,4,0),0)</f>
        <v>56086</v>
      </c>
    </row>
    <row r="224" spans="2:8" s="7" customFormat="1" ht="13.5" customHeight="1">
      <c r="B224" s="21" t="s">
        <v>575</v>
      </c>
      <c r="C224" s="13" t="s">
        <v>5</v>
      </c>
      <c r="D224" s="13" t="s">
        <v>270</v>
      </c>
      <c r="E224" s="13" t="s">
        <v>259</v>
      </c>
      <c r="F224" s="13">
        <f>IFERROR(VLOOKUP(C224,'Apr-18'!$F$75:$I$309,4,0), 0)</f>
        <v>448</v>
      </c>
      <c r="G224" s="13">
        <f>IFERROR(VLOOKUP(C224,'May-18'!$F$76:$J$310,5,0),0)</f>
        <v>472</v>
      </c>
      <c r="H224" s="13">
        <f>IFERROR(VLOOKUP(Flipkey_Timeseries!C224,'june-18'!$F$74:$I$309,4,0),0)</f>
        <v>500</v>
      </c>
    </row>
    <row r="225" spans="2:8" s="7" customFormat="1" ht="13.5" customHeight="1">
      <c r="B225" s="21" t="s">
        <v>581</v>
      </c>
      <c r="C225" s="13" t="s">
        <v>0</v>
      </c>
      <c r="D225" s="13" t="s">
        <v>270</v>
      </c>
      <c r="E225" s="13" t="s">
        <v>259</v>
      </c>
      <c r="F225" s="13">
        <f>IFERROR(VLOOKUP(C225,'Apr-18'!$F$75:$I$309,4,0), 0)</f>
        <v>75</v>
      </c>
      <c r="G225" s="13">
        <f>IFERROR(VLOOKUP(C225,'May-18'!$F$76:$J$310,5,0),0)</f>
        <v>92</v>
      </c>
      <c r="H225" s="13">
        <f>IFERROR(VLOOKUP(Flipkey_Timeseries!C225,'june-18'!$F$74:$I$309,4,0),0)</f>
        <v>96</v>
      </c>
    </row>
    <row r="226" spans="2:8" s="7" customFormat="1" ht="13.5" customHeight="1">
      <c r="B226" s="21" t="s">
        <v>573</v>
      </c>
      <c r="C226" s="13" t="s">
        <v>574</v>
      </c>
      <c r="D226" s="13" t="s">
        <v>270</v>
      </c>
      <c r="E226" s="13" t="s">
        <v>259</v>
      </c>
      <c r="F226" s="13">
        <f>IFERROR(VLOOKUP(C226,'Apr-18'!$F$75:$I$309,4,0), 0)</f>
        <v>633</v>
      </c>
      <c r="G226" s="13">
        <f>IFERROR(VLOOKUP(C226,'May-18'!$F$76:$J$310,5,0),0)</f>
        <v>665</v>
      </c>
      <c r="H226" s="13">
        <f>IFERROR(VLOOKUP(Flipkey_Timeseries!C226,'june-18'!$F$74:$I$309,4,0),0)</f>
        <v>694</v>
      </c>
    </row>
    <row r="227" spans="2:8" s="7" customFormat="1" ht="13.5" customHeight="1">
      <c r="B227" s="21" t="s">
        <v>572</v>
      </c>
      <c r="C227" s="13" t="s">
        <v>81</v>
      </c>
      <c r="D227" s="13" t="s">
        <v>270</v>
      </c>
      <c r="E227" s="13" t="s">
        <v>259</v>
      </c>
      <c r="F227" s="13">
        <f>IFERROR(VLOOKUP(C227,'Apr-18'!$F$75:$I$309,4,0), 0)</f>
        <v>51756</v>
      </c>
      <c r="G227" s="13">
        <f>IFERROR(VLOOKUP(C227,'May-18'!$F$76:$J$310,5,0),0)</f>
        <v>49911</v>
      </c>
      <c r="H227" s="13">
        <f>IFERROR(VLOOKUP(Flipkey_Timeseries!C227,'june-18'!$F$74:$I$309,4,0),0)</f>
        <v>53122</v>
      </c>
    </row>
    <row r="228" spans="2:8" s="7" customFormat="1" ht="13.5" customHeight="1">
      <c r="B228" s="21" t="s">
        <v>582</v>
      </c>
      <c r="C228" s="13" t="s">
        <v>68</v>
      </c>
      <c r="D228" s="13" t="s">
        <v>270</v>
      </c>
      <c r="E228" s="13" t="s">
        <v>259</v>
      </c>
      <c r="F228" s="13">
        <f>IFERROR(VLOOKUP(C228,'Apr-18'!$F$75:$I$309,4,0), 0)</f>
        <v>697</v>
      </c>
      <c r="G228" s="13">
        <f>IFERROR(VLOOKUP(C228,'May-18'!$F$76:$J$310,5,0),0)</f>
        <v>699</v>
      </c>
      <c r="H228" s="13">
        <f>IFERROR(VLOOKUP(Flipkey_Timeseries!C228,'june-18'!$F$74:$I$309,4,0),0)</f>
        <v>707</v>
      </c>
    </row>
    <row r="229" spans="2:8" s="7" customFormat="1" ht="13.5" customHeight="1">
      <c r="B229" s="21" t="s">
        <v>569</v>
      </c>
      <c r="C229" s="13" t="s">
        <v>74</v>
      </c>
      <c r="D229" s="13" t="s">
        <v>270</v>
      </c>
      <c r="E229" s="13" t="s">
        <v>259</v>
      </c>
      <c r="F229" s="13">
        <f>IFERROR(VLOOKUP(C229,'Apr-18'!$F$75:$I$309,4,0), 0)</f>
        <v>19344</v>
      </c>
      <c r="G229" s="13">
        <f>IFERROR(VLOOKUP(C229,'May-18'!$F$76:$J$310,5,0),0)</f>
        <v>19825</v>
      </c>
      <c r="H229" s="13">
        <f>IFERROR(VLOOKUP(Flipkey_Timeseries!C229,'june-18'!$F$74:$I$309,4,0),0)</f>
        <v>20137</v>
      </c>
    </row>
    <row r="230" spans="2:8" s="7" customFormat="1" ht="13.5" customHeight="1">
      <c r="B230" s="21" t="s">
        <v>567</v>
      </c>
      <c r="C230" s="13" t="s">
        <v>90</v>
      </c>
      <c r="D230" s="13" t="s">
        <v>270</v>
      </c>
      <c r="E230" s="13" t="s">
        <v>259</v>
      </c>
      <c r="F230" s="13">
        <f>IFERROR(VLOOKUP(C230,'Apr-18'!$F$75:$I$309,4,0), 0)</f>
        <v>102226</v>
      </c>
      <c r="G230" s="13">
        <f>IFERROR(VLOOKUP(C230,'May-18'!$F$76:$J$310,5,0),0)</f>
        <v>102300</v>
      </c>
      <c r="H230" s="13">
        <f>IFERROR(VLOOKUP(Flipkey_Timeseries!C230,'june-18'!$F$74:$I$309,4,0),0)</f>
        <v>104504</v>
      </c>
    </row>
    <row r="231" spans="2:8" s="7" customFormat="1" ht="13.5" customHeight="1">
      <c r="B231" s="21">
        <v>0</v>
      </c>
      <c r="C231" s="13" t="s">
        <v>200</v>
      </c>
      <c r="D231" s="13" t="s">
        <v>270</v>
      </c>
      <c r="E231" s="13" t="s">
        <v>259</v>
      </c>
      <c r="F231" s="13">
        <f>IFERROR(VLOOKUP(C231,'Apr-18'!$F$75:$I$309,4,0), 0)</f>
        <v>33</v>
      </c>
      <c r="G231" s="13">
        <f>IFERROR(VLOOKUP(C231,'May-18'!$F$76:$J$310,5,0),0)</f>
        <v>34</v>
      </c>
      <c r="H231" s="13">
        <f>IFERROR(VLOOKUP(Flipkey_Timeseries!C231,'june-18'!$F$74:$I$309,4,0),0)</f>
        <v>35</v>
      </c>
    </row>
    <row r="232" spans="2:8" s="7" customFormat="1" ht="13.5" customHeight="1">
      <c r="B232" s="21" t="s">
        <v>576</v>
      </c>
      <c r="C232" s="24" t="s">
        <v>577</v>
      </c>
      <c r="D232" s="13" t="s">
        <v>270</v>
      </c>
      <c r="E232" s="13" t="s">
        <v>259</v>
      </c>
      <c r="F232" s="13">
        <f>IFERROR(VLOOKUP(C232,'Apr-18'!$F$75:$I$309,4,0), 0)</f>
        <v>164</v>
      </c>
      <c r="G232" s="13">
        <f>IFERROR(VLOOKUP(C232,'May-18'!$F$76:$J$310,5,0),0)</f>
        <v>162</v>
      </c>
      <c r="H232" s="13">
        <f>IFERROR(VLOOKUP(Flipkey_Timeseries!C232,'june-18'!$F$74:$I$309,4,0),0)</f>
        <v>173</v>
      </c>
    </row>
    <row r="233" spans="2:8" s="7" customFormat="1" ht="13.5" customHeight="1">
      <c r="B233" s="21" t="s">
        <v>580</v>
      </c>
      <c r="C233" s="13" t="s">
        <v>126</v>
      </c>
      <c r="D233" s="13" t="s">
        <v>270</v>
      </c>
      <c r="E233" s="13" t="s">
        <v>259</v>
      </c>
      <c r="F233" s="13">
        <f>IFERROR(VLOOKUP(C233,'Apr-18'!$F$75:$I$309,4,0), 0)</f>
        <v>2192</v>
      </c>
      <c r="G233" s="13">
        <f>IFERROR(VLOOKUP(C233,'May-18'!$F$76:$J$310,5,0),0)</f>
        <v>2232</v>
      </c>
      <c r="H233" s="13">
        <f>IFERROR(VLOOKUP(Flipkey_Timeseries!C233,'june-18'!$F$74:$I$309,4,0),0)</f>
        <v>2298</v>
      </c>
    </row>
    <row r="234" spans="2:8" s="7" customFormat="1" ht="13.5" customHeight="1">
      <c r="B234" s="21" t="s">
        <v>579</v>
      </c>
      <c r="C234" s="13" t="s">
        <v>115</v>
      </c>
      <c r="D234" s="13" t="s">
        <v>270</v>
      </c>
      <c r="E234" s="13" t="s">
        <v>259</v>
      </c>
      <c r="F234" s="13">
        <f>IFERROR(VLOOKUP(C234,'Apr-18'!$F$75:$I$309,4,0), 0)</f>
        <v>1339</v>
      </c>
      <c r="G234" s="13">
        <f>IFERROR(VLOOKUP(C234,'May-18'!$F$76:$J$310,5,0),0)</f>
        <v>1360</v>
      </c>
      <c r="H234" s="13">
        <f>IFERROR(VLOOKUP(Flipkey_Timeseries!C234,'june-18'!$F$74:$I$309,4,0),0)</f>
        <v>1419</v>
      </c>
    </row>
    <row r="235" spans="2:8" s="7" customFormat="1" ht="13.5" customHeight="1">
      <c r="B235" s="21" t="s">
        <v>570</v>
      </c>
      <c r="C235" s="13" t="s">
        <v>154</v>
      </c>
      <c r="D235" s="13" t="s">
        <v>270</v>
      </c>
      <c r="E235" s="13" t="s">
        <v>259</v>
      </c>
      <c r="F235" s="13">
        <f>IFERROR(VLOOKUP(C235,'Apr-18'!$F$75:$I$309,4,0), 0)</f>
        <v>19163</v>
      </c>
      <c r="G235" s="13">
        <f>IFERROR(VLOOKUP(C235,'May-18'!$F$76:$J$310,5,0),0)</f>
        <v>19737</v>
      </c>
      <c r="H235" s="13">
        <f>IFERROR(VLOOKUP(Flipkey_Timeseries!C235,'june-18'!$F$74:$I$309,4,0),0)</f>
        <v>20064</v>
      </c>
    </row>
    <row r="236" spans="2:8" s="7" customFormat="1" ht="13.5" customHeight="1">
      <c r="B236" s="21" t="s">
        <v>583</v>
      </c>
      <c r="C236" s="13" t="s">
        <v>171</v>
      </c>
      <c r="D236" s="13" t="s">
        <v>270</v>
      </c>
      <c r="E236" s="13" t="s">
        <v>259</v>
      </c>
      <c r="F236" s="13">
        <f>IFERROR(VLOOKUP(C236,'Apr-18'!$F$75:$I$309,4,0), 0)</f>
        <v>618</v>
      </c>
      <c r="G236" s="13">
        <f>IFERROR(VLOOKUP(C236,'May-18'!$F$76:$J$310,5,0),0)</f>
        <v>609</v>
      </c>
      <c r="H236" s="13">
        <f>IFERROR(VLOOKUP(Flipkey_Timeseries!C236,'june-18'!$F$74:$I$309,4,0),0)</f>
        <v>597</v>
      </c>
    </row>
    <row r="237" spans="2:8" s="7" customFormat="1" ht="13.5" customHeight="1">
      <c r="B237" s="21" t="s">
        <v>571</v>
      </c>
      <c r="C237" s="13" t="s">
        <v>160</v>
      </c>
      <c r="D237" s="13" t="s">
        <v>270</v>
      </c>
      <c r="E237" s="13" t="s">
        <v>259</v>
      </c>
      <c r="F237" s="13">
        <f>IFERROR(VLOOKUP(C237,'Apr-18'!$F$75:$I$309,4,0), 0)</f>
        <v>647</v>
      </c>
      <c r="G237" s="13">
        <f>IFERROR(VLOOKUP(C237,'May-18'!$F$76:$J$310,5,0),0)</f>
        <v>656</v>
      </c>
      <c r="H237" s="13">
        <f>IFERROR(VLOOKUP(Flipkey_Timeseries!C237,'june-18'!$F$74:$I$309,4,0),0)</f>
        <v>670</v>
      </c>
    </row>
    <row r="238" spans="2:8" s="7" customFormat="1" ht="13.5" customHeight="1">
      <c r="B238" s="21" t="s">
        <v>578</v>
      </c>
      <c r="C238" s="13" t="s">
        <v>168</v>
      </c>
      <c r="D238" s="13" t="s">
        <v>270</v>
      </c>
      <c r="E238" s="13" t="s">
        <v>259</v>
      </c>
      <c r="F238" s="13">
        <f>IFERROR(VLOOKUP(C238,'Apr-18'!$F$75:$I$309,4,0), 0)</f>
        <v>1141</v>
      </c>
      <c r="G238" s="13">
        <f>IFERROR(VLOOKUP(C238,'May-18'!$F$76:$J$310,5,0),0)</f>
        <v>1137</v>
      </c>
      <c r="H238" s="13">
        <f>IFERROR(VLOOKUP(Flipkey_Timeseries!C238,'june-18'!$F$74:$I$309,4,0),0)</f>
        <v>1173</v>
      </c>
    </row>
    <row r="239" spans="2:8" s="7" customFormat="1" ht="13.5" customHeight="1">
      <c r="B239" s="21" t="s">
        <v>568</v>
      </c>
      <c r="C239" s="13" t="s">
        <v>55</v>
      </c>
      <c r="D239" s="13" t="s">
        <v>270</v>
      </c>
      <c r="E239" s="13" t="s">
        <v>259</v>
      </c>
      <c r="F239" s="13">
        <f>IFERROR(VLOOKUP(C239,'Apr-18'!$F$75:$I$309,4,0), 0)</f>
        <v>54481</v>
      </c>
      <c r="G239" s="13">
        <f>IFERROR(VLOOKUP(C239,'May-18'!$F$76:$J$310,5,0),0)</f>
        <v>55293</v>
      </c>
      <c r="H239" s="13">
        <f>IFERROR(VLOOKUP(Flipkey_Timeseries!C239,'june-18'!$F$74:$I$309,4,0),0)</f>
        <v>50090</v>
      </c>
    </row>
    <row r="240" spans="2:8" s="7" customFormat="1" ht="13.5" customHeight="1">
      <c r="B240" s="21" t="s">
        <v>588</v>
      </c>
      <c r="C240" s="13" t="s">
        <v>9</v>
      </c>
      <c r="D240" s="13" t="s">
        <v>269</v>
      </c>
      <c r="E240" s="13" t="s">
        <v>259</v>
      </c>
      <c r="F240" s="13">
        <f>IFERROR(VLOOKUP(C240,'Apr-18'!$F$75:$I$309,4,0), 0)</f>
        <v>3791</v>
      </c>
      <c r="G240" s="13">
        <f>IFERROR(VLOOKUP(C240,'May-18'!$F$76:$J$310,5,0),0)</f>
        <v>3786</v>
      </c>
      <c r="H240" s="13">
        <f>IFERROR(VLOOKUP(Flipkey_Timeseries!C240,'june-18'!$F$74:$I$309,4,0),0)</f>
        <v>3292</v>
      </c>
    </row>
    <row r="241" spans="2:8" s="7" customFormat="1" ht="13.5" customHeight="1">
      <c r="B241" s="21" t="s">
        <v>587</v>
      </c>
      <c r="C241" s="13" t="s">
        <v>15</v>
      </c>
      <c r="D241" s="13" t="s">
        <v>269</v>
      </c>
      <c r="E241" s="13" t="s">
        <v>259</v>
      </c>
      <c r="F241" s="13">
        <f>IFERROR(VLOOKUP(C241,'Apr-18'!$F$75:$I$309,4,0), 0)</f>
        <v>1572</v>
      </c>
      <c r="G241" s="13">
        <f>IFERROR(VLOOKUP(C241,'May-18'!$F$76:$J$310,5,0),0)</f>
        <v>1576</v>
      </c>
      <c r="H241" s="13">
        <f>IFERROR(VLOOKUP(Flipkey_Timeseries!C241,'june-18'!$F$74:$I$309,4,0),0)</f>
        <v>1632</v>
      </c>
    </row>
    <row r="242" spans="2:8" s="7" customFormat="1" ht="13.5" customHeight="1">
      <c r="B242" s="21" t="s">
        <v>585</v>
      </c>
      <c r="C242" s="13" t="s">
        <v>61</v>
      </c>
      <c r="D242" s="13" t="s">
        <v>269</v>
      </c>
      <c r="E242" s="13" t="s">
        <v>259</v>
      </c>
      <c r="F242" s="13">
        <f>IFERROR(VLOOKUP(C242,'Apr-18'!$F$75:$I$309,4,0), 0)</f>
        <v>63795</v>
      </c>
      <c r="G242" s="13">
        <f>IFERROR(VLOOKUP(C242,'May-18'!$F$76:$J$310,5,0),0)</f>
        <v>63611</v>
      </c>
      <c r="H242" s="13">
        <f>IFERROR(VLOOKUP(Flipkey_Timeseries!C242,'june-18'!$F$74:$I$309,4,0),0)</f>
        <v>69987</v>
      </c>
    </row>
    <row r="243" spans="2:8" s="7" customFormat="1" ht="13.5" customHeight="1">
      <c r="B243" s="21" t="s">
        <v>584</v>
      </c>
      <c r="C243" s="13" t="s">
        <v>45</v>
      </c>
      <c r="D243" s="13" t="s">
        <v>269</v>
      </c>
      <c r="E243" s="13" t="s">
        <v>259</v>
      </c>
      <c r="F243" s="13">
        <f>IFERROR(VLOOKUP(C243,'Apr-18'!$F$75:$I$309,4,0), 0)</f>
        <v>4907</v>
      </c>
      <c r="G243" s="13">
        <f>IFERROR(VLOOKUP(C243,'May-18'!$F$76:$J$310,5,0),0)</f>
        <v>4960</v>
      </c>
      <c r="H243" s="13">
        <f>IFERROR(VLOOKUP(Flipkey_Timeseries!C243,'june-18'!$F$74:$I$309,4,0),0)</f>
        <v>5029</v>
      </c>
    </row>
    <row r="244" spans="2:8" s="7" customFormat="1" ht="13.5" customHeight="1">
      <c r="B244" s="21" t="s">
        <v>592</v>
      </c>
      <c r="C244" s="13" t="s">
        <v>104</v>
      </c>
      <c r="D244" s="13" t="s">
        <v>269</v>
      </c>
      <c r="E244" s="13" t="s">
        <v>259</v>
      </c>
      <c r="F244" s="13">
        <f>IFERROR(VLOOKUP(C244,'Apr-18'!$F$75:$I$309,4,0), 0)</f>
        <v>157</v>
      </c>
      <c r="G244" s="13">
        <f>IFERROR(VLOOKUP(C244,'May-18'!$F$76:$J$310,5,0),0)</f>
        <v>161</v>
      </c>
      <c r="H244" s="13">
        <f>IFERROR(VLOOKUP(Flipkey_Timeseries!C244,'june-18'!$F$74:$I$309,4,0),0)</f>
        <v>154</v>
      </c>
    </row>
    <row r="245" spans="2:8" s="7" customFormat="1" ht="13.5" customHeight="1">
      <c r="B245" s="21" t="s">
        <v>590</v>
      </c>
      <c r="C245" s="13" t="s">
        <v>109</v>
      </c>
      <c r="D245" s="13" t="s">
        <v>269</v>
      </c>
      <c r="E245" s="13" t="s">
        <v>259</v>
      </c>
      <c r="F245" s="13">
        <f>IFERROR(VLOOKUP(C245,'Apr-18'!$F$75:$I$309,4,0), 0)</f>
        <v>210</v>
      </c>
      <c r="G245" s="13">
        <f>IFERROR(VLOOKUP(C245,'May-18'!$F$76:$J$310,5,0),0)</f>
        <v>207</v>
      </c>
      <c r="H245" s="13">
        <f>IFERROR(VLOOKUP(Flipkey_Timeseries!C245,'june-18'!$F$74:$I$309,4,0),0)</f>
        <v>300</v>
      </c>
    </row>
    <row r="246" spans="2:8" s="7" customFormat="1" ht="13.5" customHeight="1">
      <c r="B246" s="21" t="s">
        <v>591</v>
      </c>
      <c r="C246" s="13" t="s">
        <v>113</v>
      </c>
      <c r="D246" s="13" t="s">
        <v>269</v>
      </c>
      <c r="E246" s="13" t="s">
        <v>259</v>
      </c>
      <c r="F246" s="13">
        <f>IFERROR(VLOOKUP(C246,'Apr-18'!$F$75:$I$309,4,0), 0)</f>
        <v>3824</v>
      </c>
      <c r="G246" s="13">
        <f>IFERROR(VLOOKUP(C246,'May-18'!$F$76:$J$310,5,0),0)</f>
        <v>3817</v>
      </c>
      <c r="H246" s="13">
        <f>IFERROR(VLOOKUP(Flipkey_Timeseries!C246,'june-18'!$F$74:$I$309,4,0),0)</f>
        <v>3775</v>
      </c>
    </row>
    <row r="247" spans="2:8" s="7" customFormat="1" ht="13.5" customHeight="1">
      <c r="B247" s="21" t="s">
        <v>586</v>
      </c>
      <c r="C247" s="13" t="s">
        <v>139</v>
      </c>
      <c r="D247" s="13" t="s">
        <v>269</v>
      </c>
      <c r="E247" s="13" t="s">
        <v>259</v>
      </c>
      <c r="F247" s="13">
        <f>IFERROR(VLOOKUP(C247,'Apr-18'!$F$75:$I$309,4,0), 0)</f>
        <v>2457</v>
      </c>
      <c r="G247" s="13">
        <f>IFERROR(VLOOKUP(C247,'May-18'!$F$76:$J$310,5,0),0)</f>
        <v>2422</v>
      </c>
      <c r="H247" s="13">
        <f>IFERROR(VLOOKUP(Flipkey_Timeseries!C247,'june-18'!$F$74:$I$309,4,0),0)</f>
        <v>2647</v>
      </c>
    </row>
    <row r="248" spans="2:8" s="7" customFormat="1" ht="13.5" customHeight="1">
      <c r="B248" s="21" t="s">
        <v>589</v>
      </c>
      <c r="C248" s="13" t="s">
        <v>34</v>
      </c>
      <c r="D248" s="13" t="s">
        <v>269</v>
      </c>
      <c r="E248" s="13" t="s">
        <v>259</v>
      </c>
      <c r="F248" s="13">
        <f>IFERROR(VLOOKUP(C248,'Apr-18'!$F$75:$I$309,4,0), 0)</f>
        <v>6597</v>
      </c>
      <c r="G248" s="13">
        <f>IFERROR(VLOOKUP(C248,'May-18'!$F$76:$J$310,5,0),0)</f>
        <v>6608</v>
      </c>
      <c r="H248" s="13">
        <f>IFERROR(VLOOKUP(Flipkey_Timeseries!C248,'june-18'!$F$74:$I$309,4,0),0)</f>
        <v>6786</v>
      </c>
    </row>
    <row r="249" spans="2:8" s="7" customFormat="1" ht="13.5" customHeight="1">
      <c r="B249" s="21" t="s">
        <v>593</v>
      </c>
      <c r="C249" s="13" t="s">
        <v>10</v>
      </c>
      <c r="D249" s="13" t="s">
        <v>277</v>
      </c>
      <c r="E249" s="13" t="s">
        <v>261</v>
      </c>
      <c r="F249" s="13">
        <f>IFERROR(VLOOKUP(C249,'Apr-18'!$F$75:$I$309,4,0), 0)</f>
        <v>14958</v>
      </c>
      <c r="G249" s="13">
        <f>IFERROR(VLOOKUP(C249,'May-18'!$F$76:$J$310,5,0),0)</f>
        <v>15518</v>
      </c>
      <c r="H249" s="13">
        <f>IFERROR(VLOOKUP(Flipkey_Timeseries!C249,'june-18'!$F$74:$I$309,4,0),0)</f>
        <v>15501</v>
      </c>
    </row>
    <row r="250" spans="2:8" s="7" customFormat="1" ht="13.5" customHeight="1">
      <c r="B250" s="21" t="s">
        <v>594</v>
      </c>
      <c r="C250" s="13" t="s">
        <v>144</v>
      </c>
      <c r="D250" s="13" t="s">
        <v>277</v>
      </c>
      <c r="E250" s="13" t="s">
        <v>261</v>
      </c>
      <c r="F250" s="13">
        <f>IFERROR(VLOOKUP(C250,'Apr-18'!$F$75:$I$309,4,0), 0)</f>
        <v>1453</v>
      </c>
      <c r="G250" s="13">
        <f>IFERROR(VLOOKUP(C250,'May-18'!$F$76:$J$310,5,0),0)</f>
        <v>1578</v>
      </c>
      <c r="H250" s="13">
        <f>IFERROR(VLOOKUP(Flipkey_Timeseries!C250,'june-18'!$F$74:$I$309,4,0),0)</f>
        <v>1583</v>
      </c>
    </row>
    <row r="251" spans="2:8" s="7" customFormat="1" ht="13.5" customHeight="1">
      <c r="B251" s="21" t="s">
        <v>686</v>
      </c>
      <c r="C251" s="13" t="s">
        <v>136</v>
      </c>
      <c r="D251" s="13" t="s">
        <v>277</v>
      </c>
      <c r="E251" s="13" t="s">
        <v>261</v>
      </c>
      <c r="F251" s="13">
        <f>IFERROR(VLOOKUP(C251,'Apr-18'!$F$75:$I$309,4,0), 0)</f>
        <v>0</v>
      </c>
      <c r="G251" s="13">
        <f>IFERROR(VLOOKUP(C251,'May-18'!$F$76:$J$310,5,0),0)</f>
        <v>0</v>
      </c>
      <c r="H251" s="13">
        <f>IFERROR(VLOOKUP(Flipkey_Timeseries!C251,'june-18'!$F$74:$I$309,4,0),0)</f>
        <v>0</v>
      </c>
    </row>
    <row r="252" spans="2:8" s="7" customFormat="1" ht="13.5" customHeight="1">
      <c r="B252" s="21" t="s">
        <v>596</v>
      </c>
      <c r="C252" s="13" t="s">
        <v>58</v>
      </c>
      <c r="D252" s="13" t="s">
        <v>278</v>
      </c>
      <c r="E252" s="13" t="s">
        <v>261</v>
      </c>
      <c r="F252" s="13">
        <f>IFERROR(VLOOKUP(C252,'Apr-18'!$F$75:$I$309,4,0), 0)</f>
        <v>110</v>
      </c>
      <c r="G252" s="13">
        <f>IFERROR(VLOOKUP(C252,'May-18'!$F$76:$J$310,5,0),0)</f>
        <v>110</v>
      </c>
      <c r="H252" s="13">
        <f>IFERROR(VLOOKUP(Flipkey_Timeseries!C252,'june-18'!$F$74:$I$309,4,0),0)</f>
        <v>108</v>
      </c>
    </row>
    <row r="253" spans="2:8" s="7" customFormat="1" ht="13.5" customHeight="1">
      <c r="B253" s="21" t="s">
        <v>598</v>
      </c>
      <c r="C253" s="13" t="s">
        <v>134</v>
      </c>
      <c r="D253" s="13" t="s">
        <v>278</v>
      </c>
      <c r="E253" s="13" t="s">
        <v>261</v>
      </c>
      <c r="F253" s="13">
        <f>IFERROR(VLOOKUP(C253,'Apr-18'!$F$75:$I$309,4,0), 0)</f>
        <v>29</v>
      </c>
      <c r="G253" s="13">
        <f>IFERROR(VLOOKUP(C253,'May-18'!$F$76:$J$310,5,0),0)</f>
        <v>31</v>
      </c>
      <c r="H253" s="13">
        <f>IFERROR(VLOOKUP(Flipkey_Timeseries!C253,'june-18'!$F$74:$I$309,4,0),0)</f>
        <v>30</v>
      </c>
    </row>
    <row r="254" spans="2:8" s="7" customFormat="1" ht="13.5" customHeight="1">
      <c r="B254" s="21" t="s">
        <v>595</v>
      </c>
      <c r="C254" s="13" t="s">
        <v>149</v>
      </c>
      <c r="D254" s="13" t="s">
        <v>278</v>
      </c>
      <c r="E254" s="13" t="s">
        <v>261</v>
      </c>
      <c r="F254" s="13">
        <f>IFERROR(VLOOKUP(C254,'Apr-18'!$F$75:$I$309,4,0), 0)</f>
        <v>3</v>
      </c>
      <c r="G254" s="13">
        <f>IFERROR(VLOOKUP(C254,'May-18'!$F$76:$J$310,5,0),0)</f>
        <v>3</v>
      </c>
      <c r="H254" s="13">
        <f>IFERROR(VLOOKUP(Flipkey_Timeseries!C254,'june-18'!$F$74:$I$309,4,0),0)</f>
        <v>3</v>
      </c>
    </row>
    <row r="255" spans="2:8" s="7" customFormat="1" ht="13.5" customHeight="1">
      <c r="B255" s="21" t="s">
        <v>597</v>
      </c>
      <c r="C255" s="13" t="s">
        <v>164</v>
      </c>
      <c r="D255" s="13" t="s">
        <v>278</v>
      </c>
      <c r="E255" s="13" t="s">
        <v>261</v>
      </c>
      <c r="F255" s="13">
        <f>IFERROR(VLOOKUP(C255,'Apr-18'!$F$75:$I$309,4,0), 0)</f>
        <v>1</v>
      </c>
      <c r="G255" s="13">
        <f>IFERROR(VLOOKUP(C255,'May-18'!$F$76:$J$310,5,0),0)</f>
        <v>1</v>
      </c>
      <c r="H255" s="13">
        <f>IFERROR(VLOOKUP(Flipkey_Timeseries!C255,'june-18'!$F$74:$I$309,4,0),0)</f>
        <v>1</v>
      </c>
    </row>
    <row r="256" spans="2:8" s="7" customFormat="1" ht="13.5" customHeight="1">
      <c r="B256" s="21" t="s">
        <v>599</v>
      </c>
      <c r="C256" s="13" t="s">
        <v>198</v>
      </c>
      <c r="D256" s="13" t="s">
        <v>278</v>
      </c>
      <c r="E256" s="13" t="s">
        <v>261</v>
      </c>
      <c r="F256" s="13">
        <f>IFERROR(VLOOKUP(C256,'Apr-18'!$F$75:$I$309,4,0), 0)</f>
        <v>81</v>
      </c>
      <c r="G256" s="13">
        <f>IFERROR(VLOOKUP(C256,'May-18'!$F$76:$J$310,5,0),0)</f>
        <v>83</v>
      </c>
      <c r="H256" s="13">
        <f>IFERROR(VLOOKUP(Flipkey_Timeseries!C256,'june-18'!$F$74:$I$309,4,0),0)</f>
        <v>84</v>
      </c>
    </row>
    <row r="257" spans="2:8" s="7" customFormat="1" ht="13.5" customHeight="1">
      <c r="B257" s="21" t="s">
        <v>600</v>
      </c>
      <c r="C257" s="13" t="s">
        <v>76</v>
      </c>
      <c r="D257" s="13" t="s">
        <v>59</v>
      </c>
      <c r="E257" s="13" t="s">
        <v>261</v>
      </c>
      <c r="F257" s="13">
        <f>IFERROR(VLOOKUP(C257,'Apr-18'!$F$75:$I$309,4,0), 0)</f>
        <v>29</v>
      </c>
      <c r="G257" s="13">
        <f>IFERROR(VLOOKUP(C257,'May-18'!$F$76:$J$310,5,0),0)</f>
        <v>30</v>
      </c>
      <c r="H257" s="13">
        <f>IFERROR(VLOOKUP(Flipkey_Timeseries!C257,'june-18'!$F$74:$I$309,4,0),0)</f>
        <v>30</v>
      </c>
    </row>
    <row r="258" spans="2:8" s="7" customFormat="1" ht="13.5" customHeight="1">
      <c r="B258" s="21" t="s">
        <v>601</v>
      </c>
      <c r="C258" s="13" t="s">
        <v>96</v>
      </c>
      <c r="D258" s="13" t="s">
        <v>59</v>
      </c>
      <c r="E258" s="13" t="s">
        <v>261</v>
      </c>
      <c r="F258" s="13">
        <f>IFERROR(VLOOKUP(C258,'Apr-18'!$F$75:$I$309,4,0), 0)</f>
        <v>4</v>
      </c>
      <c r="G258" s="13">
        <f>IFERROR(VLOOKUP(C258,'May-18'!$F$76:$J$310,5,0),0)</f>
        <v>4</v>
      </c>
      <c r="H258" s="13">
        <f>IFERROR(VLOOKUP(Flipkey_Timeseries!C258,'june-18'!$F$74:$I$309,4,0),0)</f>
        <v>1</v>
      </c>
    </row>
    <row r="259" spans="2:8" s="7" customFormat="1" ht="13.5" customHeight="1">
      <c r="B259" s="21" t="s">
        <v>603</v>
      </c>
      <c r="C259" s="13" t="s">
        <v>118</v>
      </c>
      <c r="D259" s="13" t="s">
        <v>59</v>
      </c>
      <c r="E259" s="13" t="s">
        <v>261</v>
      </c>
      <c r="F259" s="13">
        <f>IFERROR(VLOOKUP(C259,'Apr-18'!$F$75:$I$309,4,0), 0)</f>
        <v>283</v>
      </c>
      <c r="G259" s="13">
        <f>IFERROR(VLOOKUP(C259,'May-18'!$F$76:$J$310,5,0),0)</f>
        <v>289</v>
      </c>
      <c r="H259" s="13">
        <f>IFERROR(VLOOKUP(Flipkey_Timeseries!C259,'june-18'!$F$74:$I$309,4,0),0)</f>
        <v>301</v>
      </c>
    </row>
    <row r="260" spans="2:8" s="7" customFormat="1" ht="13.5" customHeight="1">
      <c r="B260" s="21" t="s">
        <v>606</v>
      </c>
      <c r="C260" s="13" t="s">
        <v>59</v>
      </c>
      <c r="D260" s="13" t="s">
        <v>59</v>
      </c>
      <c r="E260" s="13" t="s">
        <v>261</v>
      </c>
      <c r="F260" s="13" t="str">
        <f>IFERROR(VLOOKUP(C260,'Apr-18'!$F$75:$I$309,4,0), 0)</f>
        <v xml:space="preserve"> </v>
      </c>
      <c r="G260" s="13" t="str">
        <f>IFERROR(VLOOKUP(C260,'May-18'!$F$76:$J$310,5,0),0)</f>
        <v xml:space="preserve"> </v>
      </c>
      <c r="H260" s="13" t="str">
        <f>IFERROR(VLOOKUP(Flipkey_Timeseries!C260,'june-18'!$F$74:$I$309,4,0),0)</f>
        <v xml:space="preserve"> </v>
      </c>
    </row>
    <row r="261" spans="2:8" s="7" customFormat="1" ht="13.5" customHeight="1">
      <c r="B261" s="21" t="s">
        <v>605</v>
      </c>
      <c r="C261" s="13" t="s">
        <v>142</v>
      </c>
      <c r="D261" s="13" t="s">
        <v>59</v>
      </c>
      <c r="E261" s="13" t="s">
        <v>261</v>
      </c>
      <c r="F261" s="13" t="str">
        <f>IFERROR(VLOOKUP(C261,'Apr-18'!$F$75:$I$309,4,0), 0)</f>
        <v xml:space="preserve"> </v>
      </c>
      <c r="G261" s="13" t="str">
        <f>IFERROR(VLOOKUP(C261,'May-18'!$F$76:$J$310,5,0),0)</f>
        <v xml:space="preserve"> </v>
      </c>
      <c r="H261" s="13" t="str">
        <f>IFERROR(VLOOKUP(Flipkey_Timeseries!C261,'june-18'!$F$74:$I$309,4,0),0)</f>
        <v xml:space="preserve"> </v>
      </c>
    </row>
    <row r="262" spans="2:8" s="7" customFormat="1" ht="13.5" customHeight="1">
      <c r="B262" s="21" t="s">
        <v>602</v>
      </c>
      <c r="C262" s="13" t="s">
        <v>123</v>
      </c>
      <c r="D262" s="13" t="s">
        <v>59</v>
      </c>
      <c r="E262" s="13" t="s">
        <v>261</v>
      </c>
      <c r="F262" s="13">
        <f>IFERROR(VLOOKUP(C262,'Apr-18'!$F$75:$I$309,4,0), 0)</f>
        <v>9</v>
      </c>
      <c r="G262" s="13">
        <f>IFERROR(VLOOKUP(C262,'May-18'!$F$76:$J$310,5,0),0)</f>
        <v>9</v>
      </c>
      <c r="H262" s="13">
        <f>IFERROR(VLOOKUP(Flipkey_Timeseries!C262,'june-18'!$F$74:$I$309,4,0),0)</f>
        <v>9</v>
      </c>
    </row>
    <row r="263" spans="2:8" s="7" customFormat="1" ht="13.5" customHeight="1">
      <c r="B263" s="21" t="s">
        <v>604</v>
      </c>
      <c r="C263" s="13" t="s">
        <v>155</v>
      </c>
      <c r="D263" s="13" t="s">
        <v>59</v>
      </c>
      <c r="E263" s="13" t="s">
        <v>261</v>
      </c>
      <c r="F263" s="13">
        <f>IFERROR(VLOOKUP(C263,'Apr-18'!$F$75:$I$309,4,0), 0)</f>
        <v>1492</v>
      </c>
      <c r="G263" s="13">
        <f>IFERROR(VLOOKUP(C263,'May-18'!$F$76:$J$310,5,0),0)</f>
        <v>1465</v>
      </c>
      <c r="H263" s="13">
        <f>IFERROR(VLOOKUP(Flipkey_Timeseries!C263,'june-18'!$F$74:$I$309,4,0),0)</f>
        <v>1569</v>
      </c>
    </row>
    <row r="264" spans="2:8" s="7" customFormat="1" ht="13.5" customHeight="1">
      <c r="B264" s="21" t="s">
        <v>610</v>
      </c>
      <c r="C264" s="13" t="s">
        <v>8</v>
      </c>
      <c r="D264" s="13" t="s">
        <v>279</v>
      </c>
      <c r="E264" s="13" t="s">
        <v>261</v>
      </c>
      <c r="F264" s="13">
        <f>IFERROR(VLOOKUP(C264,'Apr-18'!$F$75:$I$309,4,0), 0)</f>
        <v>75</v>
      </c>
      <c r="G264" s="13">
        <f>IFERROR(VLOOKUP(C264,'May-18'!$F$76:$J$310,5,0),0)</f>
        <v>75</v>
      </c>
      <c r="H264" s="13">
        <f>IFERROR(VLOOKUP(Flipkey_Timeseries!C264,'june-18'!$F$74:$I$309,4,0),0)</f>
        <v>74</v>
      </c>
    </row>
    <row r="265" spans="2:8" s="7" customFormat="1" ht="13.5" customHeight="1">
      <c r="B265" s="21" t="s">
        <v>611</v>
      </c>
      <c r="C265" s="13" t="s">
        <v>36</v>
      </c>
      <c r="D265" s="13" t="s">
        <v>279</v>
      </c>
      <c r="E265" s="13" t="s">
        <v>261</v>
      </c>
      <c r="F265" s="13">
        <f>IFERROR(VLOOKUP(C265,'Apr-18'!$F$75:$I$309,4,0), 0)</f>
        <v>68</v>
      </c>
      <c r="G265" s="13">
        <f>IFERROR(VLOOKUP(C265,'May-18'!$F$76:$J$310,5,0),0)</f>
        <v>69</v>
      </c>
      <c r="H265" s="13">
        <f>IFERROR(VLOOKUP(Flipkey_Timeseries!C265,'june-18'!$F$74:$I$309,4,0),0)</f>
        <v>71</v>
      </c>
    </row>
    <row r="266" spans="2:8" s="7" customFormat="1" ht="13.5" customHeight="1">
      <c r="B266" s="21" t="s">
        <v>607</v>
      </c>
      <c r="C266" s="13" t="s">
        <v>148</v>
      </c>
      <c r="D266" s="13" t="s">
        <v>279</v>
      </c>
      <c r="E266" s="13" t="s">
        <v>261</v>
      </c>
      <c r="F266" s="13">
        <f>IFERROR(VLOOKUP(C266,'Apr-18'!$F$75:$I$309,4,0), 0)</f>
        <v>196</v>
      </c>
      <c r="G266" s="13">
        <f>IFERROR(VLOOKUP(C266,'May-18'!$F$76:$J$310,5,0),0)</f>
        <v>201</v>
      </c>
      <c r="H266" s="13">
        <f>IFERROR(VLOOKUP(Flipkey_Timeseries!C266,'june-18'!$F$74:$I$309,4,0),0)</f>
        <v>201</v>
      </c>
    </row>
    <row r="267" spans="2:8" s="7" customFormat="1" ht="13.5" customHeight="1">
      <c r="B267" s="21" t="s">
        <v>614</v>
      </c>
      <c r="C267" s="13" t="s">
        <v>143</v>
      </c>
      <c r="D267" s="13" t="s">
        <v>279</v>
      </c>
      <c r="E267" s="13" t="s">
        <v>261</v>
      </c>
      <c r="F267" s="13">
        <f>IFERROR(VLOOKUP(C267,'Apr-18'!$F$75:$I$309,4,0), 0)</f>
        <v>1</v>
      </c>
      <c r="G267" s="13">
        <f>IFERROR(VLOOKUP(C267,'May-18'!$F$76:$J$310,5,0),0)</f>
        <v>1</v>
      </c>
      <c r="H267" s="13">
        <f>IFERROR(VLOOKUP(Flipkey_Timeseries!C267,'june-18'!$F$74:$I$309,4,0),0)</f>
        <v>1</v>
      </c>
    </row>
    <row r="268" spans="2:8" s="7" customFormat="1" ht="13.5" customHeight="1">
      <c r="B268" s="21" t="s">
        <v>608</v>
      </c>
      <c r="C268" s="13" t="s">
        <v>199</v>
      </c>
      <c r="D268" s="13" t="s">
        <v>279</v>
      </c>
      <c r="E268" s="13" t="s">
        <v>261</v>
      </c>
      <c r="F268" s="13">
        <f>IFERROR(VLOOKUP(C268,'Apr-18'!$F$75:$I$309,4,0), 0)</f>
        <v>8</v>
      </c>
      <c r="G268" s="13">
        <f>IFERROR(VLOOKUP(C268,'May-18'!$F$76:$J$310,5,0),0)</f>
        <v>8</v>
      </c>
      <c r="H268" s="13">
        <f>IFERROR(VLOOKUP(Flipkey_Timeseries!C268,'june-18'!$F$74:$I$309,4,0),0)</f>
        <v>7</v>
      </c>
    </row>
    <row r="269" spans="2:8" s="7" customFormat="1" ht="13.5" customHeight="1">
      <c r="B269" s="21" t="s">
        <v>609</v>
      </c>
      <c r="C269" s="13" t="s">
        <v>186</v>
      </c>
      <c r="D269" s="13" t="s">
        <v>279</v>
      </c>
      <c r="E269" s="13" t="s">
        <v>261</v>
      </c>
      <c r="F269" s="13">
        <f>IFERROR(VLOOKUP(C269,'Apr-18'!$F$75:$I$309,4,0), 0)</f>
        <v>9</v>
      </c>
      <c r="G269" s="13">
        <f>IFERROR(VLOOKUP(C269,'May-18'!$F$76:$J$310,5,0),0)</f>
        <v>13</v>
      </c>
      <c r="H269" s="13">
        <f>IFERROR(VLOOKUP(Flipkey_Timeseries!C269,'june-18'!$F$74:$I$309,4,0),0)</f>
        <v>13</v>
      </c>
    </row>
    <row r="270" spans="2:8" s="7" customFormat="1" ht="13.5" customHeight="1">
      <c r="B270" s="21" t="s">
        <v>617</v>
      </c>
      <c r="C270" s="13" t="s">
        <v>618</v>
      </c>
      <c r="D270" s="13" t="s">
        <v>279</v>
      </c>
      <c r="E270" s="13" t="s">
        <v>261</v>
      </c>
      <c r="F270" s="13" t="str">
        <f>IFERROR(VLOOKUP(C270,'Apr-18'!$F$75:$I$309,4,0), 0)</f>
        <v xml:space="preserve"> </v>
      </c>
      <c r="G270" s="13" t="str">
        <f>IFERROR(VLOOKUP(C270,'May-18'!$F$76:$J$310,5,0),0)</f>
        <v xml:space="preserve"> </v>
      </c>
      <c r="H270" s="13" t="str">
        <f>IFERROR(VLOOKUP(Flipkey_Timeseries!C270,'june-18'!$F$74:$I$309,4,0),0)</f>
        <v xml:space="preserve"> </v>
      </c>
    </row>
    <row r="271" spans="2:8" s="7" customFormat="1" ht="13.5" customHeight="1">
      <c r="B271" s="21" t="s">
        <v>615</v>
      </c>
      <c r="C271" s="13" t="s">
        <v>616</v>
      </c>
      <c r="D271" s="13" t="s">
        <v>279</v>
      </c>
      <c r="E271" s="13" t="s">
        <v>261</v>
      </c>
      <c r="F271" s="13" t="str">
        <f>IFERROR(VLOOKUP(C271,'Apr-18'!$F$75:$I$309,4,0), 0)</f>
        <v xml:space="preserve"> </v>
      </c>
      <c r="G271" s="13" t="str">
        <f>IFERROR(VLOOKUP(C271,'May-18'!$F$76:$J$310,5,0),0)</f>
        <v xml:space="preserve"> </v>
      </c>
      <c r="H271" s="13" t="str">
        <f>IFERROR(VLOOKUP(Flipkey_Timeseries!C271,'june-18'!$F$74:$I$309,4,0),0)</f>
        <v xml:space="preserve"> </v>
      </c>
    </row>
    <row r="272" spans="2:8" s="7" customFormat="1" ht="13.5" customHeight="1">
      <c r="B272" s="21" t="s">
        <v>612</v>
      </c>
      <c r="C272" s="13" t="s">
        <v>613</v>
      </c>
      <c r="D272" s="13" t="s">
        <v>279</v>
      </c>
      <c r="E272" s="13" t="s">
        <v>261</v>
      </c>
      <c r="F272" s="13">
        <f>IFERROR(VLOOKUP(C272,'Apr-18'!$F$75:$I$309,4,0), 0)</f>
        <v>2</v>
      </c>
      <c r="G272" s="13">
        <f>IFERROR(VLOOKUP(C272,'May-18'!$F$76:$J$310,5,0),0)</f>
        <v>2</v>
      </c>
      <c r="H272" s="13">
        <f>IFERROR(VLOOKUP(Flipkey_Timeseries!C272,'june-18'!$F$74:$I$309,4,0),0)</f>
        <v>2</v>
      </c>
    </row>
    <row r="276" spans="2:8" s="15" customFormat="1" ht="13.5" customHeight="1">
      <c r="B276" s="20" t="s">
        <v>302</v>
      </c>
      <c r="C276" s="12" t="s">
        <v>254</v>
      </c>
      <c r="D276" s="12" t="s">
        <v>287</v>
      </c>
      <c r="E276" s="12" t="s">
        <v>257</v>
      </c>
      <c r="F276" s="6">
        <f>F$2</f>
        <v>43216</v>
      </c>
      <c r="G276" s="6">
        <f t="shared" ref="G276:H276" si="8">G$2</f>
        <v>43249</v>
      </c>
      <c r="H276" s="6">
        <f t="shared" si="8"/>
        <v>43279</v>
      </c>
    </row>
    <row r="277" spans="2:8" s="7" customFormat="1" ht="13.5" customHeight="1">
      <c r="B277" s="21" t="s">
        <v>303</v>
      </c>
      <c r="C277" s="13" t="s">
        <v>211</v>
      </c>
      <c r="D277" s="13" t="s">
        <v>288</v>
      </c>
      <c r="E277" s="13" t="s">
        <v>297</v>
      </c>
      <c r="F277" s="13">
        <f>VLOOKUP(C277,'Apr-18'!$F$2:$J$52,5,0)</f>
        <v>159</v>
      </c>
      <c r="G277" s="13">
        <f>VLOOKUP(C277,'May-18'!$F$2:$J$53,5,0)</f>
        <v>163</v>
      </c>
      <c r="H277" s="13">
        <f>VLOOKUP(C277,'june-18'!$F$2:$J$52,5,0)</f>
        <v>174</v>
      </c>
    </row>
    <row r="278" spans="2:8" s="7" customFormat="1" ht="13.5" customHeight="1">
      <c r="B278" s="21" t="s">
        <v>304</v>
      </c>
      <c r="C278" s="13" t="s">
        <v>222</v>
      </c>
      <c r="D278" s="13" t="s">
        <v>288</v>
      </c>
      <c r="E278" s="13" t="s">
        <v>297</v>
      </c>
      <c r="F278" s="13">
        <f>VLOOKUP(C278,'Apr-18'!$F$2:$J$52,5,0)</f>
        <v>2368</v>
      </c>
      <c r="G278" s="13">
        <f>VLOOKUP(C278,'May-18'!$F$2:$J$53,5,0)</f>
        <v>2572</v>
      </c>
      <c r="H278" s="13">
        <f>VLOOKUP(C278,'june-18'!$F$2:$J$52,5,0)</f>
        <v>2694</v>
      </c>
    </row>
    <row r="279" spans="2:8" s="7" customFormat="1" ht="13.5" customHeight="1">
      <c r="B279" s="21" t="s">
        <v>305</v>
      </c>
      <c r="C279" s="13" t="s">
        <v>224</v>
      </c>
      <c r="D279" s="13" t="s">
        <v>288</v>
      </c>
      <c r="E279" s="13" t="s">
        <v>297</v>
      </c>
      <c r="F279" s="13">
        <f>VLOOKUP(C279,'Apr-18'!$F$2:$J$52,5,0)</f>
        <v>6294</v>
      </c>
      <c r="G279" s="13">
        <f>VLOOKUP(C279,'May-18'!$F$2:$J$53,5,0)</f>
        <v>6373</v>
      </c>
      <c r="H279" s="13">
        <f>VLOOKUP(C279,'june-18'!$F$2:$J$52,5,0)</f>
        <v>7011</v>
      </c>
    </row>
    <row r="280" spans="2:8" s="7" customFormat="1" ht="13.5" customHeight="1">
      <c r="B280" s="21" t="s">
        <v>306</v>
      </c>
      <c r="C280" s="13" t="s">
        <v>232</v>
      </c>
      <c r="D280" s="13" t="s">
        <v>288</v>
      </c>
      <c r="E280" s="13" t="s">
        <v>297</v>
      </c>
      <c r="F280" s="13">
        <f>VLOOKUP(C280,'Apr-18'!$F$2:$J$52,5,0)</f>
        <v>946</v>
      </c>
      <c r="G280" s="13">
        <f>VLOOKUP(C280,'May-18'!$F$2:$J$53,5,0)</f>
        <v>959</v>
      </c>
      <c r="H280" s="13">
        <f>VLOOKUP(C280,'june-18'!$F$2:$J$52,5,0)</f>
        <v>989</v>
      </c>
    </row>
    <row r="281" spans="2:8" s="7" customFormat="1" ht="13.5" customHeight="1">
      <c r="B281" s="21" t="s">
        <v>307</v>
      </c>
      <c r="C281" s="13" t="s">
        <v>242</v>
      </c>
      <c r="D281" s="13" t="s">
        <v>288</v>
      </c>
      <c r="E281" s="13" t="s">
        <v>297</v>
      </c>
      <c r="F281" s="13">
        <f>VLOOKUP(C281,'Apr-18'!$F$2:$J$52,5,0)</f>
        <v>229</v>
      </c>
      <c r="G281" s="13">
        <f>VLOOKUP(C281,'May-18'!$F$2:$J$53,5,0)</f>
        <v>228</v>
      </c>
      <c r="H281" s="13">
        <f>VLOOKUP(C281,'june-18'!$F$2:$J$52,5,0)</f>
        <v>277</v>
      </c>
    </row>
    <row r="282" spans="2:8" s="7" customFormat="1" ht="13.5" customHeight="1">
      <c r="B282" s="22" t="s">
        <v>308</v>
      </c>
      <c r="C282" s="14" t="s">
        <v>248</v>
      </c>
      <c r="D282" s="14" t="s">
        <v>288</v>
      </c>
      <c r="E282" s="14" t="s">
        <v>297</v>
      </c>
      <c r="F282" s="14">
        <f>VLOOKUP(C282,'Apr-18'!$F$2:$J$52,5,0)</f>
        <v>1013</v>
      </c>
      <c r="G282" s="14">
        <f>VLOOKUP(C282,'May-18'!$F$2:$J$53,5,0)</f>
        <v>1049</v>
      </c>
      <c r="H282" s="14">
        <f>VLOOKUP(C282,'june-18'!$F$2:$J$52,5,0)</f>
        <v>1109</v>
      </c>
    </row>
    <row r="283" spans="2:8" s="7" customFormat="1" ht="13.5" customHeight="1">
      <c r="B283" s="21" t="s">
        <v>309</v>
      </c>
      <c r="C283" s="13" t="s">
        <v>233</v>
      </c>
      <c r="D283" s="13" t="s">
        <v>289</v>
      </c>
      <c r="E283" s="13" t="s">
        <v>297</v>
      </c>
      <c r="F283" s="59">
        <f>VLOOKUP(C283,'Apr-18'!$F$2:$J$52,5,0)</f>
        <v>3675</v>
      </c>
      <c r="G283" s="13">
        <f>VLOOKUP(C283,'May-18'!$F$2:$J$53,5,0)</f>
        <v>3707</v>
      </c>
      <c r="H283" s="13">
        <f>VLOOKUP(C283,'june-18'!$F$2:$J$52,5,0)</f>
        <v>3984</v>
      </c>
    </row>
    <row r="284" spans="2:8" s="7" customFormat="1" ht="13.5" customHeight="1">
      <c r="B284" s="21" t="s">
        <v>310</v>
      </c>
      <c r="C284" s="13" t="s">
        <v>235</v>
      </c>
      <c r="D284" s="13" t="s">
        <v>289</v>
      </c>
      <c r="E284" s="13" t="s">
        <v>297</v>
      </c>
      <c r="F284" s="13">
        <f>VLOOKUP(C284,'Apr-18'!$F$2:$J$52,5,0)</f>
        <v>4392</v>
      </c>
      <c r="G284" s="13">
        <f>VLOOKUP(C284,'May-18'!$F$2:$J$53,5,0)</f>
        <v>4357</v>
      </c>
      <c r="H284" s="13">
        <f>VLOOKUP(C284,'june-18'!$F$2:$J$52,5,0)</f>
        <v>4478</v>
      </c>
    </row>
    <row r="285" spans="2:8" s="7" customFormat="1" ht="13.5" customHeight="1">
      <c r="B285" s="22" t="s">
        <v>311</v>
      </c>
      <c r="C285" s="14" t="s">
        <v>241</v>
      </c>
      <c r="D285" s="14" t="s">
        <v>289</v>
      </c>
      <c r="E285" s="14" t="s">
        <v>297</v>
      </c>
      <c r="F285" s="14">
        <f>VLOOKUP(C285,'Apr-18'!$F$2:$J$52,5,0)</f>
        <v>1406</v>
      </c>
      <c r="G285" s="14">
        <f>VLOOKUP(C285,'May-18'!$F$2:$J$53,5,0)</f>
        <v>1404</v>
      </c>
      <c r="H285" s="14">
        <f>VLOOKUP(C285,'june-18'!$F$2:$J$52,5,0)</f>
        <v>1477</v>
      </c>
    </row>
    <row r="286" spans="2:8" s="7" customFormat="1" ht="13.5" customHeight="1">
      <c r="B286" s="21" t="s">
        <v>312</v>
      </c>
      <c r="C286" s="13" t="s">
        <v>216</v>
      </c>
      <c r="D286" s="13" t="s">
        <v>290</v>
      </c>
      <c r="E286" s="13" t="s">
        <v>298</v>
      </c>
      <c r="F286" s="59">
        <f>VLOOKUP(C286,'Apr-18'!$F$2:$J$52,5,0)</f>
        <v>184</v>
      </c>
      <c r="G286" s="13">
        <f>VLOOKUP(C286,'May-18'!$F$2:$J$53,5,0)</f>
        <v>185</v>
      </c>
      <c r="H286" s="13">
        <f>VLOOKUP(C286,'june-18'!$F$2:$J$52,5,0)</f>
        <v>186</v>
      </c>
    </row>
    <row r="287" spans="2:8" s="7" customFormat="1" ht="13.5" customHeight="1">
      <c r="B287" s="21" t="s">
        <v>313</v>
      </c>
      <c r="C287" s="13" t="s">
        <v>217</v>
      </c>
      <c r="D287" s="13" t="s">
        <v>290</v>
      </c>
      <c r="E287" s="13" t="s">
        <v>298</v>
      </c>
      <c r="F287" s="13">
        <f>VLOOKUP(C287,'Apr-18'!$F$2:$J$52,5,0)</f>
        <v>298</v>
      </c>
      <c r="G287" s="13">
        <f>VLOOKUP(C287,'May-18'!$F$2:$J$53,5,0)</f>
        <v>302</v>
      </c>
      <c r="H287" s="13">
        <f>VLOOKUP(C287,'june-18'!$F$2:$J$52,5,0)</f>
        <v>310</v>
      </c>
    </row>
    <row r="288" spans="2:8" s="7" customFormat="1" ht="13.5" customHeight="1">
      <c r="B288" s="21" t="s">
        <v>314</v>
      </c>
      <c r="C288" s="13" t="s">
        <v>225</v>
      </c>
      <c r="D288" s="13" t="s">
        <v>290</v>
      </c>
      <c r="E288" s="13" t="s">
        <v>298</v>
      </c>
      <c r="F288" s="13">
        <f>VLOOKUP(C288,'Apr-18'!$F$2:$J$52,5,0)</f>
        <v>1417</v>
      </c>
      <c r="G288" s="13">
        <f>VLOOKUP(C288,'May-18'!$F$2:$J$53,5,0)</f>
        <v>1420</v>
      </c>
      <c r="H288" s="13">
        <f>VLOOKUP(C288,'june-18'!$F$2:$J$52,5,0)</f>
        <v>1355</v>
      </c>
    </row>
    <row r="289" spans="2:8" s="7" customFormat="1" ht="13.5" customHeight="1">
      <c r="B289" s="21" t="s">
        <v>315</v>
      </c>
      <c r="C289" s="13" t="s">
        <v>238</v>
      </c>
      <c r="D289" s="13" t="s">
        <v>290</v>
      </c>
      <c r="E289" s="13" t="s">
        <v>298</v>
      </c>
      <c r="F289" s="13">
        <f>VLOOKUP(C289,'Apr-18'!$F$2:$J$52,5,0)</f>
        <v>657</v>
      </c>
      <c r="G289" s="13">
        <f>VLOOKUP(C289,'May-18'!$F$2:$J$53,5,0)</f>
        <v>657</v>
      </c>
      <c r="H289" s="13">
        <f>VLOOKUP(C289,'june-18'!$F$2:$J$52,5,0)</f>
        <v>672</v>
      </c>
    </row>
    <row r="290" spans="2:8" s="7" customFormat="1" ht="13.5" customHeight="1">
      <c r="B290" s="22" t="s">
        <v>316</v>
      </c>
      <c r="C290" s="14" t="s">
        <v>252</v>
      </c>
      <c r="D290" s="14" t="s">
        <v>290</v>
      </c>
      <c r="E290" s="14" t="s">
        <v>298</v>
      </c>
      <c r="F290" s="14">
        <f>VLOOKUP(C290,'Apr-18'!$F$2:$J$52,5,0)</f>
        <v>884</v>
      </c>
      <c r="G290" s="14">
        <f>VLOOKUP(C290,'May-18'!$F$2:$J$53,5,0)</f>
        <v>908</v>
      </c>
      <c r="H290" s="14">
        <f>VLOOKUP(C290,'june-18'!$F$2:$J$52,5,0)</f>
        <v>936</v>
      </c>
    </row>
    <row r="291" spans="2:8" s="7" customFormat="1" ht="13.5" customHeight="1">
      <c r="B291" s="21" t="s">
        <v>317</v>
      </c>
      <c r="C291" s="13" t="s">
        <v>218</v>
      </c>
      <c r="D291" s="13" t="s">
        <v>291</v>
      </c>
      <c r="E291" s="13" t="s">
        <v>298</v>
      </c>
      <c r="F291" s="59">
        <f>VLOOKUP(C291,'Apr-18'!$F$2:$J$52,5,0)</f>
        <v>57</v>
      </c>
      <c r="G291" s="13">
        <f>VLOOKUP(C291,'May-18'!$F$2:$J$53,5,0)</f>
        <v>64</v>
      </c>
      <c r="H291" s="13">
        <f>VLOOKUP(C291,'june-18'!$F$2:$J$52,5,0)</f>
        <v>61</v>
      </c>
    </row>
    <row r="292" spans="2:8" s="7" customFormat="1" ht="13.5" customHeight="1">
      <c r="B292" s="21" t="s">
        <v>318</v>
      </c>
      <c r="C292" s="13" t="s">
        <v>219</v>
      </c>
      <c r="D292" s="13" t="s">
        <v>291</v>
      </c>
      <c r="E292" s="13" t="s">
        <v>298</v>
      </c>
      <c r="F292" s="13">
        <f>VLOOKUP(C292,'Apr-18'!$F$2:$J$52,5,0)</f>
        <v>322</v>
      </c>
      <c r="G292" s="13">
        <f>VLOOKUP(C292,'May-18'!$F$2:$J$53,5,0)</f>
        <v>322</v>
      </c>
      <c r="H292" s="13">
        <f>VLOOKUP(C292,'june-18'!$F$2:$J$52,5,0)</f>
        <v>189</v>
      </c>
    </row>
    <row r="293" spans="2:8" s="7" customFormat="1" ht="13.5" customHeight="1">
      <c r="B293" s="21" t="s">
        <v>319</v>
      </c>
      <c r="C293" s="13" t="s">
        <v>226</v>
      </c>
      <c r="D293" s="13" t="s">
        <v>291</v>
      </c>
      <c r="E293" s="13" t="s">
        <v>298</v>
      </c>
      <c r="F293" s="13">
        <f>VLOOKUP(C293,'Apr-18'!$F$2:$J$52,5,0)</f>
        <v>415</v>
      </c>
      <c r="G293" s="13">
        <f>VLOOKUP(C293,'May-18'!$F$2:$J$53,5,0)</f>
        <v>428</v>
      </c>
      <c r="H293" s="13">
        <f>VLOOKUP(C293,'june-18'!$F$2:$J$52,5,0)</f>
        <v>435</v>
      </c>
    </row>
    <row r="294" spans="2:8" s="7" customFormat="1" ht="13.5" customHeight="1">
      <c r="B294" s="21" t="s">
        <v>320</v>
      </c>
      <c r="C294" s="13" t="s">
        <v>228</v>
      </c>
      <c r="D294" s="13" t="s">
        <v>291</v>
      </c>
      <c r="E294" s="13" t="s">
        <v>298</v>
      </c>
      <c r="F294" s="13">
        <f>VLOOKUP(C294,'Apr-18'!$F$2:$J$52,5,0)</f>
        <v>1439</v>
      </c>
      <c r="G294" s="13">
        <f>VLOOKUP(C294,'May-18'!$F$2:$J$53,5,0)</f>
        <v>1457</v>
      </c>
      <c r="H294" s="13">
        <f>VLOOKUP(C294,'june-18'!$F$2:$J$52,5,0)</f>
        <v>1621</v>
      </c>
    </row>
    <row r="295" spans="2:8" s="7" customFormat="1" ht="13.5" customHeight="1">
      <c r="B295" s="21" t="s">
        <v>321</v>
      </c>
      <c r="C295" s="13" t="s">
        <v>230</v>
      </c>
      <c r="D295" s="13" t="s">
        <v>291</v>
      </c>
      <c r="E295" s="13" t="s">
        <v>298</v>
      </c>
      <c r="F295" s="13">
        <f>VLOOKUP(C295,'Apr-18'!$F$2:$J$52,5,0)</f>
        <v>32</v>
      </c>
      <c r="G295" s="13">
        <f>VLOOKUP(C295,'May-18'!$F$2:$J$53,5,0)</f>
        <v>33</v>
      </c>
      <c r="H295" s="13">
        <f>VLOOKUP(C295,'june-18'!$F$2:$J$52,5,0)</f>
        <v>37</v>
      </c>
    </row>
    <row r="296" spans="2:8" s="7" customFormat="1" ht="13.5" customHeight="1">
      <c r="B296" s="21" t="s">
        <v>322</v>
      </c>
      <c r="C296" s="13" t="s">
        <v>237</v>
      </c>
      <c r="D296" s="13" t="s">
        <v>291</v>
      </c>
      <c r="E296" s="13" t="s">
        <v>298</v>
      </c>
      <c r="F296" s="13">
        <f>VLOOKUP(C296,'Apr-18'!$F$2:$J$52,5,0)</f>
        <v>14</v>
      </c>
      <c r="G296" s="13">
        <f>VLOOKUP(C296,'May-18'!$F$2:$J$53,5,0)</f>
        <v>0</v>
      </c>
      <c r="H296" s="13">
        <f>VLOOKUP(C296,'june-18'!$F$2:$J$52,5,0)</f>
        <v>14</v>
      </c>
    </row>
    <row r="297" spans="2:8" s="7" customFormat="1" ht="13.5" customHeight="1">
      <c r="B297" s="22" t="s">
        <v>323</v>
      </c>
      <c r="C297" s="14" t="s">
        <v>244</v>
      </c>
      <c r="D297" s="14" t="s">
        <v>291</v>
      </c>
      <c r="E297" s="14" t="s">
        <v>298</v>
      </c>
      <c r="F297" s="14">
        <f>VLOOKUP(C297,'Apr-18'!$F$2:$J$52,5,0)</f>
        <v>327</v>
      </c>
      <c r="G297" s="14">
        <f>VLOOKUP(C297,'May-18'!$F$2:$J$53,5,0)</f>
        <v>322</v>
      </c>
      <c r="H297" s="14">
        <f>VLOOKUP(C297,'june-18'!$F$2:$J$52,5,0)</f>
        <v>324</v>
      </c>
    </row>
    <row r="298" spans="2:8" s="7" customFormat="1" ht="13.5" customHeight="1">
      <c r="B298" s="21" t="s">
        <v>324</v>
      </c>
      <c r="C298" s="13" t="s">
        <v>212</v>
      </c>
      <c r="D298" s="13" t="s">
        <v>292</v>
      </c>
      <c r="E298" s="13" t="s">
        <v>299</v>
      </c>
      <c r="F298" s="59">
        <f>VLOOKUP(C298,'Apr-18'!$F$2:$J$52,5,0)</f>
        <v>952</v>
      </c>
      <c r="G298" s="13">
        <f>VLOOKUP(C298,'May-18'!$F$2:$J$53,5,0)</f>
        <v>849</v>
      </c>
      <c r="H298" s="13">
        <f>VLOOKUP(C298,'june-18'!$F$2:$J$52,5,0)</f>
        <v>1332</v>
      </c>
    </row>
    <row r="299" spans="2:8" s="7" customFormat="1" ht="13.5" customHeight="1">
      <c r="B299" s="21" t="s">
        <v>325</v>
      </c>
      <c r="C299" s="13" t="s">
        <v>213</v>
      </c>
      <c r="D299" s="13" t="s">
        <v>292</v>
      </c>
      <c r="E299" s="13" t="s">
        <v>299</v>
      </c>
      <c r="F299" s="13">
        <f>VLOOKUP(C299,'Apr-18'!$F$2:$J$52,5,0)</f>
        <v>43481</v>
      </c>
      <c r="G299" s="13">
        <f>VLOOKUP(C299,'May-18'!$F$2:$J$53,5,0)</f>
        <v>47597</v>
      </c>
      <c r="H299" s="13">
        <f>VLOOKUP(C299,'june-18'!$F$2:$J$52,5,0)</f>
        <v>50710</v>
      </c>
    </row>
    <row r="300" spans="2:8" s="7" customFormat="1" ht="13.5" customHeight="1">
      <c r="B300" s="21" t="s">
        <v>326</v>
      </c>
      <c r="C300" s="13" t="s">
        <v>65</v>
      </c>
      <c r="D300" s="13" t="s">
        <v>292</v>
      </c>
      <c r="E300" s="13" t="s">
        <v>299</v>
      </c>
      <c r="F300" s="13">
        <f>VLOOKUP(C300,'Apr-18'!$F$2:$J$52,5,0)</f>
        <v>2161</v>
      </c>
      <c r="G300" s="13">
        <f>VLOOKUP(C300,'May-18'!$F$2:$J$53,5,0)</f>
        <v>2381</v>
      </c>
      <c r="H300" s="13">
        <f>VLOOKUP(C300,'june-18'!$F$2:$J$52,5,0)</f>
        <v>2387</v>
      </c>
    </row>
    <row r="301" spans="2:8" s="7" customFormat="1" ht="13.5" customHeight="1">
      <c r="B301" s="21" t="s">
        <v>327</v>
      </c>
      <c r="C301" s="13" t="s">
        <v>223</v>
      </c>
      <c r="D301" s="13" t="s">
        <v>292</v>
      </c>
      <c r="E301" s="13" t="s">
        <v>299</v>
      </c>
      <c r="F301" s="13">
        <f>VLOOKUP(C301,'Apr-18'!$F$2:$J$52,5,0)</f>
        <v>1552</v>
      </c>
      <c r="G301" s="13">
        <f>VLOOKUP(C301,'May-18'!$F$2:$J$53,5,0)</f>
        <v>1614</v>
      </c>
      <c r="H301" s="13">
        <f>VLOOKUP(C301,'june-18'!$F$2:$J$52,5,0)</f>
        <v>1952</v>
      </c>
    </row>
    <row r="302" spans="2:8" s="7" customFormat="1" ht="13.5" customHeight="1">
      <c r="B302" s="21" t="s">
        <v>328</v>
      </c>
      <c r="C302" s="13" t="s">
        <v>236</v>
      </c>
      <c r="D302" s="13" t="s">
        <v>292</v>
      </c>
      <c r="E302" s="13" t="s">
        <v>299</v>
      </c>
      <c r="F302" s="13">
        <f>VLOOKUP(C302,'Apr-18'!$F$2:$J$52,5,0)</f>
        <v>6051</v>
      </c>
      <c r="G302" s="13">
        <f>VLOOKUP(C302,'May-18'!$F$2:$J$53,5,0)</f>
        <v>5956</v>
      </c>
      <c r="H302" s="13">
        <f>VLOOKUP(C302,'june-18'!$F$2:$J$52,5,0)</f>
        <v>7028</v>
      </c>
    </row>
    <row r="303" spans="2:8" s="7" customFormat="1" ht="13.5" customHeight="1">
      <c r="B303" s="21" t="s">
        <v>329</v>
      </c>
      <c r="C303" s="13" t="s">
        <v>243</v>
      </c>
      <c r="D303" s="13" t="s">
        <v>292</v>
      </c>
      <c r="E303" s="13" t="s">
        <v>299</v>
      </c>
      <c r="F303" s="13">
        <f>VLOOKUP(C303,'Apr-18'!$F$2:$J$52,5,0)</f>
        <v>6177</v>
      </c>
      <c r="G303" s="13">
        <f>VLOOKUP(C303,'May-18'!$F$2:$J$53,5,0)</f>
        <v>6555</v>
      </c>
      <c r="H303" s="13">
        <f>VLOOKUP(C303,'june-18'!$F$2:$J$52,5,0)</f>
        <v>8312</v>
      </c>
    </row>
    <row r="304" spans="2:8" s="7" customFormat="1" ht="13.5" customHeight="1">
      <c r="B304" s="21" t="s">
        <v>330</v>
      </c>
      <c r="C304" s="13" t="s">
        <v>249</v>
      </c>
      <c r="D304" s="13" t="s">
        <v>292</v>
      </c>
      <c r="E304" s="13" t="s">
        <v>299</v>
      </c>
      <c r="F304" s="13">
        <f>VLOOKUP(C304,'Apr-18'!$F$2:$J$52,5,0)</f>
        <v>1721</v>
      </c>
      <c r="G304" s="13">
        <f>VLOOKUP(C304,'May-18'!$F$2:$J$53,5,0)</f>
        <v>1708</v>
      </c>
      <c r="H304" s="13">
        <f>VLOOKUP(C304,'june-18'!$F$2:$J$52,5,0)</f>
        <v>2135</v>
      </c>
    </row>
    <row r="305" spans="2:8" s="7" customFormat="1" ht="13.5" customHeight="1">
      <c r="B305" s="21" t="s">
        <v>358</v>
      </c>
      <c r="C305" s="13" t="s">
        <v>357</v>
      </c>
      <c r="D305" s="13" t="s">
        <v>292</v>
      </c>
      <c r="E305" s="13" t="s">
        <v>299</v>
      </c>
      <c r="F305" s="13">
        <f>VLOOKUP(C305,'Apr-18'!$F$2:$J$52,5,0)</f>
        <v>712</v>
      </c>
      <c r="G305" s="13">
        <f>VLOOKUP(C305,'May-18'!$F$2:$J$53,5,0)</f>
        <v>756</v>
      </c>
      <c r="H305" s="13">
        <f>VLOOKUP(C305,'june-18'!$F$2:$J$52,5,0)</f>
        <v>810</v>
      </c>
    </row>
    <row r="306" spans="2:8" s="7" customFormat="1" ht="13.5" customHeight="1">
      <c r="B306" s="22" t="s">
        <v>331</v>
      </c>
      <c r="C306" s="14" t="s">
        <v>251</v>
      </c>
      <c r="D306" s="14" t="s">
        <v>292</v>
      </c>
      <c r="E306" s="14" t="s">
        <v>299</v>
      </c>
      <c r="F306" s="14">
        <f>VLOOKUP(C306,'Apr-18'!$F$2:$J$52,5,0)</f>
        <v>639</v>
      </c>
      <c r="G306" s="14">
        <f>VLOOKUP(C306,'May-18'!$F$2:$J$53,5,0)</f>
        <v>637</v>
      </c>
      <c r="H306" s="14">
        <f>VLOOKUP(C306,'june-18'!$F$2:$J$52,5,0)</f>
        <v>673</v>
      </c>
    </row>
    <row r="307" spans="2:8" s="7" customFormat="1" ht="13.5" customHeight="1">
      <c r="B307" s="21" t="s">
        <v>332</v>
      </c>
      <c r="C307" s="13" t="s">
        <v>205</v>
      </c>
      <c r="D307" s="13" t="s">
        <v>293</v>
      </c>
      <c r="E307" s="13" t="s">
        <v>299</v>
      </c>
      <c r="F307" s="59">
        <f>VLOOKUP(C307,'Apr-18'!$F$2:$J$52,5,0)</f>
        <v>3508</v>
      </c>
      <c r="G307" s="13">
        <f>VLOOKUP(C307,'May-18'!$F$2:$J$53,5,0)</f>
        <v>3774</v>
      </c>
      <c r="H307" s="13">
        <f>VLOOKUP(C307,'june-18'!$F$2:$J$52,5,0)</f>
        <v>4497</v>
      </c>
    </row>
    <row r="308" spans="2:8" s="7" customFormat="1" ht="13.5" customHeight="1">
      <c r="B308" s="21" t="s">
        <v>333</v>
      </c>
      <c r="C308" s="13" t="s">
        <v>220</v>
      </c>
      <c r="D308" s="13" t="s">
        <v>293</v>
      </c>
      <c r="E308" s="13" t="s">
        <v>299</v>
      </c>
      <c r="F308" s="13">
        <f>VLOOKUP(C308,'Apr-18'!$F$2:$J$52,5,0)</f>
        <v>319</v>
      </c>
      <c r="G308" s="13">
        <f>VLOOKUP(C308,'May-18'!$F$2:$J$53,5,0)</f>
        <v>341</v>
      </c>
      <c r="H308" s="13">
        <f>VLOOKUP(C308,'june-18'!$F$2:$J$52,5,0)</f>
        <v>293</v>
      </c>
    </row>
    <row r="309" spans="2:8" s="7" customFormat="1" ht="13.5" customHeight="1">
      <c r="B309" s="21" t="s">
        <v>334</v>
      </c>
      <c r="C309" s="13" t="s">
        <v>227</v>
      </c>
      <c r="D309" s="13" t="s">
        <v>293</v>
      </c>
      <c r="E309" s="13" t="s">
        <v>299</v>
      </c>
      <c r="F309" s="13">
        <f>VLOOKUP(C309,'Apr-18'!$F$2:$J$52,5,0)</f>
        <v>486</v>
      </c>
      <c r="G309" s="13">
        <f>VLOOKUP(C309,'May-18'!$F$2:$J$53,5,0)</f>
        <v>520</v>
      </c>
      <c r="H309" s="13">
        <f>VLOOKUP(C309,'june-18'!$F$2:$J$52,5,0)</f>
        <v>508</v>
      </c>
    </row>
    <row r="310" spans="2:8" s="7" customFormat="1" ht="13.5" customHeight="1">
      <c r="B310" s="22" t="s">
        <v>335</v>
      </c>
      <c r="C310" s="14" t="s">
        <v>245</v>
      </c>
      <c r="D310" s="14" t="s">
        <v>293</v>
      </c>
      <c r="E310" s="14" t="s">
        <v>299</v>
      </c>
      <c r="F310" s="14">
        <f>VLOOKUP(C310,'Apr-18'!$F$2:$J$52,5,0)</f>
        <v>4707</v>
      </c>
      <c r="G310" s="14">
        <f>VLOOKUP(C310,'May-18'!$F$2:$J$53,5,0)</f>
        <v>4930</v>
      </c>
      <c r="H310" s="14">
        <f>VLOOKUP(C310,'june-18'!$F$2:$J$52,5,0)</f>
        <v>5179</v>
      </c>
    </row>
    <row r="311" spans="2:8" s="7" customFormat="1" ht="13.5" customHeight="1">
      <c r="B311" s="21" t="s">
        <v>336</v>
      </c>
      <c r="C311" s="13" t="s">
        <v>208</v>
      </c>
      <c r="D311" s="13" t="s">
        <v>294</v>
      </c>
      <c r="E311" s="13" t="s">
        <v>299</v>
      </c>
      <c r="F311" s="59">
        <f>VLOOKUP(C311,'Apr-18'!$F$2:$J$52,5,0)</f>
        <v>458</v>
      </c>
      <c r="G311" s="13">
        <f>VLOOKUP(C311,'May-18'!$F$2:$J$53,5,0)</f>
        <v>478</v>
      </c>
      <c r="H311" s="13">
        <f>VLOOKUP(C311,'june-18'!$F$2:$J$52,5,0)</f>
        <v>503</v>
      </c>
    </row>
    <row r="312" spans="2:8" s="7" customFormat="1" ht="13.5" customHeight="1">
      <c r="B312" s="21" t="s">
        <v>337</v>
      </c>
      <c r="C312" s="13" t="s">
        <v>221</v>
      </c>
      <c r="D312" s="13" t="s">
        <v>294</v>
      </c>
      <c r="E312" s="13" t="s">
        <v>299</v>
      </c>
      <c r="F312" s="13">
        <f>VLOOKUP(C312,'Apr-18'!$F$2:$J$52,5,0)</f>
        <v>1007</v>
      </c>
      <c r="G312" s="13">
        <f>VLOOKUP(C312,'May-18'!$F$2:$J$53,5,0)</f>
        <v>1027</v>
      </c>
      <c r="H312" s="13">
        <f>VLOOKUP(C312,'june-18'!$F$2:$J$52,5,0)</f>
        <v>1048</v>
      </c>
    </row>
    <row r="313" spans="2:8" s="7" customFormat="1" ht="13.5" customHeight="1">
      <c r="B313" s="21" t="s">
        <v>338</v>
      </c>
      <c r="C313" s="13" t="s">
        <v>239</v>
      </c>
      <c r="D313" s="13" t="s">
        <v>294</v>
      </c>
      <c r="E313" s="13" t="s">
        <v>299</v>
      </c>
      <c r="F313" s="13">
        <f>VLOOKUP(C313,'Apr-18'!$F$2:$J$52,5,0)</f>
        <v>309</v>
      </c>
      <c r="G313" s="13">
        <f>VLOOKUP(C313,'May-18'!$F$2:$J$53,5,0)</f>
        <v>321</v>
      </c>
      <c r="H313" s="13">
        <f>VLOOKUP(C313,'june-18'!$F$2:$J$52,5,0)</f>
        <v>321</v>
      </c>
    </row>
    <row r="314" spans="2:8" s="7" customFormat="1" ht="13.5" customHeight="1">
      <c r="B314" s="22" t="s">
        <v>339</v>
      </c>
      <c r="C314" s="14" t="s">
        <v>246</v>
      </c>
      <c r="D314" s="14" t="s">
        <v>294</v>
      </c>
      <c r="E314" s="14" t="s">
        <v>299</v>
      </c>
      <c r="F314" s="14">
        <f>VLOOKUP(C314,'Apr-18'!$F$2:$J$52,5,0)</f>
        <v>6304</v>
      </c>
      <c r="G314" s="14">
        <f>VLOOKUP(C314,'May-18'!$F$2:$J$53,5,0)</f>
        <v>6548</v>
      </c>
      <c r="H314" s="14">
        <f>VLOOKUP(C314,'june-18'!$F$2:$J$52,5,0)</f>
        <v>7302</v>
      </c>
    </row>
    <row r="315" spans="2:8" s="7" customFormat="1" ht="13.5" customHeight="1">
      <c r="B315" s="21" t="s">
        <v>340</v>
      </c>
      <c r="C315" s="13" t="s">
        <v>207</v>
      </c>
      <c r="D315" s="13" t="s">
        <v>295</v>
      </c>
      <c r="E315" s="13" t="s">
        <v>300</v>
      </c>
      <c r="F315" s="59">
        <f>VLOOKUP(C315,'Apr-18'!$F$2:$J$52,5,0)</f>
        <v>3280</v>
      </c>
      <c r="G315" s="13">
        <f>VLOOKUP(C315,'May-18'!$F$2:$J$53,5,0)</f>
        <v>3413</v>
      </c>
      <c r="H315" s="13">
        <f>VLOOKUP(C315,'june-18'!$F$2:$J$52,5,0)</f>
        <v>3564</v>
      </c>
    </row>
    <row r="316" spans="2:8" s="7" customFormat="1" ht="13.5" customHeight="1">
      <c r="B316" s="21" t="s">
        <v>341</v>
      </c>
      <c r="C316" s="13" t="s">
        <v>210</v>
      </c>
      <c r="D316" s="13" t="s">
        <v>295</v>
      </c>
      <c r="E316" s="13" t="s">
        <v>300</v>
      </c>
      <c r="F316" s="13">
        <f>VLOOKUP(C316,'Apr-18'!$F$2:$J$52,5,0)</f>
        <v>9322</v>
      </c>
      <c r="G316" s="13">
        <f>VLOOKUP(C316,'May-18'!$F$2:$J$53,5,0)</f>
        <v>9738</v>
      </c>
      <c r="H316" s="13">
        <f>VLOOKUP(C316,'june-18'!$F$2:$J$52,5,0)</f>
        <v>10747</v>
      </c>
    </row>
    <row r="317" spans="2:8" s="7" customFormat="1" ht="13.5" customHeight="1">
      <c r="B317" s="21" t="s">
        <v>342</v>
      </c>
      <c r="C317" s="13" t="s">
        <v>215</v>
      </c>
      <c r="D317" s="13" t="s">
        <v>295</v>
      </c>
      <c r="E317" s="13" t="s">
        <v>300</v>
      </c>
      <c r="F317" s="13">
        <f>VLOOKUP(C317,'Apr-18'!$F$2:$J$52,5,0)</f>
        <v>1145</v>
      </c>
      <c r="G317" s="13">
        <f>VLOOKUP(C317,'May-18'!$F$2:$J$53,5,0)</f>
        <v>1180</v>
      </c>
      <c r="H317" s="13">
        <f>VLOOKUP(C317,'june-18'!$F$2:$J$52,5,0)</f>
        <v>1201</v>
      </c>
    </row>
    <row r="318" spans="2:8" s="7" customFormat="1" ht="13.5" customHeight="1">
      <c r="B318" s="21" t="s">
        <v>343</v>
      </c>
      <c r="C318" s="13" t="s">
        <v>229</v>
      </c>
      <c r="D318" s="13" t="s">
        <v>295</v>
      </c>
      <c r="E318" s="13" t="s">
        <v>300</v>
      </c>
      <c r="F318" s="13">
        <f>VLOOKUP(C318,'Apr-18'!$F$2:$J$52,5,0)</f>
        <v>1034</v>
      </c>
      <c r="G318" s="13">
        <f>VLOOKUP(C318,'May-18'!$F$2:$J$53,5,0)</f>
        <v>1042</v>
      </c>
      <c r="H318" s="13">
        <f>VLOOKUP(C318,'june-18'!$F$2:$J$52,5,0)</f>
        <v>974</v>
      </c>
    </row>
    <row r="319" spans="2:8" s="7" customFormat="1" ht="13.5" customHeight="1">
      <c r="B319" s="21" t="s">
        <v>344</v>
      </c>
      <c r="C319" s="31" t="s">
        <v>231</v>
      </c>
      <c r="D319" s="13" t="s">
        <v>295</v>
      </c>
      <c r="E319" s="13" t="s">
        <v>300</v>
      </c>
      <c r="F319" s="13">
        <f>VLOOKUP(C319,'Apr-18'!$F$2:$J$52,5,0)</f>
        <v>1105</v>
      </c>
      <c r="G319" s="13">
        <f>VLOOKUP(C319,'May-18'!$F$2:$J$53,5,0)</f>
        <v>1126</v>
      </c>
      <c r="H319" s="13">
        <f>VLOOKUP(C319,'june-18'!$F$2:$J$52,5,0)</f>
        <v>1273</v>
      </c>
    </row>
    <row r="320" spans="2:8" s="7" customFormat="1" ht="13.5" customHeight="1">
      <c r="B320" s="21" t="s">
        <v>345</v>
      </c>
      <c r="C320" s="31" t="s">
        <v>234</v>
      </c>
      <c r="D320" s="13" t="s">
        <v>295</v>
      </c>
      <c r="E320" s="13" t="s">
        <v>300</v>
      </c>
      <c r="F320" s="13">
        <f>VLOOKUP(C320,'Apr-18'!$F$2:$J$52,5,0)</f>
        <v>1268</v>
      </c>
      <c r="G320" s="13">
        <f>VLOOKUP(C320,'May-18'!$F$2:$J$53,5,0)</f>
        <v>1289</v>
      </c>
      <c r="H320" s="13">
        <f>VLOOKUP(C320,'june-18'!$F$2:$J$52,5,0)</f>
        <v>1224</v>
      </c>
    </row>
    <row r="321" spans="2:8" s="7" customFormat="1" ht="13.5" customHeight="1">
      <c r="B321" s="21" t="s">
        <v>346</v>
      </c>
      <c r="C321" s="13" t="s">
        <v>247</v>
      </c>
      <c r="D321" s="13" t="s">
        <v>295</v>
      </c>
      <c r="E321" s="13" t="s">
        <v>300</v>
      </c>
      <c r="F321" s="13">
        <f>VLOOKUP(C321,'Apr-18'!$F$2:$J$52,5,0)</f>
        <v>3090</v>
      </c>
      <c r="G321" s="13">
        <f>VLOOKUP(C321,'May-18'!$F$2:$J$53,5,0)</f>
        <v>3119</v>
      </c>
      <c r="H321" s="13">
        <f>VLOOKUP(C321,'june-18'!$F$2:$J$52,5,0)</f>
        <v>3216</v>
      </c>
    </row>
    <row r="322" spans="2:8" s="7" customFormat="1" ht="13.5" customHeight="1">
      <c r="B322" s="22" t="s">
        <v>347</v>
      </c>
      <c r="C322" s="14" t="s">
        <v>253</v>
      </c>
      <c r="D322" s="14" t="s">
        <v>295</v>
      </c>
      <c r="E322" s="14" t="s">
        <v>300</v>
      </c>
      <c r="F322" s="14">
        <f>VLOOKUP(C322,'Apr-18'!$F$2:$J$52,5,0)</f>
        <v>678</v>
      </c>
      <c r="G322" s="14">
        <f>VLOOKUP(C322,'May-18'!$F$2:$J$53,5,0)</f>
        <v>709</v>
      </c>
      <c r="H322" s="14">
        <f>VLOOKUP(C322,'june-18'!$F$2:$J$52,5,0)</f>
        <v>682</v>
      </c>
    </row>
    <row r="323" spans="2:8" s="7" customFormat="1" ht="13.5" customHeight="1">
      <c r="B323" s="21" t="s">
        <v>348</v>
      </c>
      <c r="C323" s="13" t="s">
        <v>206</v>
      </c>
      <c r="D323" s="13" t="s">
        <v>296</v>
      </c>
      <c r="E323" s="13" t="s">
        <v>300</v>
      </c>
      <c r="F323" s="59">
        <f>VLOOKUP(C323,'Apr-18'!$F$2:$J$52,5,0)</f>
        <v>559</v>
      </c>
      <c r="G323" s="13">
        <f>VLOOKUP(C323,'May-18'!$F$2:$J$53,5,0)</f>
        <v>573</v>
      </c>
      <c r="H323" s="13">
        <f>VLOOKUP(C323,'june-18'!$F$2:$J$52,5,0)</f>
        <v>628</v>
      </c>
    </row>
    <row r="324" spans="2:8" s="7" customFormat="1" ht="13.5" customHeight="1">
      <c r="B324" s="21" t="s">
        <v>349</v>
      </c>
      <c r="C324" s="13" t="s">
        <v>209</v>
      </c>
      <c r="D324" s="13" t="s">
        <v>296</v>
      </c>
      <c r="E324" s="13" t="s">
        <v>300</v>
      </c>
      <c r="F324" s="13">
        <f>VLOOKUP(C324,'Apr-18'!$F$2:$J$52,5,0)</f>
        <v>16263</v>
      </c>
      <c r="G324" s="13">
        <f>VLOOKUP(C324,'May-18'!$F$2:$J$53,5,0)</f>
        <v>16386</v>
      </c>
      <c r="H324" s="13">
        <f>VLOOKUP(C324,'june-18'!$F$2:$J$52,5,0)</f>
        <v>17974</v>
      </c>
    </row>
    <row r="325" spans="2:8" s="7" customFormat="1" ht="13.5" customHeight="1">
      <c r="B325" s="21" t="s">
        <v>350</v>
      </c>
      <c r="C325" s="13" t="s">
        <v>214</v>
      </c>
      <c r="D325" s="13" t="s">
        <v>296</v>
      </c>
      <c r="E325" s="13" t="s">
        <v>300</v>
      </c>
      <c r="F325" s="13">
        <f>VLOOKUP(C325,'Apr-18'!$F$2:$J$52,5,0)</f>
        <v>8447</v>
      </c>
      <c r="G325" s="13">
        <f>VLOOKUP(C325,'May-18'!$F$2:$J$53,5,0)</f>
        <v>8557</v>
      </c>
      <c r="H325" s="13">
        <f>VLOOKUP(C325,'june-18'!$F$2:$J$52,5,0)</f>
        <v>9339</v>
      </c>
    </row>
    <row r="326" spans="2:8" s="7" customFormat="1" ht="13.5" customHeight="1">
      <c r="B326" s="21" t="s">
        <v>351</v>
      </c>
      <c r="C326" s="13" t="s">
        <v>240</v>
      </c>
      <c r="D326" s="13" t="s">
        <v>296</v>
      </c>
      <c r="E326" s="13" t="s">
        <v>300</v>
      </c>
      <c r="F326" s="13">
        <f>VLOOKUP(C326,'Apr-18'!$F$2:$J$52,5,0)</f>
        <v>3959</v>
      </c>
      <c r="G326" s="13">
        <f>VLOOKUP(C326,'May-18'!$F$2:$J$53,5,0)</f>
        <v>4025</v>
      </c>
      <c r="H326" s="13">
        <f>VLOOKUP(C326,'june-18'!$F$2:$J$52,5,0)</f>
        <v>4147</v>
      </c>
    </row>
    <row r="327" spans="2:8" s="7" customFormat="1" ht="13.5" customHeight="1">
      <c r="B327" s="22" t="s">
        <v>331</v>
      </c>
      <c r="C327" s="14" t="s">
        <v>250</v>
      </c>
      <c r="D327" s="14" t="s">
        <v>296</v>
      </c>
      <c r="E327" s="14" t="s">
        <v>300</v>
      </c>
      <c r="F327" s="14">
        <f>VLOOKUP(C327,'Apr-18'!$F$2:$J$52,5,0)</f>
        <v>2448</v>
      </c>
      <c r="G327" s="14">
        <f>VLOOKUP(C327,'May-18'!$F$2:$J$53,5,0)</f>
        <v>2494</v>
      </c>
      <c r="H327" s="14">
        <f>VLOOKUP(C327,'june-18'!$F$2:$J$52,5,0)</f>
        <v>2527</v>
      </c>
    </row>
    <row r="329" spans="2:8" ht="13.5" customHeight="1">
      <c r="B329" s="23"/>
      <c r="C329"/>
    </row>
    <row r="330" spans="2:8" ht="13.5" customHeight="1">
      <c r="B330" s="23"/>
      <c r="C330"/>
      <c r="D330" s="12" t="s">
        <v>257</v>
      </c>
      <c r="E330" s="12" t="s">
        <v>256</v>
      </c>
      <c r="F330" s="6">
        <f>F$2</f>
        <v>43216</v>
      </c>
      <c r="G330" s="6">
        <f t="shared" ref="G330:H330" si="9">G$2</f>
        <v>43249</v>
      </c>
      <c r="H330" s="6">
        <f t="shared" si="9"/>
        <v>43279</v>
      </c>
    </row>
    <row r="331" spans="2:8" s="7" customFormat="1" ht="13.5" customHeight="1">
      <c r="B331" s="23"/>
      <c r="C331"/>
      <c r="D331" s="13" t="s">
        <v>297</v>
      </c>
      <c r="E331" s="13" t="s">
        <v>288</v>
      </c>
      <c r="F331" s="13">
        <f>SUM(F277:F282)</f>
        <v>11009</v>
      </c>
      <c r="G331" s="13">
        <f>SUM(G277:G282)</f>
        <v>11344</v>
      </c>
      <c r="H331" s="13">
        <f>SUM(H277:H282)</f>
        <v>12254</v>
      </c>
    </row>
    <row r="332" spans="2:8" s="7" customFormat="1" ht="13.5" customHeight="1">
      <c r="B332" s="23"/>
      <c r="C332"/>
      <c r="D332" s="13" t="s">
        <v>297</v>
      </c>
      <c r="E332" s="13" t="s">
        <v>289</v>
      </c>
      <c r="F332" s="13">
        <f>SUM(F283:F285)</f>
        <v>9473</v>
      </c>
      <c r="G332" s="13">
        <f>SUM(G283:G285)</f>
        <v>9468</v>
      </c>
      <c r="H332" s="13">
        <f>SUM(H283:H285)</f>
        <v>9939</v>
      </c>
    </row>
    <row r="333" spans="2:8" s="7" customFormat="1" ht="13.5" customHeight="1">
      <c r="B333" s="23"/>
      <c r="C333"/>
      <c r="D333" s="13" t="s">
        <v>298</v>
      </c>
      <c r="E333" s="13" t="s">
        <v>290</v>
      </c>
      <c r="F333" s="13">
        <f>SUM(F286:F290)</f>
        <v>3440</v>
      </c>
      <c r="G333" s="13">
        <f>SUM(G286:G290)</f>
        <v>3472</v>
      </c>
      <c r="H333" s="13">
        <f>SUM(H286:H290)</f>
        <v>3459</v>
      </c>
    </row>
    <row r="334" spans="2:8" s="7" customFormat="1" ht="13.5" customHeight="1">
      <c r="B334" s="23"/>
      <c r="C334"/>
      <c r="D334" s="13" t="s">
        <v>298</v>
      </c>
      <c r="E334" s="13" t="s">
        <v>291</v>
      </c>
      <c r="F334" s="13">
        <f>SUM(F291:F297)</f>
        <v>2606</v>
      </c>
      <c r="G334" s="13">
        <f>SUM(G291:G297)</f>
        <v>2626</v>
      </c>
      <c r="H334" s="13">
        <f>SUM(H291:H297)</f>
        <v>2681</v>
      </c>
    </row>
    <row r="335" spans="2:8" s="7" customFormat="1" ht="13.5" customHeight="1">
      <c r="B335" s="23"/>
      <c r="C335"/>
      <c r="D335" s="13" t="s">
        <v>299</v>
      </c>
      <c r="E335" s="13" t="s">
        <v>292</v>
      </c>
      <c r="F335" s="13">
        <f>SUM(F298:F306)</f>
        <v>63446</v>
      </c>
      <c r="G335" s="13">
        <f>SUM(G298:G306)</f>
        <v>68053</v>
      </c>
      <c r="H335" s="13">
        <f>SUM(H298:H306)</f>
        <v>75339</v>
      </c>
    </row>
    <row r="336" spans="2:8" s="7" customFormat="1" ht="13.5" customHeight="1">
      <c r="B336" s="23"/>
      <c r="C336"/>
      <c r="D336" s="13" t="s">
        <v>299</v>
      </c>
      <c r="E336" s="13" t="s">
        <v>293</v>
      </c>
      <c r="F336" s="13">
        <f>SUM(F307:F310)</f>
        <v>9020</v>
      </c>
      <c r="G336" s="13">
        <f>SUM(G307:G310)</f>
        <v>9565</v>
      </c>
      <c r="H336" s="13">
        <f>SUM(H307:H310)</f>
        <v>10477</v>
      </c>
    </row>
    <row r="337" spans="2:8" s="7" customFormat="1" ht="13.5" customHeight="1">
      <c r="B337" s="23"/>
      <c r="C337"/>
      <c r="D337" s="13" t="s">
        <v>299</v>
      </c>
      <c r="E337" s="13" t="s">
        <v>294</v>
      </c>
      <c r="F337" s="13">
        <f>SUM(F311:F314)</f>
        <v>8078</v>
      </c>
      <c r="G337" s="13">
        <f>SUM(G311:G314)</f>
        <v>8374</v>
      </c>
      <c r="H337" s="13">
        <f>SUM(H311:H314)</f>
        <v>9174</v>
      </c>
    </row>
    <row r="338" spans="2:8" s="7" customFormat="1" ht="13.5" customHeight="1">
      <c r="B338" s="23"/>
      <c r="C338"/>
      <c r="D338" s="13" t="s">
        <v>300</v>
      </c>
      <c r="E338" s="13" t="s">
        <v>295</v>
      </c>
      <c r="F338" s="13">
        <f>SUM(F315:F322)</f>
        <v>20922</v>
      </c>
      <c r="G338" s="13">
        <f>SUM(G315:G322)</f>
        <v>21616</v>
      </c>
      <c r="H338" s="13">
        <f>SUM(H315:H322)</f>
        <v>22881</v>
      </c>
    </row>
    <row r="339" spans="2:8" s="7" customFormat="1" ht="13.5" customHeight="1">
      <c r="B339" s="23"/>
      <c r="C339"/>
      <c r="D339" s="13" t="s">
        <v>300</v>
      </c>
      <c r="E339" s="13" t="s">
        <v>296</v>
      </c>
      <c r="F339" s="13">
        <f>SUM(F323:F327)</f>
        <v>31676</v>
      </c>
      <c r="G339" s="13">
        <f>SUM(G323:G327)</f>
        <v>32035</v>
      </c>
      <c r="H339" s="13">
        <f>SUM(H323:H327)</f>
        <v>34615</v>
      </c>
    </row>
    <row r="341" spans="2:8" ht="13.5" customHeight="1">
      <c r="D341"/>
      <c r="E341" s="12" t="s">
        <v>257</v>
      </c>
      <c r="F341" s="6">
        <f>F$2</f>
        <v>43216</v>
      </c>
      <c r="G341" s="6">
        <f t="shared" ref="G341:H341" si="10">G$2</f>
        <v>43249</v>
      </c>
      <c r="H341" s="6">
        <f t="shared" si="10"/>
        <v>43279</v>
      </c>
    </row>
    <row r="342" spans="2:8" s="7" customFormat="1" ht="13.5" customHeight="1">
      <c r="B342" s="23"/>
      <c r="C342"/>
      <c r="D342"/>
      <c r="E342" s="13" t="s">
        <v>297</v>
      </c>
      <c r="F342" s="13">
        <f>SUM(F331:F332)</f>
        <v>20482</v>
      </c>
      <c r="G342" s="13">
        <f>SUM(G331:G332)</f>
        <v>20812</v>
      </c>
      <c r="H342" s="13">
        <f>SUM(H331:H332)</f>
        <v>22193</v>
      </c>
    </row>
    <row r="343" spans="2:8" s="7" customFormat="1" ht="13.5" customHeight="1">
      <c r="B343" s="23"/>
      <c r="C343"/>
      <c r="D343"/>
      <c r="E343" s="13" t="s">
        <v>298</v>
      </c>
      <c r="F343" s="13">
        <f>SUM(F333:F334)</f>
        <v>6046</v>
      </c>
      <c r="G343" s="13">
        <f>SUM(G333:G334)</f>
        <v>6098</v>
      </c>
      <c r="H343" s="13">
        <f>SUM(H333:H334)</f>
        <v>6140</v>
      </c>
    </row>
    <row r="344" spans="2:8" s="7" customFormat="1" ht="13.5" customHeight="1">
      <c r="B344" s="23"/>
      <c r="C344"/>
      <c r="D344"/>
      <c r="E344" s="13" t="s">
        <v>299</v>
      </c>
      <c r="F344" s="13">
        <f>SUM(F335:F337)</f>
        <v>80544</v>
      </c>
      <c r="G344" s="13">
        <f>SUM(G335:G337)</f>
        <v>85992</v>
      </c>
      <c r="H344" s="13">
        <f>SUM(H335:H337)</f>
        <v>94990</v>
      </c>
    </row>
    <row r="345" spans="2:8" s="7" customFormat="1" ht="13.5" customHeight="1">
      <c r="B345" s="23"/>
      <c r="C345"/>
      <c r="D345"/>
      <c r="E345" s="13" t="s">
        <v>300</v>
      </c>
      <c r="F345" s="13">
        <f>SUM(F338:F339)</f>
        <v>52598</v>
      </c>
      <c r="G345" s="13">
        <f>SUM(G338:G339)</f>
        <v>53651</v>
      </c>
      <c r="H345" s="13">
        <f>SUM(H338:H339)</f>
        <v>57496</v>
      </c>
    </row>
    <row r="346" spans="2:8" s="7" customFormat="1" ht="13.5" customHeight="1" thickBot="1">
      <c r="B346" s="23"/>
      <c r="C346"/>
      <c r="D346"/>
      <c r="E346" s="8" t="s">
        <v>301</v>
      </c>
      <c r="F346" s="8">
        <f>SUM(F342:F345)</f>
        <v>159670</v>
      </c>
      <c r="G346" s="8">
        <f>SUM(G342:G345)</f>
        <v>166553</v>
      </c>
      <c r="H346" s="8">
        <f>SUM(H342:H345)</f>
        <v>180819</v>
      </c>
    </row>
    <row r="347" spans="2:8" ht="13.5" customHeight="1">
      <c r="D347"/>
    </row>
  </sheetData>
  <mergeCells count="3">
    <mergeCell ref="D34:E34"/>
    <mergeCell ref="F34:H34"/>
    <mergeCell ref="F1:H1"/>
  </mergeCells>
  <pageMargins left="0.7" right="0.7" top="0.75" bottom="0.75" header="0.3" footer="0.3"/>
  <ignoredErrors>
    <ignoredError sqref="F11:F14 F23:F32 F16:F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topLeftCell="A64" workbookViewId="0">
      <selection activeCell="I81" sqref="I81"/>
    </sheetView>
  </sheetViews>
  <sheetFormatPr defaultRowHeight="15"/>
  <cols>
    <col min="1" max="1" width="11.7109375" bestFit="1" customWidth="1"/>
    <col min="2" max="2" width="5.85546875" customWidth="1"/>
    <col min="3" max="3" width="11.5703125" bestFit="1" customWidth="1"/>
    <col min="4" max="4" width="7.42578125" bestFit="1" customWidth="1"/>
    <col min="5" max="5" width="19.7109375" bestFit="1" customWidth="1"/>
  </cols>
  <sheetData>
    <row r="1" spans="1:12">
      <c r="A1" s="43" t="s">
        <v>680</v>
      </c>
      <c r="B1" s="43" t="s">
        <v>679</v>
      </c>
      <c r="C1" s="43" t="s">
        <v>678</v>
      </c>
      <c r="D1" s="43" t="s">
        <v>677</v>
      </c>
      <c r="E1" s="43" t="s">
        <v>302</v>
      </c>
      <c r="F1" s="52" t="s">
        <v>254</v>
      </c>
      <c r="G1" s="51" t="s">
        <v>256</v>
      </c>
      <c r="H1" s="51" t="s">
        <v>257</v>
      </c>
      <c r="I1" s="43" t="s">
        <v>255</v>
      </c>
      <c r="J1" s="43" t="s">
        <v>669</v>
      </c>
      <c r="K1" s="42" t="s">
        <v>670</v>
      </c>
      <c r="L1" s="42" t="s">
        <v>671</v>
      </c>
    </row>
    <row r="2" spans="1:12">
      <c r="A2" t="s">
        <v>675</v>
      </c>
      <c r="B2" s="39">
        <v>28</v>
      </c>
      <c r="C2" s="39" t="s">
        <v>684</v>
      </c>
      <c r="D2" s="39">
        <v>2018</v>
      </c>
      <c r="E2" s="25" t="s">
        <v>303</v>
      </c>
      <c r="F2" s="31" t="s">
        <v>211</v>
      </c>
      <c r="G2" s="26" t="s">
        <v>288</v>
      </c>
      <c r="H2" s="26" t="s">
        <v>297</v>
      </c>
      <c r="I2" s="25" t="s">
        <v>355</v>
      </c>
      <c r="J2">
        <v>174</v>
      </c>
      <c r="K2">
        <v>163</v>
      </c>
      <c r="L2" s="49">
        <f t="shared" ref="L2:L29" si="0">J2-K2</f>
        <v>11</v>
      </c>
    </row>
    <row r="3" spans="1:12">
      <c r="A3" t="s">
        <v>675</v>
      </c>
      <c r="B3" s="39">
        <v>28</v>
      </c>
      <c r="C3" s="39" t="s">
        <v>684</v>
      </c>
      <c r="D3" s="39">
        <v>2018</v>
      </c>
      <c r="E3" s="25" t="s">
        <v>304</v>
      </c>
      <c r="F3" s="31" t="s">
        <v>222</v>
      </c>
      <c r="G3" s="26" t="s">
        <v>288</v>
      </c>
      <c r="H3" s="26" t="s">
        <v>297</v>
      </c>
      <c r="I3" s="25" t="s">
        <v>355</v>
      </c>
      <c r="J3">
        <v>2694</v>
      </c>
      <c r="K3">
        <v>2572</v>
      </c>
      <c r="L3" s="49">
        <f t="shared" si="0"/>
        <v>122</v>
      </c>
    </row>
    <row r="4" spans="1:12">
      <c r="A4" t="s">
        <v>675</v>
      </c>
      <c r="B4" s="39">
        <v>28</v>
      </c>
      <c r="C4" s="39" t="s">
        <v>684</v>
      </c>
      <c r="D4" s="39">
        <v>2018</v>
      </c>
      <c r="E4" s="25" t="s">
        <v>305</v>
      </c>
      <c r="F4" s="31" t="s">
        <v>224</v>
      </c>
      <c r="G4" s="26" t="s">
        <v>288</v>
      </c>
      <c r="H4" s="26" t="s">
        <v>297</v>
      </c>
      <c r="I4" s="25" t="s">
        <v>355</v>
      </c>
      <c r="J4">
        <v>7011</v>
      </c>
      <c r="K4">
        <v>6373</v>
      </c>
      <c r="L4" s="49">
        <f t="shared" si="0"/>
        <v>638</v>
      </c>
    </row>
    <row r="5" spans="1:12">
      <c r="A5" t="s">
        <v>675</v>
      </c>
      <c r="B5" s="39">
        <v>28</v>
      </c>
      <c r="C5" s="39" t="s">
        <v>684</v>
      </c>
      <c r="D5" s="39">
        <v>2018</v>
      </c>
      <c r="E5" s="25" t="s">
        <v>306</v>
      </c>
      <c r="F5" s="31" t="s">
        <v>232</v>
      </c>
      <c r="G5" s="26" t="s">
        <v>288</v>
      </c>
      <c r="H5" s="26" t="s">
        <v>297</v>
      </c>
      <c r="I5" s="25" t="s">
        <v>355</v>
      </c>
      <c r="J5">
        <v>989</v>
      </c>
      <c r="K5">
        <v>959</v>
      </c>
      <c r="L5" s="49">
        <f t="shared" si="0"/>
        <v>30</v>
      </c>
    </row>
    <row r="6" spans="1:12">
      <c r="A6" t="s">
        <v>675</v>
      </c>
      <c r="B6" s="39">
        <v>28</v>
      </c>
      <c r="C6" s="39" t="s">
        <v>684</v>
      </c>
      <c r="D6" s="39">
        <v>2018</v>
      </c>
      <c r="E6" s="25" t="s">
        <v>307</v>
      </c>
      <c r="F6" s="31" t="s">
        <v>242</v>
      </c>
      <c r="G6" s="26" t="s">
        <v>288</v>
      </c>
      <c r="H6" s="26" t="s">
        <v>297</v>
      </c>
      <c r="I6" s="25" t="s">
        <v>355</v>
      </c>
      <c r="J6">
        <v>277</v>
      </c>
      <c r="K6">
        <v>228</v>
      </c>
      <c r="L6" s="49">
        <f t="shared" si="0"/>
        <v>49</v>
      </c>
    </row>
    <row r="7" spans="1:12">
      <c r="A7" t="s">
        <v>675</v>
      </c>
      <c r="B7" s="39">
        <v>28</v>
      </c>
      <c r="C7" s="39" t="s">
        <v>684</v>
      </c>
      <c r="D7" s="39">
        <v>2018</v>
      </c>
      <c r="E7" s="25" t="s">
        <v>308</v>
      </c>
      <c r="F7" s="31" t="s">
        <v>248</v>
      </c>
      <c r="G7" s="26" t="s">
        <v>288</v>
      </c>
      <c r="H7" s="26" t="s">
        <v>297</v>
      </c>
      <c r="I7" s="25" t="s">
        <v>355</v>
      </c>
      <c r="J7">
        <v>1109</v>
      </c>
      <c r="K7">
        <v>1049</v>
      </c>
      <c r="L7" s="49">
        <f t="shared" si="0"/>
        <v>60</v>
      </c>
    </row>
    <row r="8" spans="1:12">
      <c r="A8" t="s">
        <v>675</v>
      </c>
      <c r="B8" s="39">
        <v>28</v>
      </c>
      <c r="C8" s="39" t="s">
        <v>684</v>
      </c>
      <c r="D8" s="39">
        <v>2018</v>
      </c>
      <c r="E8" s="25" t="s">
        <v>309</v>
      </c>
      <c r="F8" s="31" t="s">
        <v>233</v>
      </c>
      <c r="G8" s="26" t="s">
        <v>289</v>
      </c>
      <c r="H8" s="26" t="s">
        <v>297</v>
      </c>
      <c r="I8" s="25" t="s">
        <v>355</v>
      </c>
      <c r="J8">
        <v>3984</v>
      </c>
      <c r="K8">
        <v>3707</v>
      </c>
      <c r="L8" s="49">
        <f t="shared" si="0"/>
        <v>277</v>
      </c>
    </row>
    <row r="9" spans="1:12">
      <c r="A9" t="s">
        <v>675</v>
      </c>
      <c r="B9" s="39">
        <v>28</v>
      </c>
      <c r="C9" s="39" t="s">
        <v>684</v>
      </c>
      <c r="D9" s="39">
        <v>2018</v>
      </c>
      <c r="E9" s="25" t="s">
        <v>310</v>
      </c>
      <c r="F9" s="31" t="s">
        <v>235</v>
      </c>
      <c r="G9" s="26" t="s">
        <v>289</v>
      </c>
      <c r="H9" s="26" t="s">
        <v>297</v>
      </c>
      <c r="I9" s="25" t="s">
        <v>355</v>
      </c>
      <c r="J9">
        <v>4478</v>
      </c>
      <c r="K9">
        <v>4357</v>
      </c>
      <c r="L9" s="49">
        <f t="shared" si="0"/>
        <v>121</v>
      </c>
    </row>
    <row r="10" spans="1:12">
      <c r="A10" t="s">
        <v>675</v>
      </c>
      <c r="B10" s="39">
        <v>28</v>
      </c>
      <c r="C10" s="39" t="s">
        <v>684</v>
      </c>
      <c r="D10" s="39">
        <v>2018</v>
      </c>
      <c r="E10" s="25" t="s">
        <v>311</v>
      </c>
      <c r="F10" s="31" t="s">
        <v>241</v>
      </c>
      <c r="G10" s="26" t="s">
        <v>289</v>
      </c>
      <c r="H10" s="26" t="s">
        <v>297</v>
      </c>
      <c r="I10" s="25" t="s">
        <v>355</v>
      </c>
      <c r="J10">
        <v>1477</v>
      </c>
      <c r="K10">
        <v>1404</v>
      </c>
      <c r="L10" s="49">
        <f t="shared" si="0"/>
        <v>73</v>
      </c>
    </row>
    <row r="11" spans="1:12">
      <c r="A11" t="s">
        <v>675</v>
      </c>
      <c r="B11" s="39">
        <v>28</v>
      </c>
      <c r="C11" s="39" t="s">
        <v>684</v>
      </c>
      <c r="D11" s="39">
        <v>2018</v>
      </c>
      <c r="E11" s="25" t="s">
        <v>312</v>
      </c>
      <c r="F11" s="31" t="s">
        <v>216</v>
      </c>
      <c r="G11" s="26" t="s">
        <v>290</v>
      </c>
      <c r="H11" s="26" t="s">
        <v>298</v>
      </c>
      <c r="I11" s="25" t="s">
        <v>355</v>
      </c>
      <c r="J11">
        <v>186</v>
      </c>
      <c r="K11">
        <v>185</v>
      </c>
      <c r="L11" s="49">
        <f t="shared" si="0"/>
        <v>1</v>
      </c>
    </row>
    <row r="12" spans="1:12">
      <c r="A12" t="s">
        <v>675</v>
      </c>
      <c r="B12" s="39">
        <v>28</v>
      </c>
      <c r="C12" s="39" t="s">
        <v>684</v>
      </c>
      <c r="D12" s="39">
        <v>2018</v>
      </c>
      <c r="E12" s="25" t="s">
        <v>313</v>
      </c>
      <c r="F12" s="31" t="s">
        <v>217</v>
      </c>
      <c r="G12" s="26" t="s">
        <v>290</v>
      </c>
      <c r="H12" s="26" t="s">
        <v>298</v>
      </c>
      <c r="I12" s="25" t="s">
        <v>355</v>
      </c>
      <c r="J12">
        <v>310</v>
      </c>
      <c r="K12">
        <v>302</v>
      </c>
      <c r="L12" s="49">
        <f t="shared" si="0"/>
        <v>8</v>
      </c>
    </row>
    <row r="13" spans="1:12">
      <c r="A13" t="s">
        <v>675</v>
      </c>
      <c r="B13" s="39">
        <v>28</v>
      </c>
      <c r="C13" s="39" t="s">
        <v>684</v>
      </c>
      <c r="D13" s="39">
        <v>2018</v>
      </c>
      <c r="E13" s="25" t="s">
        <v>314</v>
      </c>
      <c r="F13" s="31" t="s">
        <v>225</v>
      </c>
      <c r="G13" s="26" t="s">
        <v>290</v>
      </c>
      <c r="H13" s="26" t="s">
        <v>298</v>
      </c>
      <c r="I13" s="25" t="s">
        <v>355</v>
      </c>
      <c r="J13">
        <v>1355</v>
      </c>
      <c r="K13">
        <v>1420</v>
      </c>
      <c r="L13" s="49">
        <f t="shared" si="0"/>
        <v>-65</v>
      </c>
    </row>
    <row r="14" spans="1:12">
      <c r="A14" t="s">
        <v>675</v>
      </c>
      <c r="B14" s="39">
        <v>28</v>
      </c>
      <c r="C14" s="39" t="s">
        <v>684</v>
      </c>
      <c r="D14" s="39">
        <v>2018</v>
      </c>
      <c r="E14" s="25" t="s">
        <v>315</v>
      </c>
      <c r="F14" s="31" t="s">
        <v>238</v>
      </c>
      <c r="G14" s="26" t="s">
        <v>290</v>
      </c>
      <c r="H14" s="26" t="s">
        <v>298</v>
      </c>
      <c r="I14" s="25" t="s">
        <v>355</v>
      </c>
      <c r="J14">
        <v>672</v>
      </c>
      <c r="K14">
        <v>657</v>
      </c>
      <c r="L14" s="49">
        <f t="shared" si="0"/>
        <v>15</v>
      </c>
    </row>
    <row r="15" spans="1:12">
      <c r="A15" t="s">
        <v>675</v>
      </c>
      <c r="B15" s="39">
        <v>28</v>
      </c>
      <c r="C15" s="39" t="s">
        <v>684</v>
      </c>
      <c r="D15" s="39">
        <v>2018</v>
      </c>
      <c r="E15" s="25" t="s">
        <v>316</v>
      </c>
      <c r="F15" s="31" t="s">
        <v>252</v>
      </c>
      <c r="G15" s="26" t="s">
        <v>290</v>
      </c>
      <c r="H15" s="26" t="s">
        <v>298</v>
      </c>
      <c r="I15" s="25" t="s">
        <v>355</v>
      </c>
      <c r="J15">
        <v>936</v>
      </c>
      <c r="K15">
        <v>908</v>
      </c>
      <c r="L15" s="49">
        <f t="shared" si="0"/>
        <v>28</v>
      </c>
    </row>
    <row r="16" spans="1:12">
      <c r="A16" t="s">
        <v>675</v>
      </c>
      <c r="B16" s="39">
        <v>28</v>
      </c>
      <c r="C16" s="39" t="s">
        <v>684</v>
      </c>
      <c r="D16" s="39">
        <v>2018</v>
      </c>
      <c r="E16" s="25" t="s">
        <v>317</v>
      </c>
      <c r="F16" s="31" t="s">
        <v>218</v>
      </c>
      <c r="G16" s="26" t="s">
        <v>291</v>
      </c>
      <c r="H16" s="26" t="s">
        <v>298</v>
      </c>
      <c r="I16" s="25" t="s">
        <v>355</v>
      </c>
      <c r="J16">
        <v>61</v>
      </c>
      <c r="K16">
        <v>64</v>
      </c>
      <c r="L16" s="49">
        <f t="shared" si="0"/>
        <v>-3</v>
      </c>
    </row>
    <row r="17" spans="1:12">
      <c r="A17" t="s">
        <v>675</v>
      </c>
      <c r="B17" s="39">
        <v>28</v>
      </c>
      <c r="C17" s="39" t="s">
        <v>684</v>
      </c>
      <c r="D17" s="39">
        <v>2018</v>
      </c>
      <c r="E17" s="25" t="s">
        <v>318</v>
      </c>
      <c r="F17" s="31" t="s">
        <v>219</v>
      </c>
      <c r="G17" s="26" t="s">
        <v>291</v>
      </c>
      <c r="H17" s="26" t="s">
        <v>298</v>
      </c>
      <c r="I17" s="25" t="s">
        <v>355</v>
      </c>
      <c r="J17">
        <v>189</v>
      </c>
      <c r="K17">
        <v>322</v>
      </c>
      <c r="L17" s="49">
        <f t="shared" si="0"/>
        <v>-133</v>
      </c>
    </row>
    <row r="18" spans="1:12">
      <c r="A18" t="s">
        <v>675</v>
      </c>
      <c r="B18" s="39">
        <v>28</v>
      </c>
      <c r="C18" s="39" t="s">
        <v>684</v>
      </c>
      <c r="D18" s="39">
        <v>2018</v>
      </c>
      <c r="E18" s="25" t="s">
        <v>319</v>
      </c>
      <c r="F18" s="31" t="s">
        <v>226</v>
      </c>
      <c r="G18" s="26" t="s">
        <v>291</v>
      </c>
      <c r="H18" s="26" t="s">
        <v>298</v>
      </c>
      <c r="I18" s="25" t="s">
        <v>355</v>
      </c>
      <c r="J18">
        <v>435</v>
      </c>
      <c r="K18">
        <v>428</v>
      </c>
      <c r="L18" s="49">
        <f t="shared" si="0"/>
        <v>7</v>
      </c>
    </row>
    <row r="19" spans="1:12">
      <c r="A19" t="s">
        <v>675</v>
      </c>
      <c r="B19" s="39">
        <v>28</v>
      </c>
      <c r="C19" s="39" t="s">
        <v>684</v>
      </c>
      <c r="D19" s="39">
        <v>2018</v>
      </c>
      <c r="E19" s="25" t="s">
        <v>320</v>
      </c>
      <c r="F19" s="31" t="s">
        <v>228</v>
      </c>
      <c r="G19" s="26" t="s">
        <v>291</v>
      </c>
      <c r="H19" s="26" t="s">
        <v>298</v>
      </c>
      <c r="I19" s="25" t="s">
        <v>355</v>
      </c>
      <c r="J19">
        <v>1621</v>
      </c>
      <c r="K19">
        <v>1457</v>
      </c>
      <c r="L19" s="49">
        <f t="shared" si="0"/>
        <v>164</v>
      </c>
    </row>
    <row r="20" spans="1:12">
      <c r="A20" t="s">
        <v>675</v>
      </c>
      <c r="B20" s="39">
        <v>28</v>
      </c>
      <c r="C20" s="39" t="s">
        <v>684</v>
      </c>
      <c r="D20" s="39">
        <v>2018</v>
      </c>
      <c r="E20" s="25" t="s">
        <v>321</v>
      </c>
      <c r="F20" s="31" t="s">
        <v>230</v>
      </c>
      <c r="G20" s="26" t="s">
        <v>291</v>
      </c>
      <c r="H20" s="26" t="s">
        <v>298</v>
      </c>
      <c r="I20" s="25" t="s">
        <v>355</v>
      </c>
      <c r="J20">
        <v>37</v>
      </c>
      <c r="K20">
        <v>33</v>
      </c>
      <c r="L20" s="49">
        <f t="shared" si="0"/>
        <v>4</v>
      </c>
    </row>
    <row r="21" spans="1:12">
      <c r="A21" t="s">
        <v>675</v>
      </c>
      <c r="B21" s="39">
        <v>28</v>
      </c>
      <c r="C21" s="39" t="s">
        <v>684</v>
      </c>
      <c r="D21" s="39">
        <v>2018</v>
      </c>
      <c r="E21" s="25" t="s">
        <v>322</v>
      </c>
      <c r="F21" s="31" t="s">
        <v>237</v>
      </c>
      <c r="G21" s="26" t="s">
        <v>291</v>
      </c>
      <c r="H21" s="26" t="s">
        <v>298</v>
      </c>
      <c r="I21" s="25" t="s">
        <v>355</v>
      </c>
      <c r="J21">
        <v>14</v>
      </c>
      <c r="K21">
        <v>0</v>
      </c>
      <c r="L21" s="49">
        <f t="shared" si="0"/>
        <v>14</v>
      </c>
    </row>
    <row r="22" spans="1:12">
      <c r="A22" t="s">
        <v>675</v>
      </c>
      <c r="B22" s="39">
        <v>28</v>
      </c>
      <c r="C22" s="39" t="s">
        <v>684</v>
      </c>
      <c r="D22" s="39">
        <v>2018</v>
      </c>
      <c r="E22" s="25" t="s">
        <v>323</v>
      </c>
      <c r="F22" s="31" t="s">
        <v>244</v>
      </c>
      <c r="G22" s="26" t="s">
        <v>291</v>
      </c>
      <c r="H22" s="26" t="s">
        <v>298</v>
      </c>
      <c r="I22" s="25" t="s">
        <v>355</v>
      </c>
      <c r="J22">
        <v>324</v>
      </c>
      <c r="K22">
        <v>322</v>
      </c>
      <c r="L22" s="49">
        <f t="shared" si="0"/>
        <v>2</v>
      </c>
    </row>
    <row r="23" spans="1:12">
      <c r="A23" t="s">
        <v>675</v>
      </c>
      <c r="B23" s="39">
        <v>28</v>
      </c>
      <c r="C23" s="39" t="s">
        <v>684</v>
      </c>
      <c r="D23" s="39">
        <v>2018</v>
      </c>
      <c r="E23" s="25" t="s">
        <v>324</v>
      </c>
      <c r="F23" s="31" t="s">
        <v>212</v>
      </c>
      <c r="G23" s="26" t="s">
        <v>292</v>
      </c>
      <c r="H23" s="26" t="s">
        <v>299</v>
      </c>
      <c r="I23" s="25" t="s">
        <v>355</v>
      </c>
      <c r="J23">
        <v>1332</v>
      </c>
      <c r="K23">
        <v>849</v>
      </c>
      <c r="L23" s="49">
        <f t="shared" si="0"/>
        <v>483</v>
      </c>
    </row>
    <row r="24" spans="1:12">
      <c r="A24" t="s">
        <v>675</v>
      </c>
      <c r="B24" s="39">
        <v>28</v>
      </c>
      <c r="C24" s="39" t="s">
        <v>684</v>
      </c>
      <c r="D24" s="39">
        <v>2018</v>
      </c>
      <c r="E24" s="25" t="s">
        <v>325</v>
      </c>
      <c r="F24" s="31" t="s">
        <v>213</v>
      </c>
      <c r="G24" s="26" t="s">
        <v>292</v>
      </c>
      <c r="H24" s="26" t="s">
        <v>299</v>
      </c>
      <c r="I24" s="25" t="s">
        <v>355</v>
      </c>
      <c r="J24">
        <v>50710</v>
      </c>
      <c r="K24">
        <v>47597</v>
      </c>
      <c r="L24" s="49">
        <f t="shared" si="0"/>
        <v>3113</v>
      </c>
    </row>
    <row r="25" spans="1:12">
      <c r="A25" t="s">
        <v>675</v>
      </c>
      <c r="B25" s="39">
        <v>28</v>
      </c>
      <c r="C25" s="39" t="s">
        <v>684</v>
      </c>
      <c r="D25" s="39">
        <v>2018</v>
      </c>
      <c r="E25" s="25" t="s">
        <v>326</v>
      </c>
      <c r="F25" s="31" t="s">
        <v>65</v>
      </c>
      <c r="G25" s="26" t="s">
        <v>292</v>
      </c>
      <c r="H25" s="26" t="s">
        <v>299</v>
      </c>
      <c r="I25" s="25" t="s">
        <v>355</v>
      </c>
      <c r="J25">
        <v>2387</v>
      </c>
      <c r="K25">
        <v>2381</v>
      </c>
      <c r="L25" s="49">
        <f t="shared" si="0"/>
        <v>6</v>
      </c>
    </row>
    <row r="26" spans="1:12">
      <c r="A26" t="s">
        <v>675</v>
      </c>
      <c r="B26" s="39">
        <v>28</v>
      </c>
      <c r="C26" s="39" t="s">
        <v>684</v>
      </c>
      <c r="D26" s="39">
        <v>2018</v>
      </c>
      <c r="E26" s="25" t="s">
        <v>327</v>
      </c>
      <c r="F26" s="31" t="s">
        <v>223</v>
      </c>
      <c r="G26" s="26" t="s">
        <v>292</v>
      </c>
      <c r="H26" s="26" t="s">
        <v>299</v>
      </c>
      <c r="I26" s="25" t="s">
        <v>355</v>
      </c>
      <c r="J26">
        <v>1952</v>
      </c>
      <c r="K26">
        <v>1614</v>
      </c>
      <c r="L26" s="49">
        <f t="shared" si="0"/>
        <v>338</v>
      </c>
    </row>
    <row r="27" spans="1:12">
      <c r="A27" t="s">
        <v>675</v>
      </c>
      <c r="B27" s="39">
        <v>28</v>
      </c>
      <c r="C27" s="39" t="s">
        <v>684</v>
      </c>
      <c r="D27" s="39">
        <v>2018</v>
      </c>
      <c r="E27" s="25" t="s">
        <v>328</v>
      </c>
      <c r="F27" s="31" t="s">
        <v>236</v>
      </c>
      <c r="G27" s="26" t="s">
        <v>292</v>
      </c>
      <c r="H27" s="26" t="s">
        <v>299</v>
      </c>
      <c r="I27" s="25" t="s">
        <v>355</v>
      </c>
      <c r="J27">
        <v>7028</v>
      </c>
      <c r="K27">
        <v>5956</v>
      </c>
      <c r="L27" s="49">
        <f t="shared" si="0"/>
        <v>1072</v>
      </c>
    </row>
    <row r="28" spans="1:12">
      <c r="A28" t="s">
        <v>675</v>
      </c>
      <c r="B28" s="39">
        <v>28</v>
      </c>
      <c r="C28" s="39" t="s">
        <v>684</v>
      </c>
      <c r="D28" s="39">
        <v>2018</v>
      </c>
      <c r="E28" s="25" t="s">
        <v>329</v>
      </c>
      <c r="F28" s="31" t="s">
        <v>243</v>
      </c>
      <c r="G28" s="26" t="s">
        <v>292</v>
      </c>
      <c r="H28" s="26" t="s">
        <v>299</v>
      </c>
      <c r="I28" s="25" t="s">
        <v>355</v>
      </c>
      <c r="J28">
        <v>8312</v>
      </c>
      <c r="K28">
        <v>6555</v>
      </c>
      <c r="L28" s="49">
        <f t="shared" si="0"/>
        <v>1757</v>
      </c>
    </row>
    <row r="29" spans="1:12">
      <c r="A29" t="s">
        <v>675</v>
      </c>
      <c r="B29" s="39">
        <v>28</v>
      </c>
      <c r="C29" s="39" t="s">
        <v>684</v>
      </c>
      <c r="D29" s="39">
        <v>2018</v>
      </c>
      <c r="E29" s="25" t="s">
        <v>330</v>
      </c>
      <c r="F29" s="31" t="s">
        <v>249</v>
      </c>
      <c r="G29" s="26" t="s">
        <v>292</v>
      </c>
      <c r="H29" s="26" t="s">
        <v>299</v>
      </c>
      <c r="I29" s="25" t="s">
        <v>355</v>
      </c>
      <c r="J29">
        <v>2135</v>
      </c>
      <c r="K29">
        <v>1708</v>
      </c>
      <c r="L29" s="49">
        <f t="shared" si="0"/>
        <v>427</v>
      </c>
    </row>
    <row r="30" spans="1:12">
      <c r="A30" t="s">
        <v>675</v>
      </c>
      <c r="B30" s="39">
        <v>28</v>
      </c>
      <c r="C30" s="39" t="s">
        <v>684</v>
      </c>
      <c r="D30" s="39">
        <v>2018</v>
      </c>
      <c r="E30" s="25" t="s">
        <v>358</v>
      </c>
      <c r="F30" s="31" t="s">
        <v>357</v>
      </c>
      <c r="G30" s="26" t="s">
        <v>292</v>
      </c>
      <c r="H30" s="26" t="s">
        <v>299</v>
      </c>
      <c r="I30" s="25" t="s">
        <v>355</v>
      </c>
      <c r="J30">
        <v>810</v>
      </c>
      <c r="K30">
        <v>0</v>
      </c>
      <c r="L30" s="49">
        <v>36</v>
      </c>
    </row>
    <row r="31" spans="1:12">
      <c r="A31" t="s">
        <v>675</v>
      </c>
      <c r="B31" s="39">
        <v>28</v>
      </c>
      <c r="C31" s="39" t="s">
        <v>684</v>
      </c>
      <c r="D31" s="39">
        <v>2018</v>
      </c>
      <c r="E31" s="25" t="s">
        <v>331</v>
      </c>
      <c r="F31" s="31" t="s">
        <v>251</v>
      </c>
      <c r="G31" s="26" t="s">
        <v>292</v>
      </c>
      <c r="H31" s="26" t="s">
        <v>299</v>
      </c>
      <c r="I31" s="25" t="s">
        <v>355</v>
      </c>
      <c r="J31">
        <v>673</v>
      </c>
      <c r="K31">
        <v>637</v>
      </c>
      <c r="L31" s="49">
        <f t="shared" ref="L31:L52" si="1">J31-K31</f>
        <v>36</v>
      </c>
    </row>
    <row r="32" spans="1:12">
      <c r="A32" t="s">
        <v>675</v>
      </c>
      <c r="B32" s="39">
        <v>28</v>
      </c>
      <c r="C32" s="39" t="s">
        <v>684</v>
      </c>
      <c r="D32" s="39">
        <v>2018</v>
      </c>
      <c r="E32" s="25" t="s">
        <v>332</v>
      </c>
      <c r="F32" s="31" t="s">
        <v>205</v>
      </c>
      <c r="G32" s="26" t="s">
        <v>293</v>
      </c>
      <c r="H32" s="26" t="s">
        <v>299</v>
      </c>
      <c r="I32" s="25" t="s">
        <v>355</v>
      </c>
      <c r="J32">
        <v>4497</v>
      </c>
      <c r="K32">
        <v>3774</v>
      </c>
      <c r="L32" s="49">
        <f t="shared" si="1"/>
        <v>723</v>
      </c>
    </row>
    <row r="33" spans="1:12">
      <c r="A33" t="s">
        <v>675</v>
      </c>
      <c r="B33" s="39">
        <v>28</v>
      </c>
      <c r="C33" s="39" t="s">
        <v>684</v>
      </c>
      <c r="D33" s="39">
        <v>2018</v>
      </c>
      <c r="E33" s="25" t="s">
        <v>333</v>
      </c>
      <c r="F33" s="31" t="s">
        <v>220</v>
      </c>
      <c r="G33" s="26" t="s">
        <v>293</v>
      </c>
      <c r="H33" s="26" t="s">
        <v>299</v>
      </c>
      <c r="I33" s="25" t="s">
        <v>355</v>
      </c>
      <c r="J33">
        <v>293</v>
      </c>
      <c r="K33">
        <v>341</v>
      </c>
      <c r="L33" s="49">
        <f t="shared" si="1"/>
        <v>-48</v>
      </c>
    </row>
    <row r="34" spans="1:12">
      <c r="A34" t="s">
        <v>675</v>
      </c>
      <c r="B34" s="39">
        <v>28</v>
      </c>
      <c r="C34" s="39" t="s">
        <v>684</v>
      </c>
      <c r="D34" s="39">
        <v>2018</v>
      </c>
      <c r="E34" s="25" t="s">
        <v>334</v>
      </c>
      <c r="F34" s="31" t="s">
        <v>227</v>
      </c>
      <c r="G34" s="26" t="s">
        <v>293</v>
      </c>
      <c r="H34" s="26" t="s">
        <v>299</v>
      </c>
      <c r="I34" s="25" t="s">
        <v>355</v>
      </c>
      <c r="J34">
        <v>508</v>
      </c>
      <c r="K34">
        <v>520</v>
      </c>
      <c r="L34" s="49">
        <f t="shared" si="1"/>
        <v>-12</v>
      </c>
    </row>
    <row r="35" spans="1:12">
      <c r="A35" t="s">
        <v>675</v>
      </c>
      <c r="B35" s="39">
        <v>28</v>
      </c>
      <c r="C35" s="39" t="s">
        <v>684</v>
      </c>
      <c r="D35" s="39">
        <v>2018</v>
      </c>
      <c r="E35" s="25" t="s">
        <v>335</v>
      </c>
      <c r="F35" s="31" t="s">
        <v>245</v>
      </c>
      <c r="G35" s="26" t="s">
        <v>293</v>
      </c>
      <c r="H35" s="26" t="s">
        <v>299</v>
      </c>
      <c r="I35" s="25" t="s">
        <v>355</v>
      </c>
      <c r="J35">
        <v>5179</v>
      </c>
      <c r="K35">
        <v>4930</v>
      </c>
      <c r="L35" s="49">
        <f t="shared" si="1"/>
        <v>249</v>
      </c>
    </row>
    <row r="36" spans="1:12">
      <c r="A36" t="s">
        <v>675</v>
      </c>
      <c r="B36" s="39">
        <v>28</v>
      </c>
      <c r="C36" s="39" t="s">
        <v>684</v>
      </c>
      <c r="D36" s="39">
        <v>2018</v>
      </c>
      <c r="E36" s="25" t="s">
        <v>336</v>
      </c>
      <c r="F36" s="31" t="s">
        <v>208</v>
      </c>
      <c r="G36" s="26" t="s">
        <v>294</v>
      </c>
      <c r="H36" s="26" t="s">
        <v>299</v>
      </c>
      <c r="I36" s="25" t="s">
        <v>355</v>
      </c>
      <c r="J36">
        <v>503</v>
      </c>
      <c r="K36">
        <v>478</v>
      </c>
      <c r="L36" s="49">
        <f t="shared" si="1"/>
        <v>25</v>
      </c>
    </row>
    <row r="37" spans="1:12">
      <c r="A37" t="s">
        <v>675</v>
      </c>
      <c r="B37" s="39">
        <v>28</v>
      </c>
      <c r="C37" s="39" t="s">
        <v>684</v>
      </c>
      <c r="D37" s="39">
        <v>2018</v>
      </c>
      <c r="E37" s="25" t="s">
        <v>337</v>
      </c>
      <c r="F37" s="31" t="s">
        <v>221</v>
      </c>
      <c r="G37" s="26" t="s">
        <v>294</v>
      </c>
      <c r="H37" s="26" t="s">
        <v>299</v>
      </c>
      <c r="I37" s="25" t="s">
        <v>355</v>
      </c>
      <c r="J37">
        <v>1048</v>
      </c>
      <c r="K37">
        <v>1027</v>
      </c>
      <c r="L37" s="49">
        <f t="shared" si="1"/>
        <v>21</v>
      </c>
    </row>
    <row r="38" spans="1:12">
      <c r="A38" t="s">
        <v>675</v>
      </c>
      <c r="B38" s="39">
        <v>28</v>
      </c>
      <c r="C38" s="39" t="s">
        <v>684</v>
      </c>
      <c r="D38" s="39">
        <v>2018</v>
      </c>
      <c r="E38" s="25" t="s">
        <v>338</v>
      </c>
      <c r="F38" s="31" t="s">
        <v>239</v>
      </c>
      <c r="G38" s="26" t="s">
        <v>294</v>
      </c>
      <c r="H38" s="26" t="s">
        <v>299</v>
      </c>
      <c r="I38" s="25" t="s">
        <v>355</v>
      </c>
      <c r="J38">
        <v>321</v>
      </c>
      <c r="K38">
        <v>321</v>
      </c>
      <c r="L38" s="49">
        <f t="shared" si="1"/>
        <v>0</v>
      </c>
    </row>
    <row r="39" spans="1:12">
      <c r="A39" t="s">
        <v>675</v>
      </c>
      <c r="B39" s="39">
        <v>28</v>
      </c>
      <c r="C39" s="39" t="s">
        <v>684</v>
      </c>
      <c r="D39" s="39">
        <v>2018</v>
      </c>
      <c r="E39" s="25" t="s">
        <v>339</v>
      </c>
      <c r="F39" s="31" t="s">
        <v>246</v>
      </c>
      <c r="G39" s="26" t="s">
        <v>294</v>
      </c>
      <c r="H39" s="26" t="s">
        <v>299</v>
      </c>
      <c r="I39" s="25" t="s">
        <v>355</v>
      </c>
      <c r="J39">
        <v>7302</v>
      </c>
      <c r="K39">
        <v>6548</v>
      </c>
      <c r="L39" s="49">
        <f t="shared" si="1"/>
        <v>754</v>
      </c>
    </row>
    <row r="40" spans="1:12">
      <c r="A40" t="s">
        <v>675</v>
      </c>
      <c r="B40" s="39">
        <v>28</v>
      </c>
      <c r="C40" s="39" t="s">
        <v>684</v>
      </c>
      <c r="D40" s="39">
        <v>2018</v>
      </c>
      <c r="E40" s="25" t="s">
        <v>340</v>
      </c>
      <c r="F40" s="31" t="s">
        <v>207</v>
      </c>
      <c r="G40" s="26" t="s">
        <v>295</v>
      </c>
      <c r="H40" s="26" t="s">
        <v>300</v>
      </c>
      <c r="I40" s="25" t="s">
        <v>355</v>
      </c>
      <c r="J40">
        <v>3564</v>
      </c>
      <c r="K40">
        <v>3413</v>
      </c>
      <c r="L40" s="49">
        <f t="shared" si="1"/>
        <v>151</v>
      </c>
    </row>
    <row r="41" spans="1:12">
      <c r="A41" t="s">
        <v>675</v>
      </c>
      <c r="B41" s="39">
        <v>28</v>
      </c>
      <c r="C41" s="39" t="s">
        <v>684</v>
      </c>
      <c r="D41" s="39">
        <v>2018</v>
      </c>
      <c r="E41" s="25" t="s">
        <v>341</v>
      </c>
      <c r="F41" s="31" t="s">
        <v>210</v>
      </c>
      <c r="G41" s="26" t="s">
        <v>295</v>
      </c>
      <c r="H41" s="26" t="s">
        <v>300</v>
      </c>
      <c r="I41" s="25" t="s">
        <v>355</v>
      </c>
      <c r="J41">
        <v>10747</v>
      </c>
      <c r="K41">
        <v>9738</v>
      </c>
      <c r="L41" s="49">
        <f t="shared" si="1"/>
        <v>1009</v>
      </c>
    </row>
    <row r="42" spans="1:12">
      <c r="A42" t="s">
        <v>675</v>
      </c>
      <c r="B42" s="39">
        <v>28</v>
      </c>
      <c r="C42" s="39" t="s">
        <v>684</v>
      </c>
      <c r="D42" s="39">
        <v>2018</v>
      </c>
      <c r="E42" s="25" t="s">
        <v>342</v>
      </c>
      <c r="F42" s="31" t="s">
        <v>215</v>
      </c>
      <c r="G42" s="26" t="s">
        <v>295</v>
      </c>
      <c r="H42" s="26" t="s">
        <v>300</v>
      </c>
      <c r="I42" s="25" t="s">
        <v>355</v>
      </c>
      <c r="J42">
        <v>1201</v>
      </c>
      <c r="K42">
        <v>1180</v>
      </c>
      <c r="L42" s="49">
        <f t="shared" si="1"/>
        <v>21</v>
      </c>
    </row>
    <row r="43" spans="1:12">
      <c r="A43" t="s">
        <v>675</v>
      </c>
      <c r="B43" s="39">
        <v>28</v>
      </c>
      <c r="C43" s="39" t="s">
        <v>684</v>
      </c>
      <c r="D43" s="39">
        <v>2018</v>
      </c>
      <c r="E43" s="25" t="s">
        <v>344</v>
      </c>
      <c r="F43" s="31" t="s">
        <v>231</v>
      </c>
      <c r="G43" s="26" t="s">
        <v>295</v>
      </c>
      <c r="H43" s="26" t="s">
        <v>300</v>
      </c>
      <c r="I43" s="25" t="s">
        <v>355</v>
      </c>
      <c r="J43">
        <v>1273</v>
      </c>
      <c r="K43">
        <v>1126</v>
      </c>
      <c r="L43" s="49">
        <f t="shared" si="1"/>
        <v>147</v>
      </c>
    </row>
    <row r="44" spans="1:12">
      <c r="A44" t="s">
        <v>675</v>
      </c>
      <c r="B44" s="39">
        <v>28</v>
      </c>
      <c r="C44" s="39" t="s">
        <v>684</v>
      </c>
      <c r="D44" s="39">
        <v>2018</v>
      </c>
      <c r="E44" s="25" t="s">
        <v>345</v>
      </c>
      <c r="F44" s="31" t="s">
        <v>234</v>
      </c>
      <c r="G44" s="26" t="s">
        <v>295</v>
      </c>
      <c r="H44" s="26" t="s">
        <v>300</v>
      </c>
      <c r="I44" s="25" t="s">
        <v>355</v>
      </c>
      <c r="J44">
        <v>1224</v>
      </c>
      <c r="K44">
        <v>1289</v>
      </c>
      <c r="L44" s="49">
        <f t="shared" si="1"/>
        <v>-65</v>
      </c>
    </row>
    <row r="45" spans="1:12">
      <c r="A45" t="s">
        <v>675</v>
      </c>
      <c r="B45" s="39">
        <v>28</v>
      </c>
      <c r="C45" s="39" t="s">
        <v>684</v>
      </c>
      <c r="D45" s="39">
        <v>2018</v>
      </c>
      <c r="E45" s="25" t="s">
        <v>343</v>
      </c>
      <c r="F45" s="31" t="s">
        <v>229</v>
      </c>
      <c r="G45" s="26" t="s">
        <v>295</v>
      </c>
      <c r="H45" s="26" t="s">
        <v>300</v>
      </c>
      <c r="I45" s="25" t="s">
        <v>355</v>
      </c>
      <c r="J45">
        <v>974</v>
      </c>
      <c r="K45">
        <v>1042</v>
      </c>
      <c r="L45" s="49">
        <f t="shared" si="1"/>
        <v>-68</v>
      </c>
    </row>
    <row r="46" spans="1:12">
      <c r="A46" t="s">
        <v>675</v>
      </c>
      <c r="B46" s="39">
        <v>28</v>
      </c>
      <c r="C46" s="39" t="s">
        <v>684</v>
      </c>
      <c r="D46" s="39">
        <v>2018</v>
      </c>
      <c r="E46" s="25" t="s">
        <v>346</v>
      </c>
      <c r="F46" s="31" t="s">
        <v>247</v>
      </c>
      <c r="G46" s="26" t="s">
        <v>295</v>
      </c>
      <c r="H46" s="26" t="s">
        <v>300</v>
      </c>
      <c r="I46" s="25" t="s">
        <v>355</v>
      </c>
      <c r="J46">
        <v>3216</v>
      </c>
      <c r="K46">
        <v>3119</v>
      </c>
      <c r="L46" s="49">
        <f t="shared" si="1"/>
        <v>97</v>
      </c>
    </row>
    <row r="47" spans="1:12">
      <c r="A47" t="s">
        <v>675</v>
      </c>
      <c r="B47" s="39">
        <v>28</v>
      </c>
      <c r="C47" s="39" t="s">
        <v>684</v>
      </c>
      <c r="D47" s="39">
        <v>2018</v>
      </c>
      <c r="E47" s="25" t="s">
        <v>347</v>
      </c>
      <c r="F47" s="31" t="s">
        <v>253</v>
      </c>
      <c r="G47" s="26" t="s">
        <v>295</v>
      </c>
      <c r="H47" s="26" t="s">
        <v>300</v>
      </c>
      <c r="I47" s="25" t="s">
        <v>355</v>
      </c>
      <c r="J47">
        <v>682</v>
      </c>
      <c r="K47">
        <v>709</v>
      </c>
      <c r="L47" s="49">
        <f t="shared" si="1"/>
        <v>-27</v>
      </c>
    </row>
    <row r="48" spans="1:12">
      <c r="A48" t="s">
        <v>675</v>
      </c>
      <c r="B48" s="39">
        <v>28</v>
      </c>
      <c r="C48" s="39" t="s">
        <v>684</v>
      </c>
      <c r="D48" s="39">
        <v>2018</v>
      </c>
      <c r="E48" s="25" t="s">
        <v>348</v>
      </c>
      <c r="F48" s="31" t="s">
        <v>206</v>
      </c>
      <c r="G48" s="26" t="s">
        <v>296</v>
      </c>
      <c r="H48" s="26" t="s">
        <v>300</v>
      </c>
      <c r="I48" s="25" t="s">
        <v>355</v>
      </c>
      <c r="J48">
        <v>628</v>
      </c>
      <c r="K48">
        <v>573</v>
      </c>
      <c r="L48" s="49">
        <f t="shared" si="1"/>
        <v>55</v>
      </c>
    </row>
    <row r="49" spans="1:12">
      <c r="A49" t="s">
        <v>675</v>
      </c>
      <c r="B49" s="39">
        <v>28</v>
      </c>
      <c r="C49" s="39" t="s">
        <v>684</v>
      </c>
      <c r="D49" s="39">
        <v>2018</v>
      </c>
      <c r="E49" s="25" t="s">
        <v>349</v>
      </c>
      <c r="F49" s="31" t="s">
        <v>209</v>
      </c>
      <c r="G49" s="26" t="s">
        <v>296</v>
      </c>
      <c r="H49" s="26" t="s">
        <v>300</v>
      </c>
      <c r="I49" s="25" t="s">
        <v>355</v>
      </c>
      <c r="J49">
        <v>17974</v>
      </c>
      <c r="K49">
        <v>16386</v>
      </c>
      <c r="L49" s="49">
        <f t="shared" si="1"/>
        <v>1588</v>
      </c>
    </row>
    <row r="50" spans="1:12">
      <c r="A50" t="s">
        <v>675</v>
      </c>
      <c r="B50" s="39">
        <v>28</v>
      </c>
      <c r="C50" s="39" t="s">
        <v>684</v>
      </c>
      <c r="D50" s="39">
        <v>2018</v>
      </c>
      <c r="E50" s="25" t="s">
        <v>350</v>
      </c>
      <c r="F50" s="31" t="s">
        <v>214</v>
      </c>
      <c r="G50" s="26" t="s">
        <v>296</v>
      </c>
      <c r="H50" s="26" t="s">
        <v>300</v>
      </c>
      <c r="I50" s="25" t="s">
        <v>355</v>
      </c>
      <c r="J50">
        <v>9339</v>
      </c>
      <c r="K50">
        <v>8557</v>
      </c>
      <c r="L50" s="49">
        <f t="shared" si="1"/>
        <v>782</v>
      </c>
    </row>
    <row r="51" spans="1:12">
      <c r="A51" t="s">
        <v>675</v>
      </c>
      <c r="B51" s="39">
        <v>28</v>
      </c>
      <c r="C51" s="39" t="s">
        <v>684</v>
      </c>
      <c r="D51" s="39">
        <v>2018</v>
      </c>
      <c r="E51" s="25" t="s">
        <v>351</v>
      </c>
      <c r="F51" s="31" t="s">
        <v>240</v>
      </c>
      <c r="G51" s="26" t="s">
        <v>296</v>
      </c>
      <c r="H51" s="26" t="s">
        <v>300</v>
      </c>
      <c r="I51" s="25" t="s">
        <v>355</v>
      </c>
      <c r="J51">
        <v>4147</v>
      </c>
      <c r="K51">
        <v>4025</v>
      </c>
      <c r="L51" s="49">
        <f t="shared" si="1"/>
        <v>122</v>
      </c>
    </row>
    <row r="52" spans="1:12" ht="15.75" thickBot="1">
      <c r="A52" s="56" t="s">
        <v>675</v>
      </c>
      <c r="B52" s="56">
        <v>28</v>
      </c>
      <c r="C52" s="56" t="s">
        <v>684</v>
      </c>
      <c r="D52" s="56">
        <v>2018</v>
      </c>
      <c r="E52" s="56" t="s">
        <v>331</v>
      </c>
      <c r="F52" s="58" t="s">
        <v>250</v>
      </c>
      <c r="G52" s="57" t="s">
        <v>296</v>
      </c>
      <c r="H52" s="57" t="s">
        <v>300</v>
      </c>
      <c r="I52" s="56" t="s">
        <v>355</v>
      </c>
      <c r="J52" s="34">
        <v>2527</v>
      </c>
      <c r="K52" s="34">
        <v>756</v>
      </c>
      <c r="L52" s="34">
        <f t="shared" si="1"/>
        <v>1771</v>
      </c>
    </row>
    <row r="53" spans="1:12" ht="15.75" thickTop="1"/>
    <row r="55" spans="1:12">
      <c r="C55" s="47" t="s">
        <v>288</v>
      </c>
      <c r="D55" s="47" t="s">
        <v>297</v>
      </c>
      <c r="E55" s="32"/>
      <c r="F55" s="32"/>
      <c r="G55" s="32">
        <f t="shared" ref="G55:G63" si="2">SUMIF($G2:$G52,$C55,$J2:$J52)</f>
        <v>12254</v>
      </c>
      <c r="H55" s="32">
        <f>SUMIF($G2:$G52,$C55,$K2:$K52)</f>
        <v>11344</v>
      </c>
      <c r="I55" s="54">
        <f t="shared" ref="I55:I63" si="3">G55-H55</f>
        <v>910</v>
      </c>
    </row>
    <row r="56" spans="1:12">
      <c r="C56" s="26" t="s">
        <v>289</v>
      </c>
      <c r="D56" s="26" t="s">
        <v>297</v>
      </c>
      <c r="E56" s="27"/>
      <c r="F56" s="27"/>
      <c r="G56" s="27">
        <f t="shared" si="2"/>
        <v>9939</v>
      </c>
      <c r="H56" s="27">
        <f>SUMIF($G2:$G52,$C56,$K2:$K52)</f>
        <v>9468</v>
      </c>
      <c r="I56" s="54">
        <f t="shared" si="3"/>
        <v>471</v>
      </c>
    </row>
    <row r="57" spans="1:12">
      <c r="C57" s="26" t="s">
        <v>290</v>
      </c>
      <c r="D57" s="26" t="s">
        <v>298</v>
      </c>
      <c r="E57" s="27"/>
      <c r="F57" s="27"/>
      <c r="G57" s="27">
        <f t="shared" si="2"/>
        <v>3459</v>
      </c>
      <c r="H57" s="27">
        <f>SUMIF($G2:$G52,$C57,$K2:$K52)</f>
        <v>3472</v>
      </c>
      <c r="I57" s="54">
        <f t="shared" si="3"/>
        <v>-13</v>
      </c>
    </row>
    <row r="58" spans="1:12">
      <c r="C58" s="26" t="s">
        <v>291</v>
      </c>
      <c r="D58" s="26" t="s">
        <v>298</v>
      </c>
      <c r="E58" s="27"/>
      <c r="F58" s="27"/>
      <c r="G58" s="27">
        <f t="shared" si="2"/>
        <v>2681</v>
      </c>
      <c r="H58" s="27">
        <f>SUMIF($G2:$G52,$C58,$K2:$K52)</f>
        <v>2626</v>
      </c>
      <c r="I58" s="54">
        <f t="shared" si="3"/>
        <v>55</v>
      </c>
    </row>
    <row r="59" spans="1:12">
      <c r="C59" s="26" t="s">
        <v>292</v>
      </c>
      <c r="D59" s="26" t="s">
        <v>299</v>
      </c>
      <c r="E59" s="27"/>
      <c r="F59" s="27"/>
      <c r="G59" s="27">
        <f t="shared" si="2"/>
        <v>75339</v>
      </c>
      <c r="H59" s="27">
        <f>SUMIF($C6:$C54,$C59,$F6:$F56)</f>
        <v>0</v>
      </c>
      <c r="I59" s="54">
        <f t="shared" si="3"/>
        <v>75339</v>
      </c>
    </row>
    <row r="60" spans="1:12">
      <c r="C60" s="26" t="s">
        <v>293</v>
      </c>
      <c r="D60" s="26" t="s">
        <v>299</v>
      </c>
      <c r="E60" s="27"/>
      <c r="F60" s="27"/>
      <c r="G60" s="27">
        <f t="shared" si="2"/>
        <v>10477</v>
      </c>
      <c r="H60" s="27">
        <f>SUMIF($G2:$G52,$C60,$K2:$K52)</f>
        <v>9565</v>
      </c>
      <c r="I60" s="54">
        <f t="shared" si="3"/>
        <v>912</v>
      </c>
    </row>
    <row r="61" spans="1:12">
      <c r="C61" s="26" t="s">
        <v>294</v>
      </c>
      <c r="D61" s="26" t="s">
        <v>299</v>
      </c>
      <c r="E61" s="27"/>
      <c r="F61" s="27"/>
      <c r="G61" s="27">
        <f t="shared" si="2"/>
        <v>9174</v>
      </c>
      <c r="H61" s="27">
        <f>SUMIF($G2:$G52,$C61,$K2:$K52)</f>
        <v>8374</v>
      </c>
      <c r="I61" s="54">
        <f t="shared" si="3"/>
        <v>800</v>
      </c>
    </row>
    <row r="62" spans="1:12">
      <c r="C62" s="26" t="s">
        <v>295</v>
      </c>
      <c r="D62" s="26" t="s">
        <v>300</v>
      </c>
      <c r="E62" s="27"/>
      <c r="F62" s="27"/>
      <c r="G62" s="27">
        <f t="shared" si="2"/>
        <v>22881</v>
      </c>
      <c r="H62" s="27">
        <f>SUMIF($G2:$G52,$C62,$K2:$K52)</f>
        <v>21616</v>
      </c>
      <c r="I62" s="54">
        <f t="shared" si="3"/>
        <v>1265</v>
      </c>
    </row>
    <row r="63" spans="1:12">
      <c r="C63" s="26" t="s">
        <v>296</v>
      </c>
      <c r="D63" s="26" t="s">
        <v>300</v>
      </c>
      <c r="E63" s="27"/>
      <c r="F63" s="27"/>
      <c r="G63" s="27">
        <f t="shared" si="2"/>
        <v>34615</v>
      </c>
      <c r="H63" s="27">
        <f>SUMIF($G2:$G52,$C63,$K2:$K52)</f>
        <v>30297</v>
      </c>
      <c r="I63" s="54">
        <f t="shared" si="3"/>
        <v>4318</v>
      </c>
    </row>
    <row r="64" spans="1:12">
      <c r="C64" s="31"/>
      <c r="D64" s="53"/>
      <c r="E64" s="27"/>
      <c r="F64" s="27"/>
      <c r="H64" s="27"/>
      <c r="I64" s="36"/>
    </row>
    <row r="65" spans="1:11">
      <c r="C65" s="26" t="s">
        <v>297</v>
      </c>
      <c r="D65" s="26"/>
      <c r="E65" s="27"/>
      <c r="F65" s="27"/>
      <c r="G65">
        <f>SUM(G55:G56)</f>
        <v>22193</v>
      </c>
      <c r="H65" s="27">
        <f>SUM(H55:H56)</f>
        <v>20812</v>
      </c>
      <c r="I65" s="54">
        <f>G65-H65</f>
        <v>1381</v>
      </c>
    </row>
    <row r="66" spans="1:11">
      <c r="C66" s="26" t="s">
        <v>298</v>
      </c>
      <c r="D66" s="26"/>
      <c r="E66" s="27"/>
      <c r="F66" s="27"/>
      <c r="G66">
        <f>SUM(G57:G58)</f>
        <v>6140</v>
      </c>
      <c r="H66" s="27">
        <f>SUM(H57:H58)</f>
        <v>6098</v>
      </c>
      <c r="I66" s="54">
        <f>G66-H66</f>
        <v>42</v>
      </c>
    </row>
    <row r="67" spans="1:11">
      <c r="C67" s="26" t="s">
        <v>299</v>
      </c>
      <c r="D67" s="26"/>
      <c r="E67" s="27"/>
      <c r="F67" s="27"/>
      <c r="G67">
        <f>SUM(G59:G61)</f>
        <v>94990</v>
      </c>
      <c r="H67" s="27">
        <f>SUM(H59:H61)</f>
        <v>17939</v>
      </c>
      <c r="I67" s="54">
        <f>G67-H67</f>
        <v>77051</v>
      </c>
    </row>
    <row r="68" spans="1:11">
      <c r="C68" s="26" t="s">
        <v>300</v>
      </c>
      <c r="D68" s="26"/>
      <c r="E68" s="27"/>
      <c r="F68" s="27"/>
      <c r="G68">
        <f>SUM(G62:G63)</f>
        <v>57496</v>
      </c>
      <c r="H68" s="27">
        <f>SUM(H62:H63)</f>
        <v>51913</v>
      </c>
      <c r="I68" s="54">
        <f>G68-H68</f>
        <v>5583</v>
      </c>
    </row>
    <row r="69" spans="1:11">
      <c r="C69" s="28"/>
      <c r="D69" s="53"/>
      <c r="E69" s="27"/>
      <c r="F69" s="27"/>
      <c r="H69" s="27"/>
      <c r="I69" s="36"/>
    </row>
    <row r="70" spans="1:11" ht="15.75" thickBot="1">
      <c r="C70" s="37" t="s">
        <v>258</v>
      </c>
      <c r="D70" s="44"/>
      <c r="E70" s="44"/>
      <c r="F70" s="44"/>
      <c r="G70" s="35">
        <f>SUM(G65:G68)</f>
        <v>180819</v>
      </c>
      <c r="H70" s="35">
        <f>SUM(H65:H68)</f>
        <v>96762</v>
      </c>
      <c r="I70" s="35">
        <f>G70-H70</f>
        <v>84057</v>
      </c>
    </row>
    <row r="71" spans="1:11" ht="16.5" thickTop="1" thickBot="1">
      <c r="C71" s="34"/>
      <c r="D71" s="34"/>
      <c r="E71" s="34"/>
      <c r="F71" s="34"/>
      <c r="G71" s="34"/>
      <c r="H71" s="34"/>
      <c r="I71" s="34"/>
    </row>
    <row r="72" spans="1:11" ht="15.75" thickTop="1"/>
    <row r="74" spans="1:11">
      <c r="A74" s="43" t="s">
        <v>680</v>
      </c>
      <c r="B74" s="43" t="s">
        <v>679</v>
      </c>
      <c r="C74" s="43" t="s">
        <v>678</v>
      </c>
      <c r="D74" s="43" t="s">
        <v>677</v>
      </c>
      <c r="E74" s="43" t="s">
        <v>302</v>
      </c>
      <c r="F74" s="52" t="s">
        <v>254</v>
      </c>
      <c r="G74" s="51" t="s">
        <v>256</v>
      </c>
      <c r="H74" s="51" t="s">
        <v>257</v>
      </c>
      <c r="I74" s="43" t="s">
        <v>669</v>
      </c>
      <c r="J74" s="42" t="s">
        <v>670</v>
      </c>
      <c r="K74" s="42" t="s">
        <v>671</v>
      </c>
    </row>
    <row r="75" spans="1:11">
      <c r="A75" t="s">
        <v>675</v>
      </c>
      <c r="B75" s="39">
        <v>28</v>
      </c>
      <c r="C75" s="39" t="s">
        <v>684</v>
      </c>
      <c r="D75" s="39">
        <v>2018</v>
      </c>
      <c r="E75" s="25" t="s">
        <v>360</v>
      </c>
      <c r="F75" s="27" t="s">
        <v>56</v>
      </c>
      <c r="G75" s="26" t="s">
        <v>280</v>
      </c>
      <c r="H75" s="26" t="s">
        <v>262</v>
      </c>
      <c r="I75">
        <v>69</v>
      </c>
      <c r="J75">
        <v>74</v>
      </c>
      <c r="K75" s="49">
        <f t="shared" ref="K75:K138" si="4">IF(AND(ISNUMBER(I75),(J75)),I75-J75,"")</f>
        <v>-5</v>
      </c>
    </row>
    <row r="76" spans="1:11">
      <c r="A76" t="s">
        <v>675</v>
      </c>
      <c r="B76" s="39">
        <v>28</v>
      </c>
      <c r="C76" s="39" t="s">
        <v>684</v>
      </c>
      <c r="D76" s="39">
        <v>2018</v>
      </c>
      <c r="E76" s="25" t="s">
        <v>361</v>
      </c>
      <c r="F76" s="27" t="s">
        <v>189</v>
      </c>
      <c r="G76" s="26" t="s">
        <v>280</v>
      </c>
      <c r="H76" s="26" t="s">
        <v>262</v>
      </c>
      <c r="I76">
        <v>338</v>
      </c>
      <c r="J76">
        <v>320</v>
      </c>
      <c r="K76" s="49">
        <f t="shared" si="4"/>
        <v>18</v>
      </c>
    </row>
    <row r="77" spans="1:11">
      <c r="A77" t="s">
        <v>675</v>
      </c>
      <c r="B77" s="39">
        <v>28</v>
      </c>
      <c r="C77" s="39" t="s">
        <v>684</v>
      </c>
      <c r="D77" s="39">
        <v>2018</v>
      </c>
      <c r="E77" s="25" t="s">
        <v>362</v>
      </c>
      <c r="F77" s="27" t="s">
        <v>94</v>
      </c>
      <c r="G77" s="26" t="s">
        <v>280</v>
      </c>
      <c r="H77" s="26" t="s">
        <v>262</v>
      </c>
      <c r="I77">
        <v>906</v>
      </c>
      <c r="J77">
        <v>900</v>
      </c>
      <c r="K77" s="49">
        <f t="shared" si="4"/>
        <v>6</v>
      </c>
    </row>
    <row r="78" spans="1:11">
      <c r="A78" t="s">
        <v>675</v>
      </c>
      <c r="B78" s="39">
        <v>28</v>
      </c>
      <c r="C78" s="39" t="s">
        <v>684</v>
      </c>
      <c r="D78" s="39">
        <v>2018</v>
      </c>
      <c r="E78" s="25" t="s">
        <v>363</v>
      </c>
      <c r="F78" s="27" t="s">
        <v>191</v>
      </c>
      <c r="G78" s="26" t="s">
        <v>280</v>
      </c>
      <c r="H78" s="26" t="s">
        <v>262</v>
      </c>
      <c r="I78">
        <v>143</v>
      </c>
      <c r="J78">
        <v>135</v>
      </c>
      <c r="K78" s="49">
        <f t="shared" si="4"/>
        <v>8</v>
      </c>
    </row>
    <row r="79" spans="1:11">
      <c r="A79" t="s">
        <v>675</v>
      </c>
      <c r="B79" s="39">
        <v>28</v>
      </c>
      <c r="C79" s="39" t="s">
        <v>684</v>
      </c>
      <c r="D79" s="39">
        <v>2018</v>
      </c>
      <c r="E79" s="25" t="s">
        <v>364</v>
      </c>
      <c r="F79" s="27" t="s">
        <v>132</v>
      </c>
      <c r="G79" s="26" t="s">
        <v>280</v>
      </c>
      <c r="H79" s="26" t="s">
        <v>262</v>
      </c>
      <c r="I79">
        <v>117</v>
      </c>
      <c r="J79">
        <v>116</v>
      </c>
      <c r="K79" s="49">
        <f t="shared" si="4"/>
        <v>1</v>
      </c>
    </row>
    <row r="80" spans="1:11">
      <c r="A80" t="s">
        <v>675</v>
      </c>
      <c r="B80" s="39">
        <v>28</v>
      </c>
      <c r="C80" s="39" t="s">
        <v>684</v>
      </c>
      <c r="D80" s="39">
        <v>2018</v>
      </c>
      <c r="E80" s="25" t="s">
        <v>365</v>
      </c>
      <c r="F80" s="27" t="s">
        <v>117</v>
      </c>
      <c r="G80" s="26" t="s">
        <v>280</v>
      </c>
      <c r="H80" s="26" t="s">
        <v>262</v>
      </c>
      <c r="I80">
        <v>170</v>
      </c>
      <c r="J80">
        <v>171</v>
      </c>
      <c r="K80" s="49">
        <f t="shared" si="4"/>
        <v>-1</v>
      </c>
    </row>
    <row r="81" spans="1:11">
      <c r="A81" t="s">
        <v>675</v>
      </c>
      <c r="B81" s="39">
        <v>28</v>
      </c>
      <c r="C81" s="39" t="s">
        <v>684</v>
      </c>
      <c r="D81" s="39">
        <v>2018</v>
      </c>
      <c r="E81" s="25" t="s">
        <v>366</v>
      </c>
      <c r="F81" s="27" t="s">
        <v>129</v>
      </c>
      <c r="G81" s="26" t="s">
        <v>280</v>
      </c>
      <c r="H81" s="26" t="s">
        <v>262</v>
      </c>
      <c r="I81">
        <v>17</v>
      </c>
      <c r="J81">
        <v>17</v>
      </c>
      <c r="K81" s="49">
        <f t="shared" si="4"/>
        <v>0</v>
      </c>
    </row>
    <row r="82" spans="1:11">
      <c r="A82" t="s">
        <v>675</v>
      </c>
      <c r="B82" s="39">
        <v>28</v>
      </c>
      <c r="C82" s="39" t="s">
        <v>684</v>
      </c>
      <c r="D82" s="39">
        <v>2018</v>
      </c>
      <c r="E82" s="25" t="s">
        <v>367</v>
      </c>
      <c r="F82" s="27" t="s">
        <v>203</v>
      </c>
      <c r="G82" s="26" t="s">
        <v>280</v>
      </c>
      <c r="H82" s="26" t="s">
        <v>262</v>
      </c>
      <c r="I82">
        <v>37</v>
      </c>
      <c r="J82">
        <v>37</v>
      </c>
      <c r="K82" s="49">
        <f t="shared" si="4"/>
        <v>0</v>
      </c>
    </row>
    <row r="83" spans="1:11">
      <c r="A83" t="s">
        <v>675</v>
      </c>
      <c r="B83" s="39">
        <v>28</v>
      </c>
      <c r="C83" s="39" t="s">
        <v>684</v>
      </c>
      <c r="D83" s="39">
        <v>2018</v>
      </c>
      <c r="E83" s="25" t="s">
        <v>368</v>
      </c>
      <c r="F83" s="27" t="s">
        <v>204</v>
      </c>
      <c r="G83" s="26" t="s">
        <v>280</v>
      </c>
      <c r="H83" s="26" t="s">
        <v>262</v>
      </c>
      <c r="I83">
        <v>153</v>
      </c>
      <c r="J83">
        <v>147</v>
      </c>
      <c r="K83" s="49">
        <f t="shared" si="4"/>
        <v>6</v>
      </c>
    </row>
    <row r="84" spans="1:11">
      <c r="A84" t="s">
        <v>675</v>
      </c>
      <c r="B84" s="39">
        <v>28</v>
      </c>
      <c r="C84" s="39" t="s">
        <v>684</v>
      </c>
      <c r="D84" s="39">
        <v>2018</v>
      </c>
      <c r="E84" s="25" t="s">
        <v>369</v>
      </c>
      <c r="F84" s="27" t="s">
        <v>173</v>
      </c>
      <c r="G84" s="26" t="s">
        <v>280</v>
      </c>
      <c r="H84" s="26" t="s">
        <v>262</v>
      </c>
      <c r="I84">
        <v>2</v>
      </c>
      <c r="J84">
        <v>2</v>
      </c>
      <c r="K84" s="49">
        <f t="shared" si="4"/>
        <v>0</v>
      </c>
    </row>
    <row r="85" spans="1:11">
      <c r="A85" t="s">
        <v>675</v>
      </c>
      <c r="B85" s="39">
        <v>28</v>
      </c>
      <c r="C85" s="39" t="s">
        <v>684</v>
      </c>
      <c r="D85" s="39">
        <v>2018</v>
      </c>
      <c r="E85" s="25" t="s">
        <v>370</v>
      </c>
      <c r="F85" s="27" t="s">
        <v>162</v>
      </c>
      <c r="G85" s="26" t="s">
        <v>280</v>
      </c>
      <c r="H85" s="26" t="s">
        <v>262</v>
      </c>
      <c r="I85">
        <v>55</v>
      </c>
      <c r="J85">
        <v>35</v>
      </c>
      <c r="K85" s="49">
        <f t="shared" si="4"/>
        <v>20</v>
      </c>
    </row>
    <row r="86" spans="1:11">
      <c r="A86" t="s">
        <v>675</v>
      </c>
      <c r="B86" s="39">
        <v>28</v>
      </c>
      <c r="C86" s="39" t="s">
        <v>684</v>
      </c>
      <c r="D86" s="39">
        <v>2018</v>
      </c>
      <c r="E86" s="25" t="s">
        <v>371</v>
      </c>
      <c r="F86" s="27" t="s">
        <v>19</v>
      </c>
      <c r="G86" s="26" t="s">
        <v>280</v>
      </c>
      <c r="H86" s="26" t="s">
        <v>262</v>
      </c>
      <c r="I86">
        <v>5</v>
      </c>
      <c r="J86">
        <v>5</v>
      </c>
      <c r="K86" s="49">
        <f t="shared" si="4"/>
        <v>0</v>
      </c>
    </row>
    <row r="87" spans="1:11">
      <c r="A87" t="s">
        <v>675</v>
      </c>
      <c r="B87" s="39">
        <v>28</v>
      </c>
      <c r="C87" s="39" t="s">
        <v>684</v>
      </c>
      <c r="D87" s="39">
        <v>2018</v>
      </c>
      <c r="E87" s="25" t="s">
        <v>372</v>
      </c>
      <c r="F87" s="27" t="s">
        <v>54</v>
      </c>
      <c r="G87" s="26" t="s">
        <v>280</v>
      </c>
      <c r="H87" s="26" t="s">
        <v>262</v>
      </c>
      <c r="I87">
        <v>1</v>
      </c>
      <c r="J87">
        <v>1</v>
      </c>
      <c r="K87" s="49">
        <f t="shared" si="4"/>
        <v>0</v>
      </c>
    </row>
    <row r="88" spans="1:11">
      <c r="A88" t="s">
        <v>675</v>
      </c>
      <c r="B88" s="39">
        <v>28</v>
      </c>
      <c r="C88" s="39" t="s">
        <v>684</v>
      </c>
      <c r="D88" s="39">
        <v>2018</v>
      </c>
      <c r="E88" s="25" t="s">
        <v>373</v>
      </c>
      <c r="F88" s="27" t="s">
        <v>127</v>
      </c>
      <c r="G88" s="26" t="s">
        <v>280</v>
      </c>
      <c r="H88" s="26" t="s">
        <v>262</v>
      </c>
      <c r="I88">
        <v>1230</v>
      </c>
      <c r="J88">
        <v>1203</v>
      </c>
      <c r="K88" s="49">
        <f t="shared" si="4"/>
        <v>27</v>
      </c>
    </row>
    <row r="89" spans="1:11">
      <c r="A89" t="s">
        <v>675</v>
      </c>
      <c r="B89" s="39">
        <v>28</v>
      </c>
      <c r="C89" s="39" t="s">
        <v>684</v>
      </c>
      <c r="D89" s="39">
        <v>2018</v>
      </c>
      <c r="E89" s="25" t="s">
        <v>374</v>
      </c>
      <c r="F89" s="27" t="s">
        <v>46</v>
      </c>
      <c r="G89" s="26" t="s">
        <v>280</v>
      </c>
      <c r="H89" s="26" t="s">
        <v>262</v>
      </c>
      <c r="I89" t="s">
        <v>681</v>
      </c>
      <c r="J89" t="s">
        <v>681</v>
      </c>
      <c r="K89" s="49" t="str">
        <f t="shared" si="4"/>
        <v/>
      </c>
    </row>
    <row r="90" spans="1:11">
      <c r="A90" t="s">
        <v>675</v>
      </c>
      <c r="B90" s="39">
        <v>28</v>
      </c>
      <c r="C90" s="39" t="s">
        <v>684</v>
      </c>
      <c r="D90" s="39">
        <v>2018</v>
      </c>
      <c r="E90" s="25" t="s">
        <v>375</v>
      </c>
      <c r="F90" s="27" t="s">
        <v>97</v>
      </c>
      <c r="G90" s="26" t="s">
        <v>280</v>
      </c>
      <c r="H90" s="26" t="s">
        <v>262</v>
      </c>
      <c r="I90">
        <v>3</v>
      </c>
      <c r="J90">
        <v>3</v>
      </c>
      <c r="K90" s="49">
        <f t="shared" si="4"/>
        <v>0</v>
      </c>
    </row>
    <row r="91" spans="1:11">
      <c r="A91" t="s">
        <v>675</v>
      </c>
      <c r="B91" s="39">
        <v>28</v>
      </c>
      <c r="C91" s="39" t="s">
        <v>684</v>
      </c>
      <c r="D91" s="39">
        <v>2018</v>
      </c>
      <c r="E91" s="25" t="s">
        <v>376</v>
      </c>
      <c r="F91" s="27" t="s">
        <v>201</v>
      </c>
      <c r="G91" s="26" t="s">
        <v>280</v>
      </c>
      <c r="H91" s="26" t="s">
        <v>262</v>
      </c>
      <c r="I91">
        <v>8</v>
      </c>
      <c r="J91">
        <v>8</v>
      </c>
      <c r="K91" s="49">
        <f t="shared" si="4"/>
        <v>0</v>
      </c>
    </row>
    <row r="92" spans="1:11">
      <c r="A92" t="s">
        <v>675</v>
      </c>
      <c r="B92" s="39">
        <v>28</v>
      </c>
      <c r="C92" s="39" t="s">
        <v>684</v>
      </c>
      <c r="D92" s="39">
        <v>2018</v>
      </c>
      <c r="E92" s="25" t="s">
        <v>377</v>
      </c>
      <c r="F92" s="27" t="s">
        <v>165</v>
      </c>
      <c r="G92" s="26" t="s">
        <v>280</v>
      </c>
      <c r="H92" s="26" t="s">
        <v>262</v>
      </c>
      <c r="I92">
        <v>209</v>
      </c>
      <c r="J92">
        <v>208</v>
      </c>
      <c r="K92" s="49">
        <f t="shared" si="4"/>
        <v>1</v>
      </c>
    </row>
    <row r="93" spans="1:11">
      <c r="A93" t="s">
        <v>675</v>
      </c>
      <c r="B93" s="39">
        <v>28</v>
      </c>
      <c r="C93" s="39" t="s">
        <v>684</v>
      </c>
      <c r="D93" s="39">
        <v>2018</v>
      </c>
      <c r="E93" s="25" t="s">
        <v>378</v>
      </c>
      <c r="F93" s="27" t="s">
        <v>158</v>
      </c>
      <c r="G93" s="26" t="s">
        <v>280</v>
      </c>
      <c r="H93" s="26" t="s">
        <v>262</v>
      </c>
      <c r="I93">
        <v>19087</v>
      </c>
      <c r="J93">
        <v>18343</v>
      </c>
      <c r="K93" s="49">
        <f t="shared" si="4"/>
        <v>744</v>
      </c>
    </row>
    <row r="94" spans="1:11">
      <c r="A94" t="s">
        <v>675</v>
      </c>
      <c r="B94" s="39">
        <v>28</v>
      </c>
      <c r="C94" s="39" t="s">
        <v>684</v>
      </c>
      <c r="D94" s="39">
        <v>2018</v>
      </c>
      <c r="E94" s="25" t="s">
        <v>379</v>
      </c>
      <c r="F94" s="27" t="s">
        <v>33</v>
      </c>
      <c r="G94" s="26" t="s">
        <v>281</v>
      </c>
      <c r="H94" s="26" t="s">
        <v>262</v>
      </c>
      <c r="I94">
        <v>8</v>
      </c>
      <c r="J94">
        <v>34</v>
      </c>
      <c r="K94" s="49">
        <f t="shared" si="4"/>
        <v>-26</v>
      </c>
    </row>
    <row r="95" spans="1:11">
      <c r="A95" t="s">
        <v>675</v>
      </c>
      <c r="B95" s="39">
        <v>28</v>
      </c>
      <c r="C95" s="39" t="s">
        <v>684</v>
      </c>
      <c r="D95" s="39">
        <v>2018</v>
      </c>
      <c r="E95" s="25" t="s">
        <v>380</v>
      </c>
      <c r="F95" s="27" t="s">
        <v>7</v>
      </c>
      <c r="G95" s="26" t="s">
        <v>281</v>
      </c>
      <c r="H95" s="26" t="s">
        <v>262</v>
      </c>
      <c r="I95">
        <v>84</v>
      </c>
      <c r="J95">
        <v>83</v>
      </c>
      <c r="K95" s="49">
        <f t="shared" si="4"/>
        <v>1</v>
      </c>
    </row>
    <row r="96" spans="1:11">
      <c r="A96" t="s">
        <v>675</v>
      </c>
      <c r="B96" s="39">
        <v>28</v>
      </c>
      <c r="C96" s="39" t="s">
        <v>684</v>
      </c>
      <c r="D96" s="39">
        <v>2018</v>
      </c>
      <c r="E96" s="25" t="s">
        <v>381</v>
      </c>
      <c r="F96" s="27" t="s">
        <v>38</v>
      </c>
      <c r="G96" s="26" t="s">
        <v>281</v>
      </c>
      <c r="H96" s="26" t="s">
        <v>262</v>
      </c>
      <c r="I96">
        <v>129</v>
      </c>
      <c r="J96">
        <v>120</v>
      </c>
      <c r="K96" s="49">
        <f t="shared" si="4"/>
        <v>9</v>
      </c>
    </row>
    <row r="97" spans="1:11">
      <c r="A97" t="s">
        <v>675</v>
      </c>
      <c r="B97" s="39">
        <v>28</v>
      </c>
      <c r="C97" s="39" t="s">
        <v>684</v>
      </c>
      <c r="D97" s="39">
        <v>2018</v>
      </c>
      <c r="E97" s="25" t="s">
        <v>382</v>
      </c>
      <c r="F97" s="27" t="s">
        <v>179</v>
      </c>
      <c r="G97" s="26" t="s">
        <v>281</v>
      </c>
      <c r="H97" s="26" t="s">
        <v>262</v>
      </c>
      <c r="I97">
        <v>350</v>
      </c>
      <c r="J97">
        <v>333</v>
      </c>
      <c r="K97" s="49">
        <f t="shared" si="4"/>
        <v>17</v>
      </c>
    </row>
    <row r="98" spans="1:11">
      <c r="A98" t="s">
        <v>675</v>
      </c>
      <c r="B98" s="39">
        <v>28</v>
      </c>
      <c r="C98" s="39" t="s">
        <v>684</v>
      </c>
      <c r="D98" s="39">
        <v>2018</v>
      </c>
      <c r="E98" s="25" t="s">
        <v>383</v>
      </c>
      <c r="F98" s="27" t="s">
        <v>384</v>
      </c>
      <c r="G98" s="26" t="s">
        <v>281</v>
      </c>
      <c r="H98" s="26" t="s">
        <v>262</v>
      </c>
      <c r="I98" t="s">
        <v>681</v>
      </c>
      <c r="J98" t="s">
        <v>681</v>
      </c>
      <c r="K98" s="49" t="str">
        <f t="shared" si="4"/>
        <v/>
      </c>
    </row>
    <row r="99" spans="1:11">
      <c r="A99" t="s">
        <v>675</v>
      </c>
      <c r="B99" s="39">
        <v>28</v>
      </c>
      <c r="C99" s="39" t="s">
        <v>684</v>
      </c>
      <c r="D99" s="39">
        <v>2018</v>
      </c>
      <c r="E99" s="25" t="s">
        <v>385</v>
      </c>
      <c r="F99" s="27" t="s">
        <v>386</v>
      </c>
      <c r="G99" s="26" t="s">
        <v>281</v>
      </c>
      <c r="H99" s="26" t="s">
        <v>262</v>
      </c>
      <c r="I99">
        <v>1</v>
      </c>
      <c r="J99">
        <v>1</v>
      </c>
      <c r="K99" s="49">
        <f t="shared" si="4"/>
        <v>0</v>
      </c>
    </row>
    <row r="100" spans="1:11">
      <c r="A100" t="s">
        <v>675</v>
      </c>
      <c r="B100" s="39">
        <v>28</v>
      </c>
      <c r="C100" s="39" t="s">
        <v>684</v>
      </c>
      <c r="D100" s="39">
        <v>2018</v>
      </c>
      <c r="E100" s="25" t="s">
        <v>387</v>
      </c>
      <c r="F100" s="27" t="s">
        <v>62</v>
      </c>
      <c r="G100" s="26" t="s">
        <v>281</v>
      </c>
      <c r="H100" s="26" t="s">
        <v>262</v>
      </c>
      <c r="I100">
        <v>3</v>
      </c>
      <c r="J100">
        <v>5</v>
      </c>
      <c r="K100" s="49">
        <f t="shared" si="4"/>
        <v>-2</v>
      </c>
    </row>
    <row r="101" spans="1:11">
      <c r="A101" t="s">
        <v>675</v>
      </c>
      <c r="B101" s="39">
        <v>28</v>
      </c>
      <c r="C101" s="39" t="s">
        <v>684</v>
      </c>
      <c r="D101" s="39">
        <v>2018</v>
      </c>
      <c r="E101" s="25" t="s">
        <v>388</v>
      </c>
      <c r="F101" s="27" t="s">
        <v>73</v>
      </c>
      <c r="G101" s="26" t="s">
        <v>281</v>
      </c>
      <c r="H101" s="26" t="s">
        <v>262</v>
      </c>
      <c r="I101" t="s">
        <v>681</v>
      </c>
      <c r="J101" t="s">
        <v>681</v>
      </c>
      <c r="K101" s="49" t="str">
        <f t="shared" si="4"/>
        <v/>
      </c>
    </row>
    <row r="102" spans="1:11">
      <c r="A102" t="s">
        <v>675</v>
      </c>
      <c r="B102" s="39">
        <v>28</v>
      </c>
      <c r="C102" s="39" t="s">
        <v>684</v>
      </c>
      <c r="D102" s="39">
        <v>2018</v>
      </c>
      <c r="E102" s="25" t="s">
        <v>389</v>
      </c>
      <c r="F102" s="27" t="s">
        <v>390</v>
      </c>
      <c r="G102" s="26" t="s">
        <v>281</v>
      </c>
      <c r="H102" s="26" t="s">
        <v>262</v>
      </c>
      <c r="I102">
        <v>9</v>
      </c>
      <c r="J102">
        <v>9</v>
      </c>
      <c r="K102" s="49">
        <f t="shared" si="4"/>
        <v>0</v>
      </c>
    </row>
    <row r="103" spans="1:11">
      <c r="A103" t="s">
        <v>675</v>
      </c>
      <c r="B103" s="39">
        <v>28</v>
      </c>
      <c r="C103" s="39" t="s">
        <v>684</v>
      </c>
      <c r="D103" s="39">
        <v>2018</v>
      </c>
      <c r="E103" s="25" t="s">
        <v>391</v>
      </c>
      <c r="F103" s="27" t="s">
        <v>53</v>
      </c>
      <c r="G103" s="26" t="s">
        <v>282</v>
      </c>
      <c r="H103" s="26" t="s">
        <v>262</v>
      </c>
      <c r="I103">
        <v>661</v>
      </c>
      <c r="J103">
        <v>660</v>
      </c>
      <c r="K103" s="49">
        <f t="shared" si="4"/>
        <v>1</v>
      </c>
    </row>
    <row r="104" spans="1:11">
      <c r="A104" t="s">
        <v>675</v>
      </c>
      <c r="B104" s="39">
        <v>28</v>
      </c>
      <c r="C104" s="39" t="s">
        <v>684</v>
      </c>
      <c r="D104" s="39">
        <v>2018</v>
      </c>
      <c r="E104" s="25" t="s">
        <v>392</v>
      </c>
      <c r="F104" s="27" t="s">
        <v>50</v>
      </c>
      <c r="G104" s="26" t="s">
        <v>282</v>
      </c>
      <c r="H104" s="26" t="s">
        <v>262</v>
      </c>
      <c r="I104">
        <v>59</v>
      </c>
      <c r="J104">
        <v>59</v>
      </c>
      <c r="K104" s="49">
        <f t="shared" si="4"/>
        <v>0</v>
      </c>
    </row>
    <row r="105" spans="1:11">
      <c r="A105" t="s">
        <v>675</v>
      </c>
      <c r="B105" s="39">
        <v>28</v>
      </c>
      <c r="C105" s="39" t="s">
        <v>684</v>
      </c>
      <c r="D105" s="39">
        <v>2018</v>
      </c>
      <c r="E105" s="25" t="s">
        <v>393</v>
      </c>
      <c r="F105" s="27" t="s">
        <v>394</v>
      </c>
      <c r="G105" s="26" t="s">
        <v>282</v>
      </c>
      <c r="H105" s="26" t="s">
        <v>262</v>
      </c>
      <c r="I105" t="s">
        <v>681</v>
      </c>
      <c r="J105" t="s">
        <v>681</v>
      </c>
      <c r="K105" s="49" t="str">
        <f t="shared" si="4"/>
        <v/>
      </c>
    </row>
    <row r="106" spans="1:11">
      <c r="A106" t="s">
        <v>675</v>
      </c>
      <c r="B106" s="39">
        <v>28</v>
      </c>
      <c r="C106" s="39" t="s">
        <v>684</v>
      </c>
      <c r="D106" s="39">
        <v>2018</v>
      </c>
      <c r="E106" s="25" t="s">
        <v>395</v>
      </c>
      <c r="F106" s="27" t="s">
        <v>112</v>
      </c>
      <c r="G106" s="26" t="s">
        <v>282</v>
      </c>
      <c r="H106" s="26" t="s">
        <v>262</v>
      </c>
      <c r="I106">
        <v>2803</v>
      </c>
      <c r="J106">
        <v>2690</v>
      </c>
      <c r="K106" s="49">
        <f t="shared" si="4"/>
        <v>113</v>
      </c>
    </row>
    <row r="107" spans="1:11">
      <c r="A107" t="s">
        <v>675</v>
      </c>
      <c r="B107" s="39">
        <v>28</v>
      </c>
      <c r="C107" s="39" t="s">
        <v>684</v>
      </c>
      <c r="D107" s="39">
        <v>2018</v>
      </c>
      <c r="E107" s="25" t="s">
        <v>396</v>
      </c>
      <c r="F107" s="27" t="s">
        <v>185</v>
      </c>
      <c r="G107" s="26" t="s">
        <v>282</v>
      </c>
      <c r="H107" s="26" t="s">
        <v>262</v>
      </c>
      <c r="I107">
        <v>35</v>
      </c>
      <c r="J107">
        <v>34</v>
      </c>
      <c r="K107" s="49">
        <f t="shared" si="4"/>
        <v>1</v>
      </c>
    </row>
    <row r="108" spans="1:11">
      <c r="A108" t="s">
        <v>675</v>
      </c>
      <c r="B108" s="39">
        <v>28</v>
      </c>
      <c r="C108" s="39" t="s">
        <v>684</v>
      </c>
      <c r="D108" s="39">
        <v>2018</v>
      </c>
      <c r="E108" s="25" t="s">
        <v>397</v>
      </c>
      <c r="F108" s="27" t="s">
        <v>111</v>
      </c>
      <c r="G108" s="26" t="s">
        <v>282</v>
      </c>
      <c r="H108" s="26" t="s">
        <v>262</v>
      </c>
      <c r="I108" t="s">
        <v>681</v>
      </c>
      <c r="J108" t="s">
        <v>681</v>
      </c>
      <c r="K108" s="49" t="str">
        <f t="shared" si="4"/>
        <v/>
      </c>
    </row>
    <row r="109" spans="1:11">
      <c r="A109" t="s">
        <v>675</v>
      </c>
      <c r="B109" s="39">
        <v>28</v>
      </c>
      <c r="C109" s="39" t="s">
        <v>684</v>
      </c>
      <c r="D109" s="39">
        <v>2018</v>
      </c>
      <c r="E109" s="25" t="s">
        <v>398</v>
      </c>
      <c r="F109" s="27" t="s">
        <v>399</v>
      </c>
      <c r="G109" s="26" t="s">
        <v>282</v>
      </c>
      <c r="H109" s="26" t="s">
        <v>262</v>
      </c>
      <c r="I109">
        <v>8</v>
      </c>
      <c r="J109">
        <v>7</v>
      </c>
      <c r="K109" s="49">
        <f t="shared" si="4"/>
        <v>1</v>
      </c>
    </row>
    <row r="110" spans="1:11">
      <c r="A110" t="s">
        <v>675</v>
      </c>
      <c r="B110" s="39">
        <v>28</v>
      </c>
      <c r="C110" s="39" t="s">
        <v>684</v>
      </c>
      <c r="D110" s="39">
        <v>2018</v>
      </c>
      <c r="E110" s="25" t="s">
        <v>400</v>
      </c>
      <c r="F110" s="27" t="s">
        <v>202</v>
      </c>
      <c r="G110" s="26" t="s">
        <v>283</v>
      </c>
      <c r="H110" s="26" t="s">
        <v>262</v>
      </c>
      <c r="I110">
        <v>4785</v>
      </c>
      <c r="J110">
        <v>4641</v>
      </c>
      <c r="K110" s="49">
        <f t="shared" si="4"/>
        <v>144</v>
      </c>
    </row>
    <row r="111" spans="1:11">
      <c r="A111" t="s">
        <v>675</v>
      </c>
      <c r="B111" s="39">
        <v>28</v>
      </c>
      <c r="C111" s="39" t="s">
        <v>684</v>
      </c>
      <c r="D111" s="39">
        <v>2018</v>
      </c>
      <c r="E111" s="25" t="s">
        <v>401</v>
      </c>
      <c r="F111" s="27" t="s">
        <v>133</v>
      </c>
      <c r="G111" s="26" t="s">
        <v>283</v>
      </c>
      <c r="H111" s="26" t="s">
        <v>262</v>
      </c>
      <c r="I111">
        <v>51</v>
      </c>
      <c r="J111">
        <v>47</v>
      </c>
      <c r="K111" s="49">
        <f t="shared" si="4"/>
        <v>4</v>
      </c>
    </row>
    <row r="112" spans="1:11">
      <c r="A112" t="s">
        <v>675</v>
      </c>
      <c r="B112" s="39">
        <v>28</v>
      </c>
      <c r="C112" s="39" t="s">
        <v>684</v>
      </c>
      <c r="D112" s="39">
        <v>2018</v>
      </c>
      <c r="E112" s="25" t="s">
        <v>402</v>
      </c>
      <c r="F112" s="27" t="s">
        <v>28</v>
      </c>
      <c r="G112" s="26" t="s">
        <v>283</v>
      </c>
      <c r="H112" s="26" t="s">
        <v>262</v>
      </c>
      <c r="I112">
        <v>52</v>
      </c>
      <c r="J112">
        <v>51</v>
      </c>
      <c r="K112" s="49">
        <f t="shared" si="4"/>
        <v>1</v>
      </c>
    </row>
    <row r="113" spans="1:11">
      <c r="A113" t="s">
        <v>675</v>
      </c>
      <c r="B113" s="39">
        <v>28</v>
      </c>
      <c r="C113" s="39" t="s">
        <v>684</v>
      </c>
      <c r="D113" s="39">
        <v>2018</v>
      </c>
      <c r="E113" s="25" t="s">
        <v>403</v>
      </c>
      <c r="F113" s="27" t="s">
        <v>107</v>
      </c>
      <c r="G113" s="26" t="s">
        <v>283</v>
      </c>
      <c r="H113" s="26" t="s">
        <v>262</v>
      </c>
      <c r="I113">
        <v>2</v>
      </c>
      <c r="J113">
        <v>2</v>
      </c>
      <c r="K113" s="49">
        <f t="shared" si="4"/>
        <v>0</v>
      </c>
    </row>
    <row r="114" spans="1:11">
      <c r="A114" t="s">
        <v>675</v>
      </c>
      <c r="B114" s="39">
        <v>28</v>
      </c>
      <c r="C114" s="39" t="s">
        <v>684</v>
      </c>
      <c r="D114" s="39">
        <v>2018</v>
      </c>
      <c r="E114" s="25" t="s">
        <v>404</v>
      </c>
      <c r="F114" s="27" t="s">
        <v>177</v>
      </c>
      <c r="G114" s="26" t="s">
        <v>283</v>
      </c>
      <c r="H114" s="26" t="s">
        <v>262</v>
      </c>
      <c r="I114">
        <v>8</v>
      </c>
      <c r="J114">
        <v>8</v>
      </c>
      <c r="K114" s="49">
        <f t="shared" si="4"/>
        <v>0</v>
      </c>
    </row>
    <row r="115" spans="1:11">
      <c r="A115" t="s">
        <v>675</v>
      </c>
      <c r="B115" s="39">
        <v>28</v>
      </c>
      <c r="C115" s="39" t="s">
        <v>684</v>
      </c>
      <c r="D115" s="39">
        <v>2018</v>
      </c>
      <c r="E115" s="25" t="s">
        <v>405</v>
      </c>
      <c r="F115" s="27" t="s">
        <v>137</v>
      </c>
      <c r="G115" s="26" t="s">
        <v>284</v>
      </c>
      <c r="H115" s="26" t="s">
        <v>262</v>
      </c>
      <c r="I115">
        <v>195</v>
      </c>
      <c r="J115">
        <v>177</v>
      </c>
      <c r="K115" s="49">
        <f t="shared" si="4"/>
        <v>18</v>
      </c>
    </row>
    <row r="116" spans="1:11">
      <c r="A116" t="s">
        <v>675</v>
      </c>
      <c r="B116" s="39">
        <v>28</v>
      </c>
      <c r="C116" s="39" t="s">
        <v>684</v>
      </c>
      <c r="D116" s="39">
        <v>2018</v>
      </c>
      <c r="E116" s="25" t="s">
        <v>406</v>
      </c>
      <c r="F116" s="27" t="s">
        <v>67</v>
      </c>
      <c r="G116" s="26" t="s">
        <v>284</v>
      </c>
      <c r="H116" s="26" t="s">
        <v>262</v>
      </c>
      <c r="I116">
        <v>235</v>
      </c>
      <c r="J116">
        <v>218</v>
      </c>
      <c r="K116" s="49">
        <f t="shared" si="4"/>
        <v>17</v>
      </c>
    </row>
    <row r="117" spans="1:11">
      <c r="A117" t="s">
        <v>675</v>
      </c>
      <c r="B117" s="39">
        <v>28</v>
      </c>
      <c r="C117" s="39" t="s">
        <v>684</v>
      </c>
      <c r="D117" s="39">
        <v>2018</v>
      </c>
      <c r="E117" s="25" t="s">
        <v>407</v>
      </c>
      <c r="F117" s="27" t="s">
        <v>35</v>
      </c>
      <c r="G117" s="26" t="s">
        <v>284</v>
      </c>
      <c r="H117" s="26" t="s">
        <v>262</v>
      </c>
      <c r="I117">
        <v>70</v>
      </c>
      <c r="J117">
        <v>66</v>
      </c>
      <c r="K117" s="49">
        <f t="shared" si="4"/>
        <v>4</v>
      </c>
    </row>
    <row r="118" spans="1:11">
      <c r="A118" t="s">
        <v>675</v>
      </c>
      <c r="B118" s="39">
        <v>28</v>
      </c>
      <c r="C118" s="39" t="s">
        <v>684</v>
      </c>
      <c r="D118" s="39">
        <v>2018</v>
      </c>
      <c r="E118" s="25" t="s">
        <v>408</v>
      </c>
      <c r="F118" s="27" t="s">
        <v>135</v>
      </c>
      <c r="G118" s="26" t="s">
        <v>284</v>
      </c>
      <c r="H118" s="26" t="s">
        <v>262</v>
      </c>
      <c r="I118">
        <v>195</v>
      </c>
      <c r="J118">
        <v>177</v>
      </c>
      <c r="K118" s="49">
        <f t="shared" si="4"/>
        <v>18</v>
      </c>
    </row>
    <row r="119" spans="1:11">
      <c r="A119" t="s">
        <v>675</v>
      </c>
      <c r="B119" s="39">
        <v>28</v>
      </c>
      <c r="C119" s="39" t="s">
        <v>684</v>
      </c>
      <c r="D119" s="39">
        <v>2018</v>
      </c>
      <c r="E119" s="25" t="s">
        <v>409</v>
      </c>
      <c r="F119" s="27" t="s">
        <v>16</v>
      </c>
      <c r="G119" s="26" t="s">
        <v>284</v>
      </c>
      <c r="H119" s="26" t="s">
        <v>262</v>
      </c>
      <c r="I119">
        <v>9</v>
      </c>
      <c r="J119">
        <v>11</v>
      </c>
      <c r="K119" s="49">
        <f t="shared" si="4"/>
        <v>-2</v>
      </c>
    </row>
    <row r="120" spans="1:11">
      <c r="A120" t="s">
        <v>675</v>
      </c>
      <c r="B120" s="39">
        <v>28</v>
      </c>
      <c r="C120" s="39" t="s">
        <v>684</v>
      </c>
      <c r="D120" s="39">
        <v>2018</v>
      </c>
      <c r="E120" s="25" t="s">
        <v>410</v>
      </c>
      <c r="F120" s="27" t="s">
        <v>119</v>
      </c>
      <c r="G120" s="26" t="s">
        <v>284</v>
      </c>
      <c r="H120" s="26" t="s">
        <v>262</v>
      </c>
      <c r="I120">
        <v>4742</v>
      </c>
      <c r="J120">
        <v>4253</v>
      </c>
      <c r="K120" s="49">
        <f t="shared" si="4"/>
        <v>489</v>
      </c>
    </row>
    <row r="121" spans="1:11">
      <c r="A121" t="s">
        <v>675</v>
      </c>
      <c r="B121" s="39">
        <v>28</v>
      </c>
      <c r="C121" s="39" t="s">
        <v>684</v>
      </c>
      <c r="D121" s="39">
        <v>2018</v>
      </c>
      <c r="E121" s="25" t="s">
        <v>411</v>
      </c>
      <c r="F121" s="27" t="s">
        <v>172</v>
      </c>
      <c r="G121" s="26" t="s">
        <v>284</v>
      </c>
      <c r="H121" s="26" t="s">
        <v>262</v>
      </c>
      <c r="I121">
        <v>250</v>
      </c>
      <c r="J121">
        <v>246</v>
      </c>
      <c r="K121" s="49">
        <f t="shared" si="4"/>
        <v>4</v>
      </c>
    </row>
    <row r="122" spans="1:11">
      <c r="A122" t="s">
        <v>675</v>
      </c>
      <c r="B122" s="39">
        <v>28</v>
      </c>
      <c r="C122" s="39" t="s">
        <v>684</v>
      </c>
      <c r="D122" s="39">
        <v>2018</v>
      </c>
      <c r="E122" s="25" t="s">
        <v>412</v>
      </c>
      <c r="F122" s="27" t="s">
        <v>71</v>
      </c>
      <c r="G122" s="26" t="s">
        <v>284</v>
      </c>
      <c r="H122" s="26" t="s">
        <v>262</v>
      </c>
      <c r="I122">
        <v>6</v>
      </c>
      <c r="J122">
        <v>6</v>
      </c>
      <c r="K122" s="49">
        <f t="shared" si="4"/>
        <v>0</v>
      </c>
    </row>
    <row r="123" spans="1:11">
      <c r="A123" t="s">
        <v>675</v>
      </c>
      <c r="B123" s="39">
        <v>28</v>
      </c>
      <c r="C123" s="39" t="s">
        <v>684</v>
      </c>
      <c r="D123" s="39">
        <v>2018</v>
      </c>
      <c r="E123" s="25" t="s">
        <v>413</v>
      </c>
      <c r="F123" s="27" t="s">
        <v>20</v>
      </c>
      <c r="G123" s="26" t="s">
        <v>284</v>
      </c>
      <c r="H123" s="26" t="s">
        <v>262</v>
      </c>
      <c r="I123">
        <v>34</v>
      </c>
      <c r="J123">
        <v>32</v>
      </c>
      <c r="K123" s="49">
        <f t="shared" si="4"/>
        <v>2</v>
      </c>
    </row>
    <row r="124" spans="1:11">
      <c r="A124" t="s">
        <v>675</v>
      </c>
      <c r="B124" s="39">
        <v>28</v>
      </c>
      <c r="C124" s="39" t="s">
        <v>684</v>
      </c>
      <c r="D124" s="39">
        <v>2018</v>
      </c>
      <c r="E124" s="25" t="s">
        <v>414</v>
      </c>
      <c r="F124" s="27" t="s">
        <v>180</v>
      </c>
      <c r="G124" s="26" t="s">
        <v>284</v>
      </c>
      <c r="H124" s="26" t="s">
        <v>262</v>
      </c>
      <c r="I124">
        <v>43</v>
      </c>
      <c r="J124">
        <v>41</v>
      </c>
      <c r="K124" s="49">
        <f t="shared" si="4"/>
        <v>2</v>
      </c>
    </row>
    <row r="125" spans="1:11">
      <c r="A125" t="s">
        <v>675</v>
      </c>
      <c r="B125" s="39">
        <v>28</v>
      </c>
      <c r="C125" s="39" t="s">
        <v>684</v>
      </c>
      <c r="D125" s="39">
        <v>2018</v>
      </c>
      <c r="E125" s="25" t="s">
        <v>415</v>
      </c>
      <c r="F125" s="27" t="s">
        <v>170</v>
      </c>
      <c r="G125" s="26" t="s">
        <v>284</v>
      </c>
      <c r="H125" s="26" t="s">
        <v>262</v>
      </c>
      <c r="I125">
        <v>5</v>
      </c>
      <c r="J125">
        <v>5</v>
      </c>
      <c r="K125" s="49">
        <f t="shared" si="4"/>
        <v>0</v>
      </c>
    </row>
    <row r="126" spans="1:11">
      <c r="A126" t="s">
        <v>675</v>
      </c>
      <c r="B126" s="39">
        <v>28</v>
      </c>
      <c r="C126" s="39" t="s">
        <v>684</v>
      </c>
      <c r="D126" s="39">
        <v>2018</v>
      </c>
      <c r="E126" s="25" t="s">
        <v>416</v>
      </c>
      <c r="F126" s="27" t="s">
        <v>106</v>
      </c>
      <c r="G126" s="26" t="s">
        <v>284</v>
      </c>
      <c r="H126" s="26" t="s">
        <v>262</v>
      </c>
      <c r="I126">
        <v>410</v>
      </c>
      <c r="J126">
        <v>373</v>
      </c>
      <c r="K126" s="49">
        <f t="shared" si="4"/>
        <v>37</v>
      </c>
    </row>
    <row r="127" spans="1:11">
      <c r="A127" t="s">
        <v>675</v>
      </c>
      <c r="B127" s="39">
        <v>28</v>
      </c>
      <c r="C127" s="39" t="s">
        <v>684</v>
      </c>
      <c r="D127" s="39">
        <v>2018</v>
      </c>
      <c r="E127" s="25" t="s">
        <v>417</v>
      </c>
      <c r="F127" s="27" t="s">
        <v>125</v>
      </c>
      <c r="G127" s="26" t="s">
        <v>284</v>
      </c>
      <c r="H127" s="26" t="s">
        <v>262</v>
      </c>
      <c r="I127">
        <v>1</v>
      </c>
      <c r="J127">
        <v>1</v>
      </c>
      <c r="K127" s="49">
        <f t="shared" si="4"/>
        <v>0</v>
      </c>
    </row>
    <row r="128" spans="1:11">
      <c r="A128" t="s">
        <v>675</v>
      </c>
      <c r="B128" s="39">
        <v>28</v>
      </c>
      <c r="C128" s="39" t="s">
        <v>684</v>
      </c>
      <c r="D128" s="39">
        <v>2018</v>
      </c>
      <c r="E128" s="25" t="s">
        <v>418</v>
      </c>
      <c r="F128" s="27" t="s">
        <v>77</v>
      </c>
      <c r="G128" s="26" t="s">
        <v>284</v>
      </c>
      <c r="H128" s="26" t="s">
        <v>262</v>
      </c>
      <c r="I128">
        <v>6</v>
      </c>
      <c r="J128">
        <v>6</v>
      </c>
      <c r="K128" s="49">
        <f t="shared" si="4"/>
        <v>0</v>
      </c>
    </row>
    <row r="129" spans="1:11">
      <c r="A129" t="s">
        <v>675</v>
      </c>
      <c r="B129" s="39">
        <v>28</v>
      </c>
      <c r="C129" s="39" t="s">
        <v>684</v>
      </c>
      <c r="D129" s="39">
        <v>2018</v>
      </c>
      <c r="E129" s="25" t="s">
        <v>419</v>
      </c>
      <c r="F129" s="27" t="s">
        <v>43</v>
      </c>
      <c r="G129" s="26" t="s">
        <v>284</v>
      </c>
      <c r="H129" s="26" t="s">
        <v>262</v>
      </c>
      <c r="I129">
        <v>379</v>
      </c>
      <c r="J129">
        <v>373</v>
      </c>
      <c r="K129" s="49">
        <f t="shared" si="4"/>
        <v>6</v>
      </c>
    </row>
    <row r="130" spans="1:11">
      <c r="A130" t="s">
        <v>675</v>
      </c>
      <c r="B130" s="39">
        <v>28</v>
      </c>
      <c r="C130" s="39" t="s">
        <v>684</v>
      </c>
      <c r="D130" s="39">
        <v>2018</v>
      </c>
      <c r="E130" s="25" t="s">
        <v>420</v>
      </c>
      <c r="F130" s="27" t="s">
        <v>421</v>
      </c>
      <c r="G130" s="26" t="s">
        <v>284</v>
      </c>
      <c r="H130" s="26" t="s">
        <v>262</v>
      </c>
      <c r="I130">
        <v>1370</v>
      </c>
      <c r="J130">
        <v>1284</v>
      </c>
      <c r="K130" s="49">
        <f t="shared" si="4"/>
        <v>86</v>
      </c>
    </row>
    <row r="131" spans="1:11">
      <c r="A131" t="s">
        <v>675</v>
      </c>
      <c r="B131" s="39">
        <v>28</v>
      </c>
      <c r="C131" s="39" t="s">
        <v>684</v>
      </c>
      <c r="D131" s="39">
        <v>2018</v>
      </c>
      <c r="E131" s="25" t="s">
        <v>422</v>
      </c>
      <c r="F131" s="27" t="s">
        <v>70</v>
      </c>
      <c r="G131" s="26" t="s">
        <v>284</v>
      </c>
      <c r="H131" s="26" t="s">
        <v>262</v>
      </c>
      <c r="I131">
        <v>130</v>
      </c>
      <c r="J131">
        <v>125</v>
      </c>
      <c r="K131" s="49">
        <f t="shared" si="4"/>
        <v>5</v>
      </c>
    </row>
    <row r="132" spans="1:11">
      <c r="A132" t="s">
        <v>675</v>
      </c>
      <c r="B132" s="39">
        <v>28</v>
      </c>
      <c r="C132" s="39" t="s">
        <v>684</v>
      </c>
      <c r="D132" s="39">
        <v>2018</v>
      </c>
      <c r="E132" s="25" t="s">
        <v>423</v>
      </c>
      <c r="F132" s="27" t="s">
        <v>130</v>
      </c>
      <c r="G132" s="26" t="s">
        <v>265</v>
      </c>
      <c r="H132" s="26" t="s">
        <v>258</v>
      </c>
      <c r="I132">
        <v>13012</v>
      </c>
      <c r="J132">
        <v>12607</v>
      </c>
      <c r="K132" s="49">
        <f t="shared" si="4"/>
        <v>405</v>
      </c>
    </row>
    <row r="133" spans="1:11">
      <c r="A133" t="s">
        <v>675</v>
      </c>
      <c r="B133" s="39">
        <v>28</v>
      </c>
      <c r="C133" s="39" t="s">
        <v>684</v>
      </c>
      <c r="D133" s="39">
        <v>2018</v>
      </c>
      <c r="E133" s="25" t="s">
        <v>424</v>
      </c>
      <c r="F133" s="27" t="s">
        <v>75</v>
      </c>
      <c r="G133" s="26" t="s">
        <v>265</v>
      </c>
      <c r="H133" s="26" t="s">
        <v>258</v>
      </c>
      <c r="I133">
        <v>243</v>
      </c>
      <c r="J133">
        <v>233</v>
      </c>
      <c r="K133" s="49">
        <f t="shared" si="4"/>
        <v>10</v>
      </c>
    </row>
    <row r="134" spans="1:11">
      <c r="A134" t="s">
        <v>675</v>
      </c>
      <c r="B134" s="39">
        <v>28</v>
      </c>
      <c r="C134" s="39" t="s">
        <v>684</v>
      </c>
      <c r="D134" s="39">
        <v>2018</v>
      </c>
      <c r="E134" s="25" t="s">
        <v>425</v>
      </c>
      <c r="F134" s="27" t="s">
        <v>80</v>
      </c>
      <c r="G134" s="26" t="s">
        <v>265</v>
      </c>
      <c r="H134" s="26" t="s">
        <v>258</v>
      </c>
      <c r="I134">
        <v>465</v>
      </c>
      <c r="J134">
        <v>419</v>
      </c>
      <c r="K134" s="49">
        <f t="shared" si="4"/>
        <v>46</v>
      </c>
    </row>
    <row r="135" spans="1:11">
      <c r="A135" t="s">
        <v>675</v>
      </c>
      <c r="B135" s="39">
        <v>28</v>
      </c>
      <c r="C135" s="39" t="s">
        <v>684</v>
      </c>
      <c r="D135" s="39">
        <v>2018</v>
      </c>
      <c r="E135" s="25" t="s">
        <v>426</v>
      </c>
      <c r="F135" s="27" t="s">
        <v>175</v>
      </c>
      <c r="G135" s="26" t="s">
        <v>265</v>
      </c>
      <c r="H135" s="26" t="s">
        <v>258</v>
      </c>
      <c r="I135">
        <v>80</v>
      </c>
      <c r="J135">
        <v>77</v>
      </c>
      <c r="K135" s="49">
        <f t="shared" si="4"/>
        <v>3</v>
      </c>
    </row>
    <row r="136" spans="1:11">
      <c r="A136" t="s">
        <v>675</v>
      </c>
      <c r="B136" s="39">
        <v>28</v>
      </c>
      <c r="C136" s="39" t="s">
        <v>684</v>
      </c>
      <c r="D136" s="39">
        <v>2018</v>
      </c>
      <c r="E136" s="25" t="s">
        <v>427</v>
      </c>
      <c r="F136" s="27" t="s">
        <v>138</v>
      </c>
      <c r="G136" s="26" t="s">
        <v>265</v>
      </c>
      <c r="H136" s="26" t="s">
        <v>258</v>
      </c>
      <c r="I136">
        <v>391</v>
      </c>
      <c r="J136">
        <v>390</v>
      </c>
      <c r="K136" s="49">
        <f t="shared" si="4"/>
        <v>1</v>
      </c>
    </row>
    <row r="137" spans="1:11">
      <c r="A137" t="s">
        <v>675</v>
      </c>
      <c r="B137" s="39">
        <v>28</v>
      </c>
      <c r="C137" s="39" t="s">
        <v>684</v>
      </c>
      <c r="D137" s="39">
        <v>2018</v>
      </c>
      <c r="E137" s="25" t="s">
        <v>428</v>
      </c>
      <c r="F137" s="27" t="s">
        <v>41</v>
      </c>
      <c r="G137" s="26" t="s">
        <v>265</v>
      </c>
      <c r="H137" s="26" t="s">
        <v>258</v>
      </c>
      <c r="I137">
        <v>3944</v>
      </c>
      <c r="J137">
        <v>3829</v>
      </c>
      <c r="K137" s="49">
        <f t="shared" si="4"/>
        <v>115</v>
      </c>
    </row>
    <row r="138" spans="1:11">
      <c r="A138" t="s">
        <v>675</v>
      </c>
      <c r="B138" s="39">
        <v>28</v>
      </c>
      <c r="C138" s="39" t="s">
        <v>684</v>
      </c>
      <c r="D138" s="39">
        <v>2018</v>
      </c>
      <c r="E138" s="25" t="s">
        <v>429</v>
      </c>
      <c r="F138" s="27" t="s">
        <v>146</v>
      </c>
      <c r="G138" s="26" t="s">
        <v>265</v>
      </c>
      <c r="H138" s="26" t="s">
        <v>258</v>
      </c>
      <c r="I138">
        <v>3927</v>
      </c>
      <c r="J138">
        <v>3390</v>
      </c>
      <c r="K138" s="49">
        <f t="shared" si="4"/>
        <v>537</v>
      </c>
    </row>
    <row r="139" spans="1:11">
      <c r="A139" t="s">
        <v>675</v>
      </c>
      <c r="B139" s="39">
        <v>28</v>
      </c>
      <c r="C139" s="39" t="s">
        <v>684</v>
      </c>
      <c r="D139" s="39">
        <v>2018</v>
      </c>
      <c r="E139" s="25" t="s">
        <v>430</v>
      </c>
      <c r="F139" s="27" t="s">
        <v>30</v>
      </c>
      <c r="G139" s="26" t="s">
        <v>265</v>
      </c>
      <c r="H139" s="26" t="s">
        <v>258</v>
      </c>
      <c r="I139">
        <v>822</v>
      </c>
      <c r="J139">
        <v>828</v>
      </c>
      <c r="K139" s="49">
        <f t="shared" ref="K139:K202" si="5">IF(AND(ISNUMBER(I139),(J139)),I139-J139,"")</f>
        <v>-6</v>
      </c>
    </row>
    <row r="140" spans="1:11">
      <c r="A140" t="s">
        <v>675</v>
      </c>
      <c r="B140" s="39">
        <v>28</v>
      </c>
      <c r="C140" s="39" t="s">
        <v>684</v>
      </c>
      <c r="D140" s="39">
        <v>2018</v>
      </c>
      <c r="E140" s="25" t="s">
        <v>355</v>
      </c>
      <c r="F140" s="27" t="s">
        <v>301</v>
      </c>
      <c r="G140" s="26" t="s">
        <v>264</v>
      </c>
      <c r="H140" s="26" t="s">
        <v>258</v>
      </c>
      <c r="I140">
        <v>180565</v>
      </c>
      <c r="J140">
        <v>166309</v>
      </c>
      <c r="K140" s="49">
        <f t="shared" si="5"/>
        <v>14256</v>
      </c>
    </row>
    <row r="141" spans="1:11">
      <c r="A141" t="s">
        <v>675</v>
      </c>
      <c r="B141" s="39">
        <v>28</v>
      </c>
      <c r="C141" s="39" t="s">
        <v>684</v>
      </c>
      <c r="D141" s="39">
        <v>2018</v>
      </c>
      <c r="E141" s="25" t="s">
        <v>431</v>
      </c>
      <c r="F141" s="27" t="s">
        <v>31</v>
      </c>
      <c r="G141" s="26" t="s">
        <v>264</v>
      </c>
      <c r="H141" s="26" t="s">
        <v>258</v>
      </c>
      <c r="I141">
        <v>9781</v>
      </c>
      <c r="J141">
        <v>9803</v>
      </c>
      <c r="K141" s="49">
        <f t="shared" si="5"/>
        <v>-22</v>
      </c>
    </row>
    <row r="142" spans="1:11">
      <c r="A142" t="s">
        <v>675</v>
      </c>
      <c r="B142" s="39">
        <v>28</v>
      </c>
      <c r="C142" s="39" t="s">
        <v>684</v>
      </c>
      <c r="D142" s="39">
        <v>2018</v>
      </c>
      <c r="E142" s="25" t="s">
        <v>432</v>
      </c>
      <c r="F142" s="27" t="s">
        <v>22</v>
      </c>
      <c r="G142" s="26" t="s">
        <v>264</v>
      </c>
      <c r="H142" s="26" t="s">
        <v>258</v>
      </c>
      <c r="I142">
        <v>59</v>
      </c>
      <c r="J142">
        <v>58</v>
      </c>
      <c r="K142" s="49">
        <f t="shared" si="5"/>
        <v>1</v>
      </c>
    </row>
    <row r="143" spans="1:11">
      <c r="A143" t="s">
        <v>675</v>
      </c>
      <c r="B143" s="39">
        <v>28</v>
      </c>
      <c r="C143" s="39" t="s">
        <v>684</v>
      </c>
      <c r="D143" s="39">
        <v>2018</v>
      </c>
      <c r="E143" s="25" t="s">
        <v>433</v>
      </c>
      <c r="F143" s="27" t="s">
        <v>69</v>
      </c>
      <c r="G143" s="26" t="s">
        <v>264</v>
      </c>
      <c r="H143" s="26" t="s">
        <v>258</v>
      </c>
      <c r="I143">
        <v>1</v>
      </c>
      <c r="J143">
        <v>1</v>
      </c>
      <c r="K143" s="49">
        <f t="shared" si="5"/>
        <v>0</v>
      </c>
    </row>
    <row r="144" spans="1:11">
      <c r="A144" t="s">
        <v>675</v>
      </c>
      <c r="B144" s="39">
        <v>28</v>
      </c>
      <c r="C144" s="39" t="s">
        <v>684</v>
      </c>
      <c r="D144" s="39">
        <v>2018</v>
      </c>
      <c r="E144" s="25" t="s">
        <v>434</v>
      </c>
      <c r="F144" s="27" t="s">
        <v>435</v>
      </c>
      <c r="G144" s="26" t="s">
        <v>264</v>
      </c>
      <c r="H144" s="26" t="s">
        <v>258</v>
      </c>
      <c r="I144">
        <v>6</v>
      </c>
      <c r="J144">
        <v>6</v>
      </c>
      <c r="K144" s="49">
        <f t="shared" si="5"/>
        <v>0</v>
      </c>
    </row>
    <row r="145" spans="1:11">
      <c r="A145" t="s">
        <v>675</v>
      </c>
      <c r="B145" s="39">
        <v>28</v>
      </c>
      <c r="C145" s="39" t="s">
        <v>684</v>
      </c>
      <c r="D145" s="39">
        <v>2018</v>
      </c>
      <c r="E145" s="25" t="s">
        <v>436</v>
      </c>
      <c r="F145" s="27" t="s">
        <v>25</v>
      </c>
      <c r="G145" s="26" t="s">
        <v>266</v>
      </c>
      <c r="H145" s="26" t="s">
        <v>258</v>
      </c>
      <c r="I145">
        <v>6719</v>
      </c>
      <c r="J145">
        <v>6990</v>
      </c>
      <c r="K145" s="49">
        <f t="shared" si="5"/>
        <v>-271</v>
      </c>
    </row>
    <row r="146" spans="1:11">
      <c r="A146" t="s">
        <v>675</v>
      </c>
      <c r="B146" s="39">
        <v>28</v>
      </c>
      <c r="C146" s="39" t="s">
        <v>684</v>
      </c>
      <c r="D146" s="39">
        <v>2018</v>
      </c>
      <c r="E146" s="25" t="s">
        <v>437</v>
      </c>
      <c r="F146" s="27" t="s">
        <v>40</v>
      </c>
      <c r="G146" s="26" t="s">
        <v>266</v>
      </c>
      <c r="H146" s="26" t="s">
        <v>258</v>
      </c>
      <c r="I146">
        <v>1476</v>
      </c>
      <c r="J146">
        <v>1498</v>
      </c>
      <c r="K146" s="49">
        <f t="shared" si="5"/>
        <v>-22</v>
      </c>
    </row>
    <row r="147" spans="1:11">
      <c r="A147" t="s">
        <v>675</v>
      </c>
      <c r="B147" s="39">
        <v>28</v>
      </c>
      <c r="C147" s="39" t="s">
        <v>684</v>
      </c>
      <c r="D147" s="39">
        <v>2018</v>
      </c>
      <c r="E147" s="25" t="s">
        <v>438</v>
      </c>
      <c r="F147" s="27" t="s">
        <v>352</v>
      </c>
      <c r="G147" s="26" t="s">
        <v>266</v>
      </c>
      <c r="H147" s="26" t="s">
        <v>258</v>
      </c>
      <c r="I147">
        <v>921</v>
      </c>
      <c r="J147">
        <v>993</v>
      </c>
      <c r="K147" s="49">
        <f t="shared" si="5"/>
        <v>-72</v>
      </c>
    </row>
    <row r="148" spans="1:11">
      <c r="A148" t="s">
        <v>675</v>
      </c>
      <c r="B148" s="39">
        <v>28</v>
      </c>
      <c r="C148" s="39" t="s">
        <v>684</v>
      </c>
      <c r="D148" s="39">
        <v>2018</v>
      </c>
      <c r="E148" s="25" t="s">
        <v>439</v>
      </c>
      <c r="F148" s="27" t="s">
        <v>147</v>
      </c>
      <c r="G148" s="26" t="s">
        <v>266</v>
      </c>
      <c r="H148" s="26" t="s">
        <v>258</v>
      </c>
      <c r="I148">
        <v>3114</v>
      </c>
      <c r="J148">
        <v>3053</v>
      </c>
      <c r="K148" s="49">
        <f t="shared" si="5"/>
        <v>61</v>
      </c>
    </row>
    <row r="149" spans="1:11">
      <c r="A149" t="s">
        <v>675</v>
      </c>
      <c r="B149" s="39">
        <v>28</v>
      </c>
      <c r="C149" s="39" t="s">
        <v>684</v>
      </c>
      <c r="D149" s="39">
        <v>2018</v>
      </c>
      <c r="E149" s="25" t="s">
        <v>440</v>
      </c>
      <c r="F149" s="27" t="s">
        <v>195</v>
      </c>
      <c r="G149" s="26" t="s">
        <v>266</v>
      </c>
      <c r="H149" s="26" t="s">
        <v>258</v>
      </c>
      <c r="I149">
        <v>55</v>
      </c>
      <c r="J149">
        <v>56</v>
      </c>
      <c r="K149" s="49">
        <f t="shared" si="5"/>
        <v>-1</v>
      </c>
    </row>
    <row r="150" spans="1:11">
      <c r="A150" t="s">
        <v>675</v>
      </c>
      <c r="B150" s="39">
        <v>28</v>
      </c>
      <c r="C150" s="39" t="s">
        <v>684</v>
      </c>
      <c r="D150" s="39">
        <v>2018</v>
      </c>
      <c r="E150" s="25" t="s">
        <v>441</v>
      </c>
      <c r="F150" s="27" t="s">
        <v>37</v>
      </c>
      <c r="G150" s="26" t="s">
        <v>266</v>
      </c>
      <c r="H150" s="26" t="s">
        <v>258</v>
      </c>
      <c r="I150">
        <v>759</v>
      </c>
      <c r="J150">
        <v>707</v>
      </c>
      <c r="K150" s="49">
        <f t="shared" si="5"/>
        <v>52</v>
      </c>
    </row>
    <row r="151" spans="1:11">
      <c r="A151" t="s">
        <v>675</v>
      </c>
      <c r="B151" s="39">
        <v>28</v>
      </c>
      <c r="C151" s="39" t="s">
        <v>684</v>
      </c>
      <c r="D151" s="39">
        <v>2018</v>
      </c>
      <c r="E151" s="25" t="s">
        <v>442</v>
      </c>
      <c r="F151" s="27" t="s">
        <v>51</v>
      </c>
      <c r="G151" s="26" t="s">
        <v>266</v>
      </c>
      <c r="H151" s="26" t="s">
        <v>258</v>
      </c>
      <c r="I151">
        <v>621</v>
      </c>
      <c r="J151">
        <v>687</v>
      </c>
      <c r="K151" s="49">
        <f t="shared" si="5"/>
        <v>-66</v>
      </c>
    </row>
    <row r="152" spans="1:11">
      <c r="A152" t="s">
        <v>675</v>
      </c>
      <c r="B152" s="39">
        <v>28</v>
      </c>
      <c r="C152" s="39" t="s">
        <v>684</v>
      </c>
      <c r="D152" s="39">
        <v>2018</v>
      </c>
      <c r="E152" s="25" t="s">
        <v>443</v>
      </c>
      <c r="F152" s="27" t="s">
        <v>24</v>
      </c>
      <c r="G152" s="26" t="s">
        <v>266</v>
      </c>
      <c r="H152" s="26" t="s">
        <v>258</v>
      </c>
      <c r="I152">
        <v>35</v>
      </c>
      <c r="J152">
        <v>35</v>
      </c>
      <c r="K152" s="49">
        <f t="shared" si="5"/>
        <v>0</v>
      </c>
    </row>
    <row r="153" spans="1:11">
      <c r="A153" t="s">
        <v>675</v>
      </c>
      <c r="B153" s="39">
        <v>28</v>
      </c>
      <c r="C153" s="39" t="s">
        <v>684</v>
      </c>
      <c r="D153" s="39">
        <v>2018</v>
      </c>
      <c r="E153" s="25" t="s">
        <v>444</v>
      </c>
      <c r="F153" s="27" t="s">
        <v>156</v>
      </c>
      <c r="G153" s="26" t="s">
        <v>266</v>
      </c>
      <c r="H153" s="26" t="s">
        <v>258</v>
      </c>
      <c r="I153">
        <v>6</v>
      </c>
      <c r="J153">
        <v>6</v>
      </c>
      <c r="K153" s="49">
        <f t="shared" si="5"/>
        <v>0</v>
      </c>
    </row>
    <row r="154" spans="1:11">
      <c r="A154" t="s">
        <v>675</v>
      </c>
      <c r="B154" s="39">
        <v>28</v>
      </c>
      <c r="C154" s="39" t="s">
        <v>684</v>
      </c>
      <c r="D154" s="39">
        <v>2018</v>
      </c>
      <c r="E154" s="25" t="s">
        <v>445</v>
      </c>
      <c r="F154" s="27" t="s">
        <v>192</v>
      </c>
      <c r="G154" s="26" t="s">
        <v>266</v>
      </c>
      <c r="H154" s="26" t="s">
        <v>258</v>
      </c>
      <c r="I154">
        <v>280</v>
      </c>
      <c r="J154">
        <v>340</v>
      </c>
      <c r="K154" s="49">
        <f t="shared" si="5"/>
        <v>-60</v>
      </c>
    </row>
    <row r="155" spans="1:11">
      <c r="A155" t="s">
        <v>675</v>
      </c>
      <c r="B155" s="39">
        <v>28</v>
      </c>
      <c r="C155" s="39" t="s">
        <v>684</v>
      </c>
      <c r="D155" s="39">
        <v>2018</v>
      </c>
      <c r="E155" s="25" t="s">
        <v>446</v>
      </c>
      <c r="F155" s="27" t="s">
        <v>78</v>
      </c>
      <c r="G155" s="26" t="s">
        <v>266</v>
      </c>
      <c r="H155" s="26" t="s">
        <v>258</v>
      </c>
      <c r="I155">
        <v>17</v>
      </c>
      <c r="J155">
        <v>25</v>
      </c>
      <c r="K155" s="49">
        <f t="shared" si="5"/>
        <v>-8</v>
      </c>
    </row>
    <row r="156" spans="1:11">
      <c r="A156" t="s">
        <v>675</v>
      </c>
      <c r="B156" s="39">
        <v>28</v>
      </c>
      <c r="C156" s="39" t="s">
        <v>684</v>
      </c>
      <c r="D156" s="39">
        <v>2018</v>
      </c>
      <c r="E156" s="25" t="s">
        <v>447</v>
      </c>
      <c r="F156" s="27" t="s">
        <v>174</v>
      </c>
      <c r="G156" s="26" t="s">
        <v>266</v>
      </c>
      <c r="H156" s="26" t="s">
        <v>258</v>
      </c>
      <c r="I156">
        <v>41</v>
      </c>
      <c r="J156">
        <v>40</v>
      </c>
      <c r="K156" s="49">
        <f t="shared" si="5"/>
        <v>1</v>
      </c>
    </row>
    <row r="157" spans="1:11">
      <c r="A157" t="s">
        <v>675</v>
      </c>
      <c r="B157" s="39">
        <v>28</v>
      </c>
      <c r="C157" s="39" t="s">
        <v>684</v>
      </c>
      <c r="D157" s="39">
        <v>2018</v>
      </c>
      <c r="E157" s="25" t="s">
        <v>448</v>
      </c>
      <c r="F157" s="27" t="s">
        <v>66</v>
      </c>
      <c r="G157" s="26" t="s">
        <v>266</v>
      </c>
      <c r="H157" s="26" t="s">
        <v>258</v>
      </c>
      <c r="I157">
        <v>35</v>
      </c>
      <c r="J157">
        <v>33</v>
      </c>
      <c r="K157" s="49">
        <f t="shared" si="5"/>
        <v>2</v>
      </c>
    </row>
    <row r="158" spans="1:11">
      <c r="A158" t="s">
        <v>675</v>
      </c>
      <c r="B158" s="39">
        <v>28</v>
      </c>
      <c r="C158" s="39" t="s">
        <v>684</v>
      </c>
      <c r="D158" s="39">
        <v>2018</v>
      </c>
      <c r="E158" s="25" t="s">
        <v>449</v>
      </c>
      <c r="F158" s="27" t="s">
        <v>450</v>
      </c>
      <c r="G158" s="26" t="s">
        <v>266</v>
      </c>
      <c r="H158" s="26" t="s">
        <v>258</v>
      </c>
      <c r="I158">
        <v>1</v>
      </c>
      <c r="J158">
        <v>727</v>
      </c>
      <c r="K158" s="49">
        <f t="shared" si="5"/>
        <v>-726</v>
      </c>
    </row>
    <row r="159" spans="1:11">
      <c r="A159" t="s">
        <v>675</v>
      </c>
      <c r="B159" s="39">
        <v>28</v>
      </c>
      <c r="C159" s="39" t="s">
        <v>684</v>
      </c>
      <c r="D159" s="39">
        <v>2018</v>
      </c>
      <c r="E159" s="25" t="s">
        <v>451</v>
      </c>
      <c r="F159" s="27" t="s">
        <v>42</v>
      </c>
      <c r="G159" s="26" t="s">
        <v>267</v>
      </c>
      <c r="H159" s="26" t="s">
        <v>258</v>
      </c>
      <c r="I159">
        <v>16</v>
      </c>
      <c r="J159">
        <v>15</v>
      </c>
      <c r="K159" s="49">
        <f t="shared" si="5"/>
        <v>1</v>
      </c>
    </row>
    <row r="160" spans="1:11">
      <c r="A160" t="s">
        <v>675</v>
      </c>
      <c r="B160" s="39">
        <v>28</v>
      </c>
      <c r="C160" s="39" t="s">
        <v>684</v>
      </c>
      <c r="D160" s="39">
        <v>2018</v>
      </c>
      <c r="E160" s="25" t="s">
        <v>452</v>
      </c>
      <c r="F160" s="27" t="s">
        <v>82</v>
      </c>
      <c r="G160" s="26" t="s">
        <v>267</v>
      </c>
      <c r="H160" s="26" t="s">
        <v>258</v>
      </c>
      <c r="I160">
        <v>43</v>
      </c>
      <c r="J160">
        <v>49</v>
      </c>
      <c r="K160" s="49">
        <f t="shared" si="5"/>
        <v>-6</v>
      </c>
    </row>
    <row r="161" spans="1:11">
      <c r="A161" t="s">
        <v>675</v>
      </c>
      <c r="B161" s="39">
        <v>28</v>
      </c>
      <c r="C161" s="39" t="s">
        <v>684</v>
      </c>
      <c r="D161" s="39">
        <v>2018</v>
      </c>
      <c r="E161" s="25" t="s">
        <v>453</v>
      </c>
      <c r="F161" s="27" t="s">
        <v>49</v>
      </c>
      <c r="G161" s="26" t="s">
        <v>267</v>
      </c>
      <c r="H161" s="26" t="s">
        <v>258</v>
      </c>
      <c r="I161">
        <v>3514</v>
      </c>
      <c r="J161">
        <v>3594</v>
      </c>
      <c r="K161" s="49">
        <f t="shared" si="5"/>
        <v>-80</v>
      </c>
    </row>
    <row r="162" spans="1:11">
      <c r="A162" t="s">
        <v>675</v>
      </c>
      <c r="B162" s="39">
        <v>28</v>
      </c>
      <c r="C162" s="39" t="s">
        <v>684</v>
      </c>
      <c r="D162" s="39">
        <v>2018</v>
      </c>
      <c r="E162" s="25" t="s">
        <v>454</v>
      </c>
      <c r="F162" s="27" t="s">
        <v>153</v>
      </c>
      <c r="G162" s="26" t="s">
        <v>267</v>
      </c>
      <c r="H162" s="26" t="s">
        <v>258</v>
      </c>
      <c r="I162">
        <v>1793</v>
      </c>
      <c r="J162">
        <v>1769</v>
      </c>
      <c r="K162" s="49">
        <f t="shared" si="5"/>
        <v>24</v>
      </c>
    </row>
    <row r="163" spans="1:11">
      <c r="A163" t="s">
        <v>675</v>
      </c>
      <c r="B163" s="39">
        <v>28</v>
      </c>
      <c r="C163" s="39" t="s">
        <v>684</v>
      </c>
      <c r="D163" s="39">
        <v>2018</v>
      </c>
      <c r="E163" s="25" t="s">
        <v>455</v>
      </c>
      <c r="F163" s="27" t="s">
        <v>91</v>
      </c>
      <c r="G163" s="26" t="s">
        <v>267</v>
      </c>
      <c r="H163" s="26" t="s">
        <v>258</v>
      </c>
      <c r="I163">
        <v>2435</v>
      </c>
      <c r="J163">
        <v>2514</v>
      </c>
      <c r="K163" s="49">
        <f t="shared" si="5"/>
        <v>-79</v>
      </c>
    </row>
    <row r="164" spans="1:11">
      <c r="A164" t="s">
        <v>675</v>
      </c>
      <c r="B164" s="39">
        <v>28</v>
      </c>
      <c r="C164" s="39" t="s">
        <v>684</v>
      </c>
      <c r="D164" s="39">
        <v>2018</v>
      </c>
      <c r="E164" s="25" t="s">
        <v>456</v>
      </c>
      <c r="F164" s="27" t="s">
        <v>457</v>
      </c>
      <c r="G164" s="26" t="s">
        <v>267</v>
      </c>
      <c r="H164" s="26" t="s">
        <v>258</v>
      </c>
      <c r="I164">
        <v>356</v>
      </c>
      <c r="J164">
        <v>351</v>
      </c>
      <c r="K164" s="49">
        <f t="shared" si="5"/>
        <v>5</v>
      </c>
    </row>
    <row r="165" spans="1:11">
      <c r="A165" t="s">
        <v>675</v>
      </c>
      <c r="B165" s="39">
        <v>28</v>
      </c>
      <c r="C165" s="39" t="s">
        <v>684</v>
      </c>
      <c r="D165" s="39">
        <v>2018</v>
      </c>
      <c r="E165" s="25" t="s">
        <v>458</v>
      </c>
      <c r="F165" s="27" t="s">
        <v>72</v>
      </c>
      <c r="G165" s="26" t="s">
        <v>267</v>
      </c>
      <c r="H165" s="26" t="s">
        <v>258</v>
      </c>
      <c r="I165">
        <v>1246</v>
      </c>
      <c r="J165">
        <v>1213</v>
      </c>
      <c r="K165" s="49">
        <f t="shared" si="5"/>
        <v>33</v>
      </c>
    </row>
    <row r="166" spans="1:11">
      <c r="A166" t="s">
        <v>675</v>
      </c>
      <c r="B166" s="39">
        <v>28</v>
      </c>
      <c r="C166" s="39" t="s">
        <v>684</v>
      </c>
      <c r="D166" s="39">
        <v>2018</v>
      </c>
      <c r="E166" s="25" t="s">
        <v>459</v>
      </c>
      <c r="F166" s="27" t="s">
        <v>26</v>
      </c>
      <c r="G166" s="26" t="s">
        <v>267</v>
      </c>
      <c r="H166" s="26" t="s">
        <v>258</v>
      </c>
      <c r="I166">
        <v>926</v>
      </c>
      <c r="J166">
        <v>926</v>
      </c>
      <c r="K166" s="49">
        <f t="shared" si="5"/>
        <v>0</v>
      </c>
    </row>
    <row r="167" spans="1:11">
      <c r="A167" t="s">
        <v>675</v>
      </c>
      <c r="B167" s="39">
        <v>28</v>
      </c>
      <c r="C167" s="39" t="s">
        <v>684</v>
      </c>
      <c r="D167" s="39">
        <v>2018</v>
      </c>
      <c r="E167" s="25" t="s">
        <v>460</v>
      </c>
      <c r="F167" s="27" t="s">
        <v>124</v>
      </c>
      <c r="G167" s="26" t="s">
        <v>267</v>
      </c>
      <c r="H167" s="26" t="s">
        <v>258</v>
      </c>
      <c r="I167">
        <v>673</v>
      </c>
      <c r="J167">
        <v>661</v>
      </c>
      <c r="K167" s="49">
        <f t="shared" si="5"/>
        <v>12</v>
      </c>
    </row>
    <row r="168" spans="1:11">
      <c r="A168" t="s">
        <v>675</v>
      </c>
      <c r="B168" s="39">
        <v>28</v>
      </c>
      <c r="C168" s="39" t="s">
        <v>684</v>
      </c>
      <c r="D168" s="39">
        <v>2018</v>
      </c>
      <c r="E168" s="25" t="s">
        <v>461</v>
      </c>
      <c r="F168" s="27" t="s">
        <v>13</v>
      </c>
      <c r="G168" s="26" t="s">
        <v>267</v>
      </c>
      <c r="H168" s="26" t="s">
        <v>258</v>
      </c>
      <c r="I168">
        <v>1967</v>
      </c>
      <c r="J168">
        <v>2010</v>
      </c>
      <c r="K168" s="49">
        <f t="shared" si="5"/>
        <v>-43</v>
      </c>
    </row>
    <row r="169" spans="1:11">
      <c r="A169" t="s">
        <v>675</v>
      </c>
      <c r="B169" s="39">
        <v>28</v>
      </c>
      <c r="C169" s="39" t="s">
        <v>684</v>
      </c>
      <c r="D169" s="39">
        <v>2018</v>
      </c>
      <c r="E169" s="25" t="s">
        <v>462</v>
      </c>
      <c r="F169" s="27" t="s">
        <v>103</v>
      </c>
      <c r="G169" s="26" t="s">
        <v>267</v>
      </c>
      <c r="H169" s="26" t="s">
        <v>258</v>
      </c>
      <c r="I169">
        <v>3984</v>
      </c>
      <c r="J169">
        <v>4114</v>
      </c>
      <c r="K169" s="49">
        <f t="shared" si="5"/>
        <v>-130</v>
      </c>
    </row>
    <row r="170" spans="1:11">
      <c r="A170" t="s">
        <v>675</v>
      </c>
      <c r="B170" s="39">
        <v>28</v>
      </c>
      <c r="C170" s="39" t="s">
        <v>684</v>
      </c>
      <c r="D170" s="39">
        <v>2018</v>
      </c>
      <c r="E170" s="25" t="s">
        <v>463</v>
      </c>
      <c r="F170" s="27" t="s">
        <v>464</v>
      </c>
      <c r="G170" s="26" t="s">
        <v>267</v>
      </c>
      <c r="H170" s="26" t="s">
        <v>258</v>
      </c>
      <c r="I170">
        <v>376</v>
      </c>
      <c r="J170">
        <v>382</v>
      </c>
      <c r="K170" s="49">
        <f t="shared" si="5"/>
        <v>-6</v>
      </c>
    </row>
    <row r="171" spans="1:11">
      <c r="A171" t="s">
        <v>675</v>
      </c>
      <c r="B171" s="39">
        <v>28</v>
      </c>
      <c r="C171" s="39" t="s">
        <v>684</v>
      </c>
      <c r="D171" s="39">
        <v>2018</v>
      </c>
      <c r="E171" s="25" t="s">
        <v>465</v>
      </c>
      <c r="F171" s="27" t="s">
        <v>194</v>
      </c>
      <c r="G171" s="26" t="s">
        <v>267</v>
      </c>
      <c r="H171" s="26" t="s">
        <v>258</v>
      </c>
      <c r="I171">
        <v>311</v>
      </c>
      <c r="J171">
        <v>313</v>
      </c>
      <c r="K171" s="49">
        <f t="shared" si="5"/>
        <v>-2</v>
      </c>
    </row>
    <row r="172" spans="1:11">
      <c r="A172" t="s">
        <v>675</v>
      </c>
      <c r="B172" s="39">
        <v>28</v>
      </c>
      <c r="C172" s="39" t="s">
        <v>684</v>
      </c>
      <c r="D172" s="39">
        <v>2018</v>
      </c>
      <c r="E172" s="25" t="s">
        <v>466</v>
      </c>
      <c r="F172" s="27" t="s">
        <v>64</v>
      </c>
      <c r="G172" s="26" t="s">
        <v>267</v>
      </c>
      <c r="H172" s="26" t="s">
        <v>258</v>
      </c>
      <c r="I172">
        <v>234</v>
      </c>
      <c r="J172">
        <v>232</v>
      </c>
      <c r="K172" s="49">
        <f t="shared" si="5"/>
        <v>2</v>
      </c>
    </row>
    <row r="173" spans="1:11">
      <c r="A173" t="s">
        <v>675</v>
      </c>
      <c r="B173" s="39">
        <v>28</v>
      </c>
      <c r="C173" s="39" t="s">
        <v>684</v>
      </c>
      <c r="D173" s="39">
        <v>2018</v>
      </c>
      <c r="E173" s="25" t="s">
        <v>467</v>
      </c>
      <c r="F173" s="27" t="s">
        <v>356</v>
      </c>
      <c r="G173" s="26" t="s">
        <v>267</v>
      </c>
      <c r="H173" s="26" t="s">
        <v>258</v>
      </c>
      <c r="I173">
        <v>24954</v>
      </c>
      <c r="J173">
        <v>24191</v>
      </c>
      <c r="K173" s="49">
        <f t="shared" si="5"/>
        <v>763</v>
      </c>
    </row>
    <row r="174" spans="1:11">
      <c r="A174" t="s">
        <v>675</v>
      </c>
      <c r="B174" s="39">
        <v>28</v>
      </c>
      <c r="C174" s="39" t="s">
        <v>684</v>
      </c>
      <c r="D174" s="39">
        <v>2018</v>
      </c>
      <c r="E174" s="25" t="s">
        <v>468</v>
      </c>
      <c r="F174" s="27" t="s">
        <v>11</v>
      </c>
      <c r="G174" s="26" t="s">
        <v>267</v>
      </c>
      <c r="H174" s="26" t="s">
        <v>258</v>
      </c>
      <c r="I174">
        <v>713</v>
      </c>
      <c r="J174">
        <v>709</v>
      </c>
      <c r="K174" s="49">
        <f t="shared" si="5"/>
        <v>4</v>
      </c>
    </row>
    <row r="175" spans="1:11">
      <c r="A175" t="s">
        <v>675</v>
      </c>
      <c r="B175" s="39">
        <v>28</v>
      </c>
      <c r="C175" s="39" t="s">
        <v>684</v>
      </c>
      <c r="D175" s="39">
        <v>2018</v>
      </c>
      <c r="E175" s="25" t="s">
        <v>469</v>
      </c>
      <c r="F175" s="27" t="s">
        <v>3</v>
      </c>
      <c r="G175" s="26" t="s">
        <v>267</v>
      </c>
      <c r="H175" s="26" t="s">
        <v>258</v>
      </c>
      <c r="I175">
        <v>308</v>
      </c>
      <c r="J175">
        <v>317</v>
      </c>
      <c r="K175" s="49">
        <f t="shared" si="5"/>
        <v>-9</v>
      </c>
    </row>
    <row r="176" spans="1:11">
      <c r="A176" t="s">
        <v>675</v>
      </c>
      <c r="B176" s="39">
        <v>28</v>
      </c>
      <c r="C176" s="39" t="s">
        <v>684</v>
      </c>
      <c r="D176" s="39">
        <v>2018</v>
      </c>
      <c r="E176" s="25" t="s">
        <v>470</v>
      </c>
      <c r="F176" s="27" t="s">
        <v>48</v>
      </c>
      <c r="G176" s="26" t="s">
        <v>267</v>
      </c>
      <c r="H176" s="26" t="s">
        <v>258</v>
      </c>
      <c r="I176">
        <v>3514</v>
      </c>
      <c r="J176">
        <v>3594</v>
      </c>
      <c r="K176" s="49">
        <f t="shared" si="5"/>
        <v>-80</v>
      </c>
    </row>
    <row r="177" spans="1:11">
      <c r="A177" t="s">
        <v>675</v>
      </c>
      <c r="B177" s="39">
        <v>28</v>
      </c>
      <c r="C177" s="39" t="s">
        <v>684</v>
      </c>
      <c r="D177" s="39">
        <v>2018</v>
      </c>
      <c r="E177" s="25" t="s">
        <v>471</v>
      </c>
      <c r="F177" s="27" t="s">
        <v>99</v>
      </c>
      <c r="G177" s="26" t="s">
        <v>267</v>
      </c>
      <c r="H177" s="26" t="s">
        <v>258</v>
      </c>
      <c r="I177">
        <v>355</v>
      </c>
      <c r="J177">
        <v>362</v>
      </c>
      <c r="K177" s="49">
        <f t="shared" si="5"/>
        <v>-7</v>
      </c>
    </row>
    <row r="178" spans="1:11">
      <c r="A178" t="s">
        <v>675</v>
      </c>
      <c r="B178" s="39">
        <v>28</v>
      </c>
      <c r="C178" s="39" t="s">
        <v>684</v>
      </c>
      <c r="D178" s="39">
        <v>2018</v>
      </c>
      <c r="E178" s="25" t="s">
        <v>472</v>
      </c>
      <c r="F178" s="27" t="s">
        <v>473</v>
      </c>
      <c r="G178" s="26" t="s">
        <v>267</v>
      </c>
      <c r="H178" s="26" t="s">
        <v>258</v>
      </c>
      <c r="I178">
        <v>118</v>
      </c>
      <c r="J178">
        <v>115</v>
      </c>
      <c r="K178" s="49">
        <f t="shared" si="5"/>
        <v>3</v>
      </c>
    </row>
    <row r="179" spans="1:11">
      <c r="A179" t="s">
        <v>675</v>
      </c>
      <c r="B179" s="39">
        <v>28</v>
      </c>
      <c r="C179" s="39" t="s">
        <v>684</v>
      </c>
      <c r="D179" s="39">
        <v>2018</v>
      </c>
      <c r="E179" s="25" t="s">
        <v>474</v>
      </c>
      <c r="F179" s="27" t="s">
        <v>178</v>
      </c>
      <c r="G179" s="26" t="s">
        <v>267</v>
      </c>
      <c r="H179" s="26" t="s">
        <v>258</v>
      </c>
      <c r="I179">
        <v>443</v>
      </c>
      <c r="J179">
        <v>498</v>
      </c>
      <c r="K179" s="49">
        <f t="shared" si="5"/>
        <v>-55</v>
      </c>
    </row>
    <row r="180" spans="1:11">
      <c r="A180" t="s">
        <v>675</v>
      </c>
      <c r="B180" s="39">
        <v>28</v>
      </c>
      <c r="C180" s="39" t="s">
        <v>684</v>
      </c>
      <c r="D180" s="39">
        <v>2018</v>
      </c>
      <c r="E180" s="25" t="s">
        <v>475</v>
      </c>
      <c r="F180" s="27" t="s">
        <v>196</v>
      </c>
      <c r="G180" s="26" t="s">
        <v>267</v>
      </c>
      <c r="H180" s="26" t="s">
        <v>258</v>
      </c>
      <c r="I180">
        <v>91</v>
      </c>
      <c r="J180">
        <v>117</v>
      </c>
      <c r="K180" s="49">
        <f t="shared" si="5"/>
        <v>-26</v>
      </c>
    </row>
    <row r="181" spans="1:11">
      <c r="A181" t="s">
        <v>675</v>
      </c>
      <c r="B181" s="39">
        <v>28</v>
      </c>
      <c r="C181" s="39" t="s">
        <v>684</v>
      </c>
      <c r="D181" s="39">
        <v>2018</v>
      </c>
      <c r="E181" s="25" t="s">
        <v>476</v>
      </c>
      <c r="F181" s="27" t="s">
        <v>4</v>
      </c>
      <c r="G181" s="26" t="s">
        <v>267</v>
      </c>
      <c r="H181" s="26" t="s">
        <v>258</v>
      </c>
      <c r="I181">
        <v>1603</v>
      </c>
      <c r="J181">
        <v>1670</v>
      </c>
      <c r="K181" s="49">
        <f t="shared" si="5"/>
        <v>-67</v>
      </c>
    </row>
    <row r="182" spans="1:11">
      <c r="A182" t="s">
        <v>675</v>
      </c>
      <c r="B182" s="39">
        <v>28</v>
      </c>
      <c r="C182" s="39" t="s">
        <v>684</v>
      </c>
      <c r="D182" s="39">
        <v>2018</v>
      </c>
      <c r="E182" s="25" t="s">
        <v>477</v>
      </c>
      <c r="F182" s="27" t="s">
        <v>478</v>
      </c>
      <c r="G182" s="26" t="s">
        <v>267</v>
      </c>
      <c r="H182" s="26" t="s">
        <v>258</v>
      </c>
      <c r="I182">
        <v>656</v>
      </c>
      <c r="J182">
        <v>643</v>
      </c>
      <c r="K182" s="49">
        <f t="shared" si="5"/>
        <v>13</v>
      </c>
    </row>
    <row r="183" spans="1:11">
      <c r="A183" t="s">
        <v>675</v>
      </c>
      <c r="B183" s="39">
        <v>28</v>
      </c>
      <c r="C183" s="39" t="s">
        <v>684</v>
      </c>
      <c r="D183" s="39">
        <v>2018</v>
      </c>
      <c r="E183" s="25" t="s">
        <v>479</v>
      </c>
      <c r="F183" s="27" t="s">
        <v>21</v>
      </c>
      <c r="G183" s="26" t="s">
        <v>267</v>
      </c>
      <c r="H183" s="26" t="s">
        <v>258</v>
      </c>
      <c r="I183">
        <v>3984</v>
      </c>
      <c r="J183">
        <v>4114</v>
      </c>
      <c r="K183" s="49">
        <f t="shared" si="5"/>
        <v>-130</v>
      </c>
    </row>
    <row r="184" spans="1:11">
      <c r="A184" t="s">
        <v>675</v>
      </c>
      <c r="B184" s="39">
        <v>28</v>
      </c>
      <c r="C184" s="39" t="s">
        <v>684</v>
      </c>
      <c r="D184" s="39">
        <v>2018</v>
      </c>
      <c r="E184" s="25" t="s">
        <v>480</v>
      </c>
      <c r="F184" s="27" t="s">
        <v>116</v>
      </c>
      <c r="G184" s="26" t="s">
        <v>267</v>
      </c>
      <c r="H184" s="26" t="s">
        <v>258</v>
      </c>
      <c r="I184">
        <v>3984</v>
      </c>
      <c r="J184">
        <v>4114</v>
      </c>
      <c r="K184" s="49">
        <f t="shared" si="5"/>
        <v>-130</v>
      </c>
    </row>
    <row r="185" spans="1:11">
      <c r="A185" t="s">
        <v>675</v>
      </c>
      <c r="B185" s="39">
        <v>28</v>
      </c>
      <c r="C185" s="39" t="s">
        <v>684</v>
      </c>
      <c r="D185" s="39">
        <v>2018</v>
      </c>
      <c r="E185" s="25" t="s">
        <v>481</v>
      </c>
      <c r="F185" s="27" t="s">
        <v>482</v>
      </c>
      <c r="G185" s="26" t="s">
        <v>267</v>
      </c>
      <c r="H185" s="26" t="s">
        <v>258</v>
      </c>
      <c r="I185">
        <v>3984</v>
      </c>
      <c r="J185">
        <v>4114</v>
      </c>
      <c r="K185" s="49">
        <f t="shared" si="5"/>
        <v>-130</v>
      </c>
    </row>
    <row r="186" spans="1:11">
      <c r="A186" t="s">
        <v>675</v>
      </c>
      <c r="B186" s="39">
        <v>28</v>
      </c>
      <c r="C186" s="39" t="s">
        <v>684</v>
      </c>
      <c r="D186" s="39">
        <v>2018</v>
      </c>
      <c r="E186" s="25" t="s">
        <v>483</v>
      </c>
      <c r="F186" s="27" t="s">
        <v>484</v>
      </c>
      <c r="G186" s="26" t="s">
        <v>267</v>
      </c>
      <c r="H186" s="26" t="s">
        <v>258</v>
      </c>
      <c r="I186">
        <v>178</v>
      </c>
      <c r="J186">
        <v>180</v>
      </c>
      <c r="K186" s="49">
        <f t="shared" si="5"/>
        <v>-2</v>
      </c>
    </row>
    <row r="187" spans="1:11">
      <c r="A187" t="s">
        <v>675</v>
      </c>
      <c r="B187" s="39">
        <v>28</v>
      </c>
      <c r="C187" s="39" t="s">
        <v>684</v>
      </c>
      <c r="D187" s="39">
        <v>2018</v>
      </c>
      <c r="E187" s="25" t="s">
        <v>485</v>
      </c>
      <c r="F187" s="27" t="s">
        <v>193</v>
      </c>
      <c r="G187" s="26" t="s">
        <v>272</v>
      </c>
      <c r="H187" s="26" t="s">
        <v>260</v>
      </c>
      <c r="I187">
        <v>23</v>
      </c>
      <c r="J187">
        <v>26</v>
      </c>
      <c r="K187" s="49">
        <f t="shared" si="5"/>
        <v>-3</v>
      </c>
    </row>
    <row r="188" spans="1:11">
      <c r="A188" t="s">
        <v>675</v>
      </c>
      <c r="B188" s="39">
        <v>28</v>
      </c>
      <c r="C188" s="39" t="s">
        <v>684</v>
      </c>
      <c r="D188" s="39">
        <v>2018</v>
      </c>
      <c r="E188" s="25" t="s">
        <v>486</v>
      </c>
      <c r="F188" s="27" t="s">
        <v>100</v>
      </c>
      <c r="G188" s="26" t="s">
        <v>272</v>
      </c>
      <c r="H188" s="26" t="s">
        <v>260</v>
      </c>
      <c r="I188">
        <v>105</v>
      </c>
      <c r="J188">
        <v>95</v>
      </c>
      <c r="K188" s="49">
        <f t="shared" si="5"/>
        <v>10</v>
      </c>
    </row>
    <row r="189" spans="1:11">
      <c r="A189" t="s">
        <v>675</v>
      </c>
      <c r="B189" s="39">
        <v>28</v>
      </c>
      <c r="C189" s="39" t="s">
        <v>684</v>
      </c>
      <c r="D189" s="39">
        <v>2018</v>
      </c>
      <c r="E189" s="25" t="s">
        <v>487</v>
      </c>
      <c r="F189" s="27" t="s">
        <v>182</v>
      </c>
      <c r="G189" s="26" t="s">
        <v>272</v>
      </c>
      <c r="H189" s="26" t="s">
        <v>260</v>
      </c>
      <c r="I189">
        <v>10</v>
      </c>
      <c r="J189">
        <v>10</v>
      </c>
      <c r="K189" s="49">
        <f t="shared" si="5"/>
        <v>0</v>
      </c>
    </row>
    <row r="190" spans="1:11">
      <c r="A190" t="s">
        <v>675</v>
      </c>
      <c r="B190" s="39">
        <v>28</v>
      </c>
      <c r="C190" s="39" t="s">
        <v>684</v>
      </c>
      <c r="D190" s="39">
        <v>2018</v>
      </c>
      <c r="E190" s="25" t="s">
        <v>488</v>
      </c>
      <c r="F190" s="27" t="s">
        <v>489</v>
      </c>
      <c r="G190" s="26" t="s">
        <v>272</v>
      </c>
      <c r="H190" s="26" t="s">
        <v>260</v>
      </c>
      <c r="I190" t="s">
        <v>681</v>
      </c>
      <c r="J190" t="s">
        <v>681</v>
      </c>
      <c r="K190" s="49" t="str">
        <f t="shared" si="5"/>
        <v/>
      </c>
    </row>
    <row r="191" spans="1:11">
      <c r="A191" t="s">
        <v>675</v>
      </c>
      <c r="B191" s="39">
        <v>28</v>
      </c>
      <c r="C191" s="39" t="s">
        <v>684</v>
      </c>
      <c r="D191" s="39">
        <v>2018</v>
      </c>
      <c r="E191" s="25" t="s">
        <v>490</v>
      </c>
      <c r="F191" s="27" t="s">
        <v>184</v>
      </c>
      <c r="G191" s="26" t="s">
        <v>272</v>
      </c>
      <c r="H191" s="26" t="s">
        <v>260</v>
      </c>
      <c r="I191" t="s">
        <v>681</v>
      </c>
      <c r="J191" t="s">
        <v>681</v>
      </c>
      <c r="K191" s="49" t="str">
        <f t="shared" si="5"/>
        <v/>
      </c>
    </row>
    <row r="192" spans="1:11">
      <c r="A192" t="s">
        <v>675</v>
      </c>
      <c r="B192" s="39">
        <v>28</v>
      </c>
      <c r="C192" s="39" t="s">
        <v>684</v>
      </c>
      <c r="D192" s="39">
        <v>2018</v>
      </c>
      <c r="E192" s="25" t="s">
        <v>491</v>
      </c>
      <c r="F192" s="27" t="s">
        <v>39</v>
      </c>
      <c r="G192" s="26" t="s">
        <v>273</v>
      </c>
      <c r="H192" s="26" t="s">
        <v>260</v>
      </c>
      <c r="I192">
        <v>742</v>
      </c>
      <c r="J192">
        <v>746</v>
      </c>
      <c r="K192" s="49">
        <f t="shared" si="5"/>
        <v>-4</v>
      </c>
    </row>
    <row r="193" spans="1:11">
      <c r="A193" t="s">
        <v>675</v>
      </c>
      <c r="B193" s="39">
        <v>28</v>
      </c>
      <c r="C193" s="39" t="s">
        <v>684</v>
      </c>
      <c r="D193" s="39">
        <v>2018</v>
      </c>
      <c r="E193" s="25" t="s">
        <v>492</v>
      </c>
      <c r="F193" s="27" t="s">
        <v>93</v>
      </c>
      <c r="G193" s="26" t="s">
        <v>273</v>
      </c>
      <c r="H193" s="26" t="s">
        <v>260</v>
      </c>
      <c r="I193">
        <v>296</v>
      </c>
      <c r="J193">
        <v>1460</v>
      </c>
      <c r="K193" s="49">
        <f t="shared" si="5"/>
        <v>-1164</v>
      </c>
    </row>
    <row r="194" spans="1:11">
      <c r="A194" t="s">
        <v>675</v>
      </c>
      <c r="B194" s="39">
        <v>28</v>
      </c>
      <c r="C194" s="39" t="s">
        <v>684</v>
      </c>
      <c r="D194" s="39">
        <v>2018</v>
      </c>
      <c r="E194" s="25" t="s">
        <v>493</v>
      </c>
      <c r="F194" s="27" t="s">
        <v>354</v>
      </c>
      <c r="G194" s="26" t="s">
        <v>273</v>
      </c>
      <c r="H194" s="26" t="s">
        <v>260</v>
      </c>
      <c r="I194">
        <v>377</v>
      </c>
      <c r="J194">
        <v>384</v>
      </c>
      <c r="K194" s="49">
        <f t="shared" si="5"/>
        <v>-7</v>
      </c>
    </row>
    <row r="195" spans="1:11">
      <c r="A195" t="s">
        <v>675</v>
      </c>
      <c r="B195" s="39">
        <v>28</v>
      </c>
      <c r="C195" s="39" t="s">
        <v>684</v>
      </c>
      <c r="D195" s="39">
        <v>2018</v>
      </c>
      <c r="E195" s="25" t="s">
        <v>494</v>
      </c>
      <c r="F195" s="27" t="s">
        <v>188</v>
      </c>
      <c r="G195" s="26" t="s">
        <v>273</v>
      </c>
      <c r="H195" s="26" t="s">
        <v>260</v>
      </c>
      <c r="I195">
        <v>296</v>
      </c>
      <c r="J195">
        <v>296</v>
      </c>
      <c r="K195" s="49">
        <f t="shared" si="5"/>
        <v>0</v>
      </c>
    </row>
    <row r="196" spans="1:11">
      <c r="A196" t="s">
        <v>675</v>
      </c>
      <c r="B196" s="39">
        <v>28</v>
      </c>
      <c r="C196" s="39" t="s">
        <v>684</v>
      </c>
      <c r="D196" s="39">
        <v>2018</v>
      </c>
      <c r="E196" s="25" t="s">
        <v>495</v>
      </c>
      <c r="F196" s="27" t="s">
        <v>79</v>
      </c>
      <c r="G196" s="26" t="s">
        <v>273</v>
      </c>
      <c r="H196" s="26" t="s">
        <v>260</v>
      </c>
      <c r="I196">
        <v>498</v>
      </c>
      <c r="J196">
        <v>501</v>
      </c>
      <c r="K196" s="49">
        <f t="shared" si="5"/>
        <v>-3</v>
      </c>
    </row>
    <row r="197" spans="1:11">
      <c r="A197" t="s">
        <v>675</v>
      </c>
      <c r="B197" s="39">
        <v>28</v>
      </c>
      <c r="C197" s="39" t="s">
        <v>684</v>
      </c>
      <c r="D197" s="39">
        <v>2018</v>
      </c>
      <c r="E197" s="25" t="s">
        <v>496</v>
      </c>
      <c r="F197" s="27" t="s">
        <v>121</v>
      </c>
      <c r="G197" s="26" t="s">
        <v>273</v>
      </c>
      <c r="H197" s="26" t="s">
        <v>260</v>
      </c>
      <c r="I197">
        <v>56</v>
      </c>
      <c r="J197">
        <v>55</v>
      </c>
      <c r="K197" s="49">
        <f t="shared" si="5"/>
        <v>1</v>
      </c>
    </row>
    <row r="198" spans="1:11">
      <c r="A198" t="s">
        <v>675</v>
      </c>
      <c r="B198" s="39">
        <v>28</v>
      </c>
      <c r="C198" s="39" t="s">
        <v>684</v>
      </c>
      <c r="D198" s="39">
        <v>2018</v>
      </c>
      <c r="E198" s="25" t="s">
        <v>497</v>
      </c>
      <c r="F198" s="27" t="s">
        <v>122</v>
      </c>
      <c r="G198" s="26" t="s">
        <v>273</v>
      </c>
      <c r="H198" s="26" t="s">
        <v>260</v>
      </c>
      <c r="I198">
        <v>525</v>
      </c>
      <c r="J198">
        <v>505</v>
      </c>
      <c r="K198" s="49">
        <f t="shared" si="5"/>
        <v>20</v>
      </c>
    </row>
    <row r="199" spans="1:11">
      <c r="A199" t="s">
        <v>675</v>
      </c>
      <c r="B199" s="39">
        <v>28</v>
      </c>
      <c r="C199" s="39" t="s">
        <v>684</v>
      </c>
      <c r="D199" s="39">
        <v>2018</v>
      </c>
      <c r="E199" s="25" t="s">
        <v>498</v>
      </c>
      <c r="F199" s="27" t="s">
        <v>84</v>
      </c>
      <c r="G199" s="26" t="s">
        <v>274</v>
      </c>
      <c r="H199" s="26" t="s">
        <v>260</v>
      </c>
      <c r="I199">
        <v>9501</v>
      </c>
      <c r="J199">
        <v>9658</v>
      </c>
      <c r="K199" s="49">
        <f t="shared" si="5"/>
        <v>-157</v>
      </c>
    </row>
    <row r="200" spans="1:11">
      <c r="A200" t="s">
        <v>675</v>
      </c>
      <c r="B200" s="39">
        <v>28</v>
      </c>
      <c r="C200" s="39" t="s">
        <v>684</v>
      </c>
      <c r="D200" s="39">
        <v>2018</v>
      </c>
      <c r="E200" s="25" t="s">
        <v>499</v>
      </c>
      <c r="F200" s="27" t="s">
        <v>150</v>
      </c>
      <c r="G200" s="26" t="s">
        <v>274</v>
      </c>
      <c r="H200" s="26" t="s">
        <v>260</v>
      </c>
      <c r="I200">
        <v>3542</v>
      </c>
      <c r="J200">
        <v>3506</v>
      </c>
      <c r="K200" s="49">
        <f t="shared" si="5"/>
        <v>36</v>
      </c>
    </row>
    <row r="201" spans="1:11">
      <c r="A201" t="s">
        <v>675</v>
      </c>
      <c r="B201" s="39">
        <v>28</v>
      </c>
      <c r="C201" s="39" t="s">
        <v>684</v>
      </c>
      <c r="D201" s="39">
        <v>2018</v>
      </c>
      <c r="E201" s="25" t="s">
        <v>500</v>
      </c>
      <c r="F201" s="27" t="s">
        <v>197</v>
      </c>
      <c r="G201" s="26" t="s">
        <v>274</v>
      </c>
      <c r="H201" s="26" t="s">
        <v>260</v>
      </c>
      <c r="I201">
        <v>2374</v>
      </c>
      <c r="J201">
        <v>2288</v>
      </c>
      <c r="K201" s="49">
        <f t="shared" si="5"/>
        <v>86</v>
      </c>
    </row>
    <row r="202" spans="1:11">
      <c r="A202" t="s">
        <v>675</v>
      </c>
      <c r="B202" s="39">
        <v>28</v>
      </c>
      <c r="C202" s="39" t="s">
        <v>684</v>
      </c>
      <c r="D202" s="39">
        <v>2018</v>
      </c>
      <c r="E202" s="25" t="s">
        <v>501</v>
      </c>
      <c r="F202" s="27" t="s">
        <v>181</v>
      </c>
      <c r="G202" s="26" t="s">
        <v>274</v>
      </c>
      <c r="H202" s="26" t="s">
        <v>260</v>
      </c>
      <c r="I202">
        <v>10032</v>
      </c>
      <c r="J202">
        <v>10192</v>
      </c>
      <c r="K202" s="49">
        <f t="shared" si="5"/>
        <v>-160</v>
      </c>
    </row>
    <row r="203" spans="1:11">
      <c r="A203" t="s">
        <v>675</v>
      </c>
      <c r="B203" s="39">
        <v>28</v>
      </c>
      <c r="C203" s="39" t="s">
        <v>684</v>
      </c>
      <c r="D203" s="39">
        <v>2018</v>
      </c>
      <c r="E203" s="25" t="s">
        <v>502</v>
      </c>
      <c r="F203" s="27" t="s">
        <v>120</v>
      </c>
      <c r="G203" s="26" t="s">
        <v>274</v>
      </c>
      <c r="H203" s="26" t="s">
        <v>260</v>
      </c>
      <c r="I203">
        <v>6</v>
      </c>
      <c r="J203">
        <v>6</v>
      </c>
      <c r="K203" s="49">
        <f t="shared" ref="K203:K266" si="6">IF(AND(ISNUMBER(I203),(J203)),I203-J203,"")</f>
        <v>0</v>
      </c>
    </row>
    <row r="204" spans="1:11">
      <c r="A204" t="s">
        <v>675</v>
      </c>
      <c r="B204" s="39">
        <v>28</v>
      </c>
      <c r="C204" s="39" t="s">
        <v>684</v>
      </c>
      <c r="D204" s="39">
        <v>2018</v>
      </c>
      <c r="E204" s="25" t="s">
        <v>503</v>
      </c>
      <c r="F204" s="27" t="s">
        <v>131</v>
      </c>
      <c r="G204" s="26" t="s">
        <v>274</v>
      </c>
      <c r="H204" s="26" t="s">
        <v>260</v>
      </c>
      <c r="I204">
        <v>3766</v>
      </c>
      <c r="J204">
        <v>3582</v>
      </c>
      <c r="K204" s="49">
        <f t="shared" si="6"/>
        <v>184</v>
      </c>
    </row>
    <row r="205" spans="1:11">
      <c r="A205" t="s">
        <v>675</v>
      </c>
      <c r="B205" s="39">
        <v>28</v>
      </c>
      <c r="C205" s="39" t="s">
        <v>684</v>
      </c>
      <c r="D205" s="39">
        <v>2018</v>
      </c>
      <c r="E205" s="25" t="s">
        <v>504</v>
      </c>
      <c r="F205" s="27" t="s">
        <v>95</v>
      </c>
      <c r="G205" s="26" t="s">
        <v>274</v>
      </c>
      <c r="H205" s="26" t="s">
        <v>260</v>
      </c>
      <c r="I205">
        <v>242</v>
      </c>
      <c r="J205">
        <v>245</v>
      </c>
      <c r="K205" s="49">
        <f t="shared" si="6"/>
        <v>-3</v>
      </c>
    </row>
    <row r="206" spans="1:11">
      <c r="A206" t="s">
        <v>675</v>
      </c>
      <c r="B206" s="39">
        <v>28</v>
      </c>
      <c r="C206" s="39" t="s">
        <v>684</v>
      </c>
      <c r="D206" s="39">
        <v>2018</v>
      </c>
      <c r="E206" s="25" t="s">
        <v>505</v>
      </c>
      <c r="F206" s="27" t="s">
        <v>101</v>
      </c>
      <c r="G206" s="26" t="s">
        <v>274</v>
      </c>
      <c r="H206" s="26" t="s">
        <v>260</v>
      </c>
      <c r="I206">
        <v>17</v>
      </c>
      <c r="J206">
        <v>17</v>
      </c>
      <c r="K206" s="49">
        <f t="shared" si="6"/>
        <v>0</v>
      </c>
    </row>
    <row r="207" spans="1:11">
      <c r="A207" t="s">
        <v>675</v>
      </c>
      <c r="B207" s="39">
        <v>28</v>
      </c>
      <c r="C207" s="39" t="s">
        <v>684</v>
      </c>
      <c r="D207" s="39">
        <v>2018</v>
      </c>
      <c r="E207" s="25" t="s">
        <v>506</v>
      </c>
      <c r="F207" s="27" t="s">
        <v>167</v>
      </c>
      <c r="G207" s="26" t="s">
        <v>274</v>
      </c>
      <c r="H207" s="26" t="s">
        <v>260</v>
      </c>
      <c r="I207">
        <v>354</v>
      </c>
      <c r="J207">
        <v>332</v>
      </c>
      <c r="K207" s="49">
        <f t="shared" si="6"/>
        <v>22</v>
      </c>
    </row>
    <row r="208" spans="1:11">
      <c r="A208" t="s">
        <v>675</v>
      </c>
      <c r="B208" s="39">
        <v>28</v>
      </c>
      <c r="C208" s="39" t="s">
        <v>684</v>
      </c>
      <c r="D208" s="39">
        <v>2018</v>
      </c>
      <c r="E208" s="25" t="s">
        <v>507</v>
      </c>
      <c r="F208" s="27" t="s">
        <v>23</v>
      </c>
      <c r="G208" s="26" t="s">
        <v>274</v>
      </c>
      <c r="H208" s="26" t="s">
        <v>260</v>
      </c>
      <c r="I208">
        <v>1</v>
      </c>
      <c r="J208">
        <v>1</v>
      </c>
      <c r="K208" s="49">
        <f t="shared" si="6"/>
        <v>0</v>
      </c>
    </row>
    <row r="209" spans="1:11">
      <c r="A209" t="s">
        <v>675</v>
      </c>
      <c r="B209" s="39">
        <v>28</v>
      </c>
      <c r="C209" s="39" t="s">
        <v>684</v>
      </c>
      <c r="D209" s="39">
        <v>2018</v>
      </c>
      <c r="E209" s="25" t="s">
        <v>508</v>
      </c>
      <c r="F209" s="27" t="s">
        <v>183</v>
      </c>
      <c r="G209" s="26" t="s">
        <v>274</v>
      </c>
      <c r="H209" s="26" t="s">
        <v>260</v>
      </c>
      <c r="I209">
        <v>2</v>
      </c>
      <c r="J209">
        <v>2</v>
      </c>
      <c r="K209" s="49">
        <f t="shared" si="6"/>
        <v>0</v>
      </c>
    </row>
    <row r="210" spans="1:11">
      <c r="A210" t="s">
        <v>675</v>
      </c>
      <c r="B210" s="39">
        <v>28</v>
      </c>
      <c r="C210" s="39" t="s">
        <v>684</v>
      </c>
      <c r="D210" s="39">
        <v>2018</v>
      </c>
      <c r="E210" s="25" t="s">
        <v>509</v>
      </c>
      <c r="F210" s="27" t="s">
        <v>87</v>
      </c>
      <c r="G210" s="26" t="s">
        <v>275</v>
      </c>
      <c r="H210" s="26" t="s">
        <v>260</v>
      </c>
      <c r="I210">
        <v>7986</v>
      </c>
      <c r="J210">
        <v>10125</v>
      </c>
      <c r="K210" s="49">
        <f t="shared" si="6"/>
        <v>-2139</v>
      </c>
    </row>
    <row r="211" spans="1:11">
      <c r="A211" t="s">
        <v>675</v>
      </c>
      <c r="B211" s="39">
        <v>28</v>
      </c>
      <c r="C211" s="39" t="s">
        <v>684</v>
      </c>
      <c r="D211" s="39">
        <v>2018</v>
      </c>
      <c r="E211" s="25" t="s">
        <v>510</v>
      </c>
      <c r="F211" s="27" t="s">
        <v>151</v>
      </c>
      <c r="G211" s="26" t="s">
        <v>275</v>
      </c>
      <c r="H211" s="26" t="s">
        <v>260</v>
      </c>
      <c r="I211">
        <v>49</v>
      </c>
      <c r="J211">
        <v>50</v>
      </c>
      <c r="K211" s="49">
        <f t="shared" si="6"/>
        <v>-1</v>
      </c>
    </row>
    <row r="212" spans="1:11">
      <c r="A212" t="s">
        <v>675</v>
      </c>
      <c r="B212" s="39">
        <v>28</v>
      </c>
      <c r="C212" s="39" t="s">
        <v>684</v>
      </c>
      <c r="D212" s="39">
        <v>2018</v>
      </c>
      <c r="E212" s="25" t="s">
        <v>511</v>
      </c>
      <c r="F212" s="27" t="s">
        <v>14</v>
      </c>
      <c r="G212" s="26" t="s">
        <v>275</v>
      </c>
      <c r="H212" s="26" t="s">
        <v>260</v>
      </c>
      <c r="I212">
        <v>19</v>
      </c>
      <c r="J212">
        <v>16</v>
      </c>
      <c r="K212" s="49">
        <f t="shared" si="6"/>
        <v>3</v>
      </c>
    </row>
    <row r="213" spans="1:11">
      <c r="A213" t="s">
        <v>675</v>
      </c>
      <c r="B213" s="39">
        <v>28</v>
      </c>
      <c r="C213" s="39" t="s">
        <v>684</v>
      </c>
      <c r="D213" s="39">
        <v>2018</v>
      </c>
      <c r="E213" s="25" t="s">
        <v>512</v>
      </c>
      <c r="F213" s="27" t="s">
        <v>513</v>
      </c>
      <c r="G213" s="26" t="s">
        <v>275</v>
      </c>
      <c r="H213" s="26" t="s">
        <v>260</v>
      </c>
      <c r="I213">
        <v>217</v>
      </c>
      <c r="J213">
        <v>192</v>
      </c>
      <c r="K213" s="49">
        <f t="shared" si="6"/>
        <v>25</v>
      </c>
    </row>
    <row r="214" spans="1:11">
      <c r="A214" t="s">
        <v>675</v>
      </c>
      <c r="B214" s="39">
        <v>28</v>
      </c>
      <c r="C214" s="39" t="s">
        <v>684</v>
      </c>
      <c r="D214" s="39">
        <v>2018</v>
      </c>
      <c r="E214" s="25" t="s">
        <v>514</v>
      </c>
      <c r="F214" s="27" t="s">
        <v>2</v>
      </c>
      <c r="G214" s="26" t="s">
        <v>275</v>
      </c>
      <c r="H214" s="26" t="s">
        <v>260</v>
      </c>
      <c r="I214" t="s">
        <v>681</v>
      </c>
      <c r="J214" t="s">
        <v>681</v>
      </c>
      <c r="K214" s="49" t="str">
        <f t="shared" si="6"/>
        <v/>
      </c>
    </row>
    <row r="215" spans="1:11">
      <c r="A215" t="s">
        <v>675</v>
      </c>
      <c r="B215" s="39">
        <v>28</v>
      </c>
      <c r="C215" s="39" t="s">
        <v>684</v>
      </c>
      <c r="D215" s="39">
        <v>2018</v>
      </c>
      <c r="E215" s="25" t="s">
        <v>515</v>
      </c>
      <c r="F215" s="27" t="s">
        <v>141</v>
      </c>
      <c r="G215" s="26" t="s">
        <v>275</v>
      </c>
      <c r="H215" s="26" t="s">
        <v>260</v>
      </c>
      <c r="I215">
        <v>220</v>
      </c>
      <c r="J215">
        <v>209</v>
      </c>
      <c r="K215" s="49">
        <f t="shared" si="6"/>
        <v>11</v>
      </c>
    </row>
    <row r="216" spans="1:11">
      <c r="A216" t="s">
        <v>675</v>
      </c>
      <c r="B216" s="39">
        <v>28</v>
      </c>
      <c r="C216" s="39" t="s">
        <v>684</v>
      </c>
      <c r="D216" s="39">
        <v>2018</v>
      </c>
      <c r="E216" s="25" t="s">
        <v>516</v>
      </c>
      <c r="F216" s="27" t="s">
        <v>105</v>
      </c>
      <c r="G216" s="26" t="s">
        <v>275</v>
      </c>
      <c r="H216" s="26" t="s">
        <v>260</v>
      </c>
      <c r="I216">
        <v>2382</v>
      </c>
      <c r="J216">
        <v>2334</v>
      </c>
      <c r="K216" s="49">
        <f t="shared" si="6"/>
        <v>48</v>
      </c>
    </row>
    <row r="217" spans="1:11">
      <c r="A217" t="s">
        <v>675</v>
      </c>
      <c r="B217" s="39">
        <v>28</v>
      </c>
      <c r="C217" s="39" t="s">
        <v>684</v>
      </c>
      <c r="D217" s="39">
        <v>2018</v>
      </c>
      <c r="E217" s="25" t="s">
        <v>517</v>
      </c>
      <c r="F217" s="27" t="s">
        <v>27</v>
      </c>
      <c r="G217" s="26" t="s">
        <v>275</v>
      </c>
      <c r="H217" s="26" t="s">
        <v>260</v>
      </c>
      <c r="I217">
        <v>3</v>
      </c>
      <c r="J217">
        <v>4</v>
      </c>
      <c r="K217" s="49">
        <f t="shared" si="6"/>
        <v>-1</v>
      </c>
    </row>
    <row r="218" spans="1:11">
      <c r="A218" t="s">
        <v>675</v>
      </c>
      <c r="B218" s="39">
        <v>28</v>
      </c>
      <c r="C218" s="39" t="s">
        <v>684</v>
      </c>
      <c r="D218" s="39">
        <v>2018</v>
      </c>
      <c r="E218" s="25" t="s">
        <v>518</v>
      </c>
      <c r="F218" s="27" t="s">
        <v>128</v>
      </c>
      <c r="G218" s="26" t="s">
        <v>275</v>
      </c>
      <c r="H218" s="26" t="s">
        <v>260</v>
      </c>
      <c r="I218">
        <v>151</v>
      </c>
      <c r="J218">
        <v>154</v>
      </c>
      <c r="K218" s="49">
        <f t="shared" si="6"/>
        <v>-3</v>
      </c>
    </row>
    <row r="219" spans="1:11">
      <c r="A219" t="s">
        <v>675</v>
      </c>
      <c r="B219" s="39">
        <v>28</v>
      </c>
      <c r="C219" s="39" t="s">
        <v>684</v>
      </c>
      <c r="D219" s="39">
        <v>2018</v>
      </c>
      <c r="E219" s="25" t="s">
        <v>519</v>
      </c>
      <c r="F219" s="27" t="s">
        <v>187</v>
      </c>
      <c r="G219" s="26" t="s">
        <v>276</v>
      </c>
      <c r="H219" s="26" t="s">
        <v>260</v>
      </c>
      <c r="I219">
        <v>5671</v>
      </c>
      <c r="J219">
        <v>5669</v>
      </c>
      <c r="K219" s="49">
        <f t="shared" si="6"/>
        <v>2</v>
      </c>
    </row>
    <row r="220" spans="1:11">
      <c r="A220" t="s">
        <v>675</v>
      </c>
      <c r="B220" s="39">
        <v>28</v>
      </c>
      <c r="C220" s="39" t="s">
        <v>684</v>
      </c>
      <c r="D220" s="39">
        <v>2018</v>
      </c>
      <c r="E220" s="25" t="s">
        <v>520</v>
      </c>
      <c r="F220" s="27" t="s">
        <v>88</v>
      </c>
      <c r="G220" s="26" t="s">
        <v>276</v>
      </c>
      <c r="H220" s="26" t="s">
        <v>260</v>
      </c>
      <c r="I220">
        <v>55</v>
      </c>
      <c r="J220">
        <v>57</v>
      </c>
      <c r="K220" s="49">
        <f t="shared" si="6"/>
        <v>-2</v>
      </c>
    </row>
    <row r="221" spans="1:11">
      <c r="A221" t="s">
        <v>675</v>
      </c>
      <c r="B221" s="39">
        <v>28</v>
      </c>
      <c r="C221" s="39" t="s">
        <v>684</v>
      </c>
      <c r="D221" s="39">
        <v>2018</v>
      </c>
      <c r="E221" s="25" t="s">
        <v>521</v>
      </c>
      <c r="F221" s="27" t="s">
        <v>163</v>
      </c>
      <c r="G221" s="26" t="s">
        <v>276</v>
      </c>
      <c r="H221" s="26" t="s">
        <v>260</v>
      </c>
      <c r="I221">
        <v>25</v>
      </c>
      <c r="J221">
        <v>25</v>
      </c>
      <c r="K221" s="49">
        <f t="shared" si="6"/>
        <v>0</v>
      </c>
    </row>
    <row r="222" spans="1:11">
      <c r="A222" t="s">
        <v>675</v>
      </c>
      <c r="B222" s="39">
        <v>28</v>
      </c>
      <c r="C222" s="39" t="s">
        <v>684</v>
      </c>
      <c r="D222" s="39">
        <v>2018</v>
      </c>
      <c r="E222" s="25" t="s">
        <v>522</v>
      </c>
      <c r="F222" s="27" t="s">
        <v>523</v>
      </c>
      <c r="G222" s="26" t="s">
        <v>276</v>
      </c>
      <c r="H222" s="26" t="s">
        <v>260</v>
      </c>
      <c r="I222">
        <v>2</v>
      </c>
      <c r="J222">
        <v>2</v>
      </c>
      <c r="K222" s="49">
        <f t="shared" si="6"/>
        <v>0</v>
      </c>
    </row>
    <row r="223" spans="1:11">
      <c r="A223" t="s">
        <v>675</v>
      </c>
      <c r="B223" s="39">
        <v>28</v>
      </c>
      <c r="C223" s="39" t="s">
        <v>684</v>
      </c>
      <c r="D223" s="39">
        <v>2018</v>
      </c>
      <c r="E223" s="25" t="s">
        <v>524</v>
      </c>
      <c r="F223" s="27" t="s">
        <v>176</v>
      </c>
      <c r="G223" s="26" t="s">
        <v>276</v>
      </c>
      <c r="H223" s="26" t="s">
        <v>260</v>
      </c>
      <c r="I223">
        <v>170</v>
      </c>
      <c r="J223">
        <v>173</v>
      </c>
      <c r="K223" s="49">
        <f t="shared" si="6"/>
        <v>-3</v>
      </c>
    </row>
    <row r="224" spans="1:11">
      <c r="A224" t="s">
        <v>675</v>
      </c>
      <c r="B224" s="39">
        <v>28</v>
      </c>
      <c r="C224" s="39" t="s">
        <v>684</v>
      </c>
      <c r="D224" s="39">
        <v>2018</v>
      </c>
      <c r="E224" s="25" t="s">
        <v>525</v>
      </c>
      <c r="F224" s="27" t="s">
        <v>12</v>
      </c>
      <c r="G224" s="26" t="s">
        <v>276</v>
      </c>
      <c r="H224" s="26" t="s">
        <v>260</v>
      </c>
      <c r="I224">
        <v>67</v>
      </c>
      <c r="J224">
        <v>61</v>
      </c>
      <c r="K224" s="49">
        <f t="shared" si="6"/>
        <v>6</v>
      </c>
    </row>
    <row r="225" spans="1:11">
      <c r="A225" t="s">
        <v>675</v>
      </c>
      <c r="B225" s="39">
        <v>28</v>
      </c>
      <c r="C225" s="39" t="s">
        <v>684</v>
      </c>
      <c r="D225" s="39">
        <v>2018</v>
      </c>
      <c r="E225" s="25" t="s">
        <v>526</v>
      </c>
      <c r="F225" s="27" t="s">
        <v>92</v>
      </c>
      <c r="G225" s="26" t="s">
        <v>276</v>
      </c>
      <c r="H225" s="26" t="s">
        <v>260</v>
      </c>
      <c r="I225">
        <v>142</v>
      </c>
      <c r="J225">
        <v>136</v>
      </c>
      <c r="K225" s="49">
        <f t="shared" si="6"/>
        <v>6</v>
      </c>
    </row>
    <row r="226" spans="1:11">
      <c r="A226" t="s">
        <v>675</v>
      </c>
      <c r="B226" s="39">
        <v>28</v>
      </c>
      <c r="C226" s="39" t="s">
        <v>684</v>
      </c>
      <c r="D226" s="39">
        <v>2018</v>
      </c>
      <c r="E226" s="25" t="s">
        <v>527</v>
      </c>
      <c r="F226" s="27" t="s">
        <v>1</v>
      </c>
      <c r="G226" s="26" t="s">
        <v>276</v>
      </c>
      <c r="H226" s="26" t="s">
        <v>260</v>
      </c>
      <c r="I226">
        <v>688</v>
      </c>
      <c r="J226">
        <v>673</v>
      </c>
      <c r="K226" s="49">
        <f t="shared" si="6"/>
        <v>15</v>
      </c>
    </row>
    <row r="227" spans="1:11">
      <c r="A227" t="s">
        <v>675</v>
      </c>
      <c r="B227" s="39">
        <v>28</v>
      </c>
      <c r="C227" s="39" t="s">
        <v>684</v>
      </c>
      <c r="D227" s="39">
        <v>2018</v>
      </c>
      <c r="E227" s="25" t="s">
        <v>528</v>
      </c>
      <c r="F227" s="27" t="s">
        <v>86</v>
      </c>
      <c r="G227" s="26" t="s">
        <v>276</v>
      </c>
      <c r="H227" s="26" t="s">
        <v>260</v>
      </c>
      <c r="I227">
        <v>2029</v>
      </c>
      <c r="J227">
        <v>2027</v>
      </c>
      <c r="K227" s="49">
        <f t="shared" si="6"/>
        <v>2</v>
      </c>
    </row>
    <row r="228" spans="1:11">
      <c r="A228" t="s">
        <v>675</v>
      </c>
      <c r="B228" s="39">
        <v>28</v>
      </c>
      <c r="C228" s="39" t="s">
        <v>684</v>
      </c>
      <c r="D228" s="39">
        <v>2018</v>
      </c>
      <c r="E228" s="25" t="s">
        <v>529</v>
      </c>
      <c r="F228" s="27" t="s">
        <v>102</v>
      </c>
      <c r="G228" s="26" t="s">
        <v>276</v>
      </c>
      <c r="H228" s="26" t="s">
        <v>260</v>
      </c>
      <c r="I228">
        <v>62</v>
      </c>
      <c r="J228">
        <v>58</v>
      </c>
      <c r="K228" s="49">
        <f t="shared" si="6"/>
        <v>4</v>
      </c>
    </row>
    <row r="229" spans="1:11">
      <c r="A229" t="s">
        <v>675</v>
      </c>
      <c r="B229" s="39">
        <v>28</v>
      </c>
      <c r="C229" s="39" t="s">
        <v>684</v>
      </c>
      <c r="D229" s="39">
        <v>2018</v>
      </c>
      <c r="E229" s="25" t="s">
        <v>530</v>
      </c>
      <c r="F229" s="27" t="s">
        <v>531</v>
      </c>
      <c r="G229" s="26" t="s">
        <v>276</v>
      </c>
      <c r="H229" s="26" t="s">
        <v>260</v>
      </c>
      <c r="I229">
        <v>5</v>
      </c>
      <c r="J229">
        <v>5</v>
      </c>
      <c r="K229" s="49">
        <f t="shared" si="6"/>
        <v>0</v>
      </c>
    </row>
    <row r="230" spans="1:11">
      <c r="A230" t="s">
        <v>675</v>
      </c>
      <c r="B230" s="39">
        <v>28</v>
      </c>
      <c r="C230" s="39" t="s">
        <v>684</v>
      </c>
      <c r="D230" s="39">
        <v>2018</v>
      </c>
      <c r="E230" s="25" t="s">
        <v>532</v>
      </c>
      <c r="F230" s="27" t="s">
        <v>145</v>
      </c>
      <c r="G230" s="26" t="s">
        <v>276</v>
      </c>
      <c r="H230" s="26" t="s">
        <v>260</v>
      </c>
      <c r="I230">
        <v>56</v>
      </c>
      <c r="J230">
        <v>49</v>
      </c>
      <c r="K230" s="49">
        <f t="shared" si="6"/>
        <v>7</v>
      </c>
    </row>
    <row r="231" spans="1:11">
      <c r="A231" t="s">
        <v>675</v>
      </c>
      <c r="B231" s="39">
        <v>28</v>
      </c>
      <c r="C231" s="39" t="s">
        <v>684</v>
      </c>
      <c r="D231" s="39">
        <v>2018</v>
      </c>
      <c r="E231" s="25" t="s">
        <v>533</v>
      </c>
      <c r="F231" s="27" t="s">
        <v>98</v>
      </c>
      <c r="G231" s="26" t="s">
        <v>276</v>
      </c>
      <c r="H231" s="26" t="s">
        <v>260</v>
      </c>
      <c r="I231">
        <v>4</v>
      </c>
      <c r="J231">
        <v>3</v>
      </c>
      <c r="K231" s="49">
        <f t="shared" si="6"/>
        <v>1</v>
      </c>
    </row>
    <row r="232" spans="1:11">
      <c r="A232" t="s">
        <v>675</v>
      </c>
      <c r="B232" s="39">
        <v>28</v>
      </c>
      <c r="C232" s="39" t="s">
        <v>684</v>
      </c>
      <c r="D232" s="39">
        <v>2018</v>
      </c>
      <c r="E232" s="25" t="s">
        <v>534</v>
      </c>
      <c r="F232" s="27" t="s">
        <v>65</v>
      </c>
      <c r="G232" s="26" t="s">
        <v>276</v>
      </c>
      <c r="H232" s="26" t="s">
        <v>260</v>
      </c>
      <c r="I232">
        <v>2387</v>
      </c>
      <c r="J232">
        <v>2381</v>
      </c>
      <c r="K232" s="49">
        <f t="shared" si="6"/>
        <v>6</v>
      </c>
    </row>
    <row r="233" spans="1:11">
      <c r="A233" t="s">
        <v>675</v>
      </c>
      <c r="B233" s="39">
        <v>28</v>
      </c>
      <c r="C233" s="39" t="s">
        <v>684</v>
      </c>
      <c r="D233" s="39">
        <v>2018</v>
      </c>
      <c r="E233" s="25" t="s">
        <v>535</v>
      </c>
      <c r="F233" s="27" t="s">
        <v>6</v>
      </c>
      <c r="G233" s="26" t="s">
        <v>276</v>
      </c>
      <c r="H233" s="26" t="s">
        <v>260</v>
      </c>
      <c r="I233">
        <v>209</v>
      </c>
      <c r="J233">
        <v>205</v>
      </c>
      <c r="K233" s="49">
        <f t="shared" si="6"/>
        <v>4</v>
      </c>
    </row>
    <row r="234" spans="1:11">
      <c r="A234" t="s">
        <v>675</v>
      </c>
      <c r="B234" s="39">
        <v>28</v>
      </c>
      <c r="C234" s="39" t="s">
        <v>684</v>
      </c>
      <c r="D234" s="39">
        <v>2018</v>
      </c>
      <c r="E234" s="25" t="s">
        <v>536</v>
      </c>
      <c r="F234" s="27" t="s">
        <v>157</v>
      </c>
      <c r="G234" s="26" t="s">
        <v>276</v>
      </c>
      <c r="H234" s="26" t="s">
        <v>260</v>
      </c>
      <c r="I234">
        <v>13</v>
      </c>
      <c r="J234">
        <v>12</v>
      </c>
      <c r="K234" s="49">
        <f t="shared" si="6"/>
        <v>1</v>
      </c>
    </row>
    <row r="235" spans="1:11">
      <c r="A235" t="s">
        <v>675</v>
      </c>
      <c r="B235" s="39">
        <v>28</v>
      </c>
      <c r="C235" s="39" t="s">
        <v>684</v>
      </c>
      <c r="D235" s="39">
        <v>2018</v>
      </c>
      <c r="E235" s="25" t="s">
        <v>537</v>
      </c>
      <c r="F235" s="27" t="s">
        <v>18</v>
      </c>
      <c r="G235" s="26" t="s">
        <v>276</v>
      </c>
      <c r="H235" s="26" t="s">
        <v>260</v>
      </c>
      <c r="I235">
        <v>8</v>
      </c>
      <c r="J235">
        <v>8</v>
      </c>
      <c r="K235" s="49">
        <f t="shared" si="6"/>
        <v>0</v>
      </c>
    </row>
    <row r="236" spans="1:11">
      <c r="A236" t="s">
        <v>675</v>
      </c>
      <c r="B236" s="39">
        <v>28</v>
      </c>
      <c r="C236" s="39" t="s">
        <v>684</v>
      </c>
      <c r="D236" s="39">
        <v>2018</v>
      </c>
      <c r="E236" s="25" t="s">
        <v>538</v>
      </c>
      <c r="F236" s="27" t="s">
        <v>44</v>
      </c>
      <c r="G236" s="26" t="s">
        <v>276</v>
      </c>
      <c r="H236" s="26" t="s">
        <v>260</v>
      </c>
      <c r="I236">
        <v>5737</v>
      </c>
      <c r="J236">
        <v>5505</v>
      </c>
      <c r="K236" s="49">
        <f t="shared" si="6"/>
        <v>232</v>
      </c>
    </row>
    <row r="237" spans="1:11">
      <c r="A237" t="s">
        <v>675</v>
      </c>
      <c r="B237" s="39">
        <v>28</v>
      </c>
      <c r="C237" s="39" t="s">
        <v>684</v>
      </c>
      <c r="D237" s="39">
        <v>2018</v>
      </c>
      <c r="E237" s="25" t="s">
        <v>539</v>
      </c>
      <c r="F237" s="27" t="s">
        <v>161</v>
      </c>
      <c r="G237" s="26" t="s">
        <v>271</v>
      </c>
      <c r="H237" s="26" t="s">
        <v>259</v>
      </c>
      <c r="I237">
        <v>1682</v>
      </c>
      <c r="J237">
        <v>1609</v>
      </c>
      <c r="K237" s="49">
        <f t="shared" si="6"/>
        <v>73</v>
      </c>
    </row>
    <row r="238" spans="1:11">
      <c r="A238" t="s">
        <v>675</v>
      </c>
      <c r="B238" s="39">
        <v>28</v>
      </c>
      <c r="C238" s="39" t="s">
        <v>684</v>
      </c>
      <c r="D238" s="39">
        <v>2018</v>
      </c>
      <c r="E238" s="25" t="s">
        <v>540</v>
      </c>
      <c r="F238" s="27" t="s">
        <v>190</v>
      </c>
      <c r="G238" s="26" t="s">
        <v>271</v>
      </c>
      <c r="H238" s="26" t="s">
        <v>259</v>
      </c>
      <c r="I238">
        <v>95</v>
      </c>
      <c r="J238">
        <v>94</v>
      </c>
      <c r="K238" s="49">
        <f t="shared" si="6"/>
        <v>1</v>
      </c>
    </row>
    <row r="239" spans="1:11">
      <c r="A239" t="s">
        <v>675</v>
      </c>
      <c r="B239" s="39">
        <v>28</v>
      </c>
      <c r="C239" s="39" t="s">
        <v>684</v>
      </c>
      <c r="D239" s="39">
        <v>2018</v>
      </c>
      <c r="E239" s="25" t="s">
        <v>541</v>
      </c>
      <c r="F239" s="27" t="s">
        <v>152</v>
      </c>
      <c r="G239" s="26" t="s">
        <v>271</v>
      </c>
      <c r="H239" s="26" t="s">
        <v>259</v>
      </c>
      <c r="I239">
        <v>2428</v>
      </c>
      <c r="J239">
        <v>2323</v>
      </c>
      <c r="K239" s="49">
        <f t="shared" si="6"/>
        <v>105</v>
      </c>
    </row>
    <row r="240" spans="1:11">
      <c r="A240" t="s">
        <v>675</v>
      </c>
      <c r="B240" s="39">
        <v>28</v>
      </c>
      <c r="C240" s="39" t="s">
        <v>684</v>
      </c>
      <c r="D240" s="39">
        <v>2018</v>
      </c>
      <c r="E240" s="25" t="s">
        <v>542</v>
      </c>
      <c r="F240" s="27" t="s">
        <v>159</v>
      </c>
      <c r="G240" s="26" t="s">
        <v>271</v>
      </c>
      <c r="H240" s="26" t="s">
        <v>259</v>
      </c>
      <c r="I240">
        <v>1304</v>
      </c>
      <c r="J240">
        <v>1264</v>
      </c>
      <c r="K240" s="49">
        <f t="shared" si="6"/>
        <v>40</v>
      </c>
    </row>
    <row r="241" spans="1:11">
      <c r="A241" t="s">
        <v>675</v>
      </c>
      <c r="B241" s="39">
        <v>28</v>
      </c>
      <c r="C241" s="39" t="s">
        <v>684</v>
      </c>
      <c r="D241" s="39">
        <v>2018</v>
      </c>
      <c r="E241" s="25" t="s">
        <v>543</v>
      </c>
      <c r="F241" s="27" t="s">
        <v>544</v>
      </c>
      <c r="G241" s="26" t="s">
        <v>271</v>
      </c>
      <c r="H241" s="26" t="s">
        <v>259</v>
      </c>
      <c r="I241" t="s">
        <v>681</v>
      </c>
      <c r="J241" t="s">
        <v>681</v>
      </c>
      <c r="K241" s="49" t="str">
        <f t="shared" si="6"/>
        <v/>
      </c>
    </row>
    <row r="242" spans="1:11">
      <c r="A242" t="s">
        <v>675</v>
      </c>
      <c r="B242" s="39">
        <v>28</v>
      </c>
      <c r="C242" s="39" t="s">
        <v>684</v>
      </c>
      <c r="D242" s="39">
        <v>2018</v>
      </c>
      <c r="E242" s="25" t="s">
        <v>545</v>
      </c>
      <c r="F242" s="27" t="s">
        <v>83</v>
      </c>
      <c r="G242" s="26" t="s">
        <v>271</v>
      </c>
      <c r="H242" s="26" t="s">
        <v>259</v>
      </c>
      <c r="I242">
        <v>1686</v>
      </c>
      <c r="J242">
        <v>1682</v>
      </c>
      <c r="K242" s="49">
        <f t="shared" si="6"/>
        <v>4</v>
      </c>
    </row>
    <row r="243" spans="1:11">
      <c r="A243" t="s">
        <v>675</v>
      </c>
      <c r="B243" s="39">
        <v>28</v>
      </c>
      <c r="C243" s="39" t="s">
        <v>684</v>
      </c>
      <c r="D243" s="39">
        <v>2018</v>
      </c>
      <c r="E243" s="25" t="s">
        <v>546</v>
      </c>
      <c r="F243" s="27" t="s">
        <v>29</v>
      </c>
      <c r="G243" s="26" t="s">
        <v>271</v>
      </c>
      <c r="H243" s="26" t="s">
        <v>259</v>
      </c>
      <c r="I243">
        <v>197</v>
      </c>
      <c r="J243">
        <v>198</v>
      </c>
      <c r="K243" s="49">
        <f t="shared" si="6"/>
        <v>-1</v>
      </c>
    </row>
    <row r="244" spans="1:11">
      <c r="A244" t="s">
        <v>675</v>
      </c>
      <c r="B244" s="39">
        <v>28</v>
      </c>
      <c r="C244" s="39" t="s">
        <v>684</v>
      </c>
      <c r="D244" s="39">
        <v>2018</v>
      </c>
      <c r="E244" s="25" t="s">
        <v>547</v>
      </c>
      <c r="F244" s="27" t="s">
        <v>17</v>
      </c>
      <c r="G244" s="26" t="s">
        <v>271</v>
      </c>
      <c r="H244" s="26" t="s">
        <v>259</v>
      </c>
      <c r="I244">
        <v>2045</v>
      </c>
      <c r="J244">
        <v>2002</v>
      </c>
      <c r="K244" s="49">
        <f t="shared" si="6"/>
        <v>43</v>
      </c>
    </row>
    <row r="245" spans="1:11">
      <c r="A245" t="s">
        <v>675</v>
      </c>
      <c r="B245" s="39">
        <v>28</v>
      </c>
      <c r="C245" s="39" t="s">
        <v>684</v>
      </c>
      <c r="D245" s="39">
        <v>2018</v>
      </c>
      <c r="E245" s="25" t="s">
        <v>548</v>
      </c>
      <c r="F245" s="27" t="s">
        <v>169</v>
      </c>
      <c r="G245" s="26" t="s">
        <v>271</v>
      </c>
      <c r="H245" s="26" t="s">
        <v>259</v>
      </c>
      <c r="I245">
        <v>281</v>
      </c>
      <c r="J245">
        <v>277</v>
      </c>
      <c r="K245" s="49">
        <f t="shared" si="6"/>
        <v>4</v>
      </c>
    </row>
    <row r="246" spans="1:11">
      <c r="A246" t="s">
        <v>675</v>
      </c>
      <c r="B246" s="39">
        <v>28</v>
      </c>
      <c r="C246" s="39" t="s">
        <v>684</v>
      </c>
      <c r="D246" s="39">
        <v>2018</v>
      </c>
      <c r="E246" s="25" t="s">
        <v>549</v>
      </c>
      <c r="F246" s="27" t="s">
        <v>114</v>
      </c>
      <c r="G246" s="26" t="s">
        <v>271</v>
      </c>
      <c r="H246" s="26" t="s">
        <v>259</v>
      </c>
      <c r="I246">
        <v>77</v>
      </c>
      <c r="J246">
        <v>78</v>
      </c>
      <c r="K246" s="49">
        <f t="shared" si="6"/>
        <v>-1</v>
      </c>
    </row>
    <row r="247" spans="1:11">
      <c r="A247" t="s">
        <v>675</v>
      </c>
      <c r="B247" s="39">
        <v>28</v>
      </c>
      <c r="C247" s="39" t="s">
        <v>684</v>
      </c>
      <c r="D247" s="39">
        <v>2018</v>
      </c>
      <c r="E247" s="50"/>
      <c r="F247" s="27" t="s">
        <v>353</v>
      </c>
      <c r="G247" s="26" t="s">
        <v>271</v>
      </c>
      <c r="H247" s="26" t="s">
        <v>259</v>
      </c>
      <c r="I247" t="s">
        <v>681</v>
      </c>
      <c r="J247" t="s">
        <v>681</v>
      </c>
      <c r="K247" s="49" t="str">
        <f t="shared" si="6"/>
        <v/>
      </c>
    </row>
    <row r="248" spans="1:11">
      <c r="A248" t="s">
        <v>675</v>
      </c>
      <c r="B248" s="39">
        <v>28</v>
      </c>
      <c r="C248" s="39" t="s">
        <v>684</v>
      </c>
      <c r="D248" s="39">
        <v>2018</v>
      </c>
      <c r="E248" s="25" t="s">
        <v>550</v>
      </c>
      <c r="F248" s="27" t="s">
        <v>63</v>
      </c>
      <c r="G248" s="26" t="s">
        <v>268</v>
      </c>
      <c r="H248" s="26" t="s">
        <v>259</v>
      </c>
      <c r="I248">
        <v>56086</v>
      </c>
      <c r="J248">
        <v>54976</v>
      </c>
      <c r="K248" s="49">
        <f t="shared" si="6"/>
        <v>1110</v>
      </c>
    </row>
    <row r="249" spans="1:11">
      <c r="A249" t="s">
        <v>675</v>
      </c>
      <c r="B249" s="39">
        <v>28</v>
      </c>
      <c r="C249" s="39" t="s">
        <v>684</v>
      </c>
      <c r="D249" s="39">
        <v>2018</v>
      </c>
      <c r="E249" s="25" t="s">
        <v>551</v>
      </c>
      <c r="F249" s="27" t="s">
        <v>166</v>
      </c>
      <c r="G249" s="26" t="s">
        <v>268</v>
      </c>
      <c r="H249" s="26" t="s">
        <v>259</v>
      </c>
      <c r="I249">
        <v>400</v>
      </c>
      <c r="J249">
        <v>400</v>
      </c>
      <c r="K249" s="49">
        <f t="shared" si="6"/>
        <v>0</v>
      </c>
    </row>
    <row r="250" spans="1:11">
      <c r="A250" t="s">
        <v>675</v>
      </c>
      <c r="B250" s="39">
        <v>28</v>
      </c>
      <c r="C250" s="39" t="s">
        <v>684</v>
      </c>
      <c r="D250" s="39">
        <v>2018</v>
      </c>
      <c r="E250" s="25" t="s">
        <v>552</v>
      </c>
      <c r="F250" s="27" t="s">
        <v>47</v>
      </c>
      <c r="G250" s="26" t="s">
        <v>268</v>
      </c>
      <c r="H250" s="26" t="s">
        <v>259</v>
      </c>
      <c r="I250">
        <v>263</v>
      </c>
      <c r="J250">
        <v>252</v>
      </c>
      <c r="K250" s="49">
        <f t="shared" si="6"/>
        <v>11</v>
      </c>
    </row>
    <row r="251" spans="1:11">
      <c r="A251" t="s">
        <v>675</v>
      </c>
      <c r="B251" s="39">
        <v>28</v>
      </c>
      <c r="C251" s="39" t="s">
        <v>684</v>
      </c>
      <c r="D251" s="39">
        <v>2018</v>
      </c>
      <c r="E251" s="25" t="s">
        <v>553</v>
      </c>
      <c r="F251" s="27" t="s">
        <v>57</v>
      </c>
      <c r="G251" s="26" t="s">
        <v>268</v>
      </c>
      <c r="H251" s="26" t="s">
        <v>259</v>
      </c>
      <c r="I251">
        <v>312</v>
      </c>
      <c r="J251">
        <v>298</v>
      </c>
      <c r="K251" s="49">
        <f t="shared" si="6"/>
        <v>14</v>
      </c>
    </row>
    <row r="252" spans="1:11">
      <c r="A252" t="s">
        <v>675</v>
      </c>
      <c r="B252" s="39">
        <v>28</v>
      </c>
      <c r="C252" s="39" t="s">
        <v>684</v>
      </c>
      <c r="D252" s="39">
        <v>2018</v>
      </c>
      <c r="E252" s="25" t="s">
        <v>554</v>
      </c>
      <c r="F252" s="27" t="s">
        <v>140</v>
      </c>
      <c r="G252" s="26" t="s">
        <v>268</v>
      </c>
      <c r="H252" s="26" t="s">
        <v>259</v>
      </c>
      <c r="I252">
        <v>445</v>
      </c>
      <c r="J252">
        <v>463</v>
      </c>
      <c r="K252" s="49">
        <f t="shared" si="6"/>
        <v>-18</v>
      </c>
    </row>
    <row r="253" spans="1:11">
      <c r="A253" t="s">
        <v>675</v>
      </c>
      <c r="B253" s="39">
        <v>28</v>
      </c>
      <c r="C253" s="39" t="s">
        <v>684</v>
      </c>
      <c r="D253" s="39">
        <v>2018</v>
      </c>
      <c r="E253" s="25" t="s">
        <v>555</v>
      </c>
      <c r="F253" s="27" t="s">
        <v>85</v>
      </c>
      <c r="G253" s="26" t="s">
        <v>268</v>
      </c>
      <c r="H253" s="26" t="s">
        <v>259</v>
      </c>
      <c r="I253">
        <v>5217</v>
      </c>
      <c r="J253">
        <v>5193</v>
      </c>
      <c r="K253" s="49">
        <f t="shared" si="6"/>
        <v>24</v>
      </c>
    </row>
    <row r="254" spans="1:11">
      <c r="A254" t="s">
        <v>675</v>
      </c>
      <c r="B254" s="39">
        <v>28</v>
      </c>
      <c r="C254" s="39" t="s">
        <v>684</v>
      </c>
      <c r="D254" s="39">
        <v>2018</v>
      </c>
      <c r="E254" s="25" t="s">
        <v>556</v>
      </c>
      <c r="F254" s="27" t="s">
        <v>108</v>
      </c>
      <c r="G254" s="26" t="s">
        <v>268</v>
      </c>
      <c r="H254" s="26" t="s">
        <v>259</v>
      </c>
      <c r="I254">
        <v>376</v>
      </c>
      <c r="J254">
        <v>360</v>
      </c>
      <c r="K254" s="49">
        <f t="shared" si="6"/>
        <v>16</v>
      </c>
    </row>
    <row r="255" spans="1:11">
      <c r="A255" t="s">
        <v>675</v>
      </c>
      <c r="B255" s="39">
        <v>28</v>
      </c>
      <c r="C255" s="39" t="s">
        <v>684</v>
      </c>
      <c r="D255" s="39">
        <v>2018</v>
      </c>
      <c r="E255" s="25" t="s">
        <v>557</v>
      </c>
      <c r="F255" s="27" t="s">
        <v>110</v>
      </c>
      <c r="G255" s="26" t="s">
        <v>268</v>
      </c>
      <c r="H255" s="26" t="s">
        <v>259</v>
      </c>
      <c r="I255">
        <v>8</v>
      </c>
      <c r="J255">
        <v>5</v>
      </c>
      <c r="K255" s="49">
        <f t="shared" si="6"/>
        <v>3</v>
      </c>
    </row>
    <row r="256" spans="1:11">
      <c r="A256" t="s">
        <v>675</v>
      </c>
      <c r="B256" s="39">
        <v>28</v>
      </c>
      <c r="C256" s="39" t="s">
        <v>684</v>
      </c>
      <c r="D256" s="39">
        <v>2018</v>
      </c>
      <c r="E256" s="25" t="s">
        <v>558</v>
      </c>
      <c r="F256" s="27" t="s">
        <v>52</v>
      </c>
      <c r="G256" s="26" t="s">
        <v>268</v>
      </c>
      <c r="H256" s="26" t="s">
        <v>259</v>
      </c>
      <c r="I256">
        <v>252</v>
      </c>
      <c r="J256">
        <v>261</v>
      </c>
      <c r="K256" s="49">
        <f t="shared" si="6"/>
        <v>-9</v>
      </c>
    </row>
    <row r="257" spans="1:11">
      <c r="A257" t="s">
        <v>675</v>
      </c>
      <c r="B257" s="39">
        <v>28</v>
      </c>
      <c r="C257" s="39" t="s">
        <v>684</v>
      </c>
      <c r="D257" s="39">
        <v>2018</v>
      </c>
      <c r="E257" s="25" t="s">
        <v>559</v>
      </c>
      <c r="F257" s="27" t="s">
        <v>89</v>
      </c>
      <c r="G257" s="26" t="s">
        <v>268</v>
      </c>
      <c r="H257" s="26" t="s">
        <v>259</v>
      </c>
      <c r="I257">
        <v>894</v>
      </c>
      <c r="J257">
        <v>875</v>
      </c>
      <c r="K257" s="49">
        <f t="shared" si="6"/>
        <v>19</v>
      </c>
    </row>
    <row r="258" spans="1:11">
      <c r="A258" t="s">
        <v>675</v>
      </c>
      <c r="B258" s="39">
        <v>28</v>
      </c>
      <c r="C258" s="39" t="s">
        <v>684</v>
      </c>
      <c r="D258" s="39">
        <v>2018</v>
      </c>
      <c r="E258" s="25" t="s">
        <v>560</v>
      </c>
      <c r="F258" s="27" t="s">
        <v>561</v>
      </c>
      <c r="G258" s="26" t="s">
        <v>268</v>
      </c>
      <c r="H258" s="26" t="s">
        <v>259</v>
      </c>
      <c r="I258">
        <v>118</v>
      </c>
      <c r="J258">
        <v>122</v>
      </c>
      <c r="K258" s="49">
        <f t="shared" si="6"/>
        <v>-4</v>
      </c>
    </row>
    <row r="259" spans="1:11">
      <c r="A259" t="s">
        <v>675</v>
      </c>
      <c r="B259" s="39">
        <v>28</v>
      </c>
      <c r="C259" s="39" t="s">
        <v>684</v>
      </c>
      <c r="D259" s="39">
        <v>2018</v>
      </c>
      <c r="E259" s="25" t="s">
        <v>562</v>
      </c>
      <c r="F259" s="27" t="s">
        <v>60</v>
      </c>
      <c r="G259" s="26" t="s">
        <v>268</v>
      </c>
      <c r="H259" s="26" t="s">
        <v>259</v>
      </c>
      <c r="I259">
        <v>12</v>
      </c>
      <c r="J259">
        <v>12</v>
      </c>
      <c r="K259" s="49">
        <f t="shared" si="6"/>
        <v>0</v>
      </c>
    </row>
    <row r="260" spans="1:11">
      <c r="A260" t="s">
        <v>675</v>
      </c>
      <c r="B260" s="39">
        <v>28</v>
      </c>
      <c r="C260" s="39" t="s">
        <v>684</v>
      </c>
      <c r="D260" s="39">
        <v>2018</v>
      </c>
      <c r="E260" s="25" t="s">
        <v>563</v>
      </c>
      <c r="F260" s="27" t="s">
        <v>564</v>
      </c>
      <c r="G260" s="26" t="s">
        <v>268</v>
      </c>
      <c r="H260" s="26" t="s">
        <v>259</v>
      </c>
      <c r="I260">
        <v>1583</v>
      </c>
      <c r="J260">
        <v>1578</v>
      </c>
      <c r="K260" s="49">
        <f t="shared" si="6"/>
        <v>5</v>
      </c>
    </row>
    <row r="261" spans="1:11">
      <c r="A261" t="s">
        <v>675</v>
      </c>
      <c r="B261" s="39">
        <v>28</v>
      </c>
      <c r="C261" s="39" t="s">
        <v>684</v>
      </c>
      <c r="D261" s="39">
        <v>2018</v>
      </c>
      <c r="E261" s="25" t="s">
        <v>565</v>
      </c>
      <c r="F261" s="27" t="s">
        <v>566</v>
      </c>
      <c r="G261" s="26" t="s">
        <v>268</v>
      </c>
      <c r="H261" s="26" t="s">
        <v>259</v>
      </c>
      <c r="I261">
        <v>2</v>
      </c>
      <c r="J261">
        <v>1</v>
      </c>
      <c r="K261" s="49">
        <f t="shared" si="6"/>
        <v>1</v>
      </c>
    </row>
    <row r="262" spans="1:11">
      <c r="A262" t="s">
        <v>675</v>
      </c>
      <c r="B262" s="39">
        <v>28</v>
      </c>
      <c r="C262" s="39" t="s">
        <v>684</v>
      </c>
      <c r="D262" s="39">
        <v>2018</v>
      </c>
      <c r="E262" s="25" t="s">
        <v>567</v>
      </c>
      <c r="F262" s="27" t="s">
        <v>90</v>
      </c>
      <c r="G262" s="26" t="s">
        <v>270</v>
      </c>
      <c r="H262" s="26" t="s">
        <v>259</v>
      </c>
      <c r="I262">
        <v>104504</v>
      </c>
      <c r="J262">
        <v>102300</v>
      </c>
      <c r="K262" s="49">
        <f t="shared" si="6"/>
        <v>2204</v>
      </c>
    </row>
    <row r="263" spans="1:11">
      <c r="A263" t="s">
        <v>675</v>
      </c>
      <c r="B263" s="39">
        <v>28</v>
      </c>
      <c r="C263" s="39" t="s">
        <v>684</v>
      </c>
      <c r="D263" s="39">
        <v>2018</v>
      </c>
      <c r="E263" s="25" t="s">
        <v>568</v>
      </c>
      <c r="F263" s="27" t="s">
        <v>55</v>
      </c>
      <c r="G263" s="26" t="s">
        <v>270</v>
      </c>
      <c r="H263" s="26" t="s">
        <v>259</v>
      </c>
      <c r="I263">
        <v>50090</v>
      </c>
      <c r="J263">
        <v>55293</v>
      </c>
      <c r="K263" s="49">
        <f t="shared" si="6"/>
        <v>-5203</v>
      </c>
    </row>
    <row r="264" spans="1:11">
      <c r="A264" t="s">
        <v>675</v>
      </c>
      <c r="B264" s="39">
        <v>28</v>
      </c>
      <c r="C264" s="39" t="s">
        <v>684</v>
      </c>
      <c r="D264" s="39">
        <v>2018</v>
      </c>
      <c r="E264" s="25" t="s">
        <v>569</v>
      </c>
      <c r="F264" s="27" t="s">
        <v>74</v>
      </c>
      <c r="G264" s="26" t="s">
        <v>270</v>
      </c>
      <c r="H264" s="26" t="s">
        <v>259</v>
      </c>
      <c r="I264">
        <v>20137</v>
      </c>
      <c r="J264">
        <v>19825</v>
      </c>
      <c r="K264" s="49">
        <f t="shared" si="6"/>
        <v>312</v>
      </c>
    </row>
    <row r="265" spans="1:11">
      <c r="A265" t="s">
        <v>675</v>
      </c>
      <c r="B265" s="39">
        <v>28</v>
      </c>
      <c r="C265" s="39" t="s">
        <v>684</v>
      </c>
      <c r="D265" s="39">
        <v>2018</v>
      </c>
      <c r="E265" s="25" t="s">
        <v>570</v>
      </c>
      <c r="F265" s="27" t="s">
        <v>154</v>
      </c>
      <c r="G265" s="26" t="s">
        <v>270</v>
      </c>
      <c r="H265" s="26" t="s">
        <v>259</v>
      </c>
      <c r="I265">
        <v>20064</v>
      </c>
      <c r="J265">
        <v>19737</v>
      </c>
      <c r="K265" s="49">
        <f t="shared" si="6"/>
        <v>327</v>
      </c>
    </row>
    <row r="266" spans="1:11">
      <c r="A266" t="s">
        <v>675</v>
      </c>
      <c r="B266" s="39">
        <v>28</v>
      </c>
      <c r="C266" s="39" t="s">
        <v>684</v>
      </c>
      <c r="D266" s="39">
        <v>2018</v>
      </c>
      <c r="E266" s="25" t="s">
        <v>571</v>
      </c>
      <c r="F266" s="27" t="s">
        <v>160</v>
      </c>
      <c r="G266" s="26" t="s">
        <v>270</v>
      </c>
      <c r="H266" s="26" t="s">
        <v>259</v>
      </c>
      <c r="I266">
        <v>670</v>
      </c>
      <c r="J266">
        <v>656</v>
      </c>
      <c r="K266" s="49">
        <f t="shared" si="6"/>
        <v>14</v>
      </c>
    </row>
    <row r="267" spans="1:11">
      <c r="A267" t="s">
        <v>675</v>
      </c>
      <c r="B267" s="39">
        <v>28</v>
      </c>
      <c r="C267" s="39" t="s">
        <v>684</v>
      </c>
      <c r="D267" s="39">
        <v>2018</v>
      </c>
      <c r="E267" s="25" t="s">
        <v>572</v>
      </c>
      <c r="F267" s="27" t="s">
        <v>81</v>
      </c>
      <c r="G267" s="26" t="s">
        <v>270</v>
      </c>
      <c r="H267" s="26" t="s">
        <v>259</v>
      </c>
      <c r="I267">
        <v>53122</v>
      </c>
      <c r="J267">
        <v>49911</v>
      </c>
      <c r="K267" s="49">
        <f t="shared" ref="K267:K309" si="7">IF(AND(ISNUMBER(I267),(J267)),I267-J267,"")</f>
        <v>3211</v>
      </c>
    </row>
    <row r="268" spans="1:11">
      <c r="A268" t="s">
        <v>675</v>
      </c>
      <c r="B268" s="39">
        <v>28</v>
      </c>
      <c r="C268" s="39" t="s">
        <v>684</v>
      </c>
      <c r="D268" s="39">
        <v>2018</v>
      </c>
      <c r="E268" s="25" t="s">
        <v>573</v>
      </c>
      <c r="F268" s="27" t="s">
        <v>574</v>
      </c>
      <c r="G268" s="26" t="s">
        <v>270</v>
      </c>
      <c r="H268" s="26" t="s">
        <v>259</v>
      </c>
      <c r="I268">
        <v>694</v>
      </c>
      <c r="J268">
        <v>665</v>
      </c>
      <c r="K268" s="49">
        <f t="shared" si="7"/>
        <v>29</v>
      </c>
    </row>
    <row r="269" spans="1:11">
      <c r="A269" t="s">
        <v>675</v>
      </c>
      <c r="B269" s="39">
        <v>28</v>
      </c>
      <c r="C269" s="39" t="s">
        <v>684</v>
      </c>
      <c r="D269" s="39">
        <v>2018</v>
      </c>
      <c r="E269" s="25" t="s">
        <v>575</v>
      </c>
      <c r="F269" s="27" t="s">
        <v>5</v>
      </c>
      <c r="G269" s="26" t="s">
        <v>270</v>
      </c>
      <c r="H269" s="26" t="s">
        <v>259</v>
      </c>
      <c r="I269">
        <v>500</v>
      </c>
      <c r="J269">
        <v>472</v>
      </c>
      <c r="K269" s="49">
        <f t="shared" si="7"/>
        <v>28</v>
      </c>
    </row>
    <row r="270" spans="1:11">
      <c r="A270" t="s">
        <v>675</v>
      </c>
      <c r="B270" s="39">
        <v>28</v>
      </c>
      <c r="C270" s="39" t="s">
        <v>684</v>
      </c>
      <c r="D270" s="39">
        <v>2018</v>
      </c>
      <c r="E270" s="25" t="s">
        <v>576</v>
      </c>
      <c r="F270" s="27" t="s">
        <v>577</v>
      </c>
      <c r="G270" s="26" t="s">
        <v>270</v>
      </c>
      <c r="H270" s="26" t="s">
        <v>259</v>
      </c>
      <c r="I270">
        <v>173</v>
      </c>
      <c r="J270">
        <v>162</v>
      </c>
      <c r="K270" s="49">
        <f t="shared" si="7"/>
        <v>11</v>
      </c>
    </row>
    <row r="271" spans="1:11">
      <c r="A271" t="s">
        <v>675</v>
      </c>
      <c r="B271" s="39">
        <v>28</v>
      </c>
      <c r="C271" s="39" t="s">
        <v>684</v>
      </c>
      <c r="D271" s="39">
        <v>2018</v>
      </c>
      <c r="E271" s="25" t="s">
        <v>578</v>
      </c>
      <c r="F271" s="27" t="s">
        <v>168</v>
      </c>
      <c r="G271" s="26" t="s">
        <v>270</v>
      </c>
      <c r="H271" s="26" t="s">
        <v>259</v>
      </c>
      <c r="I271">
        <v>1173</v>
      </c>
      <c r="J271">
        <v>1137</v>
      </c>
      <c r="K271" s="49">
        <f t="shared" si="7"/>
        <v>36</v>
      </c>
    </row>
    <row r="272" spans="1:11">
      <c r="A272" t="s">
        <v>675</v>
      </c>
      <c r="B272" s="39">
        <v>28</v>
      </c>
      <c r="C272" s="39" t="s">
        <v>684</v>
      </c>
      <c r="D272" s="39">
        <v>2018</v>
      </c>
      <c r="E272" s="25" t="s">
        <v>579</v>
      </c>
      <c r="F272" s="27" t="s">
        <v>115</v>
      </c>
      <c r="G272" s="26" t="s">
        <v>270</v>
      </c>
      <c r="H272" s="26" t="s">
        <v>259</v>
      </c>
      <c r="I272">
        <v>1419</v>
      </c>
      <c r="J272">
        <v>1360</v>
      </c>
      <c r="K272" s="49">
        <f t="shared" si="7"/>
        <v>59</v>
      </c>
    </row>
    <row r="273" spans="1:11">
      <c r="A273" t="s">
        <v>675</v>
      </c>
      <c r="B273" s="39">
        <v>28</v>
      </c>
      <c r="C273" s="39" t="s">
        <v>684</v>
      </c>
      <c r="D273" s="39">
        <v>2018</v>
      </c>
      <c r="E273" s="25" t="s">
        <v>580</v>
      </c>
      <c r="F273" s="27" t="s">
        <v>126</v>
      </c>
      <c r="G273" s="26" t="s">
        <v>270</v>
      </c>
      <c r="H273" s="26" t="s">
        <v>259</v>
      </c>
      <c r="I273">
        <v>2298</v>
      </c>
      <c r="J273">
        <v>2232</v>
      </c>
      <c r="K273" s="49">
        <f t="shared" si="7"/>
        <v>66</v>
      </c>
    </row>
    <row r="274" spans="1:11">
      <c r="A274" t="s">
        <v>675</v>
      </c>
      <c r="B274" s="39">
        <v>28</v>
      </c>
      <c r="C274" s="39" t="s">
        <v>684</v>
      </c>
      <c r="D274" s="39">
        <v>2018</v>
      </c>
      <c r="E274" s="25" t="s">
        <v>581</v>
      </c>
      <c r="F274" s="27" t="s">
        <v>0</v>
      </c>
      <c r="G274" s="26" t="s">
        <v>270</v>
      </c>
      <c r="H274" s="26" t="s">
        <v>259</v>
      </c>
      <c r="I274">
        <v>96</v>
      </c>
      <c r="J274">
        <v>92</v>
      </c>
      <c r="K274" s="49">
        <f t="shared" si="7"/>
        <v>4</v>
      </c>
    </row>
    <row r="275" spans="1:11">
      <c r="A275" t="s">
        <v>675</v>
      </c>
      <c r="B275" s="39">
        <v>28</v>
      </c>
      <c r="C275" s="39" t="s">
        <v>684</v>
      </c>
      <c r="D275" s="39">
        <v>2018</v>
      </c>
      <c r="E275" s="25" t="s">
        <v>582</v>
      </c>
      <c r="F275" s="27" t="s">
        <v>68</v>
      </c>
      <c r="G275" s="26" t="s">
        <v>270</v>
      </c>
      <c r="H275" s="26" t="s">
        <v>259</v>
      </c>
      <c r="I275">
        <v>707</v>
      </c>
      <c r="J275">
        <v>699</v>
      </c>
      <c r="K275" s="49">
        <f t="shared" si="7"/>
        <v>8</v>
      </c>
    </row>
    <row r="276" spans="1:11">
      <c r="A276" t="s">
        <v>675</v>
      </c>
      <c r="B276" s="39">
        <v>28</v>
      </c>
      <c r="C276" s="39" t="s">
        <v>684</v>
      </c>
      <c r="D276" s="39">
        <v>2018</v>
      </c>
      <c r="E276" s="25" t="s">
        <v>583</v>
      </c>
      <c r="F276" s="27" t="s">
        <v>171</v>
      </c>
      <c r="G276" s="26" t="s">
        <v>270</v>
      </c>
      <c r="H276" s="26" t="s">
        <v>259</v>
      </c>
      <c r="I276">
        <v>597</v>
      </c>
      <c r="J276">
        <v>609</v>
      </c>
      <c r="K276" s="49">
        <f t="shared" si="7"/>
        <v>-12</v>
      </c>
    </row>
    <row r="277" spans="1:11">
      <c r="A277" t="s">
        <v>675</v>
      </c>
      <c r="B277" s="39">
        <v>28</v>
      </c>
      <c r="C277" s="39" t="s">
        <v>684</v>
      </c>
      <c r="D277" s="39">
        <v>2018</v>
      </c>
      <c r="E277" s="50"/>
      <c r="F277" s="27" t="s">
        <v>200</v>
      </c>
      <c r="G277" s="26" t="s">
        <v>270</v>
      </c>
      <c r="H277" s="26" t="s">
        <v>259</v>
      </c>
      <c r="I277">
        <v>35</v>
      </c>
      <c r="J277">
        <v>34</v>
      </c>
      <c r="K277" s="49">
        <f t="shared" si="7"/>
        <v>1</v>
      </c>
    </row>
    <row r="278" spans="1:11">
      <c r="A278" t="s">
        <v>675</v>
      </c>
      <c r="B278" s="39">
        <v>28</v>
      </c>
      <c r="C278" s="39" t="s">
        <v>684</v>
      </c>
      <c r="D278" s="39">
        <v>2018</v>
      </c>
      <c r="E278" s="25" t="s">
        <v>584</v>
      </c>
      <c r="F278" s="27" t="s">
        <v>45</v>
      </c>
      <c r="G278" s="26" t="s">
        <v>269</v>
      </c>
      <c r="H278" s="26" t="s">
        <v>259</v>
      </c>
      <c r="I278">
        <v>5029</v>
      </c>
      <c r="J278">
        <v>4960</v>
      </c>
      <c r="K278" s="49">
        <f t="shared" si="7"/>
        <v>69</v>
      </c>
    </row>
    <row r="279" spans="1:11">
      <c r="A279" t="s">
        <v>675</v>
      </c>
      <c r="B279" s="39">
        <v>28</v>
      </c>
      <c r="C279" s="39" t="s">
        <v>684</v>
      </c>
      <c r="D279" s="39">
        <v>2018</v>
      </c>
      <c r="E279" s="25" t="s">
        <v>585</v>
      </c>
      <c r="F279" s="27" t="s">
        <v>61</v>
      </c>
      <c r="G279" s="26" t="s">
        <v>269</v>
      </c>
      <c r="H279" s="26" t="s">
        <v>259</v>
      </c>
      <c r="I279">
        <v>69987</v>
      </c>
      <c r="J279">
        <v>63611</v>
      </c>
      <c r="K279" s="49">
        <f t="shared" si="7"/>
        <v>6376</v>
      </c>
    </row>
    <row r="280" spans="1:11">
      <c r="A280" t="s">
        <v>675</v>
      </c>
      <c r="B280" s="39">
        <v>28</v>
      </c>
      <c r="C280" s="39" t="s">
        <v>684</v>
      </c>
      <c r="D280" s="39">
        <v>2018</v>
      </c>
      <c r="E280" s="25" t="s">
        <v>586</v>
      </c>
      <c r="F280" s="27" t="s">
        <v>139</v>
      </c>
      <c r="G280" s="26" t="s">
        <v>269</v>
      </c>
      <c r="H280" s="26" t="s">
        <v>259</v>
      </c>
      <c r="I280">
        <v>2647</v>
      </c>
      <c r="J280">
        <v>2422</v>
      </c>
      <c r="K280" s="49">
        <f t="shared" si="7"/>
        <v>225</v>
      </c>
    </row>
    <row r="281" spans="1:11">
      <c r="A281" t="s">
        <v>675</v>
      </c>
      <c r="B281" s="39">
        <v>28</v>
      </c>
      <c r="C281" s="39" t="s">
        <v>684</v>
      </c>
      <c r="D281" s="39">
        <v>2018</v>
      </c>
      <c r="E281" s="25" t="s">
        <v>587</v>
      </c>
      <c r="F281" s="27" t="s">
        <v>15</v>
      </c>
      <c r="G281" s="26" t="s">
        <v>269</v>
      </c>
      <c r="H281" s="26" t="s">
        <v>259</v>
      </c>
      <c r="I281">
        <v>1632</v>
      </c>
      <c r="J281">
        <v>1576</v>
      </c>
      <c r="K281" s="49">
        <f t="shared" si="7"/>
        <v>56</v>
      </c>
    </row>
    <row r="282" spans="1:11">
      <c r="A282" t="s">
        <v>675</v>
      </c>
      <c r="B282" s="39">
        <v>28</v>
      </c>
      <c r="C282" s="39" t="s">
        <v>684</v>
      </c>
      <c r="D282" s="39">
        <v>2018</v>
      </c>
      <c r="E282" s="25" t="s">
        <v>588</v>
      </c>
      <c r="F282" s="27" t="s">
        <v>9</v>
      </c>
      <c r="G282" s="26" t="s">
        <v>269</v>
      </c>
      <c r="H282" s="26" t="s">
        <v>259</v>
      </c>
      <c r="I282">
        <v>3292</v>
      </c>
      <c r="J282">
        <v>3786</v>
      </c>
      <c r="K282" s="49">
        <f t="shared" si="7"/>
        <v>-494</v>
      </c>
    </row>
    <row r="283" spans="1:11">
      <c r="A283" t="s">
        <v>675</v>
      </c>
      <c r="B283" s="39">
        <v>28</v>
      </c>
      <c r="C283" s="39" t="s">
        <v>684</v>
      </c>
      <c r="D283" s="39">
        <v>2018</v>
      </c>
      <c r="E283" s="25" t="s">
        <v>589</v>
      </c>
      <c r="F283" s="27" t="s">
        <v>34</v>
      </c>
      <c r="G283" s="26" t="s">
        <v>269</v>
      </c>
      <c r="H283" s="26" t="s">
        <v>259</v>
      </c>
      <c r="I283">
        <v>6786</v>
      </c>
      <c r="J283">
        <v>6608</v>
      </c>
      <c r="K283" s="49">
        <f t="shared" si="7"/>
        <v>178</v>
      </c>
    </row>
    <row r="284" spans="1:11">
      <c r="A284" t="s">
        <v>675</v>
      </c>
      <c r="B284" s="39">
        <v>28</v>
      </c>
      <c r="C284" s="39" t="s">
        <v>684</v>
      </c>
      <c r="D284" s="39">
        <v>2018</v>
      </c>
      <c r="E284" s="25" t="s">
        <v>590</v>
      </c>
      <c r="F284" s="27" t="s">
        <v>109</v>
      </c>
      <c r="G284" s="26" t="s">
        <v>269</v>
      </c>
      <c r="H284" s="26" t="s">
        <v>259</v>
      </c>
      <c r="I284">
        <v>300</v>
      </c>
      <c r="J284">
        <v>207</v>
      </c>
      <c r="K284" s="49">
        <f t="shared" si="7"/>
        <v>93</v>
      </c>
    </row>
    <row r="285" spans="1:11">
      <c r="A285" t="s">
        <v>675</v>
      </c>
      <c r="B285" s="39">
        <v>28</v>
      </c>
      <c r="C285" s="39" t="s">
        <v>684</v>
      </c>
      <c r="D285" s="39">
        <v>2018</v>
      </c>
      <c r="E285" s="25" t="s">
        <v>591</v>
      </c>
      <c r="F285" s="27" t="s">
        <v>113</v>
      </c>
      <c r="G285" s="26" t="s">
        <v>269</v>
      </c>
      <c r="H285" s="26" t="s">
        <v>259</v>
      </c>
      <c r="I285">
        <v>3775</v>
      </c>
      <c r="J285">
        <v>3817</v>
      </c>
      <c r="K285" s="49">
        <f t="shared" si="7"/>
        <v>-42</v>
      </c>
    </row>
    <row r="286" spans="1:11">
      <c r="A286" t="s">
        <v>675</v>
      </c>
      <c r="B286" s="39">
        <v>28</v>
      </c>
      <c r="C286" s="39" t="s">
        <v>684</v>
      </c>
      <c r="D286" s="39">
        <v>2018</v>
      </c>
      <c r="E286" s="25" t="s">
        <v>592</v>
      </c>
      <c r="F286" s="27" t="s">
        <v>104</v>
      </c>
      <c r="G286" s="26" t="s">
        <v>269</v>
      </c>
      <c r="H286" s="26" t="s">
        <v>259</v>
      </c>
      <c r="I286">
        <v>154</v>
      </c>
      <c r="J286">
        <v>161</v>
      </c>
      <c r="K286" s="49">
        <f t="shared" si="7"/>
        <v>-7</v>
      </c>
    </row>
    <row r="287" spans="1:11">
      <c r="A287" t="s">
        <v>675</v>
      </c>
      <c r="B287" s="39">
        <v>28</v>
      </c>
      <c r="C287" s="39" t="s">
        <v>684</v>
      </c>
      <c r="D287" s="39">
        <v>2018</v>
      </c>
      <c r="E287" s="25" t="s">
        <v>593</v>
      </c>
      <c r="F287" s="27" t="s">
        <v>10</v>
      </c>
      <c r="G287" s="26" t="s">
        <v>277</v>
      </c>
      <c r="H287" s="26" t="s">
        <v>261</v>
      </c>
      <c r="I287">
        <v>15501</v>
      </c>
      <c r="J287">
        <v>15518</v>
      </c>
      <c r="K287" s="49">
        <f t="shared" si="7"/>
        <v>-17</v>
      </c>
    </row>
    <row r="288" spans="1:11">
      <c r="A288" t="s">
        <v>675</v>
      </c>
      <c r="B288" s="39">
        <v>28</v>
      </c>
      <c r="C288" s="39" t="s">
        <v>684</v>
      </c>
      <c r="D288" s="39">
        <v>2018</v>
      </c>
      <c r="E288" s="25" t="s">
        <v>594</v>
      </c>
      <c r="F288" s="27" t="s">
        <v>144</v>
      </c>
      <c r="G288" s="26" t="s">
        <v>277</v>
      </c>
      <c r="H288" s="26" t="s">
        <v>261</v>
      </c>
      <c r="I288">
        <v>1583</v>
      </c>
      <c r="J288">
        <v>1578</v>
      </c>
      <c r="K288" s="49">
        <f t="shared" si="7"/>
        <v>5</v>
      </c>
    </row>
    <row r="289" spans="1:11">
      <c r="A289" t="s">
        <v>675</v>
      </c>
      <c r="B289" s="39">
        <v>28</v>
      </c>
      <c r="C289" s="39" t="s">
        <v>684</v>
      </c>
      <c r="D289" s="39">
        <v>2018</v>
      </c>
      <c r="E289" s="25" t="s">
        <v>595</v>
      </c>
      <c r="F289" s="27" t="s">
        <v>149</v>
      </c>
      <c r="G289" s="26" t="s">
        <v>278</v>
      </c>
      <c r="H289" s="26" t="s">
        <v>261</v>
      </c>
      <c r="I289">
        <v>3</v>
      </c>
      <c r="J289">
        <v>3</v>
      </c>
      <c r="K289" s="49">
        <f t="shared" si="7"/>
        <v>0</v>
      </c>
    </row>
    <row r="290" spans="1:11">
      <c r="A290" t="s">
        <v>675</v>
      </c>
      <c r="B290" s="39">
        <v>28</v>
      </c>
      <c r="C290" s="39" t="s">
        <v>684</v>
      </c>
      <c r="D290" s="39">
        <v>2018</v>
      </c>
      <c r="E290" s="25" t="s">
        <v>596</v>
      </c>
      <c r="F290" s="27" t="s">
        <v>58</v>
      </c>
      <c r="G290" s="26" t="s">
        <v>278</v>
      </c>
      <c r="H290" s="26" t="s">
        <v>261</v>
      </c>
      <c r="I290">
        <v>108</v>
      </c>
      <c r="J290">
        <v>110</v>
      </c>
      <c r="K290" s="49">
        <f t="shared" si="7"/>
        <v>-2</v>
      </c>
    </row>
    <row r="291" spans="1:11">
      <c r="A291" t="s">
        <v>675</v>
      </c>
      <c r="B291" s="39">
        <v>28</v>
      </c>
      <c r="C291" s="39" t="s">
        <v>684</v>
      </c>
      <c r="D291" s="39">
        <v>2018</v>
      </c>
      <c r="E291" s="25" t="s">
        <v>597</v>
      </c>
      <c r="F291" s="27" t="s">
        <v>164</v>
      </c>
      <c r="G291" s="26" t="s">
        <v>278</v>
      </c>
      <c r="H291" s="26" t="s">
        <v>261</v>
      </c>
      <c r="I291">
        <v>1</v>
      </c>
      <c r="J291">
        <v>1</v>
      </c>
      <c r="K291" s="49">
        <f t="shared" si="7"/>
        <v>0</v>
      </c>
    </row>
    <row r="292" spans="1:11">
      <c r="A292" t="s">
        <v>675</v>
      </c>
      <c r="B292" s="39">
        <v>28</v>
      </c>
      <c r="C292" s="39" t="s">
        <v>684</v>
      </c>
      <c r="D292" s="39">
        <v>2018</v>
      </c>
      <c r="E292" s="25" t="s">
        <v>598</v>
      </c>
      <c r="F292" s="27" t="s">
        <v>134</v>
      </c>
      <c r="G292" s="26" t="s">
        <v>278</v>
      </c>
      <c r="H292" s="26" t="s">
        <v>261</v>
      </c>
      <c r="I292">
        <v>30</v>
      </c>
      <c r="J292">
        <v>31</v>
      </c>
      <c r="K292" s="49">
        <f t="shared" si="7"/>
        <v>-1</v>
      </c>
    </row>
    <row r="293" spans="1:11">
      <c r="A293" t="s">
        <v>675</v>
      </c>
      <c r="B293" s="39">
        <v>28</v>
      </c>
      <c r="C293" s="39" t="s">
        <v>684</v>
      </c>
      <c r="D293" s="39">
        <v>2018</v>
      </c>
      <c r="E293" s="25" t="s">
        <v>599</v>
      </c>
      <c r="F293" s="27" t="s">
        <v>198</v>
      </c>
      <c r="G293" s="26" t="s">
        <v>278</v>
      </c>
      <c r="H293" s="26" t="s">
        <v>261</v>
      </c>
      <c r="I293">
        <v>84</v>
      </c>
      <c r="J293">
        <v>83</v>
      </c>
      <c r="K293" s="49">
        <f t="shared" si="7"/>
        <v>1</v>
      </c>
    </row>
    <row r="294" spans="1:11">
      <c r="A294" t="s">
        <v>675</v>
      </c>
      <c r="B294" s="39">
        <v>28</v>
      </c>
      <c r="C294" s="39" t="s">
        <v>684</v>
      </c>
      <c r="D294" s="39">
        <v>2018</v>
      </c>
      <c r="E294" s="25" t="s">
        <v>600</v>
      </c>
      <c r="F294" s="27" t="s">
        <v>76</v>
      </c>
      <c r="G294" s="26" t="s">
        <v>59</v>
      </c>
      <c r="H294" s="26" t="s">
        <v>261</v>
      </c>
      <c r="I294">
        <v>30</v>
      </c>
      <c r="J294">
        <v>30</v>
      </c>
      <c r="K294" s="49">
        <f t="shared" si="7"/>
        <v>0</v>
      </c>
    </row>
    <row r="295" spans="1:11">
      <c r="A295" t="s">
        <v>675</v>
      </c>
      <c r="B295" s="39">
        <v>28</v>
      </c>
      <c r="C295" s="39" t="s">
        <v>684</v>
      </c>
      <c r="D295" s="39">
        <v>2018</v>
      </c>
      <c r="E295" s="25" t="s">
        <v>601</v>
      </c>
      <c r="F295" s="27" t="s">
        <v>96</v>
      </c>
      <c r="G295" s="26" t="s">
        <v>59</v>
      </c>
      <c r="H295" s="26" t="s">
        <v>261</v>
      </c>
      <c r="I295">
        <v>1</v>
      </c>
      <c r="J295">
        <v>4</v>
      </c>
      <c r="K295" s="49">
        <f t="shared" si="7"/>
        <v>-3</v>
      </c>
    </row>
    <row r="296" spans="1:11">
      <c r="A296" t="s">
        <v>675</v>
      </c>
      <c r="B296" s="39">
        <v>28</v>
      </c>
      <c r="C296" s="39" t="s">
        <v>684</v>
      </c>
      <c r="D296" s="39">
        <v>2018</v>
      </c>
      <c r="E296" s="25" t="s">
        <v>602</v>
      </c>
      <c r="F296" s="27" t="s">
        <v>123</v>
      </c>
      <c r="G296" s="26" t="s">
        <v>59</v>
      </c>
      <c r="H296" s="26" t="s">
        <v>261</v>
      </c>
      <c r="I296">
        <v>9</v>
      </c>
      <c r="J296">
        <v>9</v>
      </c>
      <c r="K296" s="49">
        <f t="shared" si="7"/>
        <v>0</v>
      </c>
    </row>
    <row r="297" spans="1:11">
      <c r="A297" t="s">
        <v>675</v>
      </c>
      <c r="B297" s="39">
        <v>28</v>
      </c>
      <c r="C297" s="39" t="s">
        <v>684</v>
      </c>
      <c r="D297" s="39">
        <v>2018</v>
      </c>
      <c r="E297" s="25" t="s">
        <v>603</v>
      </c>
      <c r="F297" s="27" t="s">
        <v>118</v>
      </c>
      <c r="G297" s="26" t="s">
        <v>59</v>
      </c>
      <c r="H297" s="26" t="s">
        <v>261</v>
      </c>
      <c r="I297">
        <v>301</v>
      </c>
      <c r="J297">
        <v>289</v>
      </c>
      <c r="K297" s="49">
        <f t="shared" si="7"/>
        <v>12</v>
      </c>
    </row>
    <row r="298" spans="1:11">
      <c r="A298" t="s">
        <v>675</v>
      </c>
      <c r="B298" s="39">
        <v>28</v>
      </c>
      <c r="C298" s="39" t="s">
        <v>684</v>
      </c>
      <c r="D298" s="39">
        <v>2018</v>
      </c>
      <c r="E298" s="25" t="s">
        <v>604</v>
      </c>
      <c r="F298" s="27" t="s">
        <v>155</v>
      </c>
      <c r="G298" s="26" t="s">
        <v>59</v>
      </c>
      <c r="H298" s="26" t="s">
        <v>261</v>
      </c>
      <c r="I298">
        <v>1569</v>
      </c>
      <c r="J298">
        <v>1465</v>
      </c>
      <c r="K298" s="49">
        <f t="shared" si="7"/>
        <v>104</v>
      </c>
    </row>
    <row r="299" spans="1:11">
      <c r="A299" t="s">
        <v>675</v>
      </c>
      <c r="B299" s="39">
        <v>28</v>
      </c>
      <c r="C299" s="39" t="s">
        <v>684</v>
      </c>
      <c r="D299" s="39">
        <v>2018</v>
      </c>
      <c r="E299" s="25" t="s">
        <v>605</v>
      </c>
      <c r="F299" s="27" t="s">
        <v>142</v>
      </c>
      <c r="G299" s="26" t="s">
        <v>59</v>
      </c>
      <c r="H299" s="26" t="s">
        <v>261</v>
      </c>
      <c r="I299" t="s">
        <v>681</v>
      </c>
      <c r="J299" t="s">
        <v>681</v>
      </c>
      <c r="K299" s="49" t="str">
        <f t="shared" si="7"/>
        <v/>
      </c>
    </row>
    <row r="300" spans="1:11">
      <c r="A300" t="s">
        <v>675</v>
      </c>
      <c r="B300" s="39">
        <v>28</v>
      </c>
      <c r="C300" s="39" t="s">
        <v>684</v>
      </c>
      <c r="D300" s="39">
        <v>2018</v>
      </c>
      <c r="E300" s="25" t="s">
        <v>606</v>
      </c>
      <c r="F300" s="27" t="s">
        <v>59</v>
      </c>
      <c r="G300" s="26" t="s">
        <v>59</v>
      </c>
      <c r="H300" s="26" t="s">
        <v>261</v>
      </c>
      <c r="I300" t="s">
        <v>681</v>
      </c>
      <c r="J300" t="s">
        <v>681</v>
      </c>
      <c r="K300" s="49" t="str">
        <f t="shared" si="7"/>
        <v/>
      </c>
    </row>
    <row r="301" spans="1:11">
      <c r="A301" t="s">
        <v>675</v>
      </c>
      <c r="B301" s="39">
        <v>28</v>
      </c>
      <c r="C301" s="39" t="s">
        <v>684</v>
      </c>
      <c r="D301" s="39">
        <v>2018</v>
      </c>
      <c r="E301" s="25" t="s">
        <v>607</v>
      </c>
      <c r="F301" s="27" t="s">
        <v>148</v>
      </c>
      <c r="G301" s="26" t="s">
        <v>279</v>
      </c>
      <c r="H301" s="26" t="s">
        <v>261</v>
      </c>
      <c r="I301">
        <v>201</v>
      </c>
      <c r="J301">
        <v>201</v>
      </c>
      <c r="K301" s="49">
        <f t="shared" si="7"/>
        <v>0</v>
      </c>
    </row>
    <row r="302" spans="1:11">
      <c r="A302" t="s">
        <v>675</v>
      </c>
      <c r="B302" s="39">
        <v>28</v>
      </c>
      <c r="C302" s="39" t="s">
        <v>684</v>
      </c>
      <c r="D302" s="39">
        <v>2018</v>
      </c>
      <c r="E302" s="25" t="s">
        <v>608</v>
      </c>
      <c r="F302" s="27" t="s">
        <v>199</v>
      </c>
      <c r="G302" s="26" t="s">
        <v>279</v>
      </c>
      <c r="H302" s="26" t="s">
        <v>261</v>
      </c>
      <c r="I302">
        <v>7</v>
      </c>
      <c r="J302">
        <v>8</v>
      </c>
      <c r="K302" s="49">
        <f t="shared" si="7"/>
        <v>-1</v>
      </c>
    </row>
    <row r="303" spans="1:11">
      <c r="A303" t="s">
        <v>675</v>
      </c>
      <c r="B303" s="39">
        <v>28</v>
      </c>
      <c r="C303" s="39" t="s">
        <v>684</v>
      </c>
      <c r="D303" s="39">
        <v>2018</v>
      </c>
      <c r="E303" s="25" t="s">
        <v>609</v>
      </c>
      <c r="F303" s="27" t="s">
        <v>186</v>
      </c>
      <c r="G303" s="26" t="s">
        <v>279</v>
      </c>
      <c r="H303" s="26" t="s">
        <v>261</v>
      </c>
      <c r="I303">
        <v>13</v>
      </c>
      <c r="J303">
        <v>13</v>
      </c>
      <c r="K303" s="49">
        <f t="shared" si="7"/>
        <v>0</v>
      </c>
    </row>
    <row r="304" spans="1:11">
      <c r="A304" t="s">
        <v>675</v>
      </c>
      <c r="B304" s="39">
        <v>28</v>
      </c>
      <c r="C304" s="39" t="s">
        <v>684</v>
      </c>
      <c r="D304" s="39">
        <v>2018</v>
      </c>
      <c r="E304" s="25" t="s">
        <v>610</v>
      </c>
      <c r="F304" s="27" t="s">
        <v>8</v>
      </c>
      <c r="G304" s="26" t="s">
        <v>279</v>
      </c>
      <c r="H304" s="26" t="s">
        <v>261</v>
      </c>
      <c r="I304">
        <v>74</v>
      </c>
      <c r="J304">
        <v>75</v>
      </c>
      <c r="K304" s="49">
        <f t="shared" si="7"/>
        <v>-1</v>
      </c>
    </row>
    <row r="305" spans="1:11">
      <c r="A305" t="s">
        <v>675</v>
      </c>
      <c r="B305" s="39">
        <v>28</v>
      </c>
      <c r="C305" s="39" t="s">
        <v>684</v>
      </c>
      <c r="D305" s="39">
        <v>2018</v>
      </c>
      <c r="E305" s="25" t="s">
        <v>611</v>
      </c>
      <c r="F305" s="27" t="s">
        <v>36</v>
      </c>
      <c r="G305" s="26" t="s">
        <v>279</v>
      </c>
      <c r="H305" s="26" t="s">
        <v>261</v>
      </c>
      <c r="I305">
        <v>71</v>
      </c>
      <c r="J305">
        <v>69</v>
      </c>
      <c r="K305" s="49">
        <f t="shared" si="7"/>
        <v>2</v>
      </c>
    </row>
    <row r="306" spans="1:11">
      <c r="A306" t="s">
        <v>675</v>
      </c>
      <c r="B306" s="39">
        <v>28</v>
      </c>
      <c r="C306" s="39" t="s">
        <v>684</v>
      </c>
      <c r="D306" s="39">
        <v>2018</v>
      </c>
      <c r="E306" s="25" t="s">
        <v>612</v>
      </c>
      <c r="F306" s="27" t="s">
        <v>613</v>
      </c>
      <c r="G306" s="26" t="s">
        <v>279</v>
      </c>
      <c r="H306" s="26" t="s">
        <v>261</v>
      </c>
      <c r="I306">
        <v>2</v>
      </c>
      <c r="J306">
        <v>2</v>
      </c>
      <c r="K306" s="49">
        <f t="shared" si="7"/>
        <v>0</v>
      </c>
    </row>
    <row r="307" spans="1:11">
      <c r="A307" t="s">
        <v>675</v>
      </c>
      <c r="B307" s="39">
        <v>28</v>
      </c>
      <c r="C307" s="39" t="s">
        <v>684</v>
      </c>
      <c r="D307" s="39">
        <v>2018</v>
      </c>
      <c r="E307" s="25" t="s">
        <v>614</v>
      </c>
      <c r="F307" s="27" t="s">
        <v>143</v>
      </c>
      <c r="G307" s="26" t="s">
        <v>279</v>
      </c>
      <c r="H307" s="26" t="s">
        <v>261</v>
      </c>
      <c r="I307">
        <v>1</v>
      </c>
      <c r="J307">
        <v>1</v>
      </c>
      <c r="K307" s="49">
        <f t="shared" si="7"/>
        <v>0</v>
      </c>
    </row>
    <row r="308" spans="1:11">
      <c r="A308" t="s">
        <v>675</v>
      </c>
      <c r="B308" s="39">
        <v>28</v>
      </c>
      <c r="C308" s="39" t="s">
        <v>684</v>
      </c>
      <c r="D308" s="39">
        <v>2018</v>
      </c>
      <c r="E308" s="25" t="s">
        <v>615</v>
      </c>
      <c r="F308" s="27" t="s">
        <v>616</v>
      </c>
      <c r="G308" s="26" t="s">
        <v>279</v>
      </c>
      <c r="H308" s="26" t="s">
        <v>261</v>
      </c>
      <c r="I308" t="s">
        <v>681</v>
      </c>
      <c r="J308" t="s">
        <v>681</v>
      </c>
      <c r="K308" s="49" t="str">
        <f t="shared" si="7"/>
        <v/>
      </c>
    </row>
    <row r="309" spans="1:11">
      <c r="A309" t="s">
        <v>675</v>
      </c>
      <c r="B309" s="39">
        <v>28</v>
      </c>
      <c r="C309" s="39" t="s">
        <v>684</v>
      </c>
      <c r="D309" s="39">
        <v>2018</v>
      </c>
      <c r="E309" s="48" t="s">
        <v>617</v>
      </c>
      <c r="F309" s="29" t="s">
        <v>618</v>
      </c>
      <c r="G309" s="30" t="s">
        <v>279</v>
      </c>
      <c r="H309" s="30" t="s">
        <v>261</v>
      </c>
      <c r="I309" s="29" t="s">
        <v>681</v>
      </c>
      <c r="J309" s="29" t="s">
        <v>681</v>
      </c>
      <c r="K309" s="29" t="str">
        <f t="shared" si="7"/>
        <v/>
      </c>
    </row>
    <row r="311" spans="1:11">
      <c r="C311" s="47" t="s">
        <v>264</v>
      </c>
      <c r="D311" s="47" t="s">
        <v>258</v>
      </c>
      <c r="E311" s="32"/>
      <c r="F311" s="32"/>
      <c r="G311" s="32">
        <f>SUMIF($G75:$G309,$C311,$I75:$I309)</f>
        <v>190412</v>
      </c>
      <c r="H311" s="32">
        <f>SUMIF($G75:$G309,$C311,$J75:$J309)</f>
        <v>176177</v>
      </c>
      <c r="I311" s="32">
        <f t="shared" ref="I311:I332" si="8">G311-H311</f>
        <v>14235</v>
      </c>
    </row>
    <row r="312" spans="1:11">
      <c r="C312" s="26" t="s">
        <v>265</v>
      </c>
      <c r="D312" s="26" t="s">
        <v>258</v>
      </c>
      <c r="E312" s="27"/>
      <c r="F312" s="27"/>
      <c r="G312">
        <f ca="1">SUMIF($G75:$G310,C312,$I75:$I309)</f>
        <v>22884</v>
      </c>
      <c r="H312">
        <f ca="1">SUMIF($C75:$C310,C312,$J75:$J309)</f>
        <v>0</v>
      </c>
      <c r="I312" s="27">
        <f t="shared" ca="1" si="8"/>
        <v>22884</v>
      </c>
    </row>
    <row r="313" spans="1:11">
      <c r="C313" s="26" t="s">
        <v>266</v>
      </c>
      <c r="D313" s="26" t="s">
        <v>258</v>
      </c>
      <c r="E313" s="27"/>
      <c r="F313" s="27"/>
      <c r="G313">
        <f>SUMIF($G75:$G309,$C313,$I75:$I309)</f>
        <v>14080</v>
      </c>
      <c r="H313">
        <f>SUMIF($G75:$G309,$C313,$J75:$J309)</f>
        <v>15190</v>
      </c>
      <c r="I313" s="27">
        <f t="shared" si="8"/>
        <v>-1110</v>
      </c>
    </row>
    <row r="314" spans="1:11">
      <c r="C314" s="26" t="s">
        <v>267</v>
      </c>
      <c r="D314" s="26" t="s">
        <v>258</v>
      </c>
      <c r="E314" s="27"/>
      <c r="F314" s="27"/>
      <c r="G314">
        <f>SUMIF($G75:$G309,$C314,$I75:$I309)</f>
        <v>62759</v>
      </c>
      <c r="H314">
        <f>SUMIF($G75:$G309,$C314,$J75:$J309)</f>
        <v>62881</v>
      </c>
      <c r="I314" s="27">
        <f t="shared" si="8"/>
        <v>-122</v>
      </c>
    </row>
    <row r="315" spans="1:11">
      <c r="C315" s="26" t="s">
        <v>268</v>
      </c>
      <c r="D315" s="26" t="s">
        <v>259</v>
      </c>
      <c r="E315" s="27"/>
      <c r="F315" s="27"/>
      <c r="G315">
        <f>SUMIF($G75:$G309,$C315,$I75:$I309)</f>
        <v>65968</v>
      </c>
      <c r="H315">
        <f>SUMIF($G75:$G309,$C315,$J75:$J309)</f>
        <v>64796</v>
      </c>
      <c r="I315" s="27">
        <f t="shared" si="8"/>
        <v>1172</v>
      </c>
    </row>
    <row r="316" spans="1:11">
      <c r="C316" s="26" t="s">
        <v>269</v>
      </c>
      <c r="D316" s="26" t="s">
        <v>259</v>
      </c>
      <c r="E316" s="27"/>
      <c r="F316" s="27"/>
      <c r="G316">
        <f>SUMIF($G75:$G309,$C316,$I75:$I309)</f>
        <v>93602</v>
      </c>
      <c r="H316">
        <f>SUMIF($G75:$G309,$C316,$J75:$J309)</f>
        <v>87148</v>
      </c>
      <c r="I316" s="27">
        <f t="shared" si="8"/>
        <v>6454</v>
      </c>
    </row>
    <row r="317" spans="1:11">
      <c r="C317" s="26" t="s">
        <v>270</v>
      </c>
      <c r="D317" s="26" t="s">
        <v>259</v>
      </c>
      <c r="E317" s="27"/>
      <c r="F317" s="27"/>
      <c r="G317">
        <f>SUMIF($G75:$G309,$C317,$I75:$I309)</f>
        <v>256279</v>
      </c>
      <c r="H317">
        <f>SUMIF($G75:$G309,$C317,$J75:$J309)</f>
        <v>255184</v>
      </c>
      <c r="I317" s="27">
        <f t="shared" si="8"/>
        <v>1095</v>
      </c>
    </row>
    <row r="318" spans="1:11">
      <c r="C318" s="26" t="s">
        <v>271</v>
      </c>
      <c r="D318" s="26" t="s">
        <v>259</v>
      </c>
      <c r="E318" s="27"/>
      <c r="F318" s="27"/>
      <c r="G318">
        <f>SUMIF($G75:$G309,$C318,$I75:$I309)</f>
        <v>9795</v>
      </c>
      <c r="H318">
        <f>SUMIF($G75:$G309,$C318,$J75:$J309)</f>
        <v>9527</v>
      </c>
      <c r="I318" s="27">
        <f t="shared" si="8"/>
        <v>268</v>
      </c>
    </row>
    <row r="319" spans="1:11">
      <c r="C319" s="26" t="s">
        <v>272</v>
      </c>
      <c r="D319" s="26" t="s">
        <v>260</v>
      </c>
      <c r="E319" s="27"/>
      <c r="F319" s="27"/>
      <c r="G319">
        <f>SUMIF($G75:$G309,$C319,$I75:$I309)</f>
        <v>138</v>
      </c>
      <c r="H319">
        <f>SUMIF($G75:$G309,$C319,$J75:$J309)</f>
        <v>131</v>
      </c>
      <c r="I319" s="27">
        <f t="shared" si="8"/>
        <v>7</v>
      </c>
    </row>
    <row r="320" spans="1:11">
      <c r="C320" s="26" t="s">
        <v>273</v>
      </c>
      <c r="D320" s="26" t="s">
        <v>260</v>
      </c>
      <c r="E320" s="27"/>
      <c r="F320" s="27"/>
      <c r="G320">
        <f>SUMIF($G75:$G309,$C320,$I75:$I309)</f>
        <v>2790</v>
      </c>
      <c r="H320">
        <f>SUMIF($G75:$G309,$C320,$J75:$J309)</f>
        <v>3947</v>
      </c>
      <c r="I320" s="27">
        <f t="shared" si="8"/>
        <v>-1157</v>
      </c>
    </row>
    <row r="321" spans="3:9">
      <c r="C321" s="26" t="s">
        <v>274</v>
      </c>
      <c r="D321" s="26" t="s">
        <v>260</v>
      </c>
      <c r="E321" s="27"/>
      <c r="F321" s="27"/>
      <c r="G321">
        <f>SUMIF($G75:$G309,$C321,$I75:$I309)</f>
        <v>29837</v>
      </c>
      <c r="H321">
        <f>SUMIF($G75:$G309,$C321,$J75:$J309)</f>
        <v>29829</v>
      </c>
      <c r="I321" s="27">
        <f t="shared" si="8"/>
        <v>8</v>
      </c>
    </row>
    <row r="322" spans="3:9">
      <c r="C322" s="26" t="s">
        <v>275</v>
      </c>
      <c r="D322" s="26" t="s">
        <v>260</v>
      </c>
      <c r="E322" s="27"/>
      <c r="F322" s="27"/>
      <c r="G322">
        <f>SUMIF($G75:$G309,$C322,$I75:$I309)</f>
        <v>11027</v>
      </c>
      <c r="H322">
        <f>SUMIF($G75:$G309,$C322,$J75:$J309)</f>
        <v>13084</v>
      </c>
      <c r="I322" s="27">
        <f t="shared" si="8"/>
        <v>-2057</v>
      </c>
    </row>
    <row r="323" spans="3:9">
      <c r="C323" s="26" t="s">
        <v>276</v>
      </c>
      <c r="D323" s="26" t="s">
        <v>260</v>
      </c>
      <c r="E323" s="27"/>
      <c r="F323" s="27"/>
      <c r="G323">
        <f>SUMIF($G75:$G309,$C323,$I75:$I309)</f>
        <v>17330</v>
      </c>
      <c r="H323">
        <f>SUMIF($G75:$G309,$C323,$J75:$J309)</f>
        <v>17049</v>
      </c>
      <c r="I323" s="27">
        <f t="shared" si="8"/>
        <v>281</v>
      </c>
    </row>
    <row r="324" spans="3:9">
      <c r="C324" s="26" t="s">
        <v>277</v>
      </c>
      <c r="D324" s="26" t="s">
        <v>261</v>
      </c>
      <c r="E324" s="27"/>
      <c r="F324" s="27"/>
      <c r="G324">
        <f>SUMIF($G75:$G309,$C324,$I75:$I309)</f>
        <v>17084</v>
      </c>
      <c r="H324">
        <f>SUMIF($G75:$G309,$C324,$J75:$J309)</f>
        <v>17096</v>
      </c>
      <c r="I324" s="27">
        <f t="shared" si="8"/>
        <v>-12</v>
      </c>
    </row>
    <row r="325" spans="3:9">
      <c r="C325" s="26" t="s">
        <v>278</v>
      </c>
      <c r="D325" s="26" t="s">
        <v>261</v>
      </c>
      <c r="E325" s="27"/>
      <c r="F325" s="27"/>
      <c r="G325">
        <f>SUMIF($G75:$G309,$C325,$I75:$I309)</f>
        <v>226</v>
      </c>
      <c r="H325">
        <f>SUMIF($G75:$G309,$C325,$J75:$J309)</f>
        <v>228</v>
      </c>
      <c r="I325" s="27">
        <f t="shared" si="8"/>
        <v>-2</v>
      </c>
    </row>
    <row r="326" spans="3:9">
      <c r="C326" s="26" t="s">
        <v>59</v>
      </c>
      <c r="D326" s="26" t="s">
        <v>261</v>
      </c>
      <c r="E326" s="27"/>
      <c r="F326" s="27"/>
      <c r="G326">
        <f>SUMIF($G75:$G309,$C326,$I75:$I309)</f>
        <v>1910</v>
      </c>
      <c r="H326">
        <f>SUMIF($G75:$G309,$C326,$J75:$J309)</f>
        <v>1797</v>
      </c>
      <c r="I326" s="27">
        <f t="shared" si="8"/>
        <v>113</v>
      </c>
    </row>
    <row r="327" spans="3:9">
      <c r="C327" s="26" t="s">
        <v>279</v>
      </c>
      <c r="D327" s="26" t="s">
        <v>261</v>
      </c>
      <c r="E327" s="27"/>
      <c r="F327" s="27"/>
      <c r="G327">
        <f>SUMIF($G75:$G309,$C327,$I75:$I309)</f>
        <v>369</v>
      </c>
      <c r="H327">
        <f>SUMIF($G75:$G309,$C327,$J75:$J309)</f>
        <v>369</v>
      </c>
      <c r="I327" s="27">
        <f t="shared" si="8"/>
        <v>0</v>
      </c>
    </row>
    <row r="328" spans="3:9">
      <c r="C328" s="26" t="s">
        <v>280</v>
      </c>
      <c r="D328" s="26" t="s">
        <v>262</v>
      </c>
      <c r="E328" s="27"/>
      <c r="F328" s="27"/>
      <c r="G328">
        <f>SUMIF($G75:$G309,$C328,$I75:$I309)</f>
        <v>22550</v>
      </c>
      <c r="H328">
        <f>SUMIF($G75:$G309,$C328,$J75:$J309)</f>
        <v>21725</v>
      </c>
      <c r="I328" s="27">
        <f t="shared" si="8"/>
        <v>825</v>
      </c>
    </row>
    <row r="329" spans="3:9">
      <c r="C329" s="26" t="s">
        <v>281</v>
      </c>
      <c r="D329" s="26" t="s">
        <v>262</v>
      </c>
      <c r="E329" s="27"/>
      <c r="F329" s="27"/>
      <c r="G329">
        <f>SUMIF($G75:$G309,$C329,$I75:$I309)</f>
        <v>584</v>
      </c>
      <c r="H329">
        <f>SUMIF($G75:$G309,$C329,$J75:$J309)</f>
        <v>585</v>
      </c>
      <c r="I329" s="27">
        <f t="shared" si="8"/>
        <v>-1</v>
      </c>
    </row>
    <row r="330" spans="3:9">
      <c r="C330" s="26" t="s">
        <v>282</v>
      </c>
      <c r="D330" s="26" t="s">
        <v>262</v>
      </c>
      <c r="E330" s="27"/>
      <c r="F330" s="27"/>
      <c r="G330">
        <f>SUMIF($G75:$G309,$C330,$I75:$I309)</f>
        <v>3566</v>
      </c>
      <c r="H330">
        <f>SUMIF($G75:$G309,$C330,$J75:$J309)</f>
        <v>3450</v>
      </c>
      <c r="I330" s="27">
        <f t="shared" si="8"/>
        <v>116</v>
      </c>
    </row>
    <row r="331" spans="3:9">
      <c r="C331" s="26" t="s">
        <v>283</v>
      </c>
      <c r="D331" s="26" t="s">
        <v>262</v>
      </c>
      <c r="E331" s="27"/>
      <c r="F331" s="27"/>
      <c r="G331">
        <f>SUMIF($G75:$G309,$C331,$I75:$I309)</f>
        <v>4898</v>
      </c>
      <c r="H331">
        <f>SUMIF($G75:$G309,$C331,$J75:$J309)</f>
        <v>4749</v>
      </c>
      <c r="I331" s="27">
        <f t="shared" si="8"/>
        <v>149</v>
      </c>
    </row>
    <row r="332" spans="3:9">
      <c r="C332" s="26" t="s">
        <v>284</v>
      </c>
      <c r="D332" s="26" t="s">
        <v>262</v>
      </c>
      <c r="E332" s="27"/>
      <c r="F332" s="27"/>
      <c r="G332">
        <f>SUMIF($G75:$G309,$C332,$I75:$I309)</f>
        <v>8080</v>
      </c>
      <c r="H332">
        <f>SUMIF($G75:$G309,$C332,$J75:$J309)</f>
        <v>7394</v>
      </c>
      <c r="I332" s="27">
        <f t="shared" si="8"/>
        <v>686</v>
      </c>
    </row>
    <row r="333" spans="3:9" ht="15.75" thickBot="1"/>
    <row r="334" spans="3:9">
      <c r="C334" s="46" t="s">
        <v>258</v>
      </c>
      <c r="D334" s="45"/>
      <c r="E334" s="45"/>
      <c r="F334" s="45"/>
      <c r="G334" s="45">
        <f ca="1">SUM(G311:G314)</f>
        <v>290135</v>
      </c>
      <c r="H334" s="45">
        <f ca="1">SUM(H311:H314)</f>
        <v>254248</v>
      </c>
      <c r="I334" s="45">
        <f t="shared" ref="I334:I339" ca="1" si="9">IF(AND(ISNUMBER(G334),ISNUMBER(H334)),G334-H334,"")</f>
        <v>35887</v>
      </c>
    </row>
    <row r="335" spans="3:9">
      <c r="C335" s="26" t="s">
        <v>259</v>
      </c>
      <c r="D335" s="27"/>
      <c r="E335" s="27"/>
      <c r="F335" s="27"/>
      <c r="G335" s="27">
        <f>SUM(G315:G318)</f>
        <v>425644</v>
      </c>
      <c r="H335" s="27">
        <f>SUM(H315:H318)</f>
        <v>416655</v>
      </c>
      <c r="I335" s="27">
        <f t="shared" si="9"/>
        <v>8989</v>
      </c>
    </row>
    <row r="336" spans="3:9">
      <c r="C336" s="26" t="s">
        <v>260</v>
      </c>
      <c r="D336" s="27"/>
      <c r="E336" s="27"/>
      <c r="F336" s="27"/>
      <c r="G336" s="27">
        <f>SUM(G319:G323)</f>
        <v>61122</v>
      </c>
      <c r="H336" s="27">
        <f>SUM(H319:H323)</f>
        <v>64040</v>
      </c>
      <c r="I336" s="27">
        <f t="shared" si="9"/>
        <v>-2918</v>
      </c>
    </row>
    <row r="337" spans="1:9">
      <c r="C337" s="26" t="s">
        <v>261</v>
      </c>
      <c r="D337" s="27"/>
      <c r="E337" s="27"/>
      <c r="F337" s="27"/>
      <c r="G337" s="27">
        <f>SUM(G324:G327)</f>
        <v>19589</v>
      </c>
      <c r="H337" s="27">
        <f>SUM(H324:H327)</f>
        <v>19490</v>
      </c>
      <c r="I337" s="27">
        <f t="shared" si="9"/>
        <v>99</v>
      </c>
    </row>
    <row r="338" spans="1:9">
      <c r="C338" s="26" t="s">
        <v>262</v>
      </c>
      <c r="D338" s="27"/>
      <c r="E338" s="27"/>
      <c r="F338" s="27"/>
      <c r="G338" s="27">
        <f>SUM(G328:G332)</f>
        <v>39678</v>
      </c>
      <c r="H338" s="27">
        <f>SUM(H328:H332)</f>
        <v>37903</v>
      </c>
      <c r="I338" s="27">
        <f t="shared" si="9"/>
        <v>1775</v>
      </c>
    </row>
    <row r="339" spans="1:9" ht="15.75" thickBot="1">
      <c r="C339" s="37" t="s">
        <v>263</v>
      </c>
      <c r="D339" s="44"/>
      <c r="E339" s="44"/>
      <c r="F339" s="44"/>
      <c r="G339" s="35">
        <f ca="1">SUM(G334:G338)</f>
        <v>836168</v>
      </c>
      <c r="H339" s="35">
        <f ca="1">SUM(H334:H338)</f>
        <v>792336</v>
      </c>
      <c r="I339" s="35">
        <f t="shared" ca="1" si="9"/>
        <v>43832</v>
      </c>
    </row>
    <row r="340" spans="1:9" ht="15.75" thickTop="1"/>
    <row r="345" spans="1:9">
      <c r="A345" s="61"/>
      <c r="B345" s="61"/>
      <c r="C345" s="61"/>
      <c r="D345" s="61"/>
      <c r="E345" s="61"/>
      <c r="F345" s="61"/>
      <c r="G345" s="62"/>
      <c r="H345" s="63"/>
    </row>
    <row r="346" spans="1:9">
      <c r="A346" s="64"/>
      <c r="B346" s="65"/>
      <c r="C346" s="65"/>
      <c r="D346" s="65"/>
      <c r="E346" s="64"/>
      <c r="F346" s="64"/>
      <c r="G346" s="64"/>
      <c r="H346" s="66"/>
    </row>
    <row r="347" spans="1:9">
      <c r="A347" s="64"/>
      <c r="B347" s="65"/>
      <c r="C347" s="65"/>
      <c r="D347" s="65"/>
      <c r="E347" s="64"/>
      <c r="F347" s="64"/>
      <c r="G347" s="64"/>
      <c r="H347" s="66"/>
    </row>
    <row r="348" spans="1:9">
      <c r="A348" s="64"/>
      <c r="B348" s="65"/>
      <c r="C348" s="65"/>
      <c r="D348" s="65"/>
      <c r="E348" s="64"/>
      <c r="F348" s="64"/>
      <c r="G348" s="64"/>
      <c r="H348" s="66"/>
    </row>
    <row r="349" spans="1:9">
      <c r="A349" s="64"/>
      <c r="B349" s="65"/>
      <c r="C349" s="65"/>
      <c r="D349" s="65"/>
      <c r="E349" s="64"/>
      <c r="F349" s="64"/>
      <c r="G349" s="64"/>
      <c r="H349" s="66"/>
    </row>
    <row r="350" spans="1:9">
      <c r="A350" s="64"/>
      <c r="B350" s="65"/>
      <c r="C350" s="65"/>
      <c r="D350" s="65"/>
      <c r="E350" s="64"/>
      <c r="F350" s="64"/>
      <c r="G350" s="64"/>
      <c r="H350" s="66"/>
    </row>
    <row r="351" spans="1:9">
      <c r="A351" s="64"/>
      <c r="B351" s="65"/>
      <c r="C351" s="65"/>
      <c r="D351" s="65"/>
      <c r="E351" s="64"/>
      <c r="F351" s="64"/>
      <c r="G351" s="64"/>
      <c r="H351" s="66"/>
    </row>
    <row r="352" spans="1:9">
      <c r="A352" s="64"/>
      <c r="B352" s="65"/>
      <c r="C352" s="65"/>
      <c r="D352" s="65"/>
      <c r="E352" s="64"/>
      <c r="F352" s="64"/>
      <c r="G352" s="64"/>
      <c r="H352" s="66"/>
    </row>
    <row r="353" spans="1:8">
      <c r="A353" s="64"/>
      <c r="B353" s="65"/>
      <c r="C353" s="65"/>
      <c r="D353" s="65"/>
      <c r="E353" s="64"/>
      <c r="F353" s="64"/>
      <c r="G353" s="64"/>
      <c r="H353" s="66"/>
    </row>
    <row r="354" spans="1:8">
      <c r="A354" s="64"/>
      <c r="B354" s="65"/>
      <c r="C354" s="65"/>
      <c r="D354" s="65"/>
      <c r="E354" s="64"/>
      <c r="F354" s="64"/>
      <c r="G354" s="64"/>
      <c r="H354" s="66"/>
    </row>
    <row r="355" spans="1:8">
      <c r="A355" s="64"/>
      <c r="B355" s="65"/>
      <c r="C355" s="65"/>
      <c r="D355" s="65"/>
      <c r="E355" s="64"/>
      <c r="F355" s="64"/>
      <c r="G355" s="64"/>
      <c r="H355" s="66"/>
    </row>
    <row r="356" spans="1:8">
      <c r="A356" s="64"/>
      <c r="B356" s="65"/>
      <c r="C356" s="65"/>
      <c r="D356" s="65"/>
      <c r="E356" s="64"/>
      <c r="F356" s="64"/>
      <c r="G356" s="64"/>
      <c r="H356" s="66"/>
    </row>
    <row r="357" spans="1:8">
      <c r="A357" s="64"/>
      <c r="B357" s="65"/>
      <c r="C357" s="65"/>
      <c r="D357" s="65"/>
      <c r="E357" s="64"/>
      <c r="F357" s="64"/>
      <c r="G357" s="64"/>
      <c r="H357" s="66"/>
    </row>
    <row r="358" spans="1:8">
      <c r="A358" s="64"/>
      <c r="B358" s="65"/>
      <c r="C358" s="65"/>
      <c r="D358" s="65"/>
      <c r="E358" s="64"/>
      <c r="F358" s="64"/>
      <c r="G358" s="64"/>
      <c r="H358" s="66"/>
    </row>
    <row r="359" spans="1:8">
      <c r="A359" s="64"/>
      <c r="B359" s="65"/>
      <c r="C359" s="65"/>
      <c r="D359" s="65"/>
      <c r="E359" s="64"/>
      <c r="F359" s="64"/>
      <c r="G359" s="64"/>
      <c r="H359" s="66"/>
    </row>
    <row r="360" spans="1:8">
      <c r="A360" s="64"/>
      <c r="B360" s="65"/>
      <c r="C360" s="65"/>
      <c r="D360" s="65"/>
      <c r="E360" s="64"/>
      <c r="F360" s="64"/>
      <c r="G360" s="64"/>
      <c r="H360" s="66"/>
    </row>
    <row r="361" spans="1:8">
      <c r="A361" s="64"/>
      <c r="B361" s="65"/>
      <c r="C361" s="65"/>
      <c r="D361" s="65"/>
      <c r="E361" s="64"/>
      <c r="F361" s="64"/>
      <c r="G361" s="64"/>
      <c r="H361" s="66"/>
    </row>
    <row r="362" spans="1:8">
      <c r="A362" s="64"/>
      <c r="B362" s="65"/>
      <c r="C362" s="65"/>
      <c r="D362" s="65"/>
      <c r="E362" s="64"/>
      <c r="F362" s="64"/>
      <c r="G362" s="64"/>
      <c r="H362" s="66"/>
    </row>
    <row r="363" spans="1:8">
      <c r="A363" s="64"/>
      <c r="B363" s="65"/>
      <c r="C363" s="65"/>
      <c r="D363" s="65"/>
      <c r="E363" s="64"/>
      <c r="F363" s="64"/>
      <c r="G363" s="64"/>
      <c r="H363" s="66"/>
    </row>
    <row r="364" spans="1:8">
      <c r="A364" s="64"/>
      <c r="B364" s="65"/>
      <c r="C364" s="65"/>
      <c r="D364" s="65"/>
      <c r="E364" s="64"/>
      <c r="F364" s="64"/>
      <c r="G364" s="64"/>
      <c r="H364" s="66"/>
    </row>
    <row r="365" spans="1:8">
      <c r="A365" s="64"/>
      <c r="B365" s="65"/>
      <c r="C365" s="65"/>
      <c r="D365" s="65"/>
      <c r="E365" s="64"/>
      <c r="F365" s="64"/>
      <c r="G365" s="64"/>
      <c r="H365" s="66"/>
    </row>
    <row r="366" spans="1:8">
      <c r="A366" s="64"/>
      <c r="B366" s="65"/>
      <c r="C366" s="65"/>
      <c r="D366" s="65"/>
      <c r="E366" s="64"/>
      <c r="F366" s="64"/>
      <c r="G366" s="64"/>
      <c r="H366" s="66"/>
    </row>
    <row r="367" spans="1:8">
      <c r="A367" s="64"/>
      <c r="B367" s="65"/>
      <c r="C367" s="65"/>
      <c r="D367" s="65"/>
      <c r="E367" s="64"/>
      <c r="F367" s="64"/>
      <c r="G367" s="64"/>
      <c r="H367" s="66"/>
    </row>
    <row r="368" spans="1:8">
      <c r="A368" s="64"/>
      <c r="B368" s="65"/>
      <c r="C368" s="65"/>
      <c r="D368" s="65"/>
      <c r="E368" s="64"/>
      <c r="F368" s="64"/>
      <c r="G368" s="64"/>
      <c r="H368" s="66"/>
    </row>
    <row r="369" spans="1:8">
      <c r="A369" s="64"/>
      <c r="B369" s="65"/>
      <c r="C369" s="65"/>
      <c r="D369" s="65"/>
      <c r="E369" s="64"/>
      <c r="F369" s="64"/>
      <c r="G369" s="64"/>
      <c r="H369" s="66"/>
    </row>
    <row r="370" spans="1:8">
      <c r="A370" s="64"/>
      <c r="B370" s="65"/>
      <c r="C370" s="65"/>
      <c r="D370" s="65"/>
      <c r="E370" s="64"/>
      <c r="F370" s="64"/>
      <c r="G370" s="64"/>
      <c r="H370" s="66"/>
    </row>
    <row r="371" spans="1:8">
      <c r="A371" s="64"/>
      <c r="B371" s="65"/>
      <c r="C371" s="65"/>
      <c r="D371" s="65"/>
      <c r="E371" s="64"/>
      <c r="F371" s="64"/>
      <c r="G371" s="64"/>
      <c r="H371" s="66"/>
    </row>
    <row r="372" spans="1:8">
      <c r="A372" s="64"/>
      <c r="B372" s="65"/>
      <c r="C372" s="65"/>
      <c r="D372" s="65"/>
      <c r="E372" s="64"/>
      <c r="F372" s="64"/>
      <c r="G372" s="64"/>
      <c r="H372" s="66"/>
    </row>
    <row r="373" spans="1:8">
      <c r="A373" s="64"/>
      <c r="B373" s="65"/>
      <c r="C373" s="65"/>
      <c r="D373" s="65"/>
      <c r="E373" s="64"/>
      <c r="F373" s="64"/>
      <c r="G373" s="64"/>
      <c r="H373" s="66"/>
    </row>
    <row r="374" spans="1:8">
      <c r="A374" s="64"/>
      <c r="B374" s="65"/>
      <c r="C374" s="65"/>
      <c r="D374" s="65"/>
      <c r="E374" s="64"/>
      <c r="F374" s="64"/>
      <c r="G374" s="64"/>
      <c r="H374" s="66"/>
    </row>
    <row r="375" spans="1:8">
      <c r="A375" s="64"/>
      <c r="B375" s="65"/>
      <c r="C375" s="65"/>
      <c r="D375" s="65"/>
      <c r="E375" s="64"/>
      <c r="F375" s="64"/>
      <c r="G375" s="64"/>
      <c r="H375" s="66"/>
    </row>
    <row r="376" spans="1:8">
      <c r="A376" s="64"/>
      <c r="B376" s="65"/>
      <c r="C376" s="65"/>
      <c r="D376" s="65"/>
      <c r="E376" s="64"/>
      <c r="F376" s="64"/>
      <c r="G376" s="64"/>
      <c r="H376" s="66"/>
    </row>
    <row r="377" spans="1:8">
      <c r="A377" s="64"/>
      <c r="B377" s="65"/>
      <c r="C377" s="65"/>
      <c r="D377" s="65"/>
      <c r="E377" s="64"/>
      <c r="F377" s="64"/>
      <c r="G377" s="64"/>
      <c r="H377" s="66"/>
    </row>
    <row r="378" spans="1:8">
      <c r="A378" s="64"/>
      <c r="B378" s="65"/>
      <c r="C378" s="65"/>
      <c r="D378" s="65"/>
      <c r="E378" s="64"/>
      <c r="F378" s="64"/>
      <c r="G378" s="64"/>
      <c r="H378" s="66"/>
    </row>
    <row r="379" spans="1:8">
      <c r="A379" s="64"/>
      <c r="B379" s="65"/>
      <c r="C379" s="65"/>
      <c r="D379" s="65"/>
      <c r="E379" s="64"/>
      <c r="F379" s="64"/>
      <c r="G379" s="64"/>
      <c r="H379" s="66"/>
    </row>
    <row r="380" spans="1:8">
      <c r="A380" s="64"/>
      <c r="B380" s="65"/>
      <c r="C380" s="65"/>
      <c r="D380" s="65"/>
      <c r="E380" s="64"/>
      <c r="F380" s="64"/>
      <c r="G380" s="66"/>
      <c r="H380" s="66"/>
    </row>
    <row r="381" spans="1:8">
      <c r="A381" s="64"/>
      <c r="B381" s="65"/>
      <c r="C381" s="65"/>
      <c r="D381" s="65"/>
      <c r="E381" s="64"/>
      <c r="F381" s="64"/>
      <c r="G381" s="64"/>
      <c r="H381" s="66"/>
    </row>
    <row r="382" spans="1:8">
      <c r="A382" s="64"/>
      <c r="B382" s="65"/>
      <c r="C382" s="65"/>
      <c r="D382" s="65"/>
      <c r="E382" s="64"/>
      <c r="F382" s="64"/>
      <c r="G382" s="64"/>
      <c r="H382" s="66"/>
    </row>
    <row r="383" spans="1:8">
      <c r="A383" s="64"/>
      <c r="B383" s="65"/>
      <c r="C383" s="65"/>
      <c r="D383" s="65"/>
      <c r="E383" s="64"/>
      <c r="F383" s="64"/>
      <c r="G383" s="64"/>
      <c r="H383" s="66"/>
    </row>
    <row r="384" spans="1:8">
      <c r="A384" s="64"/>
      <c r="B384" s="65"/>
      <c r="C384" s="65"/>
      <c r="D384" s="65"/>
      <c r="E384" s="64"/>
      <c r="F384" s="64"/>
      <c r="G384" s="64"/>
      <c r="H384" s="66"/>
    </row>
    <row r="385" spans="1:8">
      <c r="A385" s="64"/>
      <c r="B385" s="65"/>
      <c r="C385" s="65"/>
      <c r="D385" s="65"/>
      <c r="E385" s="64"/>
      <c r="F385" s="64"/>
      <c r="G385" s="64"/>
      <c r="H385" s="66"/>
    </row>
    <row r="386" spans="1:8">
      <c r="A386" s="64"/>
      <c r="B386" s="65"/>
      <c r="C386" s="65"/>
      <c r="D386" s="65"/>
      <c r="E386" s="64"/>
      <c r="F386" s="64"/>
      <c r="G386" s="64"/>
      <c r="H386" s="66"/>
    </row>
    <row r="387" spans="1:8">
      <c r="A387" s="64"/>
      <c r="B387" s="65"/>
      <c r="C387" s="65"/>
      <c r="D387" s="65"/>
      <c r="E387" s="64"/>
      <c r="F387" s="64"/>
      <c r="G387" s="64"/>
      <c r="H387" s="66"/>
    </row>
    <row r="388" spans="1:8">
      <c r="A388" s="64"/>
      <c r="B388" s="65"/>
      <c r="C388" s="65"/>
      <c r="D388" s="65"/>
      <c r="E388" s="64"/>
      <c r="F388" s="64"/>
      <c r="G388" s="64"/>
      <c r="H388" s="66"/>
    </row>
    <row r="389" spans="1:8">
      <c r="A389" s="64"/>
      <c r="B389" s="65"/>
      <c r="C389" s="65"/>
      <c r="D389" s="65"/>
      <c r="E389" s="64"/>
      <c r="F389" s="64"/>
      <c r="G389" s="64"/>
      <c r="H389" s="66"/>
    </row>
    <row r="390" spans="1:8">
      <c r="A390" s="64"/>
      <c r="B390" s="65"/>
      <c r="C390" s="65"/>
      <c r="D390" s="65"/>
      <c r="E390" s="64"/>
      <c r="F390" s="64"/>
      <c r="G390" s="64"/>
      <c r="H390" s="66"/>
    </row>
    <row r="391" spans="1:8">
      <c r="A391" s="64"/>
      <c r="B391" s="65"/>
      <c r="C391" s="65"/>
      <c r="D391" s="65"/>
      <c r="E391" s="64"/>
      <c r="F391" s="64"/>
      <c r="G391" s="64"/>
      <c r="H391" s="66"/>
    </row>
    <row r="392" spans="1:8">
      <c r="A392" s="64"/>
      <c r="B392" s="65"/>
      <c r="C392" s="65"/>
      <c r="D392" s="65"/>
      <c r="E392" s="64"/>
      <c r="F392" s="64"/>
      <c r="G392" s="64"/>
      <c r="H392" s="66"/>
    </row>
    <row r="393" spans="1:8">
      <c r="A393" s="64"/>
      <c r="B393" s="65"/>
      <c r="C393" s="65"/>
      <c r="D393" s="65"/>
      <c r="E393" s="64"/>
      <c r="F393" s="64"/>
      <c r="G393" s="64"/>
      <c r="H393" s="66"/>
    </row>
    <row r="394" spans="1:8">
      <c r="A394" s="64"/>
      <c r="B394" s="65"/>
      <c r="C394" s="65"/>
      <c r="D394" s="65"/>
      <c r="E394" s="64"/>
      <c r="F394" s="64"/>
      <c r="G394" s="64"/>
      <c r="H394" s="66"/>
    </row>
    <row r="395" spans="1:8">
      <c r="A395" s="64"/>
      <c r="B395" s="65"/>
      <c r="C395" s="65"/>
      <c r="D395" s="65"/>
      <c r="E395" s="64"/>
      <c r="F395" s="66"/>
      <c r="G395" s="66"/>
      <c r="H395" s="66"/>
    </row>
    <row r="396" spans="1:8">
      <c r="A396" s="64"/>
      <c r="B396" s="64"/>
      <c r="C396" s="64"/>
      <c r="D396" s="64"/>
      <c r="E396" s="64"/>
      <c r="F396" s="64"/>
      <c r="G396" s="64"/>
      <c r="H396" s="64"/>
    </row>
    <row r="397" spans="1:8">
      <c r="A397" s="64"/>
      <c r="B397" s="64"/>
      <c r="C397" s="64"/>
      <c r="D397" s="64"/>
      <c r="E397" s="67"/>
      <c r="F397" s="64"/>
      <c r="G397" s="64"/>
      <c r="H397" s="64"/>
    </row>
    <row r="398" spans="1:8">
      <c r="A398" s="27"/>
    </row>
    <row r="399" spans="1:8">
      <c r="A39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opLeftCell="A304" zoomScaleNormal="100" workbookViewId="0">
      <selection activeCell="N8" sqref="N8"/>
    </sheetView>
  </sheetViews>
  <sheetFormatPr defaultRowHeight="15"/>
  <cols>
    <col min="1" max="1" width="11.7109375" bestFit="1" customWidth="1"/>
    <col min="2" max="2" width="5.85546875" customWidth="1"/>
    <col min="3" max="3" width="11.5703125" bestFit="1" customWidth="1"/>
    <col min="4" max="4" width="7.42578125" bestFit="1" customWidth="1"/>
    <col min="5" max="5" width="19.7109375" bestFit="1" customWidth="1"/>
  </cols>
  <sheetData>
    <row r="1" spans="1:12">
      <c r="A1" s="43" t="s">
        <v>680</v>
      </c>
      <c r="B1" s="43" t="s">
        <v>679</v>
      </c>
      <c r="C1" s="43" t="s">
        <v>678</v>
      </c>
      <c r="D1" s="43" t="s">
        <v>677</v>
      </c>
      <c r="E1" s="43" t="s">
        <v>302</v>
      </c>
      <c r="F1" s="52" t="s">
        <v>254</v>
      </c>
      <c r="G1" s="51" t="s">
        <v>256</v>
      </c>
      <c r="H1" s="51" t="s">
        <v>257</v>
      </c>
      <c r="I1" s="43" t="s">
        <v>255</v>
      </c>
      <c r="J1" s="43" t="s">
        <v>669</v>
      </c>
      <c r="K1" s="42" t="s">
        <v>670</v>
      </c>
      <c r="L1" s="42" t="s">
        <v>671</v>
      </c>
    </row>
    <row r="2" spans="1:12">
      <c r="A2" t="s">
        <v>675</v>
      </c>
      <c r="B2" s="39">
        <v>28</v>
      </c>
      <c r="C2" s="39" t="s">
        <v>682</v>
      </c>
      <c r="D2" s="39">
        <v>2018</v>
      </c>
      <c r="E2" s="25" t="s">
        <v>303</v>
      </c>
      <c r="F2" s="31" t="s">
        <v>211</v>
      </c>
      <c r="G2" s="26" t="s">
        <v>288</v>
      </c>
      <c r="H2" s="26" t="s">
        <v>297</v>
      </c>
      <c r="I2" s="25" t="s">
        <v>355</v>
      </c>
      <c r="J2">
        <f>IFERROR(VLOOKUP(F2,[1]Flipkey_US!$E:$F,2,0),0)</f>
        <v>163</v>
      </c>
      <c r="K2">
        <v>159</v>
      </c>
      <c r="L2" s="49">
        <f t="shared" ref="L2:L51" si="0">IF(AND(ISNUMBER(J2),(K2)),J2-K2,"")</f>
        <v>4</v>
      </c>
    </row>
    <row r="3" spans="1:12">
      <c r="A3" t="s">
        <v>675</v>
      </c>
      <c r="B3" s="39">
        <v>28</v>
      </c>
      <c r="C3" s="39" t="s">
        <v>682</v>
      </c>
      <c r="D3" s="39">
        <v>2018</v>
      </c>
      <c r="E3" s="25" t="s">
        <v>304</v>
      </c>
      <c r="F3" s="31" t="s">
        <v>222</v>
      </c>
      <c r="G3" s="26" t="s">
        <v>288</v>
      </c>
      <c r="H3" s="26" t="s">
        <v>297</v>
      </c>
      <c r="I3" s="25" t="s">
        <v>355</v>
      </c>
      <c r="J3">
        <f>IFERROR(VLOOKUP(F3,[1]Flipkey_US!$E:$F,2,0),0)</f>
        <v>2572</v>
      </c>
      <c r="K3">
        <v>2368</v>
      </c>
      <c r="L3" s="49">
        <f t="shared" si="0"/>
        <v>204</v>
      </c>
    </row>
    <row r="4" spans="1:12">
      <c r="A4" t="s">
        <v>675</v>
      </c>
      <c r="B4" s="39">
        <v>28</v>
      </c>
      <c r="C4" s="39" t="s">
        <v>682</v>
      </c>
      <c r="D4" s="39">
        <v>2018</v>
      </c>
      <c r="E4" s="25" t="s">
        <v>305</v>
      </c>
      <c r="F4" s="31" t="s">
        <v>224</v>
      </c>
      <c r="G4" s="26" t="s">
        <v>288</v>
      </c>
      <c r="H4" s="26" t="s">
        <v>297</v>
      </c>
      <c r="I4" s="25" t="s">
        <v>355</v>
      </c>
      <c r="J4">
        <f>IFERROR(VLOOKUP(F4,[1]Flipkey_US!$E:$F,2,0),0)</f>
        <v>6373</v>
      </c>
      <c r="K4">
        <v>6294</v>
      </c>
      <c r="L4" s="49">
        <f t="shared" si="0"/>
        <v>79</v>
      </c>
    </row>
    <row r="5" spans="1:12">
      <c r="A5" t="s">
        <v>675</v>
      </c>
      <c r="B5" s="39">
        <v>28</v>
      </c>
      <c r="C5" s="39" t="s">
        <v>682</v>
      </c>
      <c r="D5" s="39">
        <v>2018</v>
      </c>
      <c r="E5" s="25" t="s">
        <v>306</v>
      </c>
      <c r="F5" s="31" t="s">
        <v>232</v>
      </c>
      <c r="G5" s="26" t="s">
        <v>288</v>
      </c>
      <c r="H5" s="26" t="s">
        <v>297</v>
      </c>
      <c r="I5" s="25" t="s">
        <v>355</v>
      </c>
      <c r="J5">
        <f>IFERROR(VLOOKUP(F5,[1]Flipkey_US!$E:$F,2,0),0)</f>
        <v>959</v>
      </c>
      <c r="K5">
        <v>946</v>
      </c>
      <c r="L5" s="49">
        <f t="shared" si="0"/>
        <v>13</v>
      </c>
    </row>
    <row r="6" spans="1:12">
      <c r="A6" t="s">
        <v>675</v>
      </c>
      <c r="B6" s="39">
        <v>28</v>
      </c>
      <c r="C6" s="39" t="s">
        <v>682</v>
      </c>
      <c r="D6" s="39">
        <v>2018</v>
      </c>
      <c r="E6" s="25" t="s">
        <v>307</v>
      </c>
      <c r="F6" s="31" t="s">
        <v>242</v>
      </c>
      <c r="G6" s="26" t="s">
        <v>288</v>
      </c>
      <c r="H6" s="26" t="s">
        <v>297</v>
      </c>
      <c r="I6" s="25" t="s">
        <v>355</v>
      </c>
      <c r="J6">
        <f>IFERROR(VLOOKUP(F6,[1]Flipkey_US!$E:$F,2,0),0)</f>
        <v>228</v>
      </c>
      <c r="K6">
        <v>229</v>
      </c>
      <c r="L6" s="49">
        <f t="shared" si="0"/>
        <v>-1</v>
      </c>
    </row>
    <row r="7" spans="1:12">
      <c r="A7" t="s">
        <v>675</v>
      </c>
      <c r="B7" s="39">
        <v>28</v>
      </c>
      <c r="C7" s="39" t="s">
        <v>682</v>
      </c>
      <c r="D7" s="39">
        <v>2018</v>
      </c>
      <c r="E7" s="25" t="s">
        <v>308</v>
      </c>
      <c r="F7" s="31" t="s">
        <v>248</v>
      </c>
      <c r="G7" s="26" t="s">
        <v>288</v>
      </c>
      <c r="H7" s="26" t="s">
        <v>297</v>
      </c>
      <c r="I7" s="25" t="s">
        <v>355</v>
      </c>
      <c r="J7">
        <f>IFERROR(VLOOKUP(F7,[1]Flipkey_US!$E:$F,2,0),0)</f>
        <v>1049</v>
      </c>
      <c r="K7">
        <v>1013</v>
      </c>
      <c r="L7" s="49">
        <f t="shared" si="0"/>
        <v>36</v>
      </c>
    </row>
    <row r="8" spans="1:12">
      <c r="A8" t="s">
        <v>675</v>
      </c>
      <c r="B8" s="39">
        <v>28</v>
      </c>
      <c r="C8" s="39" t="s">
        <v>682</v>
      </c>
      <c r="D8" s="39">
        <v>2018</v>
      </c>
      <c r="E8" s="25" t="s">
        <v>309</v>
      </c>
      <c r="F8" s="31" t="s">
        <v>233</v>
      </c>
      <c r="G8" s="26" t="s">
        <v>289</v>
      </c>
      <c r="H8" s="26" t="s">
        <v>297</v>
      </c>
      <c r="I8" s="25" t="s">
        <v>355</v>
      </c>
      <c r="J8">
        <f>IFERROR(VLOOKUP(F8,[1]Flipkey_US!$E:$F,2,0),0)</f>
        <v>3707</v>
      </c>
      <c r="K8">
        <v>3675</v>
      </c>
      <c r="L8" s="49">
        <f t="shared" si="0"/>
        <v>32</v>
      </c>
    </row>
    <row r="9" spans="1:12">
      <c r="A9" t="s">
        <v>675</v>
      </c>
      <c r="B9" s="39">
        <v>28</v>
      </c>
      <c r="C9" s="39" t="s">
        <v>682</v>
      </c>
      <c r="D9" s="39">
        <v>2018</v>
      </c>
      <c r="E9" s="25" t="s">
        <v>310</v>
      </c>
      <c r="F9" s="31" t="s">
        <v>235</v>
      </c>
      <c r="G9" s="26" t="s">
        <v>289</v>
      </c>
      <c r="H9" s="26" t="s">
        <v>297</v>
      </c>
      <c r="I9" s="25" t="s">
        <v>355</v>
      </c>
      <c r="J9">
        <f>IFERROR(VLOOKUP(F9,[1]Flipkey_US!$E:$F,2,0),0)</f>
        <v>4357</v>
      </c>
      <c r="K9">
        <v>4392</v>
      </c>
      <c r="L9" s="49">
        <f t="shared" si="0"/>
        <v>-35</v>
      </c>
    </row>
    <row r="10" spans="1:12">
      <c r="A10" t="s">
        <v>675</v>
      </c>
      <c r="B10" s="39">
        <v>28</v>
      </c>
      <c r="C10" s="39" t="s">
        <v>682</v>
      </c>
      <c r="D10" s="39">
        <v>2018</v>
      </c>
      <c r="E10" s="25" t="s">
        <v>311</v>
      </c>
      <c r="F10" s="31" t="s">
        <v>241</v>
      </c>
      <c r="G10" s="26" t="s">
        <v>289</v>
      </c>
      <c r="H10" s="26" t="s">
        <v>297</v>
      </c>
      <c r="I10" s="25" t="s">
        <v>355</v>
      </c>
      <c r="J10">
        <f>IFERROR(VLOOKUP(F10,[1]Flipkey_US!$E:$F,2,0),0)</f>
        <v>1404</v>
      </c>
      <c r="K10">
        <v>1406</v>
      </c>
      <c r="L10" s="49">
        <f t="shared" si="0"/>
        <v>-2</v>
      </c>
    </row>
    <row r="11" spans="1:12">
      <c r="A11" t="s">
        <v>675</v>
      </c>
      <c r="B11" s="39">
        <v>28</v>
      </c>
      <c r="C11" s="39" t="s">
        <v>682</v>
      </c>
      <c r="D11" s="39">
        <v>2018</v>
      </c>
      <c r="E11" s="25" t="s">
        <v>312</v>
      </c>
      <c r="F11" s="31" t="s">
        <v>216</v>
      </c>
      <c r="G11" s="26" t="s">
        <v>290</v>
      </c>
      <c r="H11" s="26" t="s">
        <v>298</v>
      </c>
      <c r="I11" s="25" t="s">
        <v>355</v>
      </c>
      <c r="J11">
        <f>IFERROR(VLOOKUP(F11,[1]Flipkey_US!$E:$F,2,0),0)</f>
        <v>185</v>
      </c>
      <c r="K11">
        <v>184</v>
      </c>
      <c r="L11" s="49">
        <f t="shared" si="0"/>
        <v>1</v>
      </c>
    </row>
    <row r="12" spans="1:12">
      <c r="A12" t="s">
        <v>675</v>
      </c>
      <c r="B12" s="39">
        <v>28</v>
      </c>
      <c r="C12" s="39" t="s">
        <v>682</v>
      </c>
      <c r="D12" s="39">
        <v>2018</v>
      </c>
      <c r="E12" s="25" t="s">
        <v>313</v>
      </c>
      <c r="F12" s="31" t="s">
        <v>217</v>
      </c>
      <c r="G12" s="26" t="s">
        <v>290</v>
      </c>
      <c r="H12" s="26" t="s">
        <v>298</v>
      </c>
      <c r="I12" s="25" t="s">
        <v>355</v>
      </c>
      <c r="J12">
        <f>IFERROR(VLOOKUP(F12,[1]Flipkey_US!$E:$F,2,0),0)</f>
        <v>302</v>
      </c>
      <c r="K12">
        <v>298</v>
      </c>
      <c r="L12" s="49">
        <f t="shared" si="0"/>
        <v>4</v>
      </c>
    </row>
    <row r="13" spans="1:12">
      <c r="A13" t="s">
        <v>675</v>
      </c>
      <c r="B13" s="39">
        <v>28</v>
      </c>
      <c r="C13" s="39" t="s">
        <v>682</v>
      </c>
      <c r="D13" s="39">
        <v>2018</v>
      </c>
      <c r="E13" s="25" t="s">
        <v>314</v>
      </c>
      <c r="F13" s="31" t="s">
        <v>225</v>
      </c>
      <c r="G13" s="26" t="s">
        <v>290</v>
      </c>
      <c r="H13" s="26" t="s">
        <v>298</v>
      </c>
      <c r="I13" s="25" t="s">
        <v>355</v>
      </c>
      <c r="J13">
        <f>IFERROR(VLOOKUP(F13,[1]Flipkey_US!$E:$F,2,0),0)</f>
        <v>1420</v>
      </c>
      <c r="K13">
        <v>1417</v>
      </c>
      <c r="L13" s="49">
        <f t="shared" si="0"/>
        <v>3</v>
      </c>
    </row>
    <row r="14" spans="1:12">
      <c r="A14" t="s">
        <v>675</v>
      </c>
      <c r="B14" s="39">
        <v>28</v>
      </c>
      <c r="C14" s="39" t="s">
        <v>682</v>
      </c>
      <c r="D14" s="39">
        <v>2018</v>
      </c>
      <c r="E14" s="25" t="s">
        <v>315</v>
      </c>
      <c r="F14" s="31" t="s">
        <v>238</v>
      </c>
      <c r="G14" s="26" t="s">
        <v>290</v>
      </c>
      <c r="H14" s="26" t="s">
        <v>298</v>
      </c>
      <c r="I14" s="25" t="s">
        <v>355</v>
      </c>
      <c r="J14">
        <f>IFERROR(VLOOKUP(F14,[1]Flipkey_US!$E:$F,2,0),0)</f>
        <v>657</v>
      </c>
      <c r="K14">
        <v>657</v>
      </c>
      <c r="L14" s="49">
        <f t="shared" si="0"/>
        <v>0</v>
      </c>
    </row>
    <row r="15" spans="1:12">
      <c r="A15" t="s">
        <v>675</v>
      </c>
      <c r="B15" s="39">
        <v>28</v>
      </c>
      <c r="C15" s="39" t="s">
        <v>682</v>
      </c>
      <c r="D15" s="39">
        <v>2018</v>
      </c>
      <c r="E15" s="25" t="s">
        <v>316</v>
      </c>
      <c r="F15" s="31" t="s">
        <v>252</v>
      </c>
      <c r="G15" s="26" t="s">
        <v>290</v>
      </c>
      <c r="H15" s="26" t="s">
        <v>298</v>
      </c>
      <c r="I15" s="25" t="s">
        <v>355</v>
      </c>
      <c r="J15">
        <f>IFERROR(VLOOKUP(F15,[1]Flipkey_US!$E:$F,2,0),0)</f>
        <v>908</v>
      </c>
      <c r="K15">
        <v>884</v>
      </c>
      <c r="L15" s="49">
        <f t="shared" si="0"/>
        <v>24</v>
      </c>
    </row>
    <row r="16" spans="1:12">
      <c r="A16" t="s">
        <v>675</v>
      </c>
      <c r="B16" s="39">
        <v>28</v>
      </c>
      <c r="C16" s="39" t="s">
        <v>682</v>
      </c>
      <c r="D16" s="39">
        <v>2018</v>
      </c>
      <c r="E16" s="25" t="s">
        <v>317</v>
      </c>
      <c r="F16" s="31" t="s">
        <v>218</v>
      </c>
      <c r="G16" s="26" t="s">
        <v>291</v>
      </c>
      <c r="H16" s="26" t="s">
        <v>298</v>
      </c>
      <c r="I16" s="25" t="s">
        <v>355</v>
      </c>
      <c r="J16">
        <f>IFERROR(VLOOKUP(F16,[1]Flipkey_US!$E:$F,2,0),0)</f>
        <v>64</v>
      </c>
      <c r="K16">
        <v>57</v>
      </c>
      <c r="L16" s="49">
        <f t="shared" si="0"/>
        <v>7</v>
      </c>
    </row>
    <row r="17" spans="1:12">
      <c r="A17" t="s">
        <v>675</v>
      </c>
      <c r="B17" s="39">
        <v>28</v>
      </c>
      <c r="C17" s="39" t="s">
        <v>682</v>
      </c>
      <c r="D17" s="39">
        <v>2018</v>
      </c>
      <c r="E17" s="25" t="s">
        <v>318</v>
      </c>
      <c r="F17" s="31" t="s">
        <v>219</v>
      </c>
      <c r="G17" s="26" t="s">
        <v>291</v>
      </c>
      <c r="H17" s="26" t="s">
        <v>298</v>
      </c>
      <c r="I17" s="25" t="s">
        <v>355</v>
      </c>
      <c r="J17">
        <f>IFERROR(VLOOKUP(F17,[1]Flipkey_US!$E:$F,2,0),0)</f>
        <v>322</v>
      </c>
      <c r="K17">
        <v>322</v>
      </c>
      <c r="L17" s="49">
        <f t="shared" si="0"/>
        <v>0</v>
      </c>
    </row>
    <row r="18" spans="1:12">
      <c r="A18" t="s">
        <v>675</v>
      </c>
      <c r="B18" s="39">
        <v>28</v>
      </c>
      <c r="C18" s="39" t="s">
        <v>682</v>
      </c>
      <c r="D18" s="39">
        <v>2018</v>
      </c>
      <c r="E18" s="25" t="s">
        <v>319</v>
      </c>
      <c r="F18" s="31" t="s">
        <v>226</v>
      </c>
      <c r="G18" s="26" t="s">
        <v>291</v>
      </c>
      <c r="H18" s="26" t="s">
        <v>298</v>
      </c>
      <c r="I18" s="25" t="s">
        <v>355</v>
      </c>
      <c r="J18">
        <f>IFERROR(VLOOKUP(F18,[1]Flipkey_US!$E:$F,2,0),0)</f>
        <v>428</v>
      </c>
      <c r="K18">
        <v>415</v>
      </c>
      <c r="L18" s="49">
        <f t="shared" si="0"/>
        <v>13</v>
      </c>
    </row>
    <row r="19" spans="1:12">
      <c r="A19" t="s">
        <v>675</v>
      </c>
      <c r="B19" s="39">
        <v>28</v>
      </c>
      <c r="C19" s="39" t="s">
        <v>682</v>
      </c>
      <c r="D19" s="39">
        <v>2018</v>
      </c>
      <c r="E19" s="25" t="s">
        <v>320</v>
      </c>
      <c r="F19" s="31" t="s">
        <v>228</v>
      </c>
      <c r="G19" s="26" t="s">
        <v>291</v>
      </c>
      <c r="H19" s="26" t="s">
        <v>298</v>
      </c>
      <c r="I19" s="25" t="s">
        <v>355</v>
      </c>
      <c r="J19">
        <f>IFERROR(VLOOKUP(F19,[1]Flipkey_US!$E:$F,2,0),0)</f>
        <v>1457</v>
      </c>
      <c r="K19">
        <v>1439</v>
      </c>
      <c r="L19" s="49">
        <f t="shared" si="0"/>
        <v>18</v>
      </c>
    </row>
    <row r="20" spans="1:12">
      <c r="A20" t="s">
        <v>675</v>
      </c>
      <c r="B20" s="39">
        <v>28</v>
      </c>
      <c r="C20" s="39" t="s">
        <v>682</v>
      </c>
      <c r="D20" s="39">
        <v>2018</v>
      </c>
      <c r="E20" s="25" t="s">
        <v>321</v>
      </c>
      <c r="F20" s="31" t="s">
        <v>230</v>
      </c>
      <c r="G20" s="26" t="s">
        <v>291</v>
      </c>
      <c r="H20" s="26" t="s">
        <v>298</v>
      </c>
      <c r="I20" s="25" t="s">
        <v>355</v>
      </c>
      <c r="J20">
        <f>IFERROR(VLOOKUP(F20,[1]Flipkey_US!$E:$F,2,0),0)</f>
        <v>33</v>
      </c>
      <c r="K20">
        <v>32</v>
      </c>
      <c r="L20" s="49">
        <f t="shared" si="0"/>
        <v>1</v>
      </c>
    </row>
    <row r="21" spans="1:12">
      <c r="A21" t="s">
        <v>675</v>
      </c>
      <c r="B21" s="39">
        <v>28</v>
      </c>
      <c r="C21" s="39" t="s">
        <v>682</v>
      </c>
      <c r="D21" s="39">
        <v>2018</v>
      </c>
      <c r="E21" s="25" t="s">
        <v>322</v>
      </c>
      <c r="F21" s="31" t="s">
        <v>237</v>
      </c>
      <c r="G21" s="26" t="s">
        <v>291</v>
      </c>
      <c r="H21" s="26" t="s">
        <v>298</v>
      </c>
      <c r="I21" s="25" t="s">
        <v>355</v>
      </c>
      <c r="J21">
        <f>IFERROR(VLOOKUP(F21,[1]Flipkey_US!$E:$F,2,0),0)</f>
        <v>0</v>
      </c>
      <c r="K21">
        <v>14</v>
      </c>
      <c r="L21" s="49">
        <f t="shared" si="0"/>
        <v>-14</v>
      </c>
    </row>
    <row r="22" spans="1:12">
      <c r="A22" t="s">
        <v>675</v>
      </c>
      <c r="B22" s="39">
        <v>28</v>
      </c>
      <c r="C22" s="39" t="s">
        <v>682</v>
      </c>
      <c r="D22" s="39">
        <v>2018</v>
      </c>
      <c r="E22" s="25" t="s">
        <v>323</v>
      </c>
      <c r="F22" s="31" t="s">
        <v>244</v>
      </c>
      <c r="G22" s="26" t="s">
        <v>291</v>
      </c>
      <c r="H22" s="26" t="s">
        <v>298</v>
      </c>
      <c r="I22" s="25" t="s">
        <v>355</v>
      </c>
      <c r="J22">
        <f>IFERROR(VLOOKUP(F22,[1]Flipkey_US!$E:$F,2,0),0)</f>
        <v>322</v>
      </c>
      <c r="K22">
        <v>327</v>
      </c>
      <c r="L22" s="49">
        <f t="shared" si="0"/>
        <v>-5</v>
      </c>
    </row>
    <row r="23" spans="1:12">
      <c r="A23" t="s">
        <v>675</v>
      </c>
      <c r="B23" s="39">
        <v>28</v>
      </c>
      <c r="C23" s="39" t="s">
        <v>682</v>
      </c>
      <c r="D23" s="39">
        <v>2018</v>
      </c>
      <c r="E23" s="25" t="s">
        <v>324</v>
      </c>
      <c r="F23" s="31" t="s">
        <v>212</v>
      </c>
      <c r="G23" s="26" t="s">
        <v>292</v>
      </c>
      <c r="H23" s="26" t="s">
        <v>299</v>
      </c>
      <c r="I23" s="25" t="s">
        <v>355</v>
      </c>
      <c r="J23">
        <f>IFERROR(VLOOKUP(F23,[1]Flipkey_US!$E:$F,2,0),0)</f>
        <v>849</v>
      </c>
      <c r="K23">
        <v>952</v>
      </c>
      <c r="L23" s="49">
        <f t="shared" si="0"/>
        <v>-103</v>
      </c>
    </row>
    <row r="24" spans="1:12">
      <c r="A24" t="s">
        <v>675</v>
      </c>
      <c r="B24" s="39">
        <v>28</v>
      </c>
      <c r="C24" s="39" t="s">
        <v>682</v>
      </c>
      <c r="D24" s="39">
        <v>2018</v>
      </c>
      <c r="E24" s="25" t="s">
        <v>325</v>
      </c>
      <c r="F24" s="31" t="s">
        <v>213</v>
      </c>
      <c r="G24" s="26" t="s">
        <v>292</v>
      </c>
      <c r="H24" s="26" t="s">
        <v>299</v>
      </c>
      <c r="I24" s="25" t="s">
        <v>355</v>
      </c>
      <c r="J24">
        <f>IFERROR(VLOOKUP(F24,[1]Flipkey_US!$E:$F,2,0),0)</f>
        <v>47597</v>
      </c>
      <c r="K24">
        <v>43481</v>
      </c>
      <c r="L24" s="49">
        <f t="shared" si="0"/>
        <v>4116</v>
      </c>
    </row>
    <row r="25" spans="1:12">
      <c r="A25" t="s">
        <v>675</v>
      </c>
      <c r="B25" s="39">
        <v>28</v>
      </c>
      <c r="C25" s="39" t="s">
        <v>682</v>
      </c>
      <c r="D25" s="39">
        <v>2018</v>
      </c>
      <c r="E25" s="25" t="s">
        <v>326</v>
      </c>
      <c r="F25" s="31" t="s">
        <v>65</v>
      </c>
      <c r="G25" s="26" t="s">
        <v>292</v>
      </c>
      <c r="H25" s="26" t="s">
        <v>299</v>
      </c>
      <c r="I25" s="25" t="s">
        <v>355</v>
      </c>
      <c r="J25">
        <f>IFERROR(VLOOKUP(F25,[1]Flipkey_US!$E:$F,2,0),0)</f>
        <v>2381</v>
      </c>
      <c r="K25">
        <v>2161</v>
      </c>
      <c r="L25" s="49">
        <f t="shared" si="0"/>
        <v>220</v>
      </c>
    </row>
    <row r="26" spans="1:12">
      <c r="A26" t="s">
        <v>675</v>
      </c>
      <c r="B26" s="39">
        <v>28</v>
      </c>
      <c r="C26" s="39" t="s">
        <v>682</v>
      </c>
      <c r="D26" s="39">
        <v>2018</v>
      </c>
      <c r="E26" s="25" t="s">
        <v>327</v>
      </c>
      <c r="F26" s="31" t="s">
        <v>223</v>
      </c>
      <c r="G26" s="26" t="s">
        <v>292</v>
      </c>
      <c r="H26" s="26" t="s">
        <v>299</v>
      </c>
      <c r="I26" s="25" t="s">
        <v>355</v>
      </c>
      <c r="J26">
        <f>IFERROR(VLOOKUP(F26,[1]Flipkey_US!$E:$F,2,0),0)</f>
        <v>1614</v>
      </c>
      <c r="K26">
        <v>1552</v>
      </c>
      <c r="L26" s="49">
        <f t="shared" si="0"/>
        <v>62</v>
      </c>
    </row>
    <row r="27" spans="1:12">
      <c r="A27" t="s">
        <v>675</v>
      </c>
      <c r="B27" s="39">
        <v>28</v>
      </c>
      <c r="C27" s="39" t="s">
        <v>682</v>
      </c>
      <c r="D27" s="39">
        <v>2018</v>
      </c>
      <c r="E27" s="25" t="s">
        <v>328</v>
      </c>
      <c r="F27" s="31" t="s">
        <v>236</v>
      </c>
      <c r="G27" s="26" t="s">
        <v>292</v>
      </c>
      <c r="H27" s="26" t="s">
        <v>299</v>
      </c>
      <c r="I27" s="25" t="s">
        <v>355</v>
      </c>
      <c r="J27">
        <f>IFERROR(VLOOKUP(F27,[1]Flipkey_US!$E:$F,2,0),0)</f>
        <v>5956</v>
      </c>
      <c r="K27">
        <v>6051</v>
      </c>
      <c r="L27" s="49">
        <f t="shared" si="0"/>
        <v>-95</v>
      </c>
    </row>
    <row r="28" spans="1:12">
      <c r="A28" t="s">
        <v>675</v>
      </c>
      <c r="B28" s="39">
        <v>28</v>
      </c>
      <c r="C28" s="39" t="s">
        <v>682</v>
      </c>
      <c r="D28" s="39">
        <v>2018</v>
      </c>
      <c r="E28" s="25" t="s">
        <v>329</v>
      </c>
      <c r="F28" s="31" t="s">
        <v>243</v>
      </c>
      <c r="G28" s="26" t="s">
        <v>292</v>
      </c>
      <c r="H28" s="26" t="s">
        <v>299</v>
      </c>
      <c r="I28" s="25" t="s">
        <v>355</v>
      </c>
      <c r="J28">
        <f>IFERROR(VLOOKUP(F28,[1]Flipkey_US!$E:$F,2,0),0)</f>
        <v>6555</v>
      </c>
      <c r="K28">
        <v>6177</v>
      </c>
      <c r="L28" s="49">
        <f t="shared" si="0"/>
        <v>378</v>
      </c>
    </row>
    <row r="29" spans="1:12">
      <c r="A29" t="s">
        <v>675</v>
      </c>
      <c r="B29" s="39">
        <v>28</v>
      </c>
      <c r="C29" s="39" t="s">
        <v>682</v>
      </c>
      <c r="D29" s="39">
        <v>2018</v>
      </c>
      <c r="E29" s="25" t="s">
        <v>330</v>
      </c>
      <c r="F29" s="31" t="s">
        <v>249</v>
      </c>
      <c r="G29" s="26" t="s">
        <v>292</v>
      </c>
      <c r="H29" s="26" t="s">
        <v>299</v>
      </c>
      <c r="I29" s="25" t="s">
        <v>355</v>
      </c>
      <c r="J29">
        <f>IFERROR(VLOOKUP(F29,[1]Flipkey_US!$E:$F,2,0),0)</f>
        <v>1708</v>
      </c>
      <c r="K29">
        <v>1721</v>
      </c>
      <c r="L29" s="49">
        <f t="shared" si="0"/>
        <v>-13</v>
      </c>
    </row>
    <row r="30" spans="1:12">
      <c r="A30" t="s">
        <v>675</v>
      </c>
      <c r="B30" s="39">
        <v>28</v>
      </c>
      <c r="C30" s="39" t="s">
        <v>682</v>
      </c>
      <c r="D30" s="39">
        <v>2018</v>
      </c>
      <c r="E30" s="25" t="s">
        <v>358</v>
      </c>
      <c r="F30" s="31" t="s">
        <v>359</v>
      </c>
      <c r="G30" s="26" t="s">
        <v>292</v>
      </c>
      <c r="H30" s="26" t="s">
        <v>299</v>
      </c>
      <c r="I30" s="25" t="s">
        <v>355</v>
      </c>
      <c r="J30">
        <f>IFERROR(VLOOKUP(F30,[1]Flipkey_US!$E:$F,2,0),0)</f>
        <v>0</v>
      </c>
      <c r="K30">
        <v>712</v>
      </c>
      <c r="L30" s="49">
        <f t="shared" si="0"/>
        <v>-712</v>
      </c>
    </row>
    <row r="31" spans="1:12">
      <c r="A31" t="s">
        <v>675</v>
      </c>
      <c r="B31" s="39">
        <v>28</v>
      </c>
      <c r="C31" s="39" t="s">
        <v>682</v>
      </c>
      <c r="D31" s="39">
        <v>2018</v>
      </c>
      <c r="E31" s="25" t="s">
        <v>331</v>
      </c>
      <c r="F31" s="31" t="s">
        <v>251</v>
      </c>
      <c r="G31" s="26" t="s">
        <v>292</v>
      </c>
      <c r="H31" s="26" t="s">
        <v>299</v>
      </c>
      <c r="I31" s="25" t="s">
        <v>355</v>
      </c>
      <c r="J31">
        <f>IFERROR(VLOOKUP(F31,[1]Flipkey_US!$E:$F,2,0),0)</f>
        <v>637</v>
      </c>
      <c r="K31">
        <v>639</v>
      </c>
      <c r="L31" s="49">
        <f t="shared" si="0"/>
        <v>-2</v>
      </c>
    </row>
    <row r="32" spans="1:12">
      <c r="A32" t="s">
        <v>675</v>
      </c>
      <c r="B32" s="39">
        <v>28</v>
      </c>
      <c r="C32" s="39" t="s">
        <v>682</v>
      </c>
      <c r="D32" s="39">
        <v>2018</v>
      </c>
      <c r="E32" s="25" t="s">
        <v>332</v>
      </c>
      <c r="F32" s="31" t="s">
        <v>205</v>
      </c>
      <c r="G32" s="26" t="s">
        <v>293</v>
      </c>
      <c r="H32" s="26" t="s">
        <v>299</v>
      </c>
      <c r="I32" s="25" t="s">
        <v>355</v>
      </c>
      <c r="J32">
        <f>IFERROR(VLOOKUP(F32,[1]Flipkey_US!$E:$F,2,0),0)</f>
        <v>3774</v>
      </c>
      <c r="K32">
        <v>3508</v>
      </c>
      <c r="L32" s="49">
        <f t="shared" si="0"/>
        <v>266</v>
      </c>
    </row>
    <row r="33" spans="1:12">
      <c r="A33" t="s">
        <v>675</v>
      </c>
      <c r="B33" s="39">
        <v>28</v>
      </c>
      <c r="C33" s="39" t="s">
        <v>682</v>
      </c>
      <c r="D33" s="39">
        <v>2018</v>
      </c>
      <c r="E33" s="25" t="s">
        <v>333</v>
      </c>
      <c r="F33" s="31" t="s">
        <v>220</v>
      </c>
      <c r="G33" s="26" t="s">
        <v>293</v>
      </c>
      <c r="H33" s="26" t="s">
        <v>299</v>
      </c>
      <c r="I33" s="25" t="s">
        <v>355</v>
      </c>
      <c r="J33">
        <f>IFERROR(VLOOKUP(F33,[1]Flipkey_US!$E:$F,2,0),0)</f>
        <v>341</v>
      </c>
      <c r="K33">
        <v>319</v>
      </c>
      <c r="L33" s="49">
        <f t="shared" si="0"/>
        <v>22</v>
      </c>
    </row>
    <row r="34" spans="1:12">
      <c r="A34" t="s">
        <v>675</v>
      </c>
      <c r="B34" s="39">
        <v>28</v>
      </c>
      <c r="C34" s="39" t="s">
        <v>682</v>
      </c>
      <c r="D34" s="39">
        <v>2018</v>
      </c>
      <c r="E34" s="25" t="s">
        <v>334</v>
      </c>
      <c r="F34" s="31" t="s">
        <v>227</v>
      </c>
      <c r="G34" s="26" t="s">
        <v>293</v>
      </c>
      <c r="H34" s="26" t="s">
        <v>299</v>
      </c>
      <c r="I34" s="25" t="s">
        <v>355</v>
      </c>
      <c r="J34">
        <f>IFERROR(VLOOKUP(F34,[1]Flipkey_US!$E:$F,2,0),0)</f>
        <v>520</v>
      </c>
      <c r="K34">
        <v>486</v>
      </c>
      <c r="L34" s="49">
        <f t="shared" si="0"/>
        <v>34</v>
      </c>
    </row>
    <row r="35" spans="1:12">
      <c r="A35" t="s">
        <v>675</v>
      </c>
      <c r="B35" s="39">
        <v>28</v>
      </c>
      <c r="C35" s="39" t="s">
        <v>682</v>
      </c>
      <c r="D35" s="39">
        <v>2018</v>
      </c>
      <c r="E35" s="25" t="s">
        <v>335</v>
      </c>
      <c r="F35" s="31" t="s">
        <v>245</v>
      </c>
      <c r="G35" s="26" t="s">
        <v>293</v>
      </c>
      <c r="H35" s="26" t="s">
        <v>299</v>
      </c>
      <c r="I35" s="25" t="s">
        <v>355</v>
      </c>
      <c r="J35">
        <f>IFERROR(VLOOKUP(F35,[1]Flipkey_US!$E:$F,2,0),0)</f>
        <v>4930</v>
      </c>
      <c r="K35">
        <v>4707</v>
      </c>
      <c r="L35" s="49">
        <f t="shared" si="0"/>
        <v>223</v>
      </c>
    </row>
    <row r="36" spans="1:12">
      <c r="A36" t="s">
        <v>675</v>
      </c>
      <c r="B36" s="39">
        <v>28</v>
      </c>
      <c r="C36" s="39" t="s">
        <v>682</v>
      </c>
      <c r="D36" s="39">
        <v>2018</v>
      </c>
      <c r="E36" s="25" t="s">
        <v>336</v>
      </c>
      <c r="F36" s="31" t="s">
        <v>208</v>
      </c>
      <c r="G36" s="26" t="s">
        <v>294</v>
      </c>
      <c r="H36" s="26" t="s">
        <v>299</v>
      </c>
      <c r="I36" s="25" t="s">
        <v>355</v>
      </c>
      <c r="J36">
        <f>IFERROR(VLOOKUP(F36,[1]Flipkey_US!$E:$F,2,0),0)</f>
        <v>478</v>
      </c>
      <c r="K36">
        <v>458</v>
      </c>
      <c r="L36" s="49">
        <f t="shared" si="0"/>
        <v>20</v>
      </c>
    </row>
    <row r="37" spans="1:12">
      <c r="A37" t="s">
        <v>675</v>
      </c>
      <c r="B37" s="39">
        <v>28</v>
      </c>
      <c r="C37" s="39" t="s">
        <v>682</v>
      </c>
      <c r="D37" s="39">
        <v>2018</v>
      </c>
      <c r="E37" s="25" t="s">
        <v>337</v>
      </c>
      <c r="F37" s="31" t="s">
        <v>221</v>
      </c>
      <c r="G37" s="26" t="s">
        <v>294</v>
      </c>
      <c r="H37" s="26" t="s">
        <v>299</v>
      </c>
      <c r="I37" s="25" t="s">
        <v>355</v>
      </c>
      <c r="J37">
        <f>IFERROR(VLOOKUP(F37,[1]Flipkey_US!$E:$F,2,0),0)</f>
        <v>1027</v>
      </c>
      <c r="K37">
        <v>1007</v>
      </c>
      <c r="L37" s="49">
        <f t="shared" si="0"/>
        <v>20</v>
      </c>
    </row>
    <row r="38" spans="1:12">
      <c r="A38" t="s">
        <v>675</v>
      </c>
      <c r="B38" s="39">
        <v>28</v>
      </c>
      <c r="C38" s="39" t="s">
        <v>682</v>
      </c>
      <c r="D38" s="39">
        <v>2018</v>
      </c>
      <c r="E38" s="25" t="s">
        <v>338</v>
      </c>
      <c r="F38" s="31" t="s">
        <v>239</v>
      </c>
      <c r="G38" s="26" t="s">
        <v>294</v>
      </c>
      <c r="H38" s="26" t="s">
        <v>299</v>
      </c>
      <c r="I38" s="25" t="s">
        <v>355</v>
      </c>
      <c r="J38">
        <f>IFERROR(VLOOKUP(F38,[1]Flipkey_US!$E:$F,2,0),0)</f>
        <v>321</v>
      </c>
      <c r="K38">
        <v>309</v>
      </c>
      <c r="L38" s="49">
        <f t="shared" si="0"/>
        <v>12</v>
      </c>
    </row>
    <row r="39" spans="1:12">
      <c r="A39" t="s">
        <v>675</v>
      </c>
      <c r="B39" s="39">
        <v>28</v>
      </c>
      <c r="C39" s="39" t="s">
        <v>682</v>
      </c>
      <c r="D39" s="39">
        <v>2018</v>
      </c>
      <c r="E39" s="25" t="s">
        <v>339</v>
      </c>
      <c r="F39" s="31" t="s">
        <v>246</v>
      </c>
      <c r="G39" s="26" t="s">
        <v>294</v>
      </c>
      <c r="H39" s="26" t="s">
        <v>299</v>
      </c>
      <c r="I39" s="25" t="s">
        <v>355</v>
      </c>
      <c r="J39">
        <f>IFERROR(VLOOKUP(F39,[1]Flipkey_US!$E:$F,2,0),0)</f>
        <v>6548</v>
      </c>
      <c r="K39">
        <v>6304</v>
      </c>
      <c r="L39" s="49">
        <f t="shared" si="0"/>
        <v>244</v>
      </c>
    </row>
    <row r="40" spans="1:12">
      <c r="A40" t="s">
        <v>675</v>
      </c>
      <c r="B40" s="39">
        <v>28</v>
      </c>
      <c r="C40" s="39" t="s">
        <v>682</v>
      </c>
      <c r="D40" s="39">
        <v>2018</v>
      </c>
      <c r="E40" s="25" t="s">
        <v>340</v>
      </c>
      <c r="F40" s="31" t="s">
        <v>207</v>
      </c>
      <c r="G40" s="26" t="s">
        <v>295</v>
      </c>
      <c r="H40" s="26" t="s">
        <v>300</v>
      </c>
      <c r="I40" s="25" t="s">
        <v>355</v>
      </c>
      <c r="J40">
        <f>IFERROR(VLOOKUP(F40,[1]Flipkey_US!$E:$F,2,0),0)</f>
        <v>3413</v>
      </c>
      <c r="K40">
        <v>3280</v>
      </c>
      <c r="L40" s="49">
        <f t="shared" si="0"/>
        <v>133</v>
      </c>
    </row>
    <row r="41" spans="1:12">
      <c r="A41" t="s">
        <v>675</v>
      </c>
      <c r="B41" s="39">
        <v>28</v>
      </c>
      <c r="C41" s="39" t="s">
        <v>682</v>
      </c>
      <c r="D41" s="39">
        <v>2018</v>
      </c>
      <c r="E41" s="25" t="s">
        <v>341</v>
      </c>
      <c r="F41" s="31" t="s">
        <v>210</v>
      </c>
      <c r="G41" s="26" t="s">
        <v>295</v>
      </c>
      <c r="H41" s="26" t="s">
        <v>300</v>
      </c>
      <c r="I41" s="25" t="s">
        <v>355</v>
      </c>
      <c r="J41">
        <f>IFERROR(VLOOKUP(F41,[1]Flipkey_US!$E:$F,2,0),0)</f>
        <v>9738</v>
      </c>
      <c r="K41">
        <v>9322</v>
      </c>
      <c r="L41" s="49">
        <f t="shared" si="0"/>
        <v>416</v>
      </c>
    </row>
    <row r="42" spans="1:12">
      <c r="A42" t="s">
        <v>675</v>
      </c>
      <c r="B42" s="39">
        <v>28</v>
      </c>
      <c r="C42" s="39" t="s">
        <v>682</v>
      </c>
      <c r="D42" s="39">
        <v>2018</v>
      </c>
      <c r="E42" s="25" t="s">
        <v>342</v>
      </c>
      <c r="F42" s="31" t="s">
        <v>215</v>
      </c>
      <c r="G42" s="26" t="s">
        <v>295</v>
      </c>
      <c r="H42" s="26" t="s">
        <v>300</v>
      </c>
      <c r="I42" s="25" t="s">
        <v>355</v>
      </c>
      <c r="J42">
        <f>IFERROR(VLOOKUP(F42,[1]Flipkey_US!$E:$F,2,0),0)</f>
        <v>1180</v>
      </c>
      <c r="K42">
        <v>1145</v>
      </c>
      <c r="L42" s="49">
        <f t="shared" si="0"/>
        <v>35</v>
      </c>
    </row>
    <row r="43" spans="1:12">
      <c r="A43" t="s">
        <v>675</v>
      </c>
      <c r="B43" s="39">
        <v>28</v>
      </c>
      <c r="C43" s="39" t="s">
        <v>682</v>
      </c>
      <c r="D43" s="39">
        <v>2018</v>
      </c>
      <c r="E43" s="25" t="s">
        <v>344</v>
      </c>
      <c r="F43" s="31" t="s">
        <v>231</v>
      </c>
      <c r="G43" s="26" t="s">
        <v>295</v>
      </c>
      <c r="H43" s="26" t="s">
        <v>300</v>
      </c>
      <c r="I43" s="25" t="s">
        <v>355</v>
      </c>
      <c r="J43">
        <f>IFERROR(VLOOKUP(F43,[1]Flipkey_US!$E:$F,2,0),0)</f>
        <v>1126</v>
      </c>
      <c r="K43">
        <v>1105</v>
      </c>
      <c r="L43" s="49">
        <f t="shared" si="0"/>
        <v>21</v>
      </c>
    </row>
    <row r="44" spans="1:12">
      <c r="A44" t="s">
        <v>675</v>
      </c>
      <c r="B44" s="39">
        <v>28</v>
      </c>
      <c r="C44" s="39" t="s">
        <v>682</v>
      </c>
      <c r="D44" s="39">
        <v>2018</v>
      </c>
      <c r="E44" s="25" t="s">
        <v>345</v>
      </c>
      <c r="F44" s="31" t="s">
        <v>234</v>
      </c>
      <c r="G44" s="26" t="s">
        <v>295</v>
      </c>
      <c r="H44" s="26" t="s">
        <v>300</v>
      </c>
      <c r="I44" s="25" t="s">
        <v>355</v>
      </c>
      <c r="J44">
        <f>IFERROR(VLOOKUP(F44,[1]Flipkey_US!$E:$F,2,0),0)</f>
        <v>1289</v>
      </c>
      <c r="K44">
        <v>1268</v>
      </c>
      <c r="L44" s="49">
        <f t="shared" si="0"/>
        <v>21</v>
      </c>
    </row>
    <row r="45" spans="1:12">
      <c r="A45" t="s">
        <v>675</v>
      </c>
      <c r="B45" s="39">
        <v>28</v>
      </c>
      <c r="C45" s="39" t="s">
        <v>682</v>
      </c>
      <c r="D45" s="39">
        <v>2018</v>
      </c>
      <c r="E45" s="25" t="s">
        <v>343</v>
      </c>
      <c r="F45" s="31" t="s">
        <v>229</v>
      </c>
      <c r="G45" s="26" t="s">
        <v>295</v>
      </c>
      <c r="H45" s="26" t="s">
        <v>300</v>
      </c>
      <c r="I45" s="25" t="s">
        <v>355</v>
      </c>
      <c r="J45">
        <f>IFERROR(VLOOKUP(F45,[1]Flipkey_US!$E:$F,2,0),0)</f>
        <v>1042</v>
      </c>
      <c r="K45">
        <v>1034</v>
      </c>
      <c r="L45" s="49">
        <f t="shared" si="0"/>
        <v>8</v>
      </c>
    </row>
    <row r="46" spans="1:12">
      <c r="A46" t="s">
        <v>675</v>
      </c>
      <c r="B46" s="39">
        <v>28</v>
      </c>
      <c r="C46" s="39" t="s">
        <v>682</v>
      </c>
      <c r="D46" s="39">
        <v>2018</v>
      </c>
      <c r="E46" s="25" t="s">
        <v>346</v>
      </c>
      <c r="F46" s="31" t="s">
        <v>247</v>
      </c>
      <c r="G46" s="26" t="s">
        <v>295</v>
      </c>
      <c r="H46" s="26" t="s">
        <v>300</v>
      </c>
      <c r="I46" s="25" t="s">
        <v>355</v>
      </c>
      <c r="J46">
        <f>IFERROR(VLOOKUP(F46,[1]Flipkey_US!$E:$F,2,0),0)</f>
        <v>3119</v>
      </c>
      <c r="K46">
        <v>3090</v>
      </c>
      <c r="L46" s="49">
        <f t="shared" si="0"/>
        <v>29</v>
      </c>
    </row>
    <row r="47" spans="1:12">
      <c r="A47" t="s">
        <v>675</v>
      </c>
      <c r="B47" s="39">
        <v>28</v>
      </c>
      <c r="C47" s="39" t="s">
        <v>682</v>
      </c>
      <c r="D47" s="39">
        <v>2018</v>
      </c>
      <c r="E47" s="25" t="s">
        <v>347</v>
      </c>
      <c r="F47" s="31" t="s">
        <v>253</v>
      </c>
      <c r="G47" s="26" t="s">
        <v>295</v>
      </c>
      <c r="H47" s="26" t="s">
        <v>300</v>
      </c>
      <c r="I47" s="25" t="s">
        <v>355</v>
      </c>
      <c r="J47">
        <f>IFERROR(VLOOKUP(F47,[1]Flipkey_US!$E:$F,2,0),0)</f>
        <v>709</v>
      </c>
      <c r="K47">
        <v>678</v>
      </c>
      <c r="L47" s="49">
        <f t="shared" si="0"/>
        <v>31</v>
      </c>
    </row>
    <row r="48" spans="1:12">
      <c r="A48" t="s">
        <v>675</v>
      </c>
      <c r="B48" s="39">
        <v>28</v>
      </c>
      <c r="C48" s="39" t="s">
        <v>682</v>
      </c>
      <c r="D48" s="39">
        <v>2018</v>
      </c>
      <c r="E48" s="25" t="s">
        <v>348</v>
      </c>
      <c r="F48" s="31" t="s">
        <v>206</v>
      </c>
      <c r="G48" s="26" t="s">
        <v>296</v>
      </c>
      <c r="H48" s="26" t="s">
        <v>300</v>
      </c>
      <c r="I48" s="25" t="s">
        <v>355</v>
      </c>
      <c r="J48">
        <f>IFERROR(VLOOKUP(F48,[1]Flipkey_US!$E:$F,2,0),0)</f>
        <v>573</v>
      </c>
      <c r="K48">
        <v>559</v>
      </c>
      <c r="L48" s="49">
        <f t="shared" si="0"/>
        <v>14</v>
      </c>
    </row>
    <row r="49" spans="1:12">
      <c r="A49" t="s">
        <v>675</v>
      </c>
      <c r="B49" s="39">
        <v>28</v>
      </c>
      <c r="C49" s="39" t="s">
        <v>682</v>
      </c>
      <c r="D49" s="39">
        <v>2018</v>
      </c>
      <c r="E49" s="25" t="s">
        <v>349</v>
      </c>
      <c r="F49" s="31" t="s">
        <v>209</v>
      </c>
      <c r="G49" s="26" t="s">
        <v>296</v>
      </c>
      <c r="H49" s="26" t="s">
        <v>300</v>
      </c>
      <c r="I49" s="25" t="s">
        <v>355</v>
      </c>
      <c r="J49">
        <f>IFERROR(VLOOKUP(F49,[1]Flipkey_US!$E:$F,2,0),0)</f>
        <v>16386</v>
      </c>
      <c r="K49">
        <v>16263</v>
      </c>
      <c r="L49" s="49">
        <f t="shared" si="0"/>
        <v>123</v>
      </c>
    </row>
    <row r="50" spans="1:12">
      <c r="A50" t="s">
        <v>675</v>
      </c>
      <c r="B50" s="39">
        <v>28</v>
      </c>
      <c r="C50" s="39" t="s">
        <v>682</v>
      </c>
      <c r="D50" s="39">
        <v>2018</v>
      </c>
      <c r="E50" s="25" t="s">
        <v>350</v>
      </c>
      <c r="F50" s="31" t="s">
        <v>214</v>
      </c>
      <c r="G50" s="26" t="s">
        <v>296</v>
      </c>
      <c r="H50" s="26" t="s">
        <v>300</v>
      </c>
      <c r="I50" s="25" t="s">
        <v>355</v>
      </c>
      <c r="J50">
        <f>IFERROR(VLOOKUP(F50,[1]Flipkey_US!$E:$F,2,0),0)</f>
        <v>8557</v>
      </c>
      <c r="K50">
        <v>8447</v>
      </c>
      <c r="L50" s="49">
        <f t="shared" si="0"/>
        <v>110</v>
      </c>
    </row>
    <row r="51" spans="1:12">
      <c r="A51" t="s">
        <v>675</v>
      </c>
      <c r="B51" s="39">
        <v>28</v>
      </c>
      <c r="C51" s="39" t="s">
        <v>682</v>
      </c>
      <c r="D51" s="39">
        <v>2018</v>
      </c>
      <c r="E51" s="25" t="s">
        <v>351</v>
      </c>
      <c r="F51" s="31" t="s">
        <v>240</v>
      </c>
      <c r="G51" s="26" t="s">
        <v>296</v>
      </c>
      <c r="H51" s="26" t="s">
        <v>300</v>
      </c>
      <c r="I51" s="25" t="s">
        <v>355</v>
      </c>
      <c r="J51">
        <f>IFERROR(VLOOKUP(F51,[1]Flipkey_US!$E:$F,2,0),0)</f>
        <v>4025</v>
      </c>
      <c r="K51">
        <v>3959</v>
      </c>
      <c r="L51" s="49">
        <f t="shared" si="0"/>
        <v>66</v>
      </c>
    </row>
    <row r="52" spans="1:12">
      <c r="A52" t="s">
        <v>675</v>
      </c>
      <c r="B52" s="39">
        <v>28</v>
      </c>
      <c r="C52" s="39" t="s">
        <v>682</v>
      </c>
      <c r="D52" s="39">
        <v>2018</v>
      </c>
      <c r="E52" s="25" t="s">
        <v>358</v>
      </c>
      <c r="F52" s="31" t="s">
        <v>357</v>
      </c>
      <c r="G52" s="26" t="s">
        <v>292</v>
      </c>
      <c r="H52" s="26" t="s">
        <v>299</v>
      </c>
      <c r="I52" s="25" t="s">
        <v>355</v>
      </c>
      <c r="J52">
        <f>IFERROR(VLOOKUP(F52,[1]Flipkey_US!$E:$F,2,0),0)</f>
        <v>756</v>
      </c>
      <c r="K52" s="40">
        <v>718</v>
      </c>
      <c r="L52" s="49">
        <f>IF(AND(ISNUMBER(J52),(K52)),J52-K52," ")</f>
        <v>38</v>
      </c>
    </row>
    <row r="53" spans="1:12" ht="15.75" thickBot="1">
      <c r="A53" s="56" t="s">
        <v>675</v>
      </c>
      <c r="B53" s="56">
        <v>28</v>
      </c>
      <c r="C53" s="56" t="s">
        <v>682</v>
      </c>
      <c r="D53" s="56">
        <v>2018</v>
      </c>
      <c r="E53" s="56" t="s">
        <v>331</v>
      </c>
      <c r="F53" s="58" t="s">
        <v>250</v>
      </c>
      <c r="G53" s="57" t="s">
        <v>296</v>
      </c>
      <c r="H53" s="57" t="s">
        <v>300</v>
      </c>
      <c r="I53" s="56" t="s">
        <v>355</v>
      </c>
      <c r="J53" s="55">
        <f>IFERROR(VLOOKUP(F53,[1]Flipkey_US!$E:$F,2,0),0)</f>
        <v>2494</v>
      </c>
      <c r="K53" s="34">
        <v>2448</v>
      </c>
      <c r="L53" s="49">
        <f>IF(AND(ISNUMBER(J53),(K53)),J53-K53,"")</f>
        <v>46</v>
      </c>
    </row>
    <row r="54" spans="1:12" ht="15.75" thickTop="1">
      <c r="L54" s="60"/>
    </row>
    <row r="56" spans="1:12">
      <c r="C56" s="47" t="s">
        <v>288</v>
      </c>
      <c r="D56" s="47" t="s">
        <v>297</v>
      </c>
      <c r="E56" s="32"/>
      <c r="F56" s="32"/>
      <c r="G56" s="32">
        <f t="shared" ref="G56:G64" si="1">SUMIF($G2:$G53,$C56,$J2:$J53)</f>
        <v>11344</v>
      </c>
      <c r="H56" s="32">
        <f>SUMIF($G2:$G53,$C56,$K2:$K53)</f>
        <v>11009</v>
      </c>
      <c r="I56" s="54">
        <f>G56-H56</f>
        <v>335</v>
      </c>
    </row>
    <row r="57" spans="1:12">
      <c r="C57" s="26" t="s">
        <v>289</v>
      </c>
      <c r="D57" s="26" t="s">
        <v>297</v>
      </c>
      <c r="E57" s="27"/>
      <c r="F57" s="27"/>
      <c r="G57" s="27">
        <f t="shared" si="1"/>
        <v>9468</v>
      </c>
      <c r="H57" s="27">
        <f>SUMIF($G2:$G53,$C57,$K2:$K53)</f>
        <v>9473</v>
      </c>
      <c r="I57" s="54">
        <f t="shared" ref="I57:I64" si="2">G57-H57</f>
        <v>-5</v>
      </c>
    </row>
    <row r="58" spans="1:12">
      <c r="C58" s="26" t="s">
        <v>290</v>
      </c>
      <c r="D58" s="26" t="s">
        <v>298</v>
      </c>
      <c r="E58" s="27"/>
      <c r="F58" s="27"/>
      <c r="G58" s="27">
        <f t="shared" si="1"/>
        <v>3472</v>
      </c>
      <c r="H58" s="27">
        <f>SUMIF($G2:$G53,$C58,$K2:$K53)</f>
        <v>3440</v>
      </c>
      <c r="I58" s="54">
        <f t="shared" si="2"/>
        <v>32</v>
      </c>
    </row>
    <row r="59" spans="1:12">
      <c r="C59" s="26" t="s">
        <v>291</v>
      </c>
      <c r="D59" s="26" t="s">
        <v>298</v>
      </c>
      <c r="E59" s="27"/>
      <c r="F59" s="27"/>
      <c r="G59" s="27">
        <f t="shared" si="1"/>
        <v>2626</v>
      </c>
      <c r="H59" s="27">
        <f>SUMIF($G2:$G53,$C59,$K2:$K53)</f>
        <v>2606</v>
      </c>
      <c r="I59" s="54">
        <f t="shared" si="2"/>
        <v>20</v>
      </c>
    </row>
    <row r="60" spans="1:12">
      <c r="C60" s="26" t="s">
        <v>292</v>
      </c>
      <c r="D60" s="26" t="s">
        <v>299</v>
      </c>
      <c r="E60" s="27"/>
      <c r="F60" s="27"/>
      <c r="G60" s="27">
        <f t="shared" si="1"/>
        <v>68053</v>
      </c>
      <c r="H60" s="27">
        <f>SUMIF($C6:$C55,$C60,$F6:$F57)</f>
        <v>0</v>
      </c>
      <c r="I60" s="54">
        <f t="shared" si="2"/>
        <v>68053</v>
      </c>
    </row>
    <row r="61" spans="1:12">
      <c r="C61" s="26" t="s">
        <v>293</v>
      </c>
      <c r="D61" s="26" t="s">
        <v>299</v>
      </c>
      <c r="E61" s="27"/>
      <c r="F61" s="27"/>
      <c r="G61" s="27">
        <f t="shared" si="1"/>
        <v>9565</v>
      </c>
      <c r="H61" s="27">
        <f>SUMIF($G2:$G53,$C61,$K2:$K53)</f>
        <v>9020</v>
      </c>
      <c r="I61" s="54">
        <f t="shared" si="2"/>
        <v>545</v>
      </c>
    </row>
    <row r="62" spans="1:12">
      <c r="C62" s="26" t="s">
        <v>294</v>
      </c>
      <c r="D62" s="26" t="s">
        <v>299</v>
      </c>
      <c r="E62" s="27"/>
      <c r="F62" s="27"/>
      <c r="G62" s="27">
        <f t="shared" si="1"/>
        <v>8374</v>
      </c>
      <c r="H62" s="27">
        <f>SUMIF($G2:$G53,$C62,$K2:$K53)</f>
        <v>8078</v>
      </c>
      <c r="I62" s="54">
        <f t="shared" si="2"/>
        <v>296</v>
      </c>
    </row>
    <row r="63" spans="1:12">
      <c r="C63" s="26" t="s">
        <v>295</v>
      </c>
      <c r="D63" s="26" t="s">
        <v>300</v>
      </c>
      <c r="E63" s="27"/>
      <c r="F63" s="27"/>
      <c r="G63" s="27">
        <f t="shared" si="1"/>
        <v>21616</v>
      </c>
      <c r="H63" s="27">
        <f>SUMIF($G2:$G53,$C63,$K2:$K53)</f>
        <v>20922</v>
      </c>
      <c r="I63" s="54">
        <f t="shared" si="2"/>
        <v>694</v>
      </c>
    </row>
    <row r="64" spans="1:12">
      <c r="C64" s="26" t="s">
        <v>296</v>
      </c>
      <c r="D64" s="26" t="s">
        <v>300</v>
      </c>
      <c r="E64" s="27"/>
      <c r="F64" s="27"/>
      <c r="G64" s="27">
        <f t="shared" si="1"/>
        <v>32035</v>
      </c>
      <c r="H64" s="27">
        <f>SUMIF($G2:$G53,$C64,$K2:$K53)</f>
        <v>31676</v>
      </c>
      <c r="I64" s="54">
        <f t="shared" si="2"/>
        <v>359</v>
      </c>
    </row>
    <row r="65" spans="1:12">
      <c r="C65" s="31"/>
      <c r="D65" s="53"/>
      <c r="E65" s="27"/>
      <c r="F65" s="27"/>
      <c r="H65" s="27"/>
      <c r="I65" s="36"/>
    </row>
    <row r="66" spans="1:12">
      <c r="C66" s="26" t="s">
        <v>297</v>
      </c>
      <c r="D66" s="26"/>
      <c r="E66" s="27"/>
      <c r="F66" s="27"/>
      <c r="G66">
        <f>SUM(G56:G57)</f>
        <v>20812</v>
      </c>
      <c r="H66" s="27">
        <f>SUM(H56:H57)</f>
        <v>20482</v>
      </c>
      <c r="I66" s="54">
        <f>G66-H66</f>
        <v>330</v>
      </c>
    </row>
    <row r="67" spans="1:12">
      <c r="C67" s="26" t="s">
        <v>298</v>
      </c>
      <c r="D67" s="26"/>
      <c r="E67" s="27"/>
      <c r="F67" s="27"/>
      <c r="G67">
        <f>SUM(G58:G59)</f>
        <v>6098</v>
      </c>
      <c r="H67" s="27">
        <f>SUM(H58:H59)</f>
        <v>6046</v>
      </c>
      <c r="I67" s="54">
        <f>G67-H67</f>
        <v>52</v>
      </c>
    </row>
    <row r="68" spans="1:12">
      <c r="C68" s="26" t="s">
        <v>299</v>
      </c>
      <c r="D68" s="26"/>
      <c r="E68" s="27"/>
      <c r="F68" s="27"/>
      <c r="G68">
        <f>SUM(G60:G62)</f>
        <v>85992</v>
      </c>
      <c r="H68" s="27">
        <f>SUM(H60:H62)</f>
        <v>17098</v>
      </c>
      <c r="I68" s="54">
        <f>G68-H68</f>
        <v>68894</v>
      </c>
    </row>
    <row r="69" spans="1:12">
      <c r="C69" s="26" t="s">
        <v>300</v>
      </c>
      <c r="D69" s="26"/>
      <c r="E69" s="27"/>
      <c r="F69" s="27"/>
      <c r="G69">
        <f>SUM(G63:G64)</f>
        <v>53651</v>
      </c>
      <c r="H69" s="27">
        <f>SUM(H63:H64)</f>
        <v>52598</v>
      </c>
      <c r="I69" s="54">
        <f>G69-H69</f>
        <v>1053</v>
      </c>
    </row>
    <row r="70" spans="1:12">
      <c r="C70" s="28"/>
      <c r="D70" s="53"/>
      <c r="E70" s="27"/>
      <c r="F70" s="27"/>
      <c r="H70" s="27"/>
      <c r="I70" s="36"/>
    </row>
    <row r="71" spans="1:12" ht="15.75" thickBot="1">
      <c r="C71" s="37" t="s">
        <v>258</v>
      </c>
      <c r="D71" s="44"/>
      <c r="E71" s="44"/>
      <c r="F71" s="44"/>
      <c r="G71" s="35">
        <f>SUM(G66:G69)</f>
        <v>166553</v>
      </c>
      <c r="H71" s="35">
        <f>SUM(H66:H69)</f>
        <v>96224</v>
      </c>
      <c r="I71" s="35">
        <f>G71-H71</f>
        <v>70329</v>
      </c>
    </row>
    <row r="72" spans="1:12" ht="16.5" thickTop="1" thickBot="1">
      <c r="C72" s="34"/>
      <c r="D72" s="34"/>
      <c r="E72" s="34"/>
      <c r="F72" s="34"/>
      <c r="G72" s="34"/>
      <c r="H72" s="34"/>
      <c r="I72" s="34"/>
    </row>
    <row r="73" spans="1:12" ht="15.75" thickTop="1"/>
    <row r="75" spans="1:12">
      <c r="A75" s="43" t="s">
        <v>680</v>
      </c>
      <c r="B75" s="43" t="s">
        <v>679</v>
      </c>
      <c r="C75" s="43" t="s">
        <v>678</v>
      </c>
      <c r="D75" s="43" t="s">
        <v>677</v>
      </c>
      <c r="E75" s="43" t="s">
        <v>302</v>
      </c>
      <c r="F75" s="52" t="s">
        <v>254</v>
      </c>
      <c r="G75" s="51" t="s">
        <v>256</v>
      </c>
      <c r="H75" s="51" t="s">
        <v>257</v>
      </c>
      <c r="I75" s="51"/>
      <c r="J75" s="43" t="s">
        <v>669</v>
      </c>
      <c r="K75" s="42" t="s">
        <v>670</v>
      </c>
      <c r="L75" s="42" t="s">
        <v>671</v>
      </c>
    </row>
    <row r="76" spans="1:12">
      <c r="A76" t="s">
        <v>675</v>
      </c>
      <c r="B76" s="39">
        <v>26</v>
      </c>
      <c r="C76" s="39" t="s">
        <v>674</v>
      </c>
      <c r="D76" s="39">
        <v>2018</v>
      </c>
      <c r="E76" s="25" t="s">
        <v>360</v>
      </c>
      <c r="F76" s="27" t="s">
        <v>56</v>
      </c>
      <c r="G76" s="26" t="s">
        <v>280</v>
      </c>
      <c r="H76" s="26" t="s">
        <v>262</v>
      </c>
      <c r="I76" s="26"/>
      <c r="J76">
        <v>74</v>
      </c>
      <c r="K76">
        <v>74</v>
      </c>
      <c r="L76" s="49">
        <v>0</v>
      </c>
    </row>
    <row r="77" spans="1:12">
      <c r="A77" t="s">
        <v>675</v>
      </c>
      <c r="B77" s="39">
        <v>26</v>
      </c>
      <c r="C77" s="39" t="s">
        <v>674</v>
      </c>
      <c r="D77" s="39">
        <v>2018</v>
      </c>
      <c r="E77" s="25" t="s">
        <v>361</v>
      </c>
      <c r="F77" s="27" t="s">
        <v>189</v>
      </c>
      <c r="G77" s="26" t="s">
        <v>280</v>
      </c>
      <c r="H77" s="26" t="s">
        <v>262</v>
      </c>
      <c r="I77" s="26"/>
      <c r="J77">
        <v>320</v>
      </c>
      <c r="K77">
        <v>301</v>
      </c>
      <c r="L77" s="49">
        <v>19</v>
      </c>
    </row>
    <row r="78" spans="1:12">
      <c r="A78" t="s">
        <v>675</v>
      </c>
      <c r="B78" s="39">
        <v>26</v>
      </c>
      <c r="C78" s="39" t="s">
        <v>674</v>
      </c>
      <c r="D78" s="39">
        <v>2018</v>
      </c>
      <c r="E78" s="25" t="s">
        <v>362</v>
      </c>
      <c r="F78" s="27" t="s">
        <v>94</v>
      </c>
      <c r="G78" s="26" t="s">
        <v>280</v>
      </c>
      <c r="H78" s="26" t="s">
        <v>262</v>
      </c>
      <c r="I78" s="26"/>
      <c r="J78">
        <v>900</v>
      </c>
      <c r="K78">
        <v>879</v>
      </c>
      <c r="L78" s="49">
        <v>21</v>
      </c>
    </row>
    <row r="79" spans="1:12">
      <c r="A79" t="s">
        <v>675</v>
      </c>
      <c r="B79" s="39">
        <v>26</v>
      </c>
      <c r="C79" s="39" t="s">
        <v>674</v>
      </c>
      <c r="D79" s="39">
        <v>2018</v>
      </c>
      <c r="E79" s="25" t="s">
        <v>363</v>
      </c>
      <c r="F79" s="27" t="s">
        <v>191</v>
      </c>
      <c r="G79" s="26" t="s">
        <v>280</v>
      </c>
      <c r="H79" s="26" t="s">
        <v>262</v>
      </c>
      <c r="I79" s="26"/>
      <c r="J79">
        <v>135</v>
      </c>
      <c r="K79">
        <v>130</v>
      </c>
      <c r="L79" s="49">
        <v>5</v>
      </c>
    </row>
    <row r="80" spans="1:12">
      <c r="A80" t="s">
        <v>675</v>
      </c>
      <c r="B80" s="39">
        <v>26</v>
      </c>
      <c r="C80" s="39" t="s">
        <v>674</v>
      </c>
      <c r="D80" s="39">
        <v>2018</v>
      </c>
      <c r="E80" s="25" t="s">
        <v>364</v>
      </c>
      <c r="F80" s="27" t="s">
        <v>132</v>
      </c>
      <c r="G80" s="26" t="s">
        <v>280</v>
      </c>
      <c r="H80" s="26" t="s">
        <v>262</v>
      </c>
      <c r="I80" s="26"/>
      <c r="J80">
        <v>116</v>
      </c>
      <c r="K80">
        <v>115</v>
      </c>
      <c r="L80" s="49">
        <v>1</v>
      </c>
    </row>
    <row r="81" spans="1:12">
      <c r="A81" t="s">
        <v>675</v>
      </c>
      <c r="B81" s="39">
        <v>26</v>
      </c>
      <c r="C81" s="39" t="s">
        <v>674</v>
      </c>
      <c r="D81" s="39">
        <v>2018</v>
      </c>
      <c r="E81" s="25" t="s">
        <v>365</v>
      </c>
      <c r="F81" s="27" t="s">
        <v>117</v>
      </c>
      <c r="G81" s="26" t="s">
        <v>280</v>
      </c>
      <c r="H81" s="26" t="s">
        <v>262</v>
      </c>
      <c r="I81" s="26"/>
      <c r="J81">
        <v>171</v>
      </c>
      <c r="K81">
        <v>166</v>
      </c>
      <c r="L81" s="49">
        <v>5</v>
      </c>
    </row>
    <row r="82" spans="1:12">
      <c r="A82" t="s">
        <v>675</v>
      </c>
      <c r="B82" s="39">
        <v>26</v>
      </c>
      <c r="C82" s="39" t="s">
        <v>674</v>
      </c>
      <c r="D82" s="39">
        <v>2018</v>
      </c>
      <c r="E82" s="25" t="s">
        <v>366</v>
      </c>
      <c r="F82" s="27" t="s">
        <v>129</v>
      </c>
      <c r="G82" s="26" t="s">
        <v>280</v>
      </c>
      <c r="H82" s="26" t="s">
        <v>262</v>
      </c>
      <c r="I82" s="26"/>
      <c r="J82">
        <v>17</v>
      </c>
      <c r="K82">
        <v>17</v>
      </c>
      <c r="L82" s="49">
        <v>0</v>
      </c>
    </row>
    <row r="83" spans="1:12">
      <c r="A83" t="s">
        <v>675</v>
      </c>
      <c r="B83" s="39">
        <v>26</v>
      </c>
      <c r="C83" s="39" t="s">
        <v>674</v>
      </c>
      <c r="D83" s="39">
        <v>2018</v>
      </c>
      <c r="E83" s="25" t="s">
        <v>367</v>
      </c>
      <c r="F83" s="27" t="s">
        <v>203</v>
      </c>
      <c r="G83" s="26" t="s">
        <v>280</v>
      </c>
      <c r="H83" s="26" t="s">
        <v>262</v>
      </c>
      <c r="I83" s="26"/>
      <c r="J83">
        <v>37</v>
      </c>
      <c r="K83">
        <v>35</v>
      </c>
      <c r="L83" s="49">
        <v>2</v>
      </c>
    </row>
    <row r="84" spans="1:12">
      <c r="A84" t="s">
        <v>675</v>
      </c>
      <c r="B84" s="39">
        <v>26</v>
      </c>
      <c r="C84" s="39" t="s">
        <v>674</v>
      </c>
      <c r="D84" s="39">
        <v>2018</v>
      </c>
      <c r="E84" s="25" t="s">
        <v>368</v>
      </c>
      <c r="F84" s="27" t="s">
        <v>204</v>
      </c>
      <c r="G84" s="26" t="s">
        <v>280</v>
      </c>
      <c r="H84" s="26" t="s">
        <v>262</v>
      </c>
      <c r="I84" s="26"/>
      <c r="J84">
        <v>147</v>
      </c>
      <c r="K84">
        <v>155</v>
      </c>
      <c r="L84" s="49">
        <v>-8</v>
      </c>
    </row>
    <row r="85" spans="1:12">
      <c r="A85" t="s">
        <v>675</v>
      </c>
      <c r="B85" s="39">
        <v>26</v>
      </c>
      <c r="C85" s="39" t="s">
        <v>674</v>
      </c>
      <c r="D85" s="39">
        <v>2018</v>
      </c>
      <c r="E85" s="25" t="s">
        <v>369</v>
      </c>
      <c r="F85" s="27" t="s">
        <v>173</v>
      </c>
      <c r="G85" s="26" t="s">
        <v>280</v>
      </c>
      <c r="H85" s="26" t="s">
        <v>262</v>
      </c>
      <c r="I85" s="26"/>
      <c r="J85">
        <v>2</v>
      </c>
      <c r="K85">
        <v>2</v>
      </c>
      <c r="L85" s="49">
        <v>0</v>
      </c>
    </row>
    <row r="86" spans="1:12">
      <c r="A86" t="s">
        <v>675</v>
      </c>
      <c r="B86" s="39">
        <v>26</v>
      </c>
      <c r="C86" s="39" t="s">
        <v>674</v>
      </c>
      <c r="D86" s="39">
        <v>2018</v>
      </c>
      <c r="E86" s="25" t="s">
        <v>370</v>
      </c>
      <c r="F86" s="27" t="s">
        <v>162</v>
      </c>
      <c r="G86" s="26" t="s">
        <v>280</v>
      </c>
      <c r="H86" s="26" t="s">
        <v>262</v>
      </c>
      <c r="I86" s="26"/>
      <c r="J86">
        <v>35</v>
      </c>
      <c r="K86">
        <v>35</v>
      </c>
      <c r="L86" s="49">
        <v>0</v>
      </c>
    </row>
    <row r="87" spans="1:12">
      <c r="A87" t="s">
        <v>675</v>
      </c>
      <c r="B87" s="39">
        <v>26</v>
      </c>
      <c r="C87" s="39" t="s">
        <v>674</v>
      </c>
      <c r="D87" s="39">
        <v>2018</v>
      </c>
      <c r="E87" s="25" t="s">
        <v>371</v>
      </c>
      <c r="F87" s="27" t="s">
        <v>19</v>
      </c>
      <c r="G87" s="26" t="s">
        <v>280</v>
      </c>
      <c r="H87" s="26" t="s">
        <v>262</v>
      </c>
      <c r="I87" s="26"/>
      <c r="J87">
        <v>5</v>
      </c>
      <c r="K87">
        <v>5</v>
      </c>
      <c r="L87" s="49">
        <v>0</v>
      </c>
    </row>
    <row r="88" spans="1:12">
      <c r="A88" t="s">
        <v>675</v>
      </c>
      <c r="B88" s="39">
        <v>26</v>
      </c>
      <c r="C88" s="39" t="s">
        <v>674</v>
      </c>
      <c r="D88" s="39">
        <v>2018</v>
      </c>
      <c r="E88" s="25" t="s">
        <v>372</v>
      </c>
      <c r="F88" s="27" t="s">
        <v>54</v>
      </c>
      <c r="G88" s="26" t="s">
        <v>280</v>
      </c>
      <c r="H88" s="26" t="s">
        <v>262</v>
      </c>
      <c r="I88" s="26"/>
      <c r="J88">
        <v>1</v>
      </c>
      <c r="K88">
        <v>1</v>
      </c>
      <c r="L88" s="49">
        <v>0</v>
      </c>
    </row>
    <row r="89" spans="1:12">
      <c r="A89" t="s">
        <v>675</v>
      </c>
      <c r="B89" s="39">
        <v>26</v>
      </c>
      <c r="C89" s="39" t="s">
        <v>674</v>
      </c>
      <c r="D89" s="39">
        <v>2018</v>
      </c>
      <c r="E89" s="25" t="s">
        <v>373</v>
      </c>
      <c r="F89" s="27" t="s">
        <v>127</v>
      </c>
      <c r="G89" s="26" t="s">
        <v>280</v>
      </c>
      <c r="H89" s="26" t="s">
        <v>262</v>
      </c>
      <c r="I89" s="26"/>
      <c r="J89">
        <v>1203</v>
      </c>
      <c r="K89">
        <v>1174</v>
      </c>
      <c r="L89" s="49">
        <v>29</v>
      </c>
    </row>
    <row r="90" spans="1:12">
      <c r="A90" t="s">
        <v>675</v>
      </c>
      <c r="B90" s="39">
        <v>26</v>
      </c>
      <c r="C90" s="39" t="s">
        <v>674</v>
      </c>
      <c r="D90" s="39">
        <v>2018</v>
      </c>
      <c r="E90" s="25" t="s">
        <v>374</v>
      </c>
      <c r="F90" s="27" t="s">
        <v>46</v>
      </c>
      <c r="G90" s="26" t="s">
        <v>280</v>
      </c>
      <c r="H90" s="26" t="s">
        <v>262</v>
      </c>
      <c r="I90" s="26"/>
      <c r="J90" t="s">
        <v>681</v>
      </c>
      <c r="K90" t="s">
        <v>681</v>
      </c>
      <c r="L90" s="49" t="s">
        <v>683</v>
      </c>
    </row>
    <row r="91" spans="1:12">
      <c r="A91" t="s">
        <v>675</v>
      </c>
      <c r="B91" s="39">
        <v>26</v>
      </c>
      <c r="C91" s="39" t="s">
        <v>674</v>
      </c>
      <c r="D91" s="39">
        <v>2018</v>
      </c>
      <c r="E91" s="25" t="s">
        <v>375</v>
      </c>
      <c r="F91" s="27" t="s">
        <v>97</v>
      </c>
      <c r="G91" s="26" t="s">
        <v>280</v>
      </c>
      <c r="H91" s="26" t="s">
        <v>262</v>
      </c>
      <c r="I91" s="26"/>
      <c r="J91">
        <v>3</v>
      </c>
      <c r="K91">
        <v>3</v>
      </c>
      <c r="L91" s="49">
        <v>0</v>
      </c>
    </row>
    <row r="92" spans="1:12">
      <c r="A92" t="s">
        <v>675</v>
      </c>
      <c r="B92" s="39">
        <v>26</v>
      </c>
      <c r="C92" s="39" t="s">
        <v>674</v>
      </c>
      <c r="D92" s="39">
        <v>2018</v>
      </c>
      <c r="E92" s="25" t="s">
        <v>376</v>
      </c>
      <c r="F92" s="27" t="s">
        <v>201</v>
      </c>
      <c r="G92" s="26" t="s">
        <v>280</v>
      </c>
      <c r="H92" s="26" t="s">
        <v>262</v>
      </c>
      <c r="I92" s="26"/>
      <c r="J92">
        <v>8</v>
      </c>
      <c r="K92">
        <v>7</v>
      </c>
      <c r="L92" s="49">
        <v>1</v>
      </c>
    </row>
    <row r="93" spans="1:12">
      <c r="A93" t="s">
        <v>675</v>
      </c>
      <c r="B93" s="39">
        <v>26</v>
      </c>
      <c r="C93" s="39" t="s">
        <v>674</v>
      </c>
      <c r="D93" s="39">
        <v>2018</v>
      </c>
      <c r="E93" s="25" t="s">
        <v>377</v>
      </c>
      <c r="F93" s="27" t="s">
        <v>165</v>
      </c>
      <c r="G93" s="26" t="s">
        <v>280</v>
      </c>
      <c r="H93" s="26" t="s">
        <v>262</v>
      </c>
      <c r="I93" s="26"/>
      <c r="J93">
        <v>208</v>
      </c>
      <c r="K93">
        <v>206</v>
      </c>
      <c r="L93" s="49">
        <v>2</v>
      </c>
    </row>
    <row r="94" spans="1:12">
      <c r="A94" t="s">
        <v>675</v>
      </c>
      <c r="B94" s="39">
        <v>26</v>
      </c>
      <c r="C94" s="39" t="s">
        <v>674</v>
      </c>
      <c r="D94" s="39">
        <v>2018</v>
      </c>
      <c r="E94" s="25" t="s">
        <v>378</v>
      </c>
      <c r="F94" s="27" t="s">
        <v>158</v>
      </c>
      <c r="G94" s="26" t="s">
        <v>280</v>
      </c>
      <c r="H94" s="26" t="s">
        <v>262</v>
      </c>
      <c r="I94" s="26"/>
      <c r="J94">
        <v>18343</v>
      </c>
      <c r="K94">
        <v>17173</v>
      </c>
      <c r="L94" s="49">
        <v>1170</v>
      </c>
    </row>
    <row r="95" spans="1:12">
      <c r="A95" t="s">
        <v>675</v>
      </c>
      <c r="B95" s="39">
        <v>26</v>
      </c>
      <c r="C95" s="39" t="s">
        <v>674</v>
      </c>
      <c r="D95" s="39">
        <v>2018</v>
      </c>
      <c r="E95" s="25" t="s">
        <v>379</v>
      </c>
      <c r="F95" s="27" t="s">
        <v>33</v>
      </c>
      <c r="G95" s="26" t="s">
        <v>281</v>
      </c>
      <c r="H95" s="26" t="s">
        <v>262</v>
      </c>
      <c r="I95" s="26"/>
      <c r="J95">
        <v>34</v>
      </c>
      <c r="K95">
        <v>36</v>
      </c>
      <c r="L95" s="49">
        <v>-2</v>
      </c>
    </row>
    <row r="96" spans="1:12">
      <c r="A96" t="s">
        <v>675</v>
      </c>
      <c r="B96" s="39">
        <v>26</v>
      </c>
      <c r="C96" s="39" t="s">
        <v>674</v>
      </c>
      <c r="D96" s="39">
        <v>2018</v>
      </c>
      <c r="E96" s="25" t="s">
        <v>380</v>
      </c>
      <c r="F96" s="27" t="s">
        <v>7</v>
      </c>
      <c r="G96" s="26" t="s">
        <v>281</v>
      </c>
      <c r="H96" s="26" t="s">
        <v>262</v>
      </c>
      <c r="I96" s="26"/>
      <c r="J96">
        <v>83</v>
      </c>
      <c r="K96">
        <v>81</v>
      </c>
      <c r="L96" s="49">
        <v>2</v>
      </c>
    </row>
    <row r="97" spans="1:12">
      <c r="A97" t="s">
        <v>675</v>
      </c>
      <c r="B97" s="39">
        <v>26</v>
      </c>
      <c r="C97" s="39" t="s">
        <v>674</v>
      </c>
      <c r="D97" s="39">
        <v>2018</v>
      </c>
      <c r="E97" s="25" t="s">
        <v>381</v>
      </c>
      <c r="F97" s="27" t="s">
        <v>38</v>
      </c>
      <c r="G97" s="26" t="s">
        <v>281</v>
      </c>
      <c r="H97" s="26" t="s">
        <v>262</v>
      </c>
      <c r="I97" s="26"/>
      <c r="J97">
        <v>120</v>
      </c>
      <c r="K97">
        <v>117</v>
      </c>
      <c r="L97" s="49">
        <v>3</v>
      </c>
    </row>
    <row r="98" spans="1:12">
      <c r="A98" t="s">
        <v>675</v>
      </c>
      <c r="B98" s="39">
        <v>26</v>
      </c>
      <c r="C98" s="39" t="s">
        <v>674</v>
      </c>
      <c r="D98" s="39">
        <v>2018</v>
      </c>
      <c r="E98" s="25" t="s">
        <v>382</v>
      </c>
      <c r="F98" s="27" t="s">
        <v>179</v>
      </c>
      <c r="G98" s="26" t="s">
        <v>281</v>
      </c>
      <c r="H98" s="26" t="s">
        <v>262</v>
      </c>
      <c r="I98" s="26"/>
      <c r="J98">
        <v>333</v>
      </c>
      <c r="K98">
        <v>322</v>
      </c>
      <c r="L98" s="49">
        <v>11</v>
      </c>
    </row>
    <row r="99" spans="1:12">
      <c r="A99" t="s">
        <v>675</v>
      </c>
      <c r="B99" s="39">
        <v>26</v>
      </c>
      <c r="C99" s="39" t="s">
        <v>674</v>
      </c>
      <c r="D99" s="39">
        <v>2018</v>
      </c>
      <c r="E99" s="25" t="s">
        <v>383</v>
      </c>
      <c r="F99" s="27" t="s">
        <v>384</v>
      </c>
      <c r="G99" s="26" t="s">
        <v>281</v>
      </c>
      <c r="H99" s="26" t="s">
        <v>262</v>
      </c>
      <c r="I99" s="26"/>
      <c r="J99" t="s">
        <v>681</v>
      </c>
      <c r="K99" t="s">
        <v>681</v>
      </c>
      <c r="L99" s="49" t="s">
        <v>683</v>
      </c>
    </row>
    <row r="100" spans="1:12">
      <c r="A100" t="s">
        <v>675</v>
      </c>
      <c r="B100" s="39">
        <v>26</v>
      </c>
      <c r="C100" s="39" t="s">
        <v>674</v>
      </c>
      <c r="D100" s="39">
        <v>2018</v>
      </c>
      <c r="E100" s="25" t="s">
        <v>385</v>
      </c>
      <c r="F100" s="27" t="s">
        <v>386</v>
      </c>
      <c r="G100" s="26" t="s">
        <v>281</v>
      </c>
      <c r="H100" s="26" t="s">
        <v>262</v>
      </c>
      <c r="I100" s="26"/>
      <c r="J100">
        <v>1</v>
      </c>
      <c r="K100">
        <v>1</v>
      </c>
      <c r="L100" s="49">
        <v>0</v>
      </c>
    </row>
    <row r="101" spans="1:12">
      <c r="A101" t="s">
        <v>675</v>
      </c>
      <c r="B101" s="39">
        <v>26</v>
      </c>
      <c r="C101" s="39" t="s">
        <v>674</v>
      </c>
      <c r="D101" s="39">
        <v>2018</v>
      </c>
      <c r="E101" s="25" t="s">
        <v>387</v>
      </c>
      <c r="F101" s="27" t="s">
        <v>62</v>
      </c>
      <c r="G101" s="26" t="s">
        <v>281</v>
      </c>
      <c r="H101" s="26" t="s">
        <v>262</v>
      </c>
      <c r="I101" s="26"/>
      <c r="J101">
        <v>5</v>
      </c>
      <c r="K101">
        <v>6</v>
      </c>
      <c r="L101" s="49">
        <v>-1</v>
      </c>
    </row>
    <row r="102" spans="1:12">
      <c r="A102" t="s">
        <v>675</v>
      </c>
      <c r="B102" s="39">
        <v>26</v>
      </c>
      <c r="C102" s="39" t="s">
        <v>674</v>
      </c>
      <c r="D102" s="39">
        <v>2018</v>
      </c>
      <c r="E102" s="25" t="s">
        <v>388</v>
      </c>
      <c r="F102" s="27" t="s">
        <v>73</v>
      </c>
      <c r="G102" s="26" t="s">
        <v>281</v>
      </c>
      <c r="H102" s="26" t="s">
        <v>262</v>
      </c>
      <c r="I102" s="26"/>
      <c r="J102" t="s">
        <v>681</v>
      </c>
      <c r="K102" t="s">
        <v>681</v>
      </c>
      <c r="L102" s="49" t="s">
        <v>683</v>
      </c>
    </row>
    <row r="103" spans="1:12">
      <c r="A103" t="s">
        <v>675</v>
      </c>
      <c r="B103" s="39">
        <v>26</v>
      </c>
      <c r="C103" s="39" t="s">
        <v>674</v>
      </c>
      <c r="D103" s="39">
        <v>2018</v>
      </c>
      <c r="E103" s="25" t="s">
        <v>389</v>
      </c>
      <c r="F103" s="27" t="s">
        <v>390</v>
      </c>
      <c r="G103" s="26" t="s">
        <v>281</v>
      </c>
      <c r="H103" s="26" t="s">
        <v>262</v>
      </c>
      <c r="I103" s="26"/>
      <c r="J103">
        <v>9</v>
      </c>
      <c r="K103">
        <v>12</v>
      </c>
      <c r="L103" s="49">
        <v>-3</v>
      </c>
    </row>
    <row r="104" spans="1:12">
      <c r="A104" t="s">
        <v>675</v>
      </c>
      <c r="B104" s="39">
        <v>26</v>
      </c>
      <c r="C104" s="39" t="s">
        <v>674</v>
      </c>
      <c r="D104" s="39">
        <v>2018</v>
      </c>
      <c r="E104" s="25" t="s">
        <v>391</v>
      </c>
      <c r="F104" s="27" t="s">
        <v>53</v>
      </c>
      <c r="G104" s="26" t="s">
        <v>282</v>
      </c>
      <c r="H104" s="26" t="s">
        <v>262</v>
      </c>
      <c r="I104" s="26"/>
      <c r="J104">
        <v>660</v>
      </c>
      <c r="K104">
        <v>647</v>
      </c>
      <c r="L104" s="49">
        <v>13</v>
      </c>
    </row>
    <row r="105" spans="1:12">
      <c r="A105" t="s">
        <v>675</v>
      </c>
      <c r="B105" s="39">
        <v>26</v>
      </c>
      <c r="C105" s="39" t="s">
        <v>674</v>
      </c>
      <c r="D105" s="39">
        <v>2018</v>
      </c>
      <c r="E105" s="25" t="s">
        <v>392</v>
      </c>
      <c r="F105" s="27" t="s">
        <v>50</v>
      </c>
      <c r="G105" s="26" t="s">
        <v>282</v>
      </c>
      <c r="H105" s="26" t="s">
        <v>262</v>
      </c>
      <c r="I105" s="26"/>
      <c r="J105">
        <v>59</v>
      </c>
      <c r="K105">
        <v>56</v>
      </c>
      <c r="L105" s="49">
        <v>3</v>
      </c>
    </row>
    <row r="106" spans="1:12">
      <c r="A106" t="s">
        <v>675</v>
      </c>
      <c r="B106" s="39">
        <v>26</v>
      </c>
      <c r="C106" s="39" t="s">
        <v>674</v>
      </c>
      <c r="D106" s="39">
        <v>2018</v>
      </c>
      <c r="E106" s="25" t="s">
        <v>393</v>
      </c>
      <c r="F106" s="27" t="s">
        <v>394</v>
      </c>
      <c r="G106" s="26" t="s">
        <v>282</v>
      </c>
      <c r="H106" s="26" t="s">
        <v>262</v>
      </c>
      <c r="I106" s="26"/>
      <c r="J106" t="s">
        <v>681</v>
      </c>
      <c r="K106" t="s">
        <v>681</v>
      </c>
      <c r="L106" s="49" t="s">
        <v>683</v>
      </c>
    </row>
    <row r="107" spans="1:12">
      <c r="A107" t="s">
        <v>675</v>
      </c>
      <c r="B107" s="39">
        <v>26</v>
      </c>
      <c r="C107" s="39" t="s">
        <v>674</v>
      </c>
      <c r="D107" s="39">
        <v>2018</v>
      </c>
      <c r="E107" s="25" t="s">
        <v>395</v>
      </c>
      <c r="F107" s="27" t="s">
        <v>112</v>
      </c>
      <c r="G107" s="26" t="s">
        <v>282</v>
      </c>
      <c r="H107" s="26" t="s">
        <v>262</v>
      </c>
      <c r="I107" s="26"/>
      <c r="J107">
        <v>2690</v>
      </c>
      <c r="K107">
        <v>2664</v>
      </c>
      <c r="L107" s="49">
        <v>26</v>
      </c>
    </row>
    <row r="108" spans="1:12">
      <c r="A108" t="s">
        <v>675</v>
      </c>
      <c r="B108" s="39">
        <v>26</v>
      </c>
      <c r="C108" s="39" t="s">
        <v>674</v>
      </c>
      <c r="D108" s="39">
        <v>2018</v>
      </c>
      <c r="E108" s="25" t="s">
        <v>396</v>
      </c>
      <c r="F108" s="27" t="s">
        <v>185</v>
      </c>
      <c r="G108" s="26" t="s">
        <v>282</v>
      </c>
      <c r="H108" s="26" t="s">
        <v>262</v>
      </c>
      <c r="I108" s="26"/>
      <c r="J108">
        <v>34</v>
      </c>
      <c r="K108">
        <v>34</v>
      </c>
      <c r="L108" s="49">
        <v>0</v>
      </c>
    </row>
    <row r="109" spans="1:12">
      <c r="A109" t="s">
        <v>675</v>
      </c>
      <c r="B109" s="39">
        <v>26</v>
      </c>
      <c r="C109" s="39" t="s">
        <v>674</v>
      </c>
      <c r="D109" s="39">
        <v>2018</v>
      </c>
      <c r="E109" s="25" t="s">
        <v>397</v>
      </c>
      <c r="F109" s="27" t="s">
        <v>111</v>
      </c>
      <c r="G109" s="26" t="s">
        <v>282</v>
      </c>
      <c r="H109" s="26" t="s">
        <v>262</v>
      </c>
      <c r="I109" s="26"/>
      <c r="J109" t="s">
        <v>681</v>
      </c>
      <c r="K109" t="s">
        <v>681</v>
      </c>
      <c r="L109" s="49" t="s">
        <v>683</v>
      </c>
    </row>
    <row r="110" spans="1:12">
      <c r="A110" t="s">
        <v>675</v>
      </c>
      <c r="B110" s="39">
        <v>26</v>
      </c>
      <c r="C110" s="39" t="s">
        <v>674</v>
      </c>
      <c r="D110" s="39">
        <v>2018</v>
      </c>
      <c r="E110" s="25" t="s">
        <v>398</v>
      </c>
      <c r="F110" s="27" t="s">
        <v>399</v>
      </c>
      <c r="G110" s="26" t="s">
        <v>282</v>
      </c>
      <c r="H110" s="26" t="s">
        <v>262</v>
      </c>
      <c r="I110" s="26"/>
      <c r="J110">
        <v>7</v>
      </c>
      <c r="K110">
        <v>6</v>
      </c>
      <c r="L110" s="49">
        <v>1</v>
      </c>
    </row>
    <row r="111" spans="1:12">
      <c r="A111" t="s">
        <v>675</v>
      </c>
      <c r="B111" s="39">
        <v>26</v>
      </c>
      <c r="C111" s="39" t="s">
        <v>674</v>
      </c>
      <c r="D111" s="39">
        <v>2018</v>
      </c>
      <c r="E111" s="25" t="s">
        <v>400</v>
      </c>
      <c r="F111" s="27" t="s">
        <v>202</v>
      </c>
      <c r="G111" s="26" t="s">
        <v>283</v>
      </c>
      <c r="H111" s="26" t="s">
        <v>262</v>
      </c>
      <c r="I111" s="26"/>
      <c r="J111">
        <v>4641</v>
      </c>
      <c r="K111">
        <v>4476</v>
      </c>
      <c r="L111" s="49">
        <v>165</v>
      </c>
    </row>
    <row r="112" spans="1:12">
      <c r="A112" t="s">
        <v>675</v>
      </c>
      <c r="B112" s="39">
        <v>26</v>
      </c>
      <c r="C112" s="39" t="s">
        <v>674</v>
      </c>
      <c r="D112" s="39">
        <v>2018</v>
      </c>
      <c r="E112" s="25" t="s">
        <v>401</v>
      </c>
      <c r="F112" s="27" t="s">
        <v>133</v>
      </c>
      <c r="G112" s="26" t="s">
        <v>283</v>
      </c>
      <c r="H112" s="26" t="s">
        <v>262</v>
      </c>
      <c r="I112" s="26"/>
      <c r="J112">
        <v>47</v>
      </c>
      <c r="K112">
        <v>47</v>
      </c>
      <c r="L112" s="49">
        <v>0</v>
      </c>
    </row>
    <row r="113" spans="1:12">
      <c r="A113" t="s">
        <v>675</v>
      </c>
      <c r="B113" s="39">
        <v>26</v>
      </c>
      <c r="C113" s="39" t="s">
        <v>674</v>
      </c>
      <c r="D113" s="39">
        <v>2018</v>
      </c>
      <c r="E113" s="25" t="s">
        <v>402</v>
      </c>
      <c r="F113" s="27" t="s">
        <v>28</v>
      </c>
      <c r="G113" s="26" t="s">
        <v>283</v>
      </c>
      <c r="H113" s="26" t="s">
        <v>262</v>
      </c>
      <c r="I113" s="26"/>
      <c r="J113">
        <v>51</v>
      </c>
      <c r="K113">
        <v>34</v>
      </c>
      <c r="L113" s="49">
        <v>17</v>
      </c>
    </row>
    <row r="114" spans="1:12">
      <c r="A114" t="s">
        <v>675</v>
      </c>
      <c r="B114" s="39">
        <v>26</v>
      </c>
      <c r="C114" s="39" t="s">
        <v>674</v>
      </c>
      <c r="D114" s="39">
        <v>2018</v>
      </c>
      <c r="E114" s="25" t="s">
        <v>403</v>
      </c>
      <c r="F114" s="27" t="s">
        <v>107</v>
      </c>
      <c r="G114" s="26" t="s">
        <v>283</v>
      </c>
      <c r="H114" s="26" t="s">
        <v>262</v>
      </c>
      <c r="I114" s="26"/>
      <c r="J114">
        <v>2</v>
      </c>
      <c r="K114">
        <v>2</v>
      </c>
      <c r="L114" s="49">
        <v>0</v>
      </c>
    </row>
    <row r="115" spans="1:12">
      <c r="A115" t="s">
        <v>675</v>
      </c>
      <c r="B115" s="39">
        <v>26</v>
      </c>
      <c r="C115" s="39" t="s">
        <v>674</v>
      </c>
      <c r="D115" s="39">
        <v>2018</v>
      </c>
      <c r="E115" s="25" t="s">
        <v>404</v>
      </c>
      <c r="F115" s="27" t="s">
        <v>177</v>
      </c>
      <c r="G115" s="26" t="s">
        <v>283</v>
      </c>
      <c r="H115" s="26" t="s">
        <v>262</v>
      </c>
      <c r="I115" s="26"/>
      <c r="J115">
        <v>8</v>
      </c>
      <c r="K115">
        <v>7</v>
      </c>
      <c r="L115" s="49">
        <v>1</v>
      </c>
    </row>
    <row r="116" spans="1:12">
      <c r="A116" t="s">
        <v>675</v>
      </c>
      <c r="B116" s="39">
        <v>26</v>
      </c>
      <c r="C116" s="39" t="s">
        <v>674</v>
      </c>
      <c r="D116" s="39">
        <v>2018</v>
      </c>
      <c r="E116" s="25" t="s">
        <v>405</v>
      </c>
      <c r="F116" s="27" t="s">
        <v>137</v>
      </c>
      <c r="G116" s="26" t="s">
        <v>284</v>
      </c>
      <c r="H116" s="26" t="s">
        <v>262</v>
      </c>
      <c r="I116" s="26"/>
      <c r="J116">
        <v>177</v>
      </c>
      <c r="K116">
        <v>174</v>
      </c>
      <c r="L116" s="49">
        <v>3</v>
      </c>
    </row>
    <row r="117" spans="1:12">
      <c r="A117" t="s">
        <v>675</v>
      </c>
      <c r="B117" s="39">
        <v>26</v>
      </c>
      <c r="C117" s="39" t="s">
        <v>674</v>
      </c>
      <c r="D117" s="39">
        <v>2018</v>
      </c>
      <c r="E117" s="25" t="s">
        <v>406</v>
      </c>
      <c r="F117" s="27" t="s">
        <v>67</v>
      </c>
      <c r="G117" s="26" t="s">
        <v>284</v>
      </c>
      <c r="H117" s="26" t="s">
        <v>262</v>
      </c>
      <c r="I117" s="26"/>
      <c r="J117">
        <v>218</v>
      </c>
      <c r="K117">
        <v>220</v>
      </c>
      <c r="L117" s="49">
        <v>-2</v>
      </c>
    </row>
    <row r="118" spans="1:12">
      <c r="A118" t="s">
        <v>675</v>
      </c>
      <c r="B118" s="39">
        <v>26</v>
      </c>
      <c r="C118" s="39" t="s">
        <v>674</v>
      </c>
      <c r="D118" s="39">
        <v>2018</v>
      </c>
      <c r="E118" s="25" t="s">
        <v>407</v>
      </c>
      <c r="F118" s="27" t="s">
        <v>35</v>
      </c>
      <c r="G118" s="26" t="s">
        <v>284</v>
      </c>
      <c r="H118" s="26" t="s">
        <v>262</v>
      </c>
      <c r="I118" s="26"/>
      <c r="J118">
        <v>66</v>
      </c>
      <c r="K118">
        <v>57</v>
      </c>
      <c r="L118" s="49">
        <v>9</v>
      </c>
    </row>
    <row r="119" spans="1:12">
      <c r="A119" t="s">
        <v>675</v>
      </c>
      <c r="B119" s="39">
        <v>26</v>
      </c>
      <c r="C119" s="39" t="s">
        <v>674</v>
      </c>
      <c r="D119" s="39">
        <v>2018</v>
      </c>
      <c r="E119" s="25" t="s">
        <v>408</v>
      </c>
      <c r="F119" s="27" t="s">
        <v>135</v>
      </c>
      <c r="G119" s="26" t="s">
        <v>284</v>
      </c>
      <c r="H119" s="26" t="s">
        <v>262</v>
      </c>
      <c r="I119" s="26"/>
      <c r="J119">
        <v>177</v>
      </c>
      <c r="K119">
        <v>174</v>
      </c>
      <c r="L119" s="49">
        <v>3</v>
      </c>
    </row>
    <row r="120" spans="1:12">
      <c r="A120" t="s">
        <v>675</v>
      </c>
      <c r="B120" s="39">
        <v>26</v>
      </c>
      <c r="C120" s="39" t="s">
        <v>674</v>
      </c>
      <c r="D120" s="39">
        <v>2018</v>
      </c>
      <c r="E120" s="25" t="s">
        <v>409</v>
      </c>
      <c r="F120" s="27" t="s">
        <v>16</v>
      </c>
      <c r="G120" s="26" t="s">
        <v>284</v>
      </c>
      <c r="H120" s="26" t="s">
        <v>262</v>
      </c>
      <c r="I120" s="26"/>
      <c r="J120">
        <v>11</v>
      </c>
      <c r="K120">
        <v>9</v>
      </c>
      <c r="L120" s="49">
        <v>2</v>
      </c>
    </row>
    <row r="121" spans="1:12">
      <c r="A121" t="s">
        <v>675</v>
      </c>
      <c r="B121" s="39">
        <v>26</v>
      </c>
      <c r="C121" s="39" t="s">
        <v>674</v>
      </c>
      <c r="D121" s="39">
        <v>2018</v>
      </c>
      <c r="E121" s="25" t="s">
        <v>410</v>
      </c>
      <c r="F121" s="27" t="s">
        <v>119</v>
      </c>
      <c r="G121" s="26" t="s">
        <v>284</v>
      </c>
      <c r="H121" s="26" t="s">
        <v>262</v>
      </c>
      <c r="I121" s="26"/>
      <c r="J121">
        <v>4253</v>
      </c>
      <c r="K121">
        <v>4409</v>
      </c>
      <c r="L121" s="49">
        <v>-156</v>
      </c>
    </row>
    <row r="122" spans="1:12">
      <c r="A122" t="s">
        <v>675</v>
      </c>
      <c r="B122" s="39">
        <v>26</v>
      </c>
      <c r="C122" s="39" t="s">
        <v>674</v>
      </c>
      <c r="D122" s="39">
        <v>2018</v>
      </c>
      <c r="E122" s="25" t="s">
        <v>411</v>
      </c>
      <c r="F122" s="27" t="s">
        <v>172</v>
      </c>
      <c r="G122" s="26" t="s">
        <v>284</v>
      </c>
      <c r="H122" s="26" t="s">
        <v>262</v>
      </c>
      <c r="I122" s="26"/>
      <c r="J122">
        <v>246</v>
      </c>
      <c r="K122">
        <v>247</v>
      </c>
      <c r="L122" s="49">
        <v>-1</v>
      </c>
    </row>
    <row r="123" spans="1:12">
      <c r="A123" t="s">
        <v>675</v>
      </c>
      <c r="B123" s="39">
        <v>26</v>
      </c>
      <c r="C123" s="39" t="s">
        <v>674</v>
      </c>
      <c r="D123" s="39">
        <v>2018</v>
      </c>
      <c r="E123" s="25" t="s">
        <v>412</v>
      </c>
      <c r="F123" s="27" t="s">
        <v>71</v>
      </c>
      <c r="G123" s="26" t="s">
        <v>284</v>
      </c>
      <c r="H123" s="26" t="s">
        <v>262</v>
      </c>
      <c r="I123" s="26"/>
      <c r="J123">
        <v>6</v>
      </c>
      <c r="K123">
        <v>6</v>
      </c>
      <c r="L123" s="49">
        <v>0</v>
      </c>
    </row>
    <row r="124" spans="1:12">
      <c r="A124" t="s">
        <v>675</v>
      </c>
      <c r="B124" s="39">
        <v>26</v>
      </c>
      <c r="C124" s="39" t="s">
        <v>674</v>
      </c>
      <c r="D124" s="39">
        <v>2018</v>
      </c>
      <c r="E124" s="25" t="s">
        <v>413</v>
      </c>
      <c r="F124" s="27" t="s">
        <v>20</v>
      </c>
      <c r="G124" s="26" t="s">
        <v>284</v>
      </c>
      <c r="H124" s="26" t="s">
        <v>262</v>
      </c>
      <c r="I124" s="26"/>
      <c r="J124">
        <v>32</v>
      </c>
      <c r="K124">
        <v>31</v>
      </c>
      <c r="L124" s="49">
        <v>1</v>
      </c>
    </row>
    <row r="125" spans="1:12">
      <c r="A125" t="s">
        <v>675</v>
      </c>
      <c r="B125" s="39">
        <v>26</v>
      </c>
      <c r="C125" s="39" t="s">
        <v>674</v>
      </c>
      <c r="D125" s="39">
        <v>2018</v>
      </c>
      <c r="E125" s="25" t="s">
        <v>414</v>
      </c>
      <c r="F125" s="27" t="s">
        <v>180</v>
      </c>
      <c r="G125" s="26" t="s">
        <v>284</v>
      </c>
      <c r="H125" s="26" t="s">
        <v>262</v>
      </c>
      <c r="I125" s="26"/>
      <c r="J125">
        <v>41</v>
      </c>
      <c r="K125">
        <v>41</v>
      </c>
      <c r="L125" s="49">
        <v>0</v>
      </c>
    </row>
    <row r="126" spans="1:12">
      <c r="A126" t="s">
        <v>675</v>
      </c>
      <c r="B126" s="39">
        <v>26</v>
      </c>
      <c r="C126" s="39" t="s">
        <v>674</v>
      </c>
      <c r="D126" s="39">
        <v>2018</v>
      </c>
      <c r="E126" s="25" t="s">
        <v>415</v>
      </c>
      <c r="F126" s="27" t="s">
        <v>170</v>
      </c>
      <c r="G126" s="26" t="s">
        <v>284</v>
      </c>
      <c r="H126" s="26" t="s">
        <v>262</v>
      </c>
      <c r="I126" s="26"/>
      <c r="J126">
        <v>5</v>
      </c>
      <c r="K126">
        <v>5</v>
      </c>
      <c r="L126" s="49">
        <v>0</v>
      </c>
    </row>
    <row r="127" spans="1:12">
      <c r="A127" t="s">
        <v>675</v>
      </c>
      <c r="B127" s="39">
        <v>26</v>
      </c>
      <c r="C127" s="39" t="s">
        <v>674</v>
      </c>
      <c r="D127" s="39">
        <v>2018</v>
      </c>
      <c r="E127" s="25" t="s">
        <v>416</v>
      </c>
      <c r="F127" s="27" t="s">
        <v>106</v>
      </c>
      <c r="G127" s="26" t="s">
        <v>284</v>
      </c>
      <c r="H127" s="26" t="s">
        <v>262</v>
      </c>
      <c r="I127" s="26"/>
      <c r="J127">
        <v>373</v>
      </c>
      <c r="K127">
        <v>370</v>
      </c>
      <c r="L127" s="49">
        <v>3</v>
      </c>
    </row>
    <row r="128" spans="1:12">
      <c r="A128" t="s">
        <v>675</v>
      </c>
      <c r="B128" s="39">
        <v>26</v>
      </c>
      <c r="C128" s="39" t="s">
        <v>674</v>
      </c>
      <c r="D128" s="39">
        <v>2018</v>
      </c>
      <c r="E128" s="25" t="s">
        <v>417</v>
      </c>
      <c r="F128" s="27" t="s">
        <v>125</v>
      </c>
      <c r="G128" s="26" t="s">
        <v>284</v>
      </c>
      <c r="H128" s="26" t="s">
        <v>262</v>
      </c>
      <c r="I128" s="26"/>
      <c r="J128">
        <v>1</v>
      </c>
      <c r="K128" t="s">
        <v>681</v>
      </c>
      <c r="L128" s="49">
        <v>1</v>
      </c>
    </row>
    <row r="129" spans="1:12">
      <c r="A129" t="s">
        <v>675</v>
      </c>
      <c r="B129" s="39">
        <v>26</v>
      </c>
      <c r="C129" s="39" t="s">
        <v>674</v>
      </c>
      <c r="D129" s="39">
        <v>2018</v>
      </c>
      <c r="E129" s="25" t="s">
        <v>418</v>
      </c>
      <c r="F129" s="27" t="s">
        <v>77</v>
      </c>
      <c r="G129" s="26" t="s">
        <v>284</v>
      </c>
      <c r="H129" s="26" t="s">
        <v>262</v>
      </c>
      <c r="I129" s="26"/>
      <c r="J129">
        <v>6</v>
      </c>
      <c r="K129">
        <v>6</v>
      </c>
      <c r="L129" s="49">
        <v>0</v>
      </c>
    </row>
    <row r="130" spans="1:12">
      <c r="A130" t="s">
        <v>675</v>
      </c>
      <c r="B130" s="39">
        <v>26</v>
      </c>
      <c r="C130" s="39" t="s">
        <v>674</v>
      </c>
      <c r="D130" s="39">
        <v>2018</v>
      </c>
      <c r="E130" s="25" t="s">
        <v>419</v>
      </c>
      <c r="F130" s="27" t="s">
        <v>43</v>
      </c>
      <c r="G130" s="26" t="s">
        <v>284</v>
      </c>
      <c r="H130" s="26" t="s">
        <v>262</v>
      </c>
      <c r="I130" s="26"/>
      <c r="J130">
        <v>373</v>
      </c>
      <c r="K130">
        <v>363</v>
      </c>
      <c r="L130" s="49">
        <v>10</v>
      </c>
    </row>
    <row r="131" spans="1:12">
      <c r="A131" t="s">
        <v>675</v>
      </c>
      <c r="B131" s="39">
        <v>26</v>
      </c>
      <c r="C131" s="39" t="s">
        <v>674</v>
      </c>
      <c r="D131" s="39">
        <v>2018</v>
      </c>
      <c r="E131" s="25" t="s">
        <v>420</v>
      </c>
      <c r="F131" s="27" t="s">
        <v>421</v>
      </c>
      <c r="G131" s="26" t="s">
        <v>284</v>
      </c>
      <c r="H131" s="26" t="s">
        <v>262</v>
      </c>
      <c r="I131" s="26"/>
      <c r="J131">
        <v>1284</v>
      </c>
      <c r="K131">
        <v>1276</v>
      </c>
      <c r="L131" s="49">
        <v>8</v>
      </c>
    </row>
    <row r="132" spans="1:12">
      <c r="A132" t="s">
        <v>675</v>
      </c>
      <c r="B132" s="39">
        <v>26</v>
      </c>
      <c r="C132" s="39" t="s">
        <v>674</v>
      </c>
      <c r="D132" s="39">
        <v>2018</v>
      </c>
      <c r="E132" s="25" t="s">
        <v>422</v>
      </c>
      <c r="F132" s="27" t="s">
        <v>70</v>
      </c>
      <c r="G132" s="26" t="s">
        <v>284</v>
      </c>
      <c r="H132" s="26" t="s">
        <v>262</v>
      </c>
      <c r="I132" s="26"/>
      <c r="J132">
        <v>125</v>
      </c>
      <c r="K132">
        <v>131</v>
      </c>
      <c r="L132" s="49">
        <v>-6</v>
      </c>
    </row>
    <row r="133" spans="1:12">
      <c r="A133" t="s">
        <v>675</v>
      </c>
      <c r="B133" s="39">
        <v>26</v>
      </c>
      <c r="C133" s="39" t="s">
        <v>674</v>
      </c>
      <c r="D133" s="39">
        <v>2018</v>
      </c>
      <c r="E133" s="25" t="s">
        <v>423</v>
      </c>
      <c r="F133" s="27" t="s">
        <v>130</v>
      </c>
      <c r="G133" s="26" t="s">
        <v>265</v>
      </c>
      <c r="H133" s="26" t="s">
        <v>258</v>
      </c>
      <c r="I133" s="26"/>
      <c r="J133">
        <v>12607</v>
      </c>
      <c r="K133">
        <v>12282</v>
      </c>
      <c r="L133" s="49">
        <v>325</v>
      </c>
    </row>
    <row r="134" spans="1:12">
      <c r="A134" t="s">
        <v>675</v>
      </c>
      <c r="B134" s="39">
        <v>26</v>
      </c>
      <c r="C134" s="39" t="s">
        <v>674</v>
      </c>
      <c r="D134" s="39">
        <v>2018</v>
      </c>
      <c r="E134" s="25" t="s">
        <v>424</v>
      </c>
      <c r="F134" s="27" t="s">
        <v>75</v>
      </c>
      <c r="G134" s="26" t="s">
        <v>265</v>
      </c>
      <c r="H134" s="26" t="s">
        <v>258</v>
      </c>
      <c r="I134" s="26"/>
      <c r="J134">
        <v>233</v>
      </c>
      <c r="K134">
        <v>234</v>
      </c>
      <c r="L134" s="49">
        <v>-1</v>
      </c>
    </row>
    <row r="135" spans="1:12">
      <c r="A135" t="s">
        <v>675</v>
      </c>
      <c r="B135" s="39">
        <v>26</v>
      </c>
      <c r="C135" s="39" t="s">
        <v>674</v>
      </c>
      <c r="D135" s="39">
        <v>2018</v>
      </c>
      <c r="E135" s="25" t="s">
        <v>425</v>
      </c>
      <c r="F135" s="27" t="s">
        <v>80</v>
      </c>
      <c r="G135" s="26" t="s">
        <v>265</v>
      </c>
      <c r="H135" s="26" t="s">
        <v>258</v>
      </c>
      <c r="I135" s="26"/>
      <c r="J135">
        <v>419</v>
      </c>
      <c r="K135">
        <v>415</v>
      </c>
      <c r="L135" s="49">
        <v>4</v>
      </c>
    </row>
    <row r="136" spans="1:12">
      <c r="A136" t="s">
        <v>675</v>
      </c>
      <c r="B136" s="39">
        <v>26</v>
      </c>
      <c r="C136" s="39" t="s">
        <v>674</v>
      </c>
      <c r="D136" s="39">
        <v>2018</v>
      </c>
      <c r="E136" s="25" t="s">
        <v>426</v>
      </c>
      <c r="F136" s="27" t="s">
        <v>175</v>
      </c>
      <c r="G136" s="26" t="s">
        <v>265</v>
      </c>
      <c r="H136" s="26" t="s">
        <v>258</v>
      </c>
      <c r="I136" s="26"/>
      <c r="J136">
        <v>77</v>
      </c>
      <c r="K136">
        <v>76</v>
      </c>
      <c r="L136" s="49">
        <v>1</v>
      </c>
    </row>
    <row r="137" spans="1:12">
      <c r="A137" t="s">
        <v>675</v>
      </c>
      <c r="B137" s="39">
        <v>26</v>
      </c>
      <c r="C137" s="39" t="s">
        <v>674</v>
      </c>
      <c r="D137" s="39">
        <v>2018</v>
      </c>
      <c r="E137" s="25" t="s">
        <v>427</v>
      </c>
      <c r="F137" s="27" t="s">
        <v>138</v>
      </c>
      <c r="G137" s="26" t="s">
        <v>265</v>
      </c>
      <c r="H137" s="26" t="s">
        <v>258</v>
      </c>
      <c r="I137" s="26"/>
      <c r="J137">
        <v>390</v>
      </c>
      <c r="K137">
        <v>397</v>
      </c>
      <c r="L137" s="49">
        <v>-7</v>
      </c>
    </row>
    <row r="138" spans="1:12">
      <c r="A138" t="s">
        <v>675</v>
      </c>
      <c r="B138" s="39">
        <v>26</v>
      </c>
      <c r="C138" s="39" t="s">
        <v>674</v>
      </c>
      <c r="D138" s="39">
        <v>2018</v>
      </c>
      <c r="E138" s="25" t="s">
        <v>428</v>
      </c>
      <c r="F138" s="27" t="s">
        <v>41</v>
      </c>
      <c r="G138" s="26" t="s">
        <v>265</v>
      </c>
      <c r="H138" s="26" t="s">
        <v>258</v>
      </c>
      <c r="I138" s="26"/>
      <c r="J138">
        <v>3829</v>
      </c>
      <c r="K138">
        <v>3850</v>
      </c>
      <c r="L138" s="49">
        <v>-21</v>
      </c>
    </row>
    <row r="139" spans="1:12">
      <c r="A139" t="s">
        <v>675</v>
      </c>
      <c r="B139" s="39">
        <v>26</v>
      </c>
      <c r="C139" s="39" t="s">
        <v>674</v>
      </c>
      <c r="D139" s="39">
        <v>2018</v>
      </c>
      <c r="E139" s="25" t="s">
        <v>429</v>
      </c>
      <c r="F139" s="27" t="s">
        <v>146</v>
      </c>
      <c r="G139" s="26" t="s">
        <v>265</v>
      </c>
      <c r="H139" s="26" t="s">
        <v>258</v>
      </c>
      <c r="I139" s="26"/>
      <c r="J139">
        <v>3390</v>
      </c>
      <c r="K139">
        <v>2827</v>
      </c>
      <c r="L139" s="49">
        <v>563</v>
      </c>
    </row>
    <row r="140" spans="1:12">
      <c r="A140" t="s">
        <v>675</v>
      </c>
      <c r="B140" s="39">
        <v>26</v>
      </c>
      <c r="C140" s="39" t="s">
        <v>674</v>
      </c>
      <c r="D140" s="39">
        <v>2018</v>
      </c>
      <c r="E140" s="25" t="s">
        <v>430</v>
      </c>
      <c r="F140" s="27" t="s">
        <v>30</v>
      </c>
      <c r="G140" s="26" t="s">
        <v>265</v>
      </c>
      <c r="H140" s="26" t="s">
        <v>258</v>
      </c>
      <c r="I140" s="26"/>
      <c r="J140">
        <v>828</v>
      </c>
      <c r="K140">
        <v>820</v>
      </c>
      <c r="L140" s="49">
        <v>8</v>
      </c>
    </row>
    <row r="141" spans="1:12">
      <c r="A141" t="s">
        <v>675</v>
      </c>
      <c r="B141" s="39">
        <v>26</v>
      </c>
      <c r="C141" s="39" t="s">
        <v>674</v>
      </c>
      <c r="D141" s="39">
        <v>2018</v>
      </c>
      <c r="E141" s="25" t="s">
        <v>355</v>
      </c>
      <c r="F141" s="27" t="s">
        <v>301</v>
      </c>
      <c r="G141" s="26" t="s">
        <v>264</v>
      </c>
      <c r="H141" s="26" t="s">
        <v>258</v>
      </c>
      <c r="I141" s="26"/>
      <c r="J141">
        <v>166309</v>
      </c>
      <c r="K141">
        <v>159429</v>
      </c>
      <c r="L141" s="49">
        <v>6880</v>
      </c>
    </row>
    <row r="142" spans="1:12">
      <c r="A142" t="s">
        <v>675</v>
      </c>
      <c r="B142" s="39">
        <v>26</v>
      </c>
      <c r="C142" s="39" t="s">
        <v>674</v>
      </c>
      <c r="D142" s="39">
        <v>2018</v>
      </c>
      <c r="E142" s="25" t="s">
        <v>431</v>
      </c>
      <c r="F142" s="27" t="s">
        <v>31</v>
      </c>
      <c r="G142" s="26" t="s">
        <v>264</v>
      </c>
      <c r="H142" s="26" t="s">
        <v>258</v>
      </c>
      <c r="I142" s="26"/>
      <c r="J142">
        <v>9803</v>
      </c>
      <c r="K142">
        <v>9820</v>
      </c>
      <c r="L142" s="49">
        <v>-17</v>
      </c>
    </row>
    <row r="143" spans="1:12">
      <c r="A143" t="s">
        <v>675</v>
      </c>
      <c r="B143" s="39">
        <v>26</v>
      </c>
      <c r="C143" s="39" t="s">
        <v>674</v>
      </c>
      <c r="D143" s="39">
        <v>2018</v>
      </c>
      <c r="E143" s="25" t="s">
        <v>432</v>
      </c>
      <c r="F143" s="27" t="s">
        <v>22</v>
      </c>
      <c r="G143" s="26" t="s">
        <v>264</v>
      </c>
      <c r="H143" s="26" t="s">
        <v>258</v>
      </c>
      <c r="I143" s="26"/>
      <c r="J143">
        <v>58</v>
      </c>
      <c r="K143">
        <v>58</v>
      </c>
      <c r="L143" s="49">
        <v>0</v>
      </c>
    </row>
    <row r="144" spans="1:12">
      <c r="A144" t="s">
        <v>675</v>
      </c>
      <c r="B144" s="39">
        <v>26</v>
      </c>
      <c r="C144" s="39" t="s">
        <v>674</v>
      </c>
      <c r="D144" s="39">
        <v>2018</v>
      </c>
      <c r="E144" s="25" t="s">
        <v>433</v>
      </c>
      <c r="F144" s="27" t="s">
        <v>69</v>
      </c>
      <c r="G144" s="26" t="s">
        <v>264</v>
      </c>
      <c r="H144" s="26" t="s">
        <v>258</v>
      </c>
      <c r="I144" s="26"/>
      <c r="J144">
        <v>1</v>
      </c>
      <c r="K144">
        <v>1</v>
      </c>
      <c r="L144" s="49">
        <v>0</v>
      </c>
    </row>
    <row r="145" spans="1:12">
      <c r="A145" t="s">
        <v>675</v>
      </c>
      <c r="B145" s="39">
        <v>26</v>
      </c>
      <c r="C145" s="39" t="s">
        <v>674</v>
      </c>
      <c r="D145" s="39">
        <v>2018</v>
      </c>
      <c r="E145" s="25" t="s">
        <v>434</v>
      </c>
      <c r="F145" s="27" t="s">
        <v>435</v>
      </c>
      <c r="G145" s="26" t="s">
        <v>264</v>
      </c>
      <c r="H145" s="26" t="s">
        <v>258</v>
      </c>
      <c r="I145" s="26"/>
      <c r="J145">
        <v>6</v>
      </c>
      <c r="K145">
        <v>6</v>
      </c>
      <c r="L145" s="49">
        <v>0</v>
      </c>
    </row>
    <row r="146" spans="1:12">
      <c r="A146" t="s">
        <v>675</v>
      </c>
      <c r="B146" s="39">
        <v>26</v>
      </c>
      <c r="C146" s="39" t="s">
        <v>674</v>
      </c>
      <c r="D146" s="39">
        <v>2018</v>
      </c>
      <c r="E146" s="25" t="s">
        <v>436</v>
      </c>
      <c r="F146" s="27" t="s">
        <v>25</v>
      </c>
      <c r="G146" s="26" t="s">
        <v>266</v>
      </c>
      <c r="H146" s="26" t="s">
        <v>258</v>
      </c>
      <c r="I146" s="26"/>
      <c r="J146">
        <v>6990</v>
      </c>
      <c r="K146">
        <v>6943</v>
      </c>
      <c r="L146" s="49">
        <v>47</v>
      </c>
    </row>
    <row r="147" spans="1:12">
      <c r="A147" t="s">
        <v>675</v>
      </c>
      <c r="B147" s="39">
        <v>26</v>
      </c>
      <c r="C147" s="39" t="s">
        <v>674</v>
      </c>
      <c r="D147" s="39">
        <v>2018</v>
      </c>
      <c r="E147" s="25" t="s">
        <v>437</v>
      </c>
      <c r="F147" s="27" t="s">
        <v>40</v>
      </c>
      <c r="G147" s="26" t="s">
        <v>266</v>
      </c>
      <c r="H147" s="26" t="s">
        <v>258</v>
      </c>
      <c r="I147" s="26"/>
      <c r="J147">
        <v>1498</v>
      </c>
      <c r="K147">
        <v>1434</v>
      </c>
      <c r="L147" s="49">
        <v>64</v>
      </c>
    </row>
    <row r="148" spans="1:12">
      <c r="A148" t="s">
        <v>675</v>
      </c>
      <c r="B148" s="39">
        <v>26</v>
      </c>
      <c r="C148" s="39" t="s">
        <v>674</v>
      </c>
      <c r="D148" s="39">
        <v>2018</v>
      </c>
      <c r="E148" s="25" t="s">
        <v>438</v>
      </c>
      <c r="F148" s="27" t="s">
        <v>352</v>
      </c>
      <c r="G148" s="26" t="s">
        <v>266</v>
      </c>
      <c r="H148" s="26" t="s">
        <v>258</v>
      </c>
      <c r="I148" s="26"/>
      <c r="J148">
        <v>993</v>
      </c>
      <c r="K148">
        <v>939</v>
      </c>
      <c r="L148" s="49">
        <v>54</v>
      </c>
    </row>
    <row r="149" spans="1:12">
      <c r="A149" t="s">
        <v>675</v>
      </c>
      <c r="B149" s="39">
        <v>26</v>
      </c>
      <c r="C149" s="39" t="s">
        <v>674</v>
      </c>
      <c r="D149" s="39">
        <v>2018</v>
      </c>
      <c r="E149" s="25" t="s">
        <v>439</v>
      </c>
      <c r="F149" s="27" t="s">
        <v>147</v>
      </c>
      <c r="G149" s="26" t="s">
        <v>266</v>
      </c>
      <c r="H149" s="26" t="s">
        <v>258</v>
      </c>
      <c r="I149" s="26"/>
      <c r="J149">
        <v>3053</v>
      </c>
      <c r="K149">
        <v>3033</v>
      </c>
      <c r="L149" s="49">
        <v>20</v>
      </c>
    </row>
    <row r="150" spans="1:12">
      <c r="A150" t="s">
        <v>675</v>
      </c>
      <c r="B150" s="39">
        <v>26</v>
      </c>
      <c r="C150" s="39" t="s">
        <v>674</v>
      </c>
      <c r="D150" s="39">
        <v>2018</v>
      </c>
      <c r="E150" s="25" t="s">
        <v>440</v>
      </c>
      <c r="F150" s="27" t="s">
        <v>195</v>
      </c>
      <c r="G150" s="26" t="s">
        <v>266</v>
      </c>
      <c r="H150" s="26" t="s">
        <v>258</v>
      </c>
      <c r="I150" s="26"/>
      <c r="J150">
        <v>56</v>
      </c>
      <c r="K150">
        <v>56</v>
      </c>
      <c r="L150" s="49">
        <v>0</v>
      </c>
    </row>
    <row r="151" spans="1:12">
      <c r="A151" t="s">
        <v>675</v>
      </c>
      <c r="B151" s="39">
        <v>26</v>
      </c>
      <c r="C151" s="39" t="s">
        <v>674</v>
      </c>
      <c r="D151" s="39">
        <v>2018</v>
      </c>
      <c r="E151" s="25" t="s">
        <v>441</v>
      </c>
      <c r="F151" s="27" t="s">
        <v>37</v>
      </c>
      <c r="G151" s="26" t="s">
        <v>266</v>
      </c>
      <c r="H151" s="26" t="s">
        <v>258</v>
      </c>
      <c r="I151" s="26"/>
      <c r="J151">
        <v>707</v>
      </c>
      <c r="K151">
        <v>689</v>
      </c>
      <c r="L151" s="49">
        <v>18</v>
      </c>
    </row>
    <row r="152" spans="1:12">
      <c r="A152" t="s">
        <v>675</v>
      </c>
      <c r="B152" s="39">
        <v>26</v>
      </c>
      <c r="C152" s="39" t="s">
        <v>674</v>
      </c>
      <c r="D152" s="39">
        <v>2018</v>
      </c>
      <c r="E152" s="25" t="s">
        <v>442</v>
      </c>
      <c r="F152" s="27" t="s">
        <v>51</v>
      </c>
      <c r="G152" s="26" t="s">
        <v>266</v>
      </c>
      <c r="H152" s="26" t="s">
        <v>258</v>
      </c>
      <c r="I152" s="26"/>
      <c r="J152">
        <v>687</v>
      </c>
      <c r="K152">
        <v>681</v>
      </c>
      <c r="L152" s="49">
        <v>6</v>
      </c>
    </row>
    <row r="153" spans="1:12">
      <c r="A153" t="s">
        <v>675</v>
      </c>
      <c r="B153" s="39">
        <v>26</v>
      </c>
      <c r="C153" s="39" t="s">
        <v>674</v>
      </c>
      <c r="D153" s="39">
        <v>2018</v>
      </c>
      <c r="E153" s="25" t="s">
        <v>443</v>
      </c>
      <c r="F153" s="27" t="s">
        <v>24</v>
      </c>
      <c r="G153" s="26" t="s">
        <v>266</v>
      </c>
      <c r="H153" s="26" t="s">
        <v>258</v>
      </c>
      <c r="I153" s="26"/>
      <c r="J153">
        <v>35</v>
      </c>
      <c r="K153">
        <v>37</v>
      </c>
      <c r="L153" s="49">
        <v>-2</v>
      </c>
    </row>
    <row r="154" spans="1:12">
      <c r="A154" t="s">
        <v>675</v>
      </c>
      <c r="B154" s="39">
        <v>26</v>
      </c>
      <c r="C154" s="39" t="s">
        <v>674</v>
      </c>
      <c r="D154" s="39">
        <v>2018</v>
      </c>
      <c r="E154" s="25" t="s">
        <v>444</v>
      </c>
      <c r="F154" s="27" t="s">
        <v>156</v>
      </c>
      <c r="G154" s="26" t="s">
        <v>266</v>
      </c>
      <c r="H154" s="26" t="s">
        <v>258</v>
      </c>
      <c r="I154" s="26"/>
      <c r="J154">
        <v>6</v>
      </c>
      <c r="K154">
        <v>6</v>
      </c>
      <c r="L154" s="49">
        <v>0</v>
      </c>
    </row>
    <row r="155" spans="1:12">
      <c r="A155" t="s">
        <v>675</v>
      </c>
      <c r="B155" s="39">
        <v>26</v>
      </c>
      <c r="C155" s="39" t="s">
        <v>674</v>
      </c>
      <c r="D155" s="39">
        <v>2018</v>
      </c>
      <c r="E155" s="25" t="s">
        <v>445</v>
      </c>
      <c r="F155" s="27" t="s">
        <v>192</v>
      </c>
      <c r="G155" s="26" t="s">
        <v>266</v>
      </c>
      <c r="H155" s="26" t="s">
        <v>258</v>
      </c>
      <c r="I155" s="26"/>
      <c r="J155">
        <v>340</v>
      </c>
      <c r="K155">
        <v>303</v>
      </c>
      <c r="L155" s="49">
        <v>37</v>
      </c>
    </row>
    <row r="156" spans="1:12">
      <c r="A156" t="s">
        <v>675</v>
      </c>
      <c r="B156" s="39">
        <v>26</v>
      </c>
      <c r="C156" s="39" t="s">
        <v>674</v>
      </c>
      <c r="D156" s="39">
        <v>2018</v>
      </c>
      <c r="E156" s="25" t="s">
        <v>446</v>
      </c>
      <c r="F156" s="27" t="s">
        <v>78</v>
      </c>
      <c r="G156" s="26" t="s">
        <v>266</v>
      </c>
      <c r="H156" s="26" t="s">
        <v>258</v>
      </c>
      <c r="I156" s="26"/>
      <c r="J156">
        <v>25</v>
      </c>
      <c r="K156">
        <v>25</v>
      </c>
      <c r="L156" s="49">
        <v>0</v>
      </c>
    </row>
    <row r="157" spans="1:12">
      <c r="A157" t="s">
        <v>675</v>
      </c>
      <c r="B157" s="39">
        <v>26</v>
      </c>
      <c r="C157" s="39" t="s">
        <v>674</v>
      </c>
      <c r="D157" s="39">
        <v>2018</v>
      </c>
      <c r="E157" s="25" t="s">
        <v>447</v>
      </c>
      <c r="F157" s="27" t="s">
        <v>174</v>
      </c>
      <c r="G157" s="26" t="s">
        <v>266</v>
      </c>
      <c r="H157" s="26" t="s">
        <v>258</v>
      </c>
      <c r="I157" s="26"/>
      <c r="J157">
        <v>40</v>
      </c>
      <c r="K157">
        <v>26</v>
      </c>
      <c r="L157" s="49">
        <v>14</v>
      </c>
    </row>
    <row r="158" spans="1:12">
      <c r="A158" t="s">
        <v>675</v>
      </c>
      <c r="B158" s="39">
        <v>26</v>
      </c>
      <c r="C158" s="39" t="s">
        <v>674</v>
      </c>
      <c r="D158" s="39">
        <v>2018</v>
      </c>
      <c r="E158" s="25" t="s">
        <v>448</v>
      </c>
      <c r="F158" s="27" t="s">
        <v>66</v>
      </c>
      <c r="G158" s="26" t="s">
        <v>266</v>
      </c>
      <c r="H158" s="26" t="s">
        <v>258</v>
      </c>
      <c r="I158" s="26"/>
      <c r="J158">
        <v>33</v>
      </c>
      <c r="K158">
        <v>33</v>
      </c>
      <c r="L158" s="49">
        <v>0</v>
      </c>
    </row>
    <row r="159" spans="1:12">
      <c r="A159" t="s">
        <v>675</v>
      </c>
      <c r="B159" s="39">
        <v>26</v>
      </c>
      <c r="C159" s="39" t="s">
        <v>674</v>
      </c>
      <c r="D159" s="39">
        <v>2018</v>
      </c>
      <c r="E159" s="25" t="s">
        <v>449</v>
      </c>
      <c r="F159" s="27" t="s">
        <v>450</v>
      </c>
      <c r="G159" s="26" t="s">
        <v>266</v>
      </c>
      <c r="H159" s="26" t="s">
        <v>258</v>
      </c>
      <c r="I159" s="26"/>
      <c r="J159">
        <v>727</v>
      </c>
      <c r="K159">
        <v>707</v>
      </c>
      <c r="L159" s="49">
        <v>20</v>
      </c>
    </row>
    <row r="160" spans="1:12">
      <c r="A160" t="s">
        <v>675</v>
      </c>
      <c r="B160" s="39">
        <v>26</v>
      </c>
      <c r="C160" s="39" t="s">
        <v>674</v>
      </c>
      <c r="D160" s="39">
        <v>2018</v>
      </c>
      <c r="E160" s="25" t="s">
        <v>451</v>
      </c>
      <c r="F160" s="27" t="s">
        <v>42</v>
      </c>
      <c r="G160" s="26" t="s">
        <v>267</v>
      </c>
      <c r="H160" s="26" t="s">
        <v>258</v>
      </c>
      <c r="I160" s="26"/>
      <c r="J160">
        <v>15</v>
      </c>
      <c r="K160">
        <v>14</v>
      </c>
      <c r="L160" s="49">
        <v>1</v>
      </c>
    </row>
    <row r="161" spans="1:12">
      <c r="A161" t="s">
        <v>675</v>
      </c>
      <c r="B161" s="39">
        <v>26</v>
      </c>
      <c r="C161" s="39" t="s">
        <v>674</v>
      </c>
      <c r="D161" s="39">
        <v>2018</v>
      </c>
      <c r="E161" s="25" t="s">
        <v>452</v>
      </c>
      <c r="F161" s="27" t="s">
        <v>82</v>
      </c>
      <c r="G161" s="26" t="s">
        <v>267</v>
      </c>
      <c r="H161" s="26" t="s">
        <v>258</v>
      </c>
      <c r="I161" s="26"/>
      <c r="J161">
        <v>49</v>
      </c>
      <c r="K161">
        <v>53</v>
      </c>
      <c r="L161" s="49">
        <v>-4</v>
      </c>
    </row>
    <row r="162" spans="1:12">
      <c r="A162" t="s">
        <v>675</v>
      </c>
      <c r="B162" s="39">
        <v>26</v>
      </c>
      <c r="C162" s="39" t="s">
        <v>674</v>
      </c>
      <c r="D162" s="39">
        <v>2018</v>
      </c>
      <c r="E162" s="25" t="s">
        <v>453</v>
      </c>
      <c r="F162" s="27" t="s">
        <v>49</v>
      </c>
      <c r="G162" s="26" t="s">
        <v>267</v>
      </c>
      <c r="H162" s="26" t="s">
        <v>258</v>
      </c>
      <c r="I162" s="26"/>
      <c r="J162">
        <v>3594</v>
      </c>
      <c r="K162">
        <v>3543</v>
      </c>
      <c r="L162" s="49">
        <v>51</v>
      </c>
    </row>
    <row r="163" spans="1:12">
      <c r="A163" t="s">
        <v>675</v>
      </c>
      <c r="B163" s="39">
        <v>26</v>
      </c>
      <c r="C163" s="39" t="s">
        <v>674</v>
      </c>
      <c r="D163" s="39">
        <v>2018</v>
      </c>
      <c r="E163" s="25" t="s">
        <v>454</v>
      </c>
      <c r="F163" s="27" t="s">
        <v>153</v>
      </c>
      <c r="G163" s="26" t="s">
        <v>267</v>
      </c>
      <c r="H163" s="26" t="s">
        <v>258</v>
      </c>
      <c r="I163" s="26"/>
      <c r="J163">
        <v>1769</v>
      </c>
      <c r="K163">
        <v>1731</v>
      </c>
      <c r="L163" s="49">
        <v>38</v>
      </c>
    </row>
    <row r="164" spans="1:12">
      <c r="A164" t="s">
        <v>675</v>
      </c>
      <c r="B164" s="39">
        <v>26</v>
      </c>
      <c r="C164" s="39" t="s">
        <v>674</v>
      </c>
      <c r="D164" s="39">
        <v>2018</v>
      </c>
      <c r="E164" s="25" t="s">
        <v>455</v>
      </c>
      <c r="F164" s="27" t="s">
        <v>91</v>
      </c>
      <c r="G164" s="26" t="s">
        <v>267</v>
      </c>
      <c r="H164" s="26" t="s">
        <v>258</v>
      </c>
      <c r="I164" s="26"/>
      <c r="J164">
        <v>2514</v>
      </c>
      <c r="K164">
        <v>2500</v>
      </c>
      <c r="L164" s="49">
        <v>14</v>
      </c>
    </row>
    <row r="165" spans="1:12">
      <c r="A165" t="s">
        <v>675</v>
      </c>
      <c r="B165" s="39">
        <v>26</v>
      </c>
      <c r="C165" s="39" t="s">
        <v>674</v>
      </c>
      <c r="D165" s="39">
        <v>2018</v>
      </c>
      <c r="E165" s="25" t="s">
        <v>456</v>
      </c>
      <c r="F165" s="27" t="s">
        <v>457</v>
      </c>
      <c r="G165" s="26" t="s">
        <v>267</v>
      </c>
      <c r="H165" s="26" t="s">
        <v>258</v>
      </c>
      <c r="I165" s="26"/>
      <c r="J165">
        <v>351</v>
      </c>
      <c r="K165">
        <v>351</v>
      </c>
      <c r="L165" s="49">
        <v>0</v>
      </c>
    </row>
    <row r="166" spans="1:12">
      <c r="A166" t="s">
        <v>675</v>
      </c>
      <c r="B166" s="39">
        <v>26</v>
      </c>
      <c r="C166" s="39" t="s">
        <v>674</v>
      </c>
      <c r="D166" s="39">
        <v>2018</v>
      </c>
      <c r="E166" s="25" t="s">
        <v>458</v>
      </c>
      <c r="F166" s="27" t="s">
        <v>72</v>
      </c>
      <c r="G166" s="26" t="s">
        <v>267</v>
      </c>
      <c r="H166" s="26" t="s">
        <v>258</v>
      </c>
      <c r="I166" s="26"/>
      <c r="J166">
        <v>1213</v>
      </c>
      <c r="K166">
        <v>1182</v>
      </c>
      <c r="L166" s="49">
        <v>31</v>
      </c>
    </row>
    <row r="167" spans="1:12">
      <c r="A167" t="s">
        <v>675</v>
      </c>
      <c r="B167" s="39">
        <v>26</v>
      </c>
      <c r="C167" s="39" t="s">
        <v>674</v>
      </c>
      <c r="D167" s="39">
        <v>2018</v>
      </c>
      <c r="E167" s="25" t="s">
        <v>459</v>
      </c>
      <c r="F167" s="27" t="s">
        <v>26</v>
      </c>
      <c r="G167" s="26" t="s">
        <v>267</v>
      </c>
      <c r="H167" s="26" t="s">
        <v>258</v>
      </c>
      <c r="I167" s="26"/>
      <c r="J167">
        <v>926</v>
      </c>
      <c r="K167">
        <v>924</v>
      </c>
      <c r="L167" s="49">
        <v>2</v>
      </c>
    </row>
    <row r="168" spans="1:12">
      <c r="A168" t="s">
        <v>675</v>
      </c>
      <c r="B168" s="39">
        <v>26</v>
      </c>
      <c r="C168" s="39" t="s">
        <v>674</v>
      </c>
      <c r="D168" s="39">
        <v>2018</v>
      </c>
      <c r="E168" s="25" t="s">
        <v>460</v>
      </c>
      <c r="F168" s="27" t="s">
        <v>124</v>
      </c>
      <c r="G168" s="26" t="s">
        <v>267</v>
      </c>
      <c r="H168" s="26" t="s">
        <v>258</v>
      </c>
      <c r="I168" s="26"/>
      <c r="J168">
        <v>661</v>
      </c>
      <c r="K168">
        <v>643</v>
      </c>
      <c r="L168" s="49">
        <v>18</v>
      </c>
    </row>
    <row r="169" spans="1:12">
      <c r="A169" t="s">
        <v>675</v>
      </c>
      <c r="B169" s="39">
        <v>26</v>
      </c>
      <c r="C169" s="39" t="s">
        <v>674</v>
      </c>
      <c r="D169" s="39">
        <v>2018</v>
      </c>
      <c r="E169" s="25" t="s">
        <v>461</v>
      </c>
      <c r="F169" s="27" t="s">
        <v>13</v>
      </c>
      <c r="G169" s="26" t="s">
        <v>267</v>
      </c>
      <c r="H169" s="26" t="s">
        <v>258</v>
      </c>
      <c r="I169" s="26"/>
      <c r="J169">
        <v>2010</v>
      </c>
      <c r="K169">
        <v>1834</v>
      </c>
      <c r="L169" s="49">
        <v>176</v>
      </c>
    </row>
    <row r="170" spans="1:12">
      <c r="A170" t="s">
        <v>675</v>
      </c>
      <c r="B170" s="39">
        <v>26</v>
      </c>
      <c r="C170" s="39" t="s">
        <v>674</v>
      </c>
      <c r="D170" s="39">
        <v>2018</v>
      </c>
      <c r="E170" s="25" t="s">
        <v>462</v>
      </c>
      <c r="F170" s="27" t="s">
        <v>103</v>
      </c>
      <c r="G170" s="26" t="s">
        <v>267</v>
      </c>
      <c r="H170" s="26" t="s">
        <v>258</v>
      </c>
      <c r="I170" s="26"/>
      <c r="J170">
        <v>4114</v>
      </c>
      <c r="K170">
        <v>4155</v>
      </c>
      <c r="L170" s="49">
        <v>-41</v>
      </c>
    </row>
    <row r="171" spans="1:12">
      <c r="A171" t="s">
        <v>675</v>
      </c>
      <c r="B171" s="39">
        <v>26</v>
      </c>
      <c r="C171" s="39" t="s">
        <v>674</v>
      </c>
      <c r="D171" s="39">
        <v>2018</v>
      </c>
      <c r="E171" s="25" t="s">
        <v>463</v>
      </c>
      <c r="F171" s="27" t="s">
        <v>464</v>
      </c>
      <c r="G171" s="26" t="s">
        <v>267</v>
      </c>
      <c r="H171" s="26" t="s">
        <v>258</v>
      </c>
      <c r="I171" s="26"/>
      <c r="J171">
        <v>382</v>
      </c>
      <c r="K171">
        <v>377</v>
      </c>
      <c r="L171" s="49">
        <v>5</v>
      </c>
    </row>
    <row r="172" spans="1:12">
      <c r="A172" t="s">
        <v>675</v>
      </c>
      <c r="B172" s="39">
        <v>26</v>
      </c>
      <c r="C172" s="39" t="s">
        <v>674</v>
      </c>
      <c r="D172" s="39">
        <v>2018</v>
      </c>
      <c r="E172" s="25" t="s">
        <v>465</v>
      </c>
      <c r="F172" s="27" t="s">
        <v>194</v>
      </c>
      <c r="G172" s="26" t="s">
        <v>267</v>
      </c>
      <c r="H172" s="26" t="s">
        <v>258</v>
      </c>
      <c r="I172" s="26"/>
      <c r="J172">
        <v>313</v>
      </c>
      <c r="K172">
        <v>310</v>
      </c>
      <c r="L172" s="49">
        <v>3</v>
      </c>
    </row>
    <row r="173" spans="1:12">
      <c r="A173" t="s">
        <v>675</v>
      </c>
      <c r="B173" s="39">
        <v>26</v>
      </c>
      <c r="C173" s="39" t="s">
        <v>674</v>
      </c>
      <c r="D173" s="39">
        <v>2018</v>
      </c>
      <c r="E173" s="25" t="s">
        <v>466</v>
      </c>
      <c r="F173" s="27" t="s">
        <v>64</v>
      </c>
      <c r="G173" s="26" t="s">
        <v>267</v>
      </c>
      <c r="H173" s="26" t="s">
        <v>258</v>
      </c>
      <c r="I173" s="26"/>
      <c r="J173">
        <v>232</v>
      </c>
      <c r="K173">
        <v>236</v>
      </c>
      <c r="L173" s="49">
        <v>-4</v>
      </c>
    </row>
    <row r="174" spans="1:12">
      <c r="A174" t="s">
        <v>675</v>
      </c>
      <c r="B174" s="39">
        <v>26</v>
      </c>
      <c r="C174" s="39" t="s">
        <v>674</v>
      </c>
      <c r="D174" s="39">
        <v>2018</v>
      </c>
      <c r="E174" s="25" t="s">
        <v>467</v>
      </c>
      <c r="F174" s="27" t="s">
        <v>356</v>
      </c>
      <c r="G174" s="26" t="s">
        <v>267</v>
      </c>
      <c r="H174" s="26" t="s">
        <v>258</v>
      </c>
      <c r="I174" s="26"/>
      <c r="J174">
        <v>24191</v>
      </c>
      <c r="K174">
        <v>24371</v>
      </c>
      <c r="L174" s="49">
        <v>-180</v>
      </c>
    </row>
    <row r="175" spans="1:12">
      <c r="A175" t="s">
        <v>675</v>
      </c>
      <c r="B175" s="39">
        <v>26</v>
      </c>
      <c r="C175" s="39" t="s">
        <v>674</v>
      </c>
      <c r="D175" s="39">
        <v>2018</v>
      </c>
      <c r="E175" s="25" t="s">
        <v>468</v>
      </c>
      <c r="F175" s="27" t="s">
        <v>11</v>
      </c>
      <c r="G175" s="26" t="s">
        <v>267</v>
      </c>
      <c r="H175" s="26" t="s">
        <v>258</v>
      </c>
      <c r="I175" s="26"/>
      <c r="J175">
        <v>709</v>
      </c>
      <c r="K175">
        <v>755</v>
      </c>
      <c r="L175" s="49">
        <v>-46</v>
      </c>
    </row>
    <row r="176" spans="1:12">
      <c r="A176" t="s">
        <v>675</v>
      </c>
      <c r="B176" s="39">
        <v>26</v>
      </c>
      <c r="C176" s="39" t="s">
        <v>674</v>
      </c>
      <c r="D176" s="39">
        <v>2018</v>
      </c>
      <c r="E176" s="25" t="s">
        <v>469</v>
      </c>
      <c r="F176" s="27" t="s">
        <v>3</v>
      </c>
      <c r="G176" s="26" t="s">
        <v>267</v>
      </c>
      <c r="H176" s="26" t="s">
        <v>258</v>
      </c>
      <c r="I176" s="26"/>
      <c r="J176">
        <v>317</v>
      </c>
      <c r="K176">
        <v>321</v>
      </c>
      <c r="L176" s="49">
        <v>-4</v>
      </c>
    </row>
    <row r="177" spans="1:12">
      <c r="A177" t="s">
        <v>675</v>
      </c>
      <c r="B177" s="39">
        <v>26</v>
      </c>
      <c r="C177" s="39" t="s">
        <v>674</v>
      </c>
      <c r="D177" s="39">
        <v>2018</v>
      </c>
      <c r="E177" s="25" t="s">
        <v>470</v>
      </c>
      <c r="F177" s="27" t="s">
        <v>48</v>
      </c>
      <c r="G177" s="26" t="s">
        <v>267</v>
      </c>
      <c r="H177" s="26" t="s">
        <v>258</v>
      </c>
      <c r="I177" s="26"/>
      <c r="J177">
        <v>3594</v>
      </c>
      <c r="K177">
        <v>3543</v>
      </c>
      <c r="L177" s="49">
        <v>51</v>
      </c>
    </row>
    <row r="178" spans="1:12">
      <c r="A178" t="s">
        <v>675</v>
      </c>
      <c r="B178" s="39">
        <v>26</v>
      </c>
      <c r="C178" s="39" t="s">
        <v>674</v>
      </c>
      <c r="D178" s="39">
        <v>2018</v>
      </c>
      <c r="E178" s="25" t="s">
        <v>471</v>
      </c>
      <c r="F178" s="27" t="s">
        <v>99</v>
      </c>
      <c r="G178" s="26" t="s">
        <v>267</v>
      </c>
      <c r="H178" s="26" t="s">
        <v>258</v>
      </c>
      <c r="I178" s="26"/>
      <c r="J178">
        <v>362</v>
      </c>
      <c r="K178">
        <v>358</v>
      </c>
      <c r="L178" s="49">
        <v>4</v>
      </c>
    </row>
    <row r="179" spans="1:12">
      <c r="A179" t="s">
        <v>675</v>
      </c>
      <c r="B179" s="39">
        <v>26</v>
      </c>
      <c r="C179" s="39" t="s">
        <v>674</v>
      </c>
      <c r="D179" s="39">
        <v>2018</v>
      </c>
      <c r="E179" s="25" t="s">
        <v>472</v>
      </c>
      <c r="F179" s="27" t="s">
        <v>473</v>
      </c>
      <c r="G179" s="26" t="s">
        <v>267</v>
      </c>
      <c r="H179" s="26" t="s">
        <v>258</v>
      </c>
      <c r="I179" s="26"/>
      <c r="J179">
        <v>115</v>
      </c>
      <c r="K179">
        <v>101</v>
      </c>
      <c r="L179" s="49">
        <v>14</v>
      </c>
    </row>
    <row r="180" spans="1:12">
      <c r="A180" t="s">
        <v>675</v>
      </c>
      <c r="B180" s="39">
        <v>26</v>
      </c>
      <c r="C180" s="39" t="s">
        <v>674</v>
      </c>
      <c r="D180" s="39">
        <v>2018</v>
      </c>
      <c r="E180" s="25" t="s">
        <v>474</v>
      </c>
      <c r="F180" s="27" t="s">
        <v>178</v>
      </c>
      <c r="G180" s="26" t="s">
        <v>267</v>
      </c>
      <c r="H180" s="26" t="s">
        <v>258</v>
      </c>
      <c r="I180" s="26"/>
      <c r="J180">
        <v>498</v>
      </c>
      <c r="K180">
        <v>485</v>
      </c>
      <c r="L180" s="49">
        <v>13</v>
      </c>
    </row>
    <row r="181" spans="1:12">
      <c r="A181" t="s">
        <v>675</v>
      </c>
      <c r="B181" s="39">
        <v>26</v>
      </c>
      <c r="C181" s="39" t="s">
        <v>674</v>
      </c>
      <c r="D181" s="39">
        <v>2018</v>
      </c>
      <c r="E181" s="25" t="s">
        <v>475</v>
      </c>
      <c r="F181" s="27" t="s">
        <v>196</v>
      </c>
      <c r="G181" s="26" t="s">
        <v>267</v>
      </c>
      <c r="H181" s="26" t="s">
        <v>258</v>
      </c>
      <c r="I181" s="26"/>
      <c r="J181">
        <v>117</v>
      </c>
      <c r="K181">
        <v>117</v>
      </c>
      <c r="L181" s="49">
        <v>0</v>
      </c>
    </row>
    <row r="182" spans="1:12">
      <c r="A182" t="s">
        <v>675</v>
      </c>
      <c r="B182" s="39">
        <v>26</v>
      </c>
      <c r="C182" s="39" t="s">
        <v>674</v>
      </c>
      <c r="D182" s="39">
        <v>2018</v>
      </c>
      <c r="E182" s="25" t="s">
        <v>476</v>
      </c>
      <c r="F182" s="27" t="s">
        <v>4</v>
      </c>
      <c r="G182" s="26" t="s">
        <v>267</v>
      </c>
      <c r="H182" s="26" t="s">
        <v>258</v>
      </c>
      <c r="I182" s="26"/>
      <c r="J182">
        <v>1670</v>
      </c>
      <c r="K182">
        <v>1678</v>
      </c>
      <c r="L182" s="49">
        <v>-8</v>
      </c>
    </row>
    <row r="183" spans="1:12">
      <c r="A183" t="s">
        <v>675</v>
      </c>
      <c r="B183" s="39">
        <v>26</v>
      </c>
      <c r="C183" s="39" t="s">
        <v>674</v>
      </c>
      <c r="D183" s="39">
        <v>2018</v>
      </c>
      <c r="E183" s="25" t="s">
        <v>477</v>
      </c>
      <c r="F183" s="27" t="s">
        <v>478</v>
      </c>
      <c r="G183" s="26" t="s">
        <v>267</v>
      </c>
      <c r="H183" s="26" t="s">
        <v>258</v>
      </c>
      <c r="I183" s="26"/>
      <c r="J183">
        <v>643</v>
      </c>
      <c r="K183">
        <v>627</v>
      </c>
      <c r="L183" s="49">
        <v>16</v>
      </c>
    </row>
    <row r="184" spans="1:12">
      <c r="A184" t="s">
        <v>675</v>
      </c>
      <c r="B184" s="39">
        <v>26</v>
      </c>
      <c r="C184" s="39" t="s">
        <v>674</v>
      </c>
      <c r="D184" s="39">
        <v>2018</v>
      </c>
      <c r="E184" s="25" t="s">
        <v>479</v>
      </c>
      <c r="F184" s="27" t="s">
        <v>21</v>
      </c>
      <c r="G184" s="26" t="s">
        <v>267</v>
      </c>
      <c r="H184" s="26" t="s">
        <v>258</v>
      </c>
      <c r="I184" s="26"/>
      <c r="J184">
        <v>4114</v>
      </c>
      <c r="K184">
        <v>4155</v>
      </c>
      <c r="L184" s="49">
        <v>-41</v>
      </c>
    </row>
    <row r="185" spans="1:12">
      <c r="A185" t="s">
        <v>675</v>
      </c>
      <c r="B185" s="39">
        <v>26</v>
      </c>
      <c r="C185" s="39" t="s">
        <v>674</v>
      </c>
      <c r="D185" s="39">
        <v>2018</v>
      </c>
      <c r="E185" s="25" t="s">
        <v>480</v>
      </c>
      <c r="F185" s="27" t="s">
        <v>116</v>
      </c>
      <c r="G185" s="26" t="s">
        <v>267</v>
      </c>
      <c r="H185" s="26" t="s">
        <v>258</v>
      </c>
      <c r="I185" s="26"/>
      <c r="J185">
        <v>4114</v>
      </c>
      <c r="K185">
        <v>4155</v>
      </c>
      <c r="L185" s="49">
        <v>-41</v>
      </c>
    </row>
    <row r="186" spans="1:12">
      <c r="A186" t="s">
        <v>675</v>
      </c>
      <c r="B186" s="39">
        <v>26</v>
      </c>
      <c r="C186" s="39" t="s">
        <v>674</v>
      </c>
      <c r="D186" s="39">
        <v>2018</v>
      </c>
      <c r="E186" s="25" t="s">
        <v>481</v>
      </c>
      <c r="F186" s="27" t="s">
        <v>482</v>
      </c>
      <c r="G186" s="26" t="s">
        <v>267</v>
      </c>
      <c r="H186" s="26" t="s">
        <v>258</v>
      </c>
      <c r="I186" s="26"/>
      <c r="J186">
        <v>4114</v>
      </c>
      <c r="K186">
        <v>4155</v>
      </c>
      <c r="L186" s="49">
        <v>-41</v>
      </c>
    </row>
    <row r="187" spans="1:12">
      <c r="A187" t="s">
        <v>675</v>
      </c>
      <c r="B187" s="39">
        <v>26</v>
      </c>
      <c r="C187" s="39" t="s">
        <v>674</v>
      </c>
      <c r="D187" s="39">
        <v>2018</v>
      </c>
      <c r="E187" s="25" t="s">
        <v>483</v>
      </c>
      <c r="F187" s="27" t="s">
        <v>484</v>
      </c>
      <c r="G187" s="26" t="s">
        <v>267</v>
      </c>
      <c r="H187" s="26" t="s">
        <v>258</v>
      </c>
      <c r="I187" s="26"/>
      <c r="J187">
        <v>180</v>
      </c>
      <c r="K187">
        <v>175</v>
      </c>
      <c r="L187" s="49">
        <v>5</v>
      </c>
    </row>
    <row r="188" spans="1:12">
      <c r="A188" t="s">
        <v>675</v>
      </c>
      <c r="B188" s="39">
        <v>26</v>
      </c>
      <c r="C188" s="39" t="s">
        <v>674</v>
      </c>
      <c r="D188" s="39">
        <v>2018</v>
      </c>
      <c r="E188" s="25" t="s">
        <v>485</v>
      </c>
      <c r="F188" s="27" t="s">
        <v>193</v>
      </c>
      <c r="G188" s="26" t="s">
        <v>272</v>
      </c>
      <c r="H188" s="26" t="s">
        <v>260</v>
      </c>
      <c r="I188" s="26"/>
      <c r="J188">
        <v>26</v>
      </c>
      <c r="K188">
        <v>27</v>
      </c>
      <c r="L188" s="49">
        <v>-1</v>
      </c>
    </row>
    <row r="189" spans="1:12">
      <c r="A189" t="s">
        <v>675</v>
      </c>
      <c r="B189" s="39">
        <v>26</v>
      </c>
      <c r="C189" s="39" t="s">
        <v>674</v>
      </c>
      <c r="D189" s="39">
        <v>2018</v>
      </c>
      <c r="E189" s="25" t="s">
        <v>486</v>
      </c>
      <c r="F189" s="27" t="s">
        <v>100</v>
      </c>
      <c r="G189" s="26" t="s">
        <v>272</v>
      </c>
      <c r="H189" s="26" t="s">
        <v>260</v>
      </c>
      <c r="I189" s="26"/>
      <c r="J189">
        <v>95</v>
      </c>
      <c r="K189">
        <v>119</v>
      </c>
      <c r="L189" s="49">
        <v>-24</v>
      </c>
    </row>
    <row r="190" spans="1:12">
      <c r="A190" t="s">
        <v>675</v>
      </c>
      <c r="B190" s="39">
        <v>26</v>
      </c>
      <c r="C190" s="39" t="s">
        <v>674</v>
      </c>
      <c r="D190" s="39">
        <v>2018</v>
      </c>
      <c r="E190" s="25" t="s">
        <v>487</v>
      </c>
      <c r="F190" s="27" t="s">
        <v>182</v>
      </c>
      <c r="G190" s="26" t="s">
        <v>272</v>
      </c>
      <c r="H190" s="26" t="s">
        <v>260</v>
      </c>
      <c r="I190" s="26"/>
      <c r="J190">
        <v>10</v>
      </c>
      <c r="K190">
        <v>10</v>
      </c>
      <c r="L190" s="49">
        <v>0</v>
      </c>
    </row>
    <row r="191" spans="1:12">
      <c r="A191" t="s">
        <v>675</v>
      </c>
      <c r="B191" s="39">
        <v>26</v>
      </c>
      <c r="C191" s="39" t="s">
        <v>674</v>
      </c>
      <c r="D191" s="39">
        <v>2018</v>
      </c>
      <c r="E191" s="25" t="s">
        <v>488</v>
      </c>
      <c r="F191" s="27" t="s">
        <v>489</v>
      </c>
      <c r="G191" s="26" t="s">
        <v>272</v>
      </c>
      <c r="H191" s="26" t="s">
        <v>260</v>
      </c>
      <c r="I191" s="26"/>
      <c r="J191" t="s">
        <v>681</v>
      </c>
      <c r="K191" t="s">
        <v>681</v>
      </c>
      <c r="L191" s="49" t="s">
        <v>683</v>
      </c>
    </row>
    <row r="192" spans="1:12">
      <c r="A192" t="s">
        <v>675</v>
      </c>
      <c r="B192" s="39">
        <v>26</v>
      </c>
      <c r="C192" s="39" t="s">
        <v>674</v>
      </c>
      <c r="D192" s="39">
        <v>2018</v>
      </c>
      <c r="E192" s="25" t="s">
        <v>490</v>
      </c>
      <c r="F192" s="27" t="s">
        <v>184</v>
      </c>
      <c r="G192" s="26" t="s">
        <v>272</v>
      </c>
      <c r="H192" s="26" t="s">
        <v>260</v>
      </c>
      <c r="I192" s="26"/>
      <c r="J192" t="s">
        <v>681</v>
      </c>
      <c r="K192" t="s">
        <v>681</v>
      </c>
      <c r="L192" s="49" t="s">
        <v>683</v>
      </c>
    </row>
    <row r="193" spans="1:12">
      <c r="A193" t="s">
        <v>675</v>
      </c>
      <c r="B193" s="39">
        <v>26</v>
      </c>
      <c r="C193" s="39" t="s">
        <v>674</v>
      </c>
      <c r="D193" s="39">
        <v>2018</v>
      </c>
      <c r="E193" s="25" t="s">
        <v>491</v>
      </c>
      <c r="F193" s="27" t="s">
        <v>39</v>
      </c>
      <c r="G193" s="26" t="s">
        <v>273</v>
      </c>
      <c r="H193" s="26" t="s">
        <v>260</v>
      </c>
      <c r="I193" s="26"/>
      <c r="J193">
        <v>746</v>
      </c>
      <c r="K193">
        <v>734</v>
      </c>
      <c r="L193" s="49">
        <v>12</v>
      </c>
    </row>
    <row r="194" spans="1:12">
      <c r="A194" t="s">
        <v>675</v>
      </c>
      <c r="B194" s="39">
        <v>26</v>
      </c>
      <c r="C194" s="39" t="s">
        <v>674</v>
      </c>
      <c r="D194" s="39">
        <v>2018</v>
      </c>
      <c r="E194" s="25" t="s">
        <v>492</v>
      </c>
      <c r="F194" s="27" t="s">
        <v>93</v>
      </c>
      <c r="G194" s="26" t="s">
        <v>273</v>
      </c>
      <c r="H194" s="26" t="s">
        <v>260</v>
      </c>
      <c r="I194" s="26"/>
      <c r="J194">
        <v>1460</v>
      </c>
      <c r="K194">
        <v>1466</v>
      </c>
      <c r="L194" s="49">
        <v>-6</v>
      </c>
    </row>
    <row r="195" spans="1:12">
      <c r="A195" t="s">
        <v>675</v>
      </c>
      <c r="B195" s="39">
        <v>26</v>
      </c>
      <c r="C195" s="39" t="s">
        <v>674</v>
      </c>
      <c r="D195" s="39">
        <v>2018</v>
      </c>
      <c r="E195" s="25" t="s">
        <v>493</v>
      </c>
      <c r="F195" s="27" t="s">
        <v>354</v>
      </c>
      <c r="G195" s="26" t="s">
        <v>273</v>
      </c>
      <c r="H195" s="26" t="s">
        <v>260</v>
      </c>
      <c r="I195" s="26"/>
      <c r="J195">
        <v>384</v>
      </c>
      <c r="K195">
        <v>387</v>
      </c>
      <c r="L195" s="49">
        <v>-3</v>
      </c>
    </row>
    <row r="196" spans="1:12">
      <c r="A196" t="s">
        <v>675</v>
      </c>
      <c r="B196" s="39">
        <v>26</v>
      </c>
      <c r="C196" s="39" t="s">
        <v>674</v>
      </c>
      <c r="D196" s="39">
        <v>2018</v>
      </c>
      <c r="E196" s="25" t="s">
        <v>494</v>
      </c>
      <c r="F196" s="27" t="s">
        <v>188</v>
      </c>
      <c r="G196" s="26" t="s">
        <v>273</v>
      </c>
      <c r="H196" s="26" t="s">
        <v>260</v>
      </c>
      <c r="I196" s="26"/>
      <c r="J196">
        <v>296</v>
      </c>
      <c r="K196">
        <v>297</v>
      </c>
      <c r="L196" s="49">
        <v>-1</v>
      </c>
    </row>
    <row r="197" spans="1:12">
      <c r="A197" t="s">
        <v>675</v>
      </c>
      <c r="B197" s="39">
        <v>26</v>
      </c>
      <c r="C197" s="39" t="s">
        <v>674</v>
      </c>
      <c r="D197" s="39">
        <v>2018</v>
      </c>
      <c r="E197" s="25" t="s">
        <v>495</v>
      </c>
      <c r="F197" s="27" t="s">
        <v>79</v>
      </c>
      <c r="G197" s="26" t="s">
        <v>273</v>
      </c>
      <c r="H197" s="26" t="s">
        <v>260</v>
      </c>
      <c r="I197" s="26"/>
      <c r="J197">
        <v>501</v>
      </c>
      <c r="K197">
        <v>488</v>
      </c>
      <c r="L197" s="49">
        <v>13</v>
      </c>
    </row>
    <row r="198" spans="1:12">
      <c r="A198" t="s">
        <v>675</v>
      </c>
      <c r="B198" s="39">
        <v>26</v>
      </c>
      <c r="C198" s="39" t="s">
        <v>674</v>
      </c>
      <c r="D198" s="39">
        <v>2018</v>
      </c>
      <c r="E198" s="25" t="s">
        <v>496</v>
      </c>
      <c r="F198" s="27" t="s">
        <v>121</v>
      </c>
      <c r="G198" s="26" t="s">
        <v>273</v>
      </c>
      <c r="H198" s="26" t="s">
        <v>260</v>
      </c>
      <c r="I198" s="26"/>
      <c r="J198">
        <v>55</v>
      </c>
      <c r="K198">
        <v>54</v>
      </c>
      <c r="L198" s="49">
        <v>1</v>
      </c>
    </row>
    <row r="199" spans="1:12">
      <c r="A199" t="s">
        <v>675</v>
      </c>
      <c r="B199" s="39">
        <v>26</v>
      </c>
      <c r="C199" s="39" t="s">
        <v>674</v>
      </c>
      <c r="D199" s="39">
        <v>2018</v>
      </c>
      <c r="E199" s="25" t="s">
        <v>497</v>
      </c>
      <c r="F199" s="27" t="s">
        <v>122</v>
      </c>
      <c r="G199" s="26" t="s">
        <v>273</v>
      </c>
      <c r="H199" s="26" t="s">
        <v>260</v>
      </c>
      <c r="I199" s="26"/>
      <c r="J199">
        <v>505</v>
      </c>
      <c r="K199">
        <v>501</v>
      </c>
      <c r="L199" s="49">
        <v>4</v>
      </c>
    </row>
    <row r="200" spans="1:12">
      <c r="A200" t="s">
        <v>675</v>
      </c>
      <c r="B200" s="39">
        <v>26</v>
      </c>
      <c r="C200" s="39" t="s">
        <v>674</v>
      </c>
      <c r="D200" s="39">
        <v>2018</v>
      </c>
      <c r="E200" s="25" t="s">
        <v>498</v>
      </c>
      <c r="F200" s="27" t="s">
        <v>84</v>
      </c>
      <c r="G200" s="26" t="s">
        <v>274</v>
      </c>
      <c r="H200" s="26" t="s">
        <v>260</v>
      </c>
      <c r="I200" s="26"/>
      <c r="J200">
        <v>9658</v>
      </c>
      <c r="K200">
        <v>9538</v>
      </c>
      <c r="L200" s="49">
        <v>120</v>
      </c>
    </row>
    <row r="201" spans="1:12">
      <c r="A201" t="s">
        <v>675</v>
      </c>
      <c r="B201" s="39">
        <v>26</v>
      </c>
      <c r="C201" s="39" t="s">
        <v>674</v>
      </c>
      <c r="D201" s="39">
        <v>2018</v>
      </c>
      <c r="E201" s="25" t="s">
        <v>499</v>
      </c>
      <c r="F201" s="27" t="s">
        <v>150</v>
      </c>
      <c r="G201" s="26" t="s">
        <v>274</v>
      </c>
      <c r="H201" s="26" t="s">
        <v>260</v>
      </c>
      <c r="I201" s="26"/>
      <c r="J201">
        <v>3506</v>
      </c>
      <c r="K201">
        <v>3526</v>
      </c>
      <c r="L201" s="49">
        <v>-20</v>
      </c>
    </row>
    <row r="202" spans="1:12">
      <c r="A202" t="s">
        <v>675</v>
      </c>
      <c r="B202" s="39">
        <v>26</v>
      </c>
      <c r="C202" s="39" t="s">
        <v>674</v>
      </c>
      <c r="D202" s="39">
        <v>2018</v>
      </c>
      <c r="E202" s="25" t="s">
        <v>500</v>
      </c>
      <c r="F202" s="27" t="s">
        <v>197</v>
      </c>
      <c r="G202" s="26" t="s">
        <v>274</v>
      </c>
      <c r="H202" s="26" t="s">
        <v>260</v>
      </c>
      <c r="I202" s="26"/>
      <c r="J202">
        <v>2288</v>
      </c>
      <c r="K202">
        <v>2151</v>
      </c>
      <c r="L202" s="49">
        <v>137</v>
      </c>
    </row>
    <row r="203" spans="1:12">
      <c r="A203" t="s">
        <v>675</v>
      </c>
      <c r="B203" s="39">
        <v>26</v>
      </c>
      <c r="C203" s="39" t="s">
        <v>674</v>
      </c>
      <c r="D203" s="39">
        <v>2018</v>
      </c>
      <c r="E203" s="25" t="s">
        <v>501</v>
      </c>
      <c r="F203" s="27" t="s">
        <v>181</v>
      </c>
      <c r="G203" s="26" t="s">
        <v>274</v>
      </c>
      <c r="H203" s="26" t="s">
        <v>260</v>
      </c>
      <c r="I203" s="26"/>
      <c r="J203">
        <v>10192</v>
      </c>
      <c r="K203">
        <v>10004</v>
      </c>
      <c r="L203" s="49">
        <v>188</v>
      </c>
    </row>
    <row r="204" spans="1:12">
      <c r="A204" t="s">
        <v>675</v>
      </c>
      <c r="B204" s="39">
        <v>26</v>
      </c>
      <c r="C204" s="39" t="s">
        <v>674</v>
      </c>
      <c r="D204" s="39">
        <v>2018</v>
      </c>
      <c r="E204" s="25" t="s">
        <v>502</v>
      </c>
      <c r="F204" s="27" t="s">
        <v>120</v>
      </c>
      <c r="G204" s="26" t="s">
        <v>274</v>
      </c>
      <c r="H204" s="26" t="s">
        <v>260</v>
      </c>
      <c r="I204" s="26"/>
      <c r="J204">
        <v>6</v>
      </c>
      <c r="K204">
        <v>6</v>
      </c>
      <c r="L204" s="49">
        <v>0</v>
      </c>
    </row>
    <row r="205" spans="1:12">
      <c r="A205" t="s">
        <v>675</v>
      </c>
      <c r="B205" s="39">
        <v>26</v>
      </c>
      <c r="C205" s="39" t="s">
        <v>674</v>
      </c>
      <c r="D205" s="39">
        <v>2018</v>
      </c>
      <c r="E205" s="25" t="s">
        <v>503</v>
      </c>
      <c r="F205" s="27" t="s">
        <v>131</v>
      </c>
      <c r="G205" s="26" t="s">
        <v>274</v>
      </c>
      <c r="H205" s="26" t="s">
        <v>260</v>
      </c>
      <c r="I205" s="26"/>
      <c r="J205">
        <v>3582</v>
      </c>
      <c r="K205">
        <v>2333</v>
      </c>
      <c r="L205" s="49">
        <v>1249</v>
      </c>
    </row>
    <row r="206" spans="1:12">
      <c r="A206" t="s">
        <v>675</v>
      </c>
      <c r="B206" s="39">
        <v>26</v>
      </c>
      <c r="C206" s="39" t="s">
        <v>674</v>
      </c>
      <c r="D206" s="39">
        <v>2018</v>
      </c>
      <c r="E206" s="25" t="s">
        <v>504</v>
      </c>
      <c r="F206" s="27" t="s">
        <v>95</v>
      </c>
      <c r="G206" s="26" t="s">
        <v>274</v>
      </c>
      <c r="H206" s="26" t="s">
        <v>260</v>
      </c>
      <c r="I206" s="26"/>
      <c r="J206">
        <v>245</v>
      </c>
      <c r="K206">
        <v>247</v>
      </c>
      <c r="L206" s="49">
        <v>-2</v>
      </c>
    </row>
    <row r="207" spans="1:12">
      <c r="A207" t="s">
        <v>675</v>
      </c>
      <c r="B207" s="39">
        <v>26</v>
      </c>
      <c r="C207" s="39" t="s">
        <v>674</v>
      </c>
      <c r="D207" s="39">
        <v>2018</v>
      </c>
      <c r="E207" s="25" t="s">
        <v>505</v>
      </c>
      <c r="F207" s="27" t="s">
        <v>101</v>
      </c>
      <c r="G207" s="26" t="s">
        <v>274</v>
      </c>
      <c r="H207" s="26" t="s">
        <v>260</v>
      </c>
      <c r="I207" s="26"/>
      <c r="J207">
        <v>17</v>
      </c>
      <c r="K207">
        <v>17</v>
      </c>
      <c r="L207" s="49">
        <v>0</v>
      </c>
    </row>
    <row r="208" spans="1:12">
      <c r="A208" t="s">
        <v>675</v>
      </c>
      <c r="B208" s="39">
        <v>26</v>
      </c>
      <c r="C208" s="39" t="s">
        <v>674</v>
      </c>
      <c r="D208" s="39">
        <v>2018</v>
      </c>
      <c r="E208" s="25" t="s">
        <v>506</v>
      </c>
      <c r="F208" s="27" t="s">
        <v>167</v>
      </c>
      <c r="G208" s="26" t="s">
        <v>274</v>
      </c>
      <c r="H208" s="26" t="s">
        <v>260</v>
      </c>
      <c r="I208" s="26"/>
      <c r="J208">
        <v>332</v>
      </c>
      <c r="K208">
        <v>276</v>
      </c>
      <c r="L208" s="49">
        <v>56</v>
      </c>
    </row>
    <row r="209" spans="1:12">
      <c r="A209" t="s">
        <v>675</v>
      </c>
      <c r="B209" s="39">
        <v>26</v>
      </c>
      <c r="C209" s="39" t="s">
        <v>674</v>
      </c>
      <c r="D209" s="39">
        <v>2018</v>
      </c>
      <c r="E209" s="25" t="s">
        <v>507</v>
      </c>
      <c r="F209" s="27" t="s">
        <v>23</v>
      </c>
      <c r="G209" s="26" t="s">
        <v>274</v>
      </c>
      <c r="H209" s="26" t="s">
        <v>260</v>
      </c>
      <c r="I209" s="26"/>
      <c r="J209">
        <v>1</v>
      </c>
      <c r="K209">
        <v>1</v>
      </c>
      <c r="L209" s="49">
        <v>0</v>
      </c>
    </row>
    <row r="210" spans="1:12">
      <c r="A210" t="s">
        <v>675</v>
      </c>
      <c r="B210" s="39">
        <v>26</v>
      </c>
      <c r="C210" s="39" t="s">
        <v>674</v>
      </c>
      <c r="D210" s="39">
        <v>2018</v>
      </c>
      <c r="E210" s="25" t="s">
        <v>508</v>
      </c>
      <c r="F210" s="27" t="s">
        <v>183</v>
      </c>
      <c r="G210" s="26" t="s">
        <v>274</v>
      </c>
      <c r="H210" s="26" t="s">
        <v>260</v>
      </c>
      <c r="I210" s="26"/>
      <c r="J210">
        <v>2</v>
      </c>
      <c r="K210">
        <v>2</v>
      </c>
      <c r="L210" s="49">
        <v>0</v>
      </c>
    </row>
    <row r="211" spans="1:12">
      <c r="A211" t="s">
        <v>675</v>
      </c>
      <c r="B211" s="39">
        <v>26</v>
      </c>
      <c r="C211" s="39" t="s">
        <v>674</v>
      </c>
      <c r="D211" s="39">
        <v>2018</v>
      </c>
      <c r="E211" s="25" t="s">
        <v>509</v>
      </c>
      <c r="F211" s="27" t="s">
        <v>87</v>
      </c>
      <c r="G211" s="26" t="s">
        <v>275</v>
      </c>
      <c r="H211" s="26" t="s">
        <v>260</v>
      </c>
      <c r="I211" s="26"/>
      <c r="J211">
        <v>10125</v>
      </c>
      <c r="K211">
        <v>9721</v>
      </c>
      <c r="L211" s="49">
        <v>404</v>
      </c>
    </row>
    <row r="212" spans="1:12">
      <c r="A212" t="s">
        <v>675</v>
      </c>
      <c r="B212" s="39">
        <v>26</v>
      </c>
      <c r="C212" s="39" t="s">
        <v>674</v>
      </c>
      <c r="D212" s="39">
        <v>2018</v>
      </c>
      <c r="E212" s="25" t="s">
        <v>510</v>
      </c>
      <c r="F212" s="27" t="s">
        <v>151</v>
      </c>
      <c r="G212" s="26" t="s">
        <v>275</v>
      </c>
      <c r="H212" s="26" t="s">
        <v>260</v>
      </c>
      <c r="I212" s="26"/>
      <c r="J212">
        <v>50</v>
      </c>
      <c r="K212">
        <v>51</v>
      </c>
      <c r="L212" s="49">
        <v>-1</v>
      </c>
    </row>
    <row r="213" spans="1:12">
      <c r="A213" t="s">
        <v>675</v>
      </c>
      <c r="B213" s="39">
        <v>26</v>
      </c>
      <c r="C213" s="39" t="s">
        <v>674</v>
      </c>
      <c r="D213" s="39">
        <v>2018</v>
      </c>
      <c r="E213" s="25" t="s">
        <v>511</v>
      </c>
      <c r="F213" s="27" t="s">
        <v>14</v>
      </c>
      <c r="G213" s="26" t="s">
        <v>275</v>
      </c>
      <c r="H213" s="26" t="s">
        <v>260</v>
      </c>
      <c r="I213" s="26"/>
      <c r="J213">
        <v>16</v>
      </c>
      <c r="K213">
        <v>17</v>
      </c>
      <c r="L213" s="49">
        <v>-1</v>
      </c>
    </row>
    <row r="214" spans="1:12">
      <c r="A214" t="s">
        <v>675</v>
      </c>
      <c r="B214" s="39">
        <v>26</v>
      </c>
      <c r="C214" s="39" t="s">
        <v>674</v>
      </c>
      <c r="D214" s="39">
        <v>2018</v>
      </c>
      <c r="E214" s="25" t="s">
        <v>512</v>
      </c>
      <c r="F214" s="27" t="s">
        <v>513</v>
      </c>
      <c r="G214" s="26" t="s">
        <v>275</v>
      </c>
      <c r="H214" s="26" t="s">
        <v>260</v>
      </c>
      <c r="I214" s="26"/>
      <c r="J214">
        <v>192</v>
      </c>
      <c r="K214">
        <v>172</v>
      </c>
      <c r="L214" s="49">
        <v>20</v>
      </c>
    </row>
    <row r="215" spans="1:12">
      <c r="A215" t="s">
        <v>675</v>
      </c>
      <c r="B215" s="39">
        <v>26</v>
      </c>
      <c r="C215" s="39" t="s">
        <v>674</v>
      </c>
      <c r="D215" s="39">
        <v>2018</v>
      </c>
      <c r="E215" s="25" t="s">
        <v>514</v>
      </c>
      <c r="F215" s="27" t="s">
        <v>2</v>
      </c>
      <c r="G215" s="26" t="s">
        <v>275</v>
      </c>
      <c r="H215" s="26" t="s">
        <v>260</v>
      </c>
      <c r="I215" s="26"/>
      <c r="J215" t="s">
        <v>681</v>
      </c>
      <c r="K215" t="s">
        <v>681</v>
      </c>
      <c r="L215" s="49" t="s">
        <v>683</v>
      </c>
    </row>
    <row r="216" spans="1:12">
      <c r="A216" t="s">
        <v>675</v>
      </c>
      <c r="B216" s="39">
        <v>26</v>
      </c>
      <c r="C216" s="39" t="s">
        <v>674</v>
      </c>
      <c r="D216" s="39">
        <v>2018</v>
      </c>
      <c r="E216" s="25" t="s">
        <v>515</v>
      </c>
      <c r="F216" s="27" t="s">
        <v>141</v>
      </c>
      <c r="G216" s="26" t="s">
        <v>275</v>
      </c>
      <c r="H216" s="26" t="s">
        <v>260</v>
      </c>
      <c r="I216" s="26"/>
      <c r="J216">
        <v>209</v>
      </c>
      <c r="K216">
        <v>224</v>
      </c>
      <c r="L216" s="49">
        <v>-15</v>
      </c>
    </row>
    <row r="217" spans="1:12">
      <c r="A217" t="s">
        <v>675</v>
      </c>
      <c r="B217" s="39">
        <v>26</v>
      </c>
      <c r="C217" s="39" t="s">
        <v>674</v>
      </c>
      <c r="D217" s="39">
        <v>2018</v>
      </c>
      <c r="E217" s="25" t="s">
        <v>516</v>
      </c>
      <c r="F217" s="27" t="s">
        <v>105</v>
      </c>
      <c r="G217" s="26" t="s">
        <v>275</v>
      </c>
      <c r="H217" s="26" t="s">
        <v>260</v>
      </c>
      <c r="I217" s="26"/>
      <c r="J217">
        <v>2334</v>
      </c>
      <c r="K217">
        <v>2297</v>
      </c>
      <c r="L217" s="49">
        <v>37</v>
      </c>
    </row>
    <row r="218" spans="1:12">
      <c r="A218" t="s">
        <v>675</v>
      </c>
      <c r="B218" s="39">
        <v>26</v>
      </c>
      <c r="C218" s="39" t="s">
        <v>674</v>
      </c>
      <c r="D218" s="39">
        <v>2018</v>
      </c>
      <c r="E218" s="25" t="s">
        <v>517</v>
      </c>
      <c r="F218" s="27" t="s">
        <v>27</v>
      </c>
      <c r="G218" s="26" t="s">
        <v>275</v>
      </c>
      <c r="H218" s="26" t="s">
        <v>260</v>
      </c>
      <c r="I218" s="26"/>
      <c r="J218">
        <v>4</v>
      </c>
      <c r="K218">
        <v>1</v>
      </c>
      <c r="L218" s="49">
        <v>3</v>
      </c>
    </row>
    <row r="219" spans="1:12">
      <c r="A219" t="s">
        <v>675</v>
      </c>
      <c r="B219" s="39">
        <v>26</v>
      </c>
      <c r="C219" s="39" t="s">
        <v>674</v>
      </c>
      <c r="D219" s="39">
        <v>2018</v>
      </c>
      <c r="E219" s="25" t="s">
        <v>518</v>
      </c>
      <c r="F219" s="27" t="s">
        <v>128</v>
      </c>
      <c r="G219" s="26" t="s">
        <v>275</v>
      </c>
      <c r="H219" s="26" t="s">
        <v>260</v>
      </c>
      <c r="I219" s="26"/>
      <c r="J219">
        <v>154</v>
      </c>
      <c r="K219">
        <v>155</v>
      </c>
      <c r="L219" s="49">
        <v>-1</v>
      </c>
    </row>
    <row r="220" spans="1:12">
      <c r="A220" t="s">
        <v>675</v>
      </c>
      <c r="B220" s="39">
        <v>26</v>
      </c>
      <c r="C220" s="39" t="s">
        <v>674</v>
      </c>
      <c r="D220" s="39">
        <v>2018</v>
      </c>
      <c r="E220" s="25" t="s">
        <v>519</v>
      </c>
      <c r="F220" s="27" t="s">
        <v>187</v>
      </c>
      <c r="G220" s="26" t="s">
        <v>276</v>
      </c>
      <c r="H220" s="26" t="s">
        <v>260</v>
      </c>
      <c r="I220" s="26"/>
      <c r="J220">
        <v>5669</v>
      </c>
      <c r="K220">
        <v>5676</v>
      </c>
      <c r="L220" s="49">
        <v>-7</v>
      </c>
    </row>
    <row r="221" spans="1:12">
      <c r="A221" t="s">
        <v>675</v>
      </c>
      <c r="B221" s="39">
        <v>26</v>
      </c>
      <c r="C221" s="39" t="s">
        <v>674</v>
      </c>
      <c r="D221" s="39">
        <v>2018</v>
      </c>
      <c r="E221" s="25" t="s">
        <v>520</v>
      </c>
      <c r="F221" s="27" t="s">
        <v>88</v>
      </c>
      <c r="G221" s="26" t="s">
        <v>276</v>
      </c>
      <c r="H221" s="26" t="s">
        <v>260</v>
      </c>
      <c r="I221" s="26"/>
      <c r="J221">
        <v>57</v>
      </c>
      <c r="K221">
        <v>58</v>
      </c>
      <c r="L221" s="49">
        <v>-1</v>
      </c>
    </row>
    <row r="222" spans="1:12">
      <c r="A222" t="s">
        <v>675</v>
      </c>
      <c r="B222" s="39">
        <v>26</v>
      </c>
      <c r="C222" s="39" t="s">
        <v>674</v>
      </c>
      <c r="D222" s="39">
        <v>2018</v>
      </c>
      <c r="E222" s="25" t="s">
        <v>521</v>
      </c>
      <c r="F222" s="27" t="s">
        <v>163</v>
      </c>
      <c r="G222" s="26" t="s">
        <v>276</v>
      </c>
      <c r="H222" s="26" t="s">
        <v>260</v>
      </c>
      <c r="I222" s="26"/>
      <c r="J222">
        <v>25</v>
      </c>
      <c r="K222">
        <v>25</v>
      </c>
      <c r="L222" s="49">
        <v>0</v>
      </c>
    </row>
    <row r="223" spans="1:12">
      <c r="A223" t="s">
        <v>675</v>
      </c>
      <c r="B223" s="39">
        <v>26</v>
      </c>
      <c r="C223" s="39" t="s">
        <v>674</v>
      </c>
      <c r="D223" s="39">
        <v>2018</v>
      </c>
      <c r="E223" s="25" t="s">
        <v>522</v>
      </c>
      <c r="F223" s="27" t="s">
        <v>523</v>
      </c>
      <c r="G223" s="26" t="s">
        <v>276</v>
      </c>
      <c r="H223" s="26" t="s">
        <v>260</v>
      </c>
      <c r="I223" s="26"/>
      <c r="J223">
        <v>2</v>
      </c>
      <c r="K223">
        <v>2</v>
      </c>
      <c r="L223" s="49">
        <v>0</v>
      </c>
    </row>
    <row r="224" spans="1:12">
      <c r="A224" t="s">
        <v>675</v>
      </c>
      <c r="B224" s="39">
        <v>26</v>
      </c>
      <c r="C224" s="39" t="s">
        <v>674</v>
      </c>
      <c r="D224" s="39">
        <v>2018</v>
      </c>
      <c r="E224" s="25" t="s">
        <v>524</v>
      </c>
      <c r="F224" s="27" t="s">
        <v>176</v>
      </c>
      <c r="G224" s="26" t="s">
        <v>276</v>
      </c>
      <c r="H224" s="26" t="s">
        <v>260</v>
      </c>
      <c r="I224" s="26"/>
      <c r="J224">
        <v>173</v>
      </c>
      <c r="K224">
        <v>172</v>
      </c>
      <c r="L224" s="49">
        <v>1</v>
      </c>
    </row>
    <row r="225" spans="1:12">
      <c r="A225" t="s">
        <v>675</v>
      </c>
      <c r="B225" s="39">
        <v>26</v>
      </c>
      <c r="C225" s="39" t="s">
        <v>674</v>
      </c>
      <c r="D225" s="39">
        <v>2018</v>
      </c>
      <c r="E225" s="25" t="s">
        <v>525</v>
      </c>
      <c r="F225" s="27" t="s">
        <v>12</v>
      </c>
      <c r="G225" s="26" t="s">
        <v>276</v>
      </c>
      <c r="H225" s="26" t="s">
        <v>260</v>
      </c>
      <c r="I225" s="26"/>
      <c r="J225">
        <v>61</v>
      </c>
      <c r="K225">
        <v>60</v>
      </c>
      <c r="L225" s="49">
        <v>1</v>
      </c>
    </row>
    <row r="226" spans="1:12">
      <c r="A226" t="s">
        <v>675</v>
      </c>
      <c r="B226" s="39">
        <v>26</v>
      </c>
      <c r="C226" s="39" t="s">
        <v>674</v>
      </c>
      <c r="D226" s="39">
        <v>2018</v>
      </c>
      <c r="E226" s="25" t="s">
        <v>526</v>
      </c>
      <c r="F226" s="27" t="s">
        <v>92</v>
      </c>
      <c r="G226" s="26" t="s">
        <v>276</v>
      </c>
      <c r="H226" s="26" t="s">
        <v>260</v>
      </c>
      <c r="I226" s="26"/>
      <c r="J226">
        <v>136</v>
      </c>
      <c r="K226">
        <v>136</v>
      </c>
      <c r="L226" s="49">
        <v>0</v>
      </c>
    </row>
    <row r="227" spans="1:12">
      <c r="A227" t="s">
        <v>675</v>
      </c>
      <c r="B227" s="39">
        <v>26</v>
      </c>
      <c r="C227" s="39" t="s">
        <v>674</v>
      </c>
      <c r="D227" s="39">
        <v>2018</v>
      </c>
      <c r="E227" s="25" t="s">
        <v>527</v>
      </c>
      <c r="F227" s="27" t="s">
        <v>1</v>
      </c>
      <c r="G227" s="26" t="s">
        <v>276</v>
      </c>
      <c r="H227" s="26" t="s">
        <v>260</v>
      </c>
      <c r="I227" s="26"/>
      <c r="J227">
        <v>673</v>
      </c>
      <c r="K227">
        <v>666</v>
      </c>
      <c r="L227" s="49">
        <v>7</v>
      </c>
    </row>
    <row r="228" spans="1:12">
      <c r="A228" t="s">
        <v>675</v>
      </c>
      <c r="B228" s="39">
        <v>26</v>
      </c>
      <c r="C228" s="39" t="s">
        <v>674</v>
      </c>
      <c r="D228" s="39">
        <v>2018</v>
      </c>
      <c r="E228" s="25" t="s">
        <v>528</v>
      </c>
      <c r="F228" s="27" t="s">
        <v>86</v>
      </c>
      <c r="G228" s="26" t="s">
        <v>276</v>
      </c>
      <c r="H228" s="26" t="s">
        <v>260</v>
      </c>
      <c r="I228" s="26"/>
      <c r="J228">
        <v>2027</v>
      </c>
      <c r="K228">
        <v>2014</v>
      </c>
      <c r="L228" s="49">
        <v>13</v>
      </c>
    </row>
    <row r="229" spans="1:12">
      <c r="A229" t="s">
        <v>675</v>
      </c>
      <c r="B229" s="39">
        <v>26</v>
      </c>
      <c r="C229" s="39" t="s">
        <v>674</v>
      </c>
      <c r="D229" s="39">
        <v>2018</v>
      </c>
      <c r="E229" s="25" t="s">
        <v>529</v>
      </c>
      <c r="F229" s="27" t="s">
        <v>102</v>
      </c>
      <c r="G229" s="26" t="s">
        <v>276</v>
      </c>
      <c r="H229" s="26" t="s">
        <v>260</v>
      </c>
      <c r="I229" s="26"/>
      <c r="J229">
        <v>58</v>
      </c>
      <c r="K229">
        <v>54</v>
      </c>
      <c r="L229" s="49">
        <v>4</v>
      </c>
    </row>
    <row r="230" spans="1:12">
      <c r="A230" t="s">
        <v>675</v>
      </c>
      <c r="B230" s="39">
        <v>26</v>
      </c>
      <c r="C230" s="39" t="s">
        <v>674</v>
      </c>
      <c r="D230" s="39">
        <v>2018</v>
      </c>
      <c r="E230" s="25" t="s">
        <v>530</v>
      </c>
      <c r="F230" s="27" t="s">
        <v>531</v>
      </c>
      <c r="G230" s="26" t="s">
        <v>276</v>
      </c>
      <c r="H230" s="26" t="s">
        <v>260</v>
      </c>
      <c r="I230" s="26"/>
      <c r="J230">
        <v>5</v>
      </c>
      <c r="K230">
        <v>4</v>
      </c>
      <c r="L230" s="49">
        <v>1</v>
      </c>
    </row>
    <row r="231" spans="1:12">
      <c r="A231" t="s">
        <v>675</v>
      </c>
      <c r="B231" s="39">
        <v>26</v>
      </c>
      <c r="C231" s="39" t="s">
        <v>674</v>
      </c>
      <c r="D231" s="39">
        <v>2018</v>
      </c>
      <c r="E231" s="25" t="s">
        <v>532</v>
      </c>
      <c r="F231" s="27" t="s">
        <v>145</v>
      </c>
      <c r="G231" s="26" t="s">
        <v>276</v>
      </c>
      <c r="H231" s="26" t="s">
        <v>260</v>
      </c>
      <c r="I231" s="26"/>
      <c r="J231">
        <v>49</v>
      </c>
      <c r="K231">
        <v>48</v>
      </c>
      <c r="L231" s="49">
        <v>1</v>
      </c>
    </row>
    <row r="232" spans="1:12">
      <c r="A232" t="s">
        <v>675</v>
      </c>
      <c r="B232" s="39">
        <v>26</v>
      </c>
      <c r="C232" s="39" t="s">
        <v>674</v>
      </c>
      <c r="D232" s="39">
        <v>2018</v>
      </c>
      <c r="E232" s="25" t="s">
        <v>533</v>
      </c>
      <c r="F232" s="27" t="s">
        <v>98</v>
      </c>
      <c r="G232" s="26" t="s">
        <v>276</v>
      </c>
      <c r="H232" s="26" t="s">
        <v>260</v>
      </c>
      <c r="I232" s="26"/>
      <c r="J232">
        <v>3</v>
      </c>
      <c r="K232">
        <v>2</v>
      </c>
      <c r="L232" s="49">
        <v>1</v>
      </c>
    </row>
    <row r="233" spans="1:12">
      <c r="A233" t="s">
        <v>675</v>
      </c>
      <c r="B233" s="39">
        <v>26</v>
      </c>
      <c r="C233" s="39" t="s">
        <v>674</v>
      </c>
      <c r="D233" s="39">
        <v>2018</v>
      </c>
      <c r="E233" s="25" t="s">
        <v>534</v>
      </c>
      <c r="F233" s="27" t="s">
        <v>65</v>
      </c>
      <c r="G233" s="26" t="s">
        <v>276</v>
      </c>
      <c r="H233" s="26" t="s">
        <v>260</v>
      </c>
      <c r="I233" s="26"/>
      <c r="J233">
        <v>2381</v>
      </c>
      <c r="K233">
        <v>2161</v>
      </c>
      <c r="L233" s="49">
        <v>220</v>
      </c>
    </row>
    <row r="234" spans="1:12">
      <c r="A234" t="s">
        <v>675</v>
      </c>
      <c r="B234" s="39">
        <v>26</v>
      </c>
      <c r="C234" s="39" t="s">
        <v>674</v>
      </c>
      <c r="D234" s="39">
        <v>2018</v>
      </c>
      <c r="E234" s="25" t="s">
        <v>535</v>
      </c>
      <c r="F234" s="27" t="s">
        <v>6</v>
      </c>
      <c r="G234" s="26" t="s">
        <v>276</v>
      </c>
      <c r="H234" s="26" t="s">
        <v>260</v>
      </c>
      <c r="I234" s="26"/>
      <c r="J234">
        <v>205</v>
      </c>
      <c r="K234">
        <v>196</v>
      </c>
      <c r="L234" s="49">
        <v>9</v>
      </c>
    </row>
    <row r="235" spans="1:12">
      <c r="A235" t="s">
        <v>675</v>
      </c>
      <c r="B235" s="39">
        <v>26</v>
      </c>
      <c r="C235" s="39" t="s">
        <v>674</v>
      </c>
      <c r="D235" s="39">
        <v>2018</v>
      </c>
      <c r="E235" s="25" t="s">
        <v>536</v>
      </c>
      <c r="F235" s="27" t="s">
        <v>157</v>
      </c>
      <c r="G235" s="26" t="s">
        <v>276</v>
      </c>
      <c r="H235" s="26" t="s">
        <v>260</v>
      </c>
      <c r="I235" s="26"/>
      <c r="J235">
        <v>12</v>
      </c>
      <c r="K235">
        <v>12</v>
      </c>
      <c r="L235" s="49">
        <v>0</v>
      </c>
    </row>
    <row r="236" spans="1:12">
      <c r="A236" t="s">
        <v>675</v>
      </c>
      <c r="B236" s="39">
        <v>26</v>
      </c>
      <c r="C236" s="39" t="s">
        <v>674</v>
      </c>
      <c r="D236" s="39">
        <v>2018</v>
      </c>
      <c r="E236" s="25" t="s">
        <v>537</v>
      </c>
      <c r="F236" s="27" t="s">
        <v>18</v>
      </c>
      <c r="G236" s="26" t="s">
        <v>276</v>
      </c>
      <c r="H236" s="26" t="s">
        <v>260</v>
      </c>
      <c r="I236" s="26"/>
      <c r="J236">
        <v>8</v>
      </c>
      <c r="K236">
        <v>7</v>
      </c>
      <c r="L236" s="49">
        <v>1</v>
      </c>
    </row>
    <row r="237" spans="1:12">
      <c r="A237" t="s">
        <v>675</v>
      </c>
      <c r="B237" s="39">
        <v>26</v>
      </c>
      <c r="C237" s="39" t="s">
        <v>674</v>
      </c>
      <c r="D237" s="39">
        <v>2018</v>
      </c>
      <c r="E237" s="25" t="s">
        <v>538</v>
      </c>
      <c r="F237" s="27" t="s">
        <v>44</v>
      </c>
      <c r="G237" s="26" t="s">
        <v>276</v>
      </c>
      <c r="H237" s="26" t="s">
        <v>260</v>
      </c>
      <c r="I237" s="26"/>
      <c r="J237">
        <v>5505</v>
      </c>
      <c r="K237">
        <v>5404</v>
      </c>
      <c r="L237" s="49">
        <v>101</v>
      </c>
    </row>
    <row r="238" spans="1:12">
      <c r="A238" t="s">
        <v>675</v>
      </c>
      <c r="B238" s="39">
        <v>26</v>
      </c>
      <c r="C238" s="39" t="s">
        <v>674</v>
      </c>
      <c r="D238" s="39">
        <v>2018</v>
      </c>
      <c r="E238" s="25" t="s">
        <v>539</v>
      </c>
      <c r="F238" s="27" t="s">
        <v>161</v>
      </c>
      <c r="G238" s="26" t="s">
        <v>271</v>
      </c>
      <c r="H238" s="26" t="s">
        <v>259</v>
      </c>
      <c r="I238" s="26"/>
      <c r="J238">
        <v>1609</v>
      </c>
      <c r="K238">
        <v>1535</v>
      </c>
      <c r="L238" s="49">
        <v>74</v>
      </c>
    </row>
    <row r="239" spans="1:12">
      <c r="A239" t="s">
        <v>675</v>
      </c>
      <c r="B239" s="39">
        <v>26</v>
      </c>
      <c r="C239" s="39" t="s">
        <v>674</v>
      </c>
      <c r="D239" s="39">
        <v>2018</v>
      </c>
      <c r="E239" s="25" t="s">
        <v>540</v>
      </c>
      <c r="F239" s="27" t="s">
        <v>190</v>
      </c>
      <c r="G239" s="26" t="s">
        <v>271</v>
      </c>
      <c r="H239" s="26" t="s">
        <v>259</v>
      </c>
      <c r="I239" s="26"/>
      <c r="J239">
        <v>94</v>
      </c>
      <c r="K239">
        <v>97</v>
      </c>
      <c r="L239" s="49">
        <v>-3</v>
      </c>
    </row>
    <row r="240" spans="1:12">
      <c r="A240" t="s">
        <v>675</v>
      </c>
      <c r="B240" s="39">
        <v>26</v>
      </c>
      <c r="C240" s="39" t="s">
        <v>674</v>
      </c>
      <c r="D240" s="39">
        <v>2018</v>
      </c>
      <c r="E240" s="25" t="s">
        <v>541</v>
      </c>
      <c r="F240" s="27" t="s">
        <v>152</v>
      </c>
      <c r="G240" s="26" t="s">
        <v>271</v>
      </c>
      <c r="H240" s="26" t="s">
        <v>259</v>
      </c>
      <c r="I240" s="26"/>
      <c r="J240">
        <v>2323</v>
      </c>
      <c r="K240">
        <v>2302</v>
      </c>
      <c r="L240" s="49">
        <v>21</v>
      </c>
    </row>
    <row r="241" spans="1:12">
      <c r="A241" t="s">
        <v>675</v>
      </c>
      <c r="B241" s="39">
        <v>26</v>
      </c>
      <c r="C241" s="39" t="s">
        <v>674</v>
      </c>
      <c r="D241" s="39">
        <v>2018</v>
      </c>
      <c r="E241" s="25" t="s">
        <v>542</v>
      </c>
      <c r="F241" s="27" t="s">
        <v>159</v>
      </c>
      <c r="G241" s="26" t="s">
        <v>271</v>
      </c>
      <c r="H241" s="26" t="s">
        <v>259</v>
      </c>
      <c r="I241" s="26"/>
      <c r="J241">
        <v>1264</v>
      </c>
      <c r="K241">
        <v>1261</v>
      </c>
      <c r="L241" s="49">
        <v>3</v>
      </c>
    </row>
    <row r="242" spans="1:12">
      <c r="A242" t="s">
        <v>675</v>
      </c>
      <c r="B242" s="39">
        <v>26</v>
      </c>
      <c r="C242" s="39" t="s">
        <v>674</v>
      </c>
      <c r="D242" s="39">
        <v>2018</v>
      </c>
      <c r="E242" s="25" t="s">
        <v>543</v>
      </c>
      <c r="F242" s="27" t="s">
        <v>544</v>
      </c>
      <c r="G242" s="26" t="s">
        <v>271</v>
      </c>
      <c r="H242" s="26" t="s">
        <v>259</v>
      </c>
      <c r="I242" s="26"/>
      <c r="J242" t="s">
        <v>681</v>
      </c>
      <c r="K242" t="s">
        <v>681</v>
      </c>
      <c r="L242" s="49" t="s">
        <v>683</v>
      </c>
    </row>
    <row r="243" spans="1:12">
      <c r="A243" t="s">
        <v>675</v>
      </c>
      <c r="B243" s="39">
        <v>26</v>
      </c>
      <c r="C243" s="39" t="s">
        <v>674</v>
      </c>
      <c r="D243" s="39">
        <v>2018</v>
      </c>
      <c r="E243" s="25" t="s">
        <v>545</v>
      </c>
      <c r="F243" s="27" t="s">
        <v>83</v>
      </c>
      <c r="G243" s="26" t="s">
        <v>271</v>
      </c>
      <c r="H243" s="26" t="s">
        <v>259</v>
      </c>
      <c r="I243" s="26"/>
      <c r="J243">
        <v>1682</v>
      </c>
      <c r="K243">
        <v>1702</v>
      </c>
      <c r="L243" s="49">
        <v>-20</v>
      </c>
    </row>
    <row r="244" spans="1:12">
      <c r="A244" t="s">
        <v>675</v>
      </c>
      <c r="B244" s="39">
        <v>26</v>
      </c>
      <c r="C244" s="39" t="s">
        <v>674</v>
      </c>
      <c r="D244" s="39">
        <v>2018</v>
      </c>
      <c r="E244" s="25" t="s">
        <v>546</v>
      </c>
      <c r="F244" s="27" t="s">
        <v>29</v>
      </c>
      <c r="G244" s="26" t="s">
        <v>271</v>
      </c>
      <c r="H244" s="26" t="s">
        <v>259</v>
      </c>
      <c r="I244" s="26"/>
      <c r="J244">
        <v>198</v>
      </c>
      <c r="K244">
        <v>201</v>
      </c>
      <c r="L244" s="49">
        <v>-3</v>
      </c>
    </row>
    <row r="245" spans="1:12">
      <c r="A245" t="s">
        <v>675</v>
      </c>
      <c r="B245" s="39">
        <v>26</v>
      </c>
      <c r="C245" s="39" t="s">
        <v>674</v>
      </c>
      <c r="D245" s="39">
        <v>2018</v>
      </c>
      <c r="E245" s="25" t="s">
        <v>547</v>
      </c>
      <c r="F245" s="27" t="s">
        <v>17</v>
      </c>
      <c r="G245" s="26" t="s">
        <v>271</v>
      </c>
      <c r="H245" s="26" t="s">
        <v>259</v>
      </c>
      <c r="I245" s="26"/>
      <c r="J245">
        <v>2002</v>
      </c>
      <c r="K245">
        <v>1966</v>
      </c>
      <c r="L245" s="49">
        <v>36</v>
      </c>
    </row>
    <row r="246" spans="1:12">
      <c r="A246" t="s">
        <v>675</v>
      </c>
      <c r="B246" s="39">
        <v>26</v>
      </c>
      <c r="C246" s="39" t="s">
        <v>674</v>
      </c>
      <c r="D246" s="39">
        <v>2018</v>
      </c>
      <c r="E246" s="25" t="s">
        <v>548</v>
      </c>
      <c r="F246" s="27" t="s">
        <v>169</v>
      </c>
      <c r="G246" s="26" t="s">
        <v>271</v>
      </c>
      <c r="H246" s="26" t="s">
        <v>259</v>
      </c>
      <c r="I246" s="26"/>
      <c r="J246">
        <v>277</v>
      </c>
      <c r="K246">
        <v>272</v>
      </c>
      <c r="L246" s="49">
        <v>5</v>
      </c>
    </row>
    <row r="247" spans="1:12">
      <c r="A247" t="s">
        <v>675</v>
      </c>
      <c r="B247" s="39">
        <v>26</v>
      </c>
      <c r="C247" s="39" t="s">
        <v>674</v>
      </c>
      <c r="D247" s="39">
        <v>2018</v>
      </c>
      <c r="E247" s="25" t="s">
        <v>549</v>
      </c>
      <c r="F247" s="27" t="s">
        <v>114</v>
      </c>
      <c r="G247" s="26" t="s">
        <v>271</v>
      </c>
      <c r="H247" s="26" t="s">
        <v>259</v>
      </c>
      <c r="I247" s="26"/>
      <c r="J247">
        <v>78</v>
      </c>
      <c r="K247">
        <v>76</v>
      </c>
      <c r="L247" s="49">
        <v>2</v>
      </c>
    </row>
    <row r="248" spans="1:12">
      <c r="A248" t="s">
        <v>675</v>
      </c>
      <c r="B248" s="39">
        <v>26</v>
      </c>
      <c r="C248" s="39" t="s">
        <v>674</v>
      </c>
      <c r="D248" s="39">
        <v>2018</v>
      </c>
      <c r="E248" s="50"/>
      <c r="F248" s="27" t="s">
        <v>353</v>
      </c>
      <c r="G248" s="26" t="s">
        <v>271</v>
      </c>
      <c r="H248" s="26" t="s">
        <v>259</v>
      </c>
      <c r="I248" s="26"/>
      <c r="J248" t="s">
        <v>681</v>
      </c>
      <c r="K248" t="s">
        <v>681</v>
      </c>
      <c r="L248" s="49" t="s">
        <v>683</v>
      </c>
    </row>
    <row r="249" spans="1:12">
      <c r="A249" t="s">
        <v>675</v>
      </c>
      <c r="B249" s="39">
        <v>26</v>
      </c>
      <c r="C249" s="39" t="s">
        <v>674</v>
      </c>
      <c r="D249" s="39">
        <v>2018</v>
      </c>
      <c r="E249" s="25" t="s">
        <v>550</v>
      </c>
      <c r="F249" s="27" t="s">
        <v>63</v>
      </c>
      <c r="G249" s="26" t="s">
        <v>268</v>
      </c>
      <c r="H249" s="26" t="s">
        <v>259</v>
      </c>
      <c r="I249" s="26"/>
      <c r="J249">
        <v>54976</v>
      </c>
      <c r="K249">
        <v>53838</v>
      </c>
      <c r="L249" s="49">
        <v>1138</v>
      </c>
    </row>
    <row r="250" spans="1:12">
      <c r="A250" t="s">
        <v>675</v>
      </c>
      <c r="B250" s="39">
        <v>26</v>
      </c>
      <c r="C250" s="39" t="s">
        <v>674</v>
      </c>
      <c r="D250" s="39">
        <v>2018</v>
      </c>
      <c r="E250" s="25" t="s">
        <v>551</v>
      </c>
      <c r="F250" s="27" t="s">
        <v>166</v>
      </c>
      <c r="G250" s="26" t="s">
        <v>268</v>
      </c>
      <c r="H250" s="26" t="s">
        <v>259</v>
      </c>
      <c r="I250" s="26"/>
      <c r="J250">
        <v>400</v>
      </c>
      <c r="K250">
        <v>418</v>
      </c>
      <c r="L250" s="49">
        <v>-18</v>
      </c>
    </row>
    <row r="251" spans="1:12">
      <c r="A251" t="s">
        <v>675</v>
      </c>
      <c r="B251" s="39">
        <v>26</v>
      </c>
      <c r="C251" s="39" t="s">
        <v>674</v>
      </c>
      <c r="D251" s="39">
        <v>2018</v>
      </c>
      <c r="E251" s="25" t="s">
        <v>552</v>
      </c>
      <c r="F251" s="27" t="s">
        <v>47</v>
      </c>
      <c r="G251" s="26" t="s">
        <v>268</v>
      </c>
      <c r="H251" s="26" t="s">
        <v>259</v>
      </c>
      <c r="I251" s="26"/>
      <c r="J251">
        <v>252</v>
      </c>
      <c r="K251">
        <v>241</v>
      </c>
      <c r="L251" s="49">
        <v>11</v>
      </c>
    </row>
    <row r="252" spans="1:12">
      <c r="A252" t="s">
        <v>675</v>
      </c>
      <c r="B252" s="39">
        <v>26</v>
      </c>
      <c r="C252" s="39" t="s">
        <v>674</v>
      </c>
      <c r="D252" s="39">
        <v>2018</v>
      </c>
      <c r="E252" s="25" t="s">
        <v>553</v>
      </c>
      <c r="F252" s="27" t="s">
        <v>57</v>
      </c>
      <c r="G252" s="26" t="s">
        <v>268</v>
      </c>
      <c r="H252" s="26" t="s">
        <v>259</v>
      </c>
      <c r="I252" s="26"/>
      <c r="J252">
        <v>298</v>
      </c>
      <c r="K252">
        <v>298</v>
      </c>
      <c r="L252" s="49">
        <v>0</v>
      </c>
    </row>
    <row r="253" spans="1:12">
      <c r="A253" t="s">
        <v>675</v>
      </c>
      <c r="B253" s="39">
        <v>26</v>
      </c>
      <c r="C253" s="39" t="s">
        <v>674</v>
      </c>
      <c r="D253" s="39">
        <v>2018</v>
      </c>
      <c r="E253" s="25" t="s">
        <v>554</v>
      </c>
      <c r="F253" s="27" t="s">
        <v>140</v>
      </c>
      <c r="G253" s="26" t="s">
        <v>268</v>
      </c>
      <c r="H253" s="26" t="s">
        <v>259</v>
      </c>
      <c r="I253" s="26"/>
      <c r="J253">
        <v>463</v>
      </c>
      <c r="K253">
        <v>434</v>
      </c>
      <c r="L253" s="49">
        <v>29</v>
      </c>
    </row>
    <row r="254" spans="1:12">
      <c r="A254" t="s">
        <v>675</v>
      </c>
      <c r="B254" s="39">
        <v>26</v>
      </c>
      <c r="C254" s="39" t="s">
        <v>674</v>
      </c>
      <c r="D254" s="39">
        <v>2018</v>
      </c>
      <c r="E254" s="25" t="s">
        <v>555</v>
      </c>
      <c r="F254" s="27" t="s">
        <v>85</v>
      </c>
      <c r="G254" s="26" t="s">
        <v>268</v>
      </c>
      <c r="H254" s="26" t="s">
        <v>259</v>
      </c>
      <c r="I254" s="26"/>
      <c r="J254">
        <v>5193</v>
      </c>
      <c r="K254">
        <v>5131</v>
      </c>
      <c r="L254" s="49">
        <v>62</v>
      </c>
    </row>
    <row r="255" spans="1:12">
      <c r="A255" t="s">
        <v>675</v>
      </c>
      <c r="B255" s="39">
        <v>26</v>
      </c>
      <c r="C255" s="39" t="s">
        <v>674</v>
      </c>
      <c r="D255" s="39">
        <v>2018</v>
      </c>
      <c r="E255" s="25" t="s">
        <v>556</v>
      </c>
      <c r="F255" s="27" t="s">
        <v>108</v>
      </c>
      <c r="G255" s="26" t="s">
        <v>268</v>
      </c>
      <c r="H255" s="26" t="s">
        <v>259</v>
      </c>
      <c r="I255" s="26"/>
      <c r="J255">
        <v>360</v>
      </c>
      <c r="K255">
        <v>353</v>
      </c>
      <c r="L255" s="49">
        <v>7</v>
      </c>
    </row>
    <row r="256" spans="1:12">
      <c r="A256" t="s">
        <v>675</v>
      </c>
      <c r="B256" s="39">
        <v>26</v>
      </c>
      <c r="C256" s="39" t="s">
        <v>674</v>
      </c>
      <c r="D256" s="39">
        <v>2018</v>
      </c>
      <c r="E256" s="25" t="s">
        <v>557</v>
      </c>
      <c r="F256" s="27" t="s">
        <v>110</v>
      </c>
      <c r="G256" s="26" t="s">
        <v>268</v>
      </c>
      <c r="H256" s="26" t="s">
        <v>259</v>
      </c>
      <c r="I256" s="26"/>
      <c r="J256">
        <v>5</v>
      </c>
      <c r="K256">
        <v>7</v>
      </c>
      <c r="L256" s="49">
        <v>-2</v>
      </c>
    </row>
    <row r="257" spans="1:12">
      <c r="A257" t="s">
        <v>675</v>
      </c>
      <c r="B257" s="39">
        <v>26</v>
      </c>
      <c r="C257" s="39" t="s">
        <v>674</v>
      </c>
      <c r="D257" s="39">
        <v>2018</v>
      </c>
      <c r="E257" s="25" t="s">
        <v>558</v>
      </c>
      <c r="F257" s="27" t="s">
        <v>52</v>
      </c>
      <c r="G257" s="26" t="s">
        <v>268</v>
      </c>
      <c r="H257" s="26" t="s">
        <v>259</v>
      </c>
      <c r="I257" s="26"/>
      <c r="J257">
        <v>261</v>
      </c>
      <c r="K257">
        <v>251</v>
      </c>
      <c r="L257" s="49">
        <v>10</v>
      </c>
    </row>
    <row r="258" spans="1:12">
      <c r="A258" t="s">
        <v>675</v>
      </c>
      <c r="B258" s="39">
        <v>26</v>
      </c>
      <c r="C258" s="39" t="s">
        <v>674</v>
      </c>
      <c r="D258" s="39">
        <v>2018</v>
      </c>
      <c r="E258" s="25" t="s">
        <v>559</v>
      </c>
      <c r="F258" s="27" t="s">
        <v>89</v>
      </c>
      <c r="G258" s="26" t="s">
        <v>268</v>
      </c>
      <c r="H258" s="26" t="s">
        <v>259</v>
      </c>
      <c r="I258" s="26"/>
      <c r="J258">
        <v>875</v>
      </c>
      <c r="K258">
        <v>865</v>
      </c>
      <c r="L258" s="49">
        <v>10</v>
      </c>
    </row>
    <row r="259" spans="1:12">
      <c r="A259" t="s">
        <v>675</v>
      </c>
      <c r="B259" s="39">
        <v>26</v>
      </c>
      <c r="C259" s="39" t="s">
        <v>674</v>
      </c>
      <c r="D259" s="39">
        <v>2018</v>
      </c>
      <c r="E259" s="25" t="s">
        <v>560</v>
      </c>
      <c r="F259" s="27" t="s">
        <v>561</v>
      </c>
      <c r="G259" s="26" t="s">
        <v>268</v>
      </c>
      <c r="H259" s="26" t="s">
        <v>259</v>
      </c>
      <c r="I259" s="26"/>
      <c r="J259">
        <v>122</v>
      </c>
      <c r="K259">
        <v>144</v>
      </c>
      <c r="L259" s="49">
        <v>-22</v>
      </c>
    </row>
    <row r="260" spans="1:12">
      <c r="A260" t="s">
        <v>675</v>
      </c>
      <c r="B260" s="39">
        <v>26</v>
      </c>
      <c r="C260" s="39" t="s">
        <v>674</v>
      </c>
      <c r="D260" s="39">
        <v>2018</v>
      </c>
      <c r="E260" s="25" t="s">
        <v>562</v>
      </c>
      <c r="F260" s="27" t="s">
        <v>60</v>
      </c>
      <c r="G260" s="26" t="s">
        <v>268</v>
      </c>
      <c r="H260" s="26" t="s">
        <v>259</v>
      </c>
      <c r="I260" s="26"/>
      <c r="J260">
        <v>12</v>
      </c>
      <c r="K260">
        <v>12</v>
      </c>
      <c r="L260" s="49">
        <v>0</v>
      </c>
    </row>
    <row r="261" spans="1:12">
      <c r="A261" t="s">
        <v>675</v>
      </c>
      <c r="B261" s="39">
        <v>26</v>
      </c>
      <c r="C261" s="39" t="s">
        <v>674</v>
      </c>
      <c r="D261" s="39">
        <v>2018</v>
      </c>
      <c r="E261" s="25" t="s">
        <v>563</v>
      </c>
      <c r="F261" s="27" t="s">
        <v>564</v>
      </c>
      <c r="G261" s="26" t="s">
        <v>268</v>
      </c>
      <c r="H261" s="26" t="s">
        <v>259</v>
      </c>
      <c r="I261" s="26"/>
      <c r="J261">
        <v>1578</v>
      </c>
      <c r="K261">
        <v>1453</v>
      </c>
      <c r="L261" s="49">
        <v>125</v>
      </c>
    </row>
    <row r="262" spans="1:12">
      <c r="A262" t="s">
        <v>675</v>
      </c>
      <c r="B262" s="39">
        <v>26</v>
      </c>
      <c r="C262" s="39" t="s">
        <v>674</v>
      </c>
      <c r="D262" s="39">
        <v>2018</v>
      </c>
      <c r="E262" s="25" t="s">
        <v>565</v>
      </c>
      <c r="F262" s="27" t="s">
        <v>566</v>
      </c>
      <c r="G262" s="26" t="s">
        <v>268</v>
      </c>
      <c r="H262" s="26" t="s">
        <v>259</v>
      </c>
      <c r="I262" s="26"/>
      <c r="J262">
        <v>1</v>
      </c>
      <c r="K262">
        <v>1</v>
      </c>
      <c r="L262" s="49">
        <v>0</v>
      </c>
    </row>
    <row r="263" spans="1:12">
      <c r="A263" t="s">
        <v>675</v>
      </c>
      <c r="B263" s="39">
        <v>26</v>
      </c>
      <c r="C263" s="39" t="s">
        <v>674</v>
      </c>
      <c r="D263" s="39">
        <v>2018</v>
      </c>
      <c r="E263" s="25" t="s">
        <v>567</v>
      </c>
      <c r="F263" s="27" t="s">
        <v>90</v>
      </c>
      <c r="G263" s="26" t="s">
        <v>270</v>
      </c>
      <c r="H263" s="26" t="s">
        <v>259</v>
      </c>
      <c r="I263" s="26"/>
      <c r="J263">
        <v>102300</v>
      </c>
      <c r="K263">
        <v>102226</v>
      </c>
      <c r="L263" s="49">
        <v>74</v>
      </c>
    </row>
    <row r="264" spans="1:12">
      <c r="A264" t="s">
        <v>675</v>
      </c>
      <c r="B264" s="39">
        <v>26</v>
      </c>
      <c r="C264" s="39" t="s">
        <v>674</v>
      </c>
      <c r="D264" s="39">
        <v>2018</v>
      </c>
      <c r="E264" s="25" t="s">
        <v>568</v>
      </c>
      <c r="F264" s="27" t="s">
        <v>55</v>
      </c>
      <c r="G264" s="26" t="s">
        <v>270</v>
      </c>
      <c r="H264" s="26" t="s">
        <v>259</v>
      </c>
      <c r="I264" s="26"/>
      <c r="J264">
        <v>55293</v>
      </c>
      <c r="K264">
        <v>54481</v>
      </c>
      <c r="L264" s="49">
        <v>812</v>
      </c>
    </row>
    <row r="265" spans="1:12">
      <c r="A265" t="s">
        <v>675</v>
      </c>
      <c r="B265" s="39">
        <v>26</v>
      </c>
      <c r="C265" s="39" t="s">
        <v>674</v>
      </c>
      <c r="D265" s="39">
        <v>2018</v>
      </c>
      <c r="E265" s="25" t="s">
        <v>569</v>
      </c>
      <c r="F265" s="27" t="s">
        <v>74</v>
      </c>
      <c r="G265" s="26" t="s">
        <v>270</v>
      </c>
      <c r="H265" s="26" t="s">
        <v>259</v>
      </c>
      <c r="I265" s="26"/>
      <c r="J265">
        <v>19825</v>
      </c>
      <c r="K265">
        <v>19344</v>
      </c>
      <c r="L265" s="49">
        <v>481</v>
      </c>
    </row>
    <row r="266" spans="1:12">
      <c r="A266" t="s">
        <v>675</v>
      </c>
      <c r="B266" s="39">
        <v>26</v>
      </c>
      <c r="C266" s="39" t="s">
        <v>674</v>
      </c>
      <c r="D266" s="39">
        <v>2018</v>
      </c>
      <c r="E266" s="25" t="s">
        <v>570</v>
      </c>
      <c r="F266" s="27" t="s">
        <v>154</v>
      </c>
      <c r="G266" s="26" t="s">
        <v>270</v>
      </c>
      <c r="H266" s="26" t="s">
        <v>259</v>
      </c>
      <c r="I266" s="26"/>
      <c r="J266">
        <v>19737</v>
      </c>
      <c r="K266">
        <v>19163</v>
      </c>
      <c r="L266" s="49">
        <v>574</v>
      </c>
    </row>
    <row r="267" spans="1:12">
      <c r="A267" t="s">
        <v>675</v>
      </c>
      <c r="B267" s="39">
        <v>26</v>
      </c>
      <c r="C267" s="39" t="s">
        <v>674</v>
      </c>
      <c r="D267" s="39">
        <v>2018</v>
      </c>
      <c r="E267" s="25" t="s">
        <v>571</v>
      </c>
      <c r="F267" s="27" t="s">
        <v>160</v>
      </c>
      <c r="G267" s="26" t="s">
        <v>270</v>
      </c>
      <c r="H267" s="26" t="s">
        <v>259</v>
      </c>
      <c r="I267" s="26"/>
      <c r="J267">
        <v>656</v>
      </c>
      <c r="K267">
        <v>647</v>
      </c>
      <c r="L267" s="49">
        <v>9</v>
      </c>
    </row>
    <row r="268" spans="1:12">
      <c r="A268" t="s">
        <v>675</v>
      </c>
      <c r="B268" s="39">
        <v>26</v>
      </c>
      <c r="C268" s="39" t="s">
        <v>674</v>
      </c>
      <c r="D268" s="39">
        <v>2018</v>
      </c>
      <c r="E268" s="25" t="s">
        <v>572</v>
      </c>
      <c r="F268" s="27" t="s">
        <v>81</v>
      </c>
      <c r="G268" s="26" t="s">
        <v>270</v>
      </c>
      <c r="H268" s="26" t="s">
        <v>259</v>
      </c>
      <c r="I268" s="26"/>
      <c r="J268">
        <v>49911</v>
      </c>
      <c r="K268">
        <v>51756</v>
      </c>
      <c r="L268" s="49">
        <v>-1845</v>
      </c>
    </row>
    <row r="269" spans="1:12">
      <c r="A269" t="s">
        <v>675</v>
      </c>
      <c r="B269" s="39">
        <v>26</v>
      </c>
      <c r="C269" s="39" t="s">
        <v>674</v>
      </c>
      <c r="D269" s="39">
        <v>2018</v>
      </c>
      <c r="E269" s="25" t="s">
        <v>573</v>
      </c>
      <c r="F269" s="27" t="s">
        <v>574</v>
      </c>
      <c r="G269" s="26" t="s">
        <v>270</v>
      </c>
      <c r="H269" s="26" t="s">
        <v>259</v>
      </c>
      <c r="I269" s="26"/>
      <c r="J269">
        <v>665</v>
      </c>
      <c r="K269">
        <v>633</v>
      </c>
      <c r="L269" s="49">
        <v>32</v>
      </c>
    </row>
    <row r="270" spans="1:12">
      <c r="A270" t="s">
        <v>675</v>
      </c>
      <c r="B270" s="39">
        <v>26</v>
      </c>
      <c r="C270" s="39" t="s">
        <v>674</v>
      </c>
      <c r="D270" s="39">
        <v>2018</v>
      </c>
      <c r="E270" s="25" t="s">
        <v>575</v>
      </c>
      <c r="F270" s="27" t="s">
        <v>5</v>
      </c>
      <c r="G270" s="26" t="s">
        <v>270</v>
      </c>
      <c r="H270" s="26" t="s">
        <v>259</v>
      </c>
      <c r="I270" s="26"/>
      <c r="J270">
        <v>472</v>
      </c>
      <c r="K270">
        <v>448</v>
      </c>
      <c r="L270" s="49">
        <v>24</v>
      </c>
    </row>
    <row r="271" spans="1:12">
      <c r="A271" t="s">
        <v>675</v>
      </c>
      <c r="B271" s="39">
        <v>26</v>
      </c>
      <c r="C271" s="39" t="s">
        <v>674</v>
      </c>
      <c r="D271" s="39">
        <v>2018</v>
      </c>
      <c r="E271" s="25" t="s">
        <v>576</v>
      </c>
      <c r="F271" s="27" t="s">
        <v>577</v>
      </c>
      <c r="G271" s="26" t="s">
        <v>270</v>
      </c>
      <c r="H271" s="26" t="s">
        <v>259</v>
      </c>
      <c r="I271" s="26"/>
      <c r="J271">
        <v>162</v>
      </c>
      <c r="K271">
        <v>164</v>
      </c>
      <c r="L271" s="49">
        <v>-2</v>
      </c>
    </row>
    <row r="272" spans="1:12">
      <c r="A272" t="s">
        <v>675</v>
      </c>
      <c r="B272" s="39">
        <v>26</v>
      </c>
      <c r="C272" s="39" t="s">
        <v>674</v>
      </c>
      <c r="D272" s="39">
        <v>2018</v>
      </c>
      <c r="E272" s="25" t="s">
        <v>578</v>
      </c>
      <c r="F272" s="27" t="s">
        <v>168</v>
      </c>
      <c r="G272" s="26" t="s">
        <v>270</v>
      </c>
      <c r="H272" s="26" t="s">
        <v>259</v>
      </c>
      <c r="I272" s="26"/>
      <c r="J272">
        <v>1137</v>
      </c>
      <c r="K272">
        <v>1141</v>
      </c>
      <c r="L272" s="49">
        <v>-4</v>
      </c>
    </row>
    <row r="273" spans="1:12">
      <c r="A273" t="s">
        <v>675</v>
      </c>
      <c r="B273" s="39">
        <v>26</v>
      </c>
      <c r="C273" s="39" t="s">
        <v>674</v>
      </c>
      <c r="D273" s="39">
        <v>2018</v>
      </c>
      <c r="E273" s="25" t="s">
        <v>579</v>
      </c>
      <c r="F273" s="27" t="s">
        <v>115</v>
      </c>
      <c r="G273" s="26" t="s">
        <v>270</v>
      </c>
      <c r="H273" s="26" t="s">
        <v>259</v>
      </c>
      <c r="I273" s="26"/>
      <c r="J273">
        <v>1360</v>
      </c>
      <c r="K273">
        <v>1339</v>
      </c>
      <c r="L273" s="49">
        <v>21</v>
      </c>
    </row>
    <row r="274" spans="1:12">
      <c r="A274" t="s">
        <v>675</v>
      </c>
      <c r="B274" s="39">
        <v>26</v>
      </c>
      <c r="C274" s="39" t="s">
        <v>674</v>
      </c>
      <c r="D274" s="39">
        <v>2018</v>
      </c>
      <c r="E274" s="25" t="s">
        <v>580</v>
      </c>
      <c r="F274" s="27" t="s">
        <v>126</v>
      </c>
      <c r="G274" s="26" t="s">
        <v>270</v>
      </c>
      <c r="H274" s="26" t="s">
        <v>259</v>
      </c>
      <c r="I274" s="26"/>
      <c r="J274">
        <v>2232</v>
      </c>
      <c r="K274">
        <v>2192</v>
      </c>
      <c r="L274" s="49">
        <v>40</v>
      </c>
    </row>
    <row r="275" spans="1:12">
      <c r="A275" t="s">
        <v>675</v>
      </c>
      <c r="B275" s="39">
        <v>26</v>
      </c>
      <c r="C275" s="39" t="s">
        <v>674</v>
      </c>
      <c r="D275" s="39">
        <v>2018</v>
      </c>
      <c r="E275" s="25" t="s">
        <v>581</v>
      </c>
      <c r="F275" s="27" t="s">
        <v>0</v>
      </c>
      <c r="G275" s="26" t="s">
        <v>270</v>
      </c>
      <c r="H275" s="26" t="s">
        <v>259</v>
      </c>
      <c r="I275" s="26"/>
      <c r="J275">
        <v>92</v>
      </c>
      <c r="K275">
        <v>75</v>
      </c>
      <c r="L275" s="49">
        <v>17</v>
      </c>
    </row>
    <row r="276" spans="1:12">
      <c r="A276" t="s">
        <v>675</v>
      </c>
      <c r="B276" s="39">
        <v>26</v>
      </c>
      <c r="C276" s="39" t="s">
        <v>674</v>
      </c>
      <c r="D276" s="39">
        <v>2018</v>
      </c>
      <c r="E276" s="25" t="s">
        <v>582</v>
      </c>
      <c r="F276" s="27" t="s">
        <v>68</v>
      </c>
      <c r="G276" s="26" t="s">
        <v>270</v>
      </c>
      <c r="H276" s="26" t="s">
        <v>259</v>
      </c>
      <c r="I276" s="26"/>
      <c r="J276">
        <v>699</v>
      </c>
      <c r="K276">
        <v>697</v>
      </c>
      <c r="L276" s="49">
        <v>2</v>
      </c>
    </row>
    <row r="277" spans="1:12">
      <c r="A277" t="s">
        <v>675</v>
      </c>
      <c r="B277" s="39">
        <v>26</v>
      </c>
      <c r="C277" s="39" t="s">
        <v>674</v>
      </c>
      <c r="D277" s="39">
        <v>2018</v>
      </c>
      <c r="E277" s="25" t="s">
        <v>583</v>
      </c>
      <c r="F277" s="27" t="s">
        <v>171</v>
      </c>
      <c r="G277" s="26" t="s">
        <v>270</v>
      </c>
      <c r="H277" s="26" t="s">
        <v>259</v>
      </c>
      <c r="I277" s="26"/>
      <c r="J277">
        <v>609</v>
      </c>
      <c r="K277">
        <v>618</v>
      </c>
      <c r="L277" s="49">
        <v>-9</v>
      </c>
    </row>
    <row r="278" spans="1:12">
      <c r="A278" t="s">
        <v>675</v>
      </c>
      <c r="B278" s="39">
        <v>26</v>
      </c>
      <c r="C278" s="39" t="s">
        <v>674</v>
      </c>
      <c r="D278" s="39">
        <v>2018</v>
      </c>
      <c r="E278" s="50"/>
      <c r="F278" s="27" t="s">
        <v>200</v>
      </c>
      <c r="G278" s="26" t="s">
        <v>270</v>
      </c>
      <c r="H278" s="26" t="s">
        <v>259</v>
      </c>
      <c r="I278" s="26"/>
      <c r="J278">
        <v>34</v>
      </c>
      <c r="K278">
        <v>33</v>
      </c>
      <c r="L278" s="49">
        <v>1</v>
      </c>
    </row>
    <row r="279" spans="1:12">
      <c r="A279" t="s">
        <v>675</v>
      </c>
      <c r="B279" s="39">
        <v>26</v>
      </c>
      <c r="C279" s="39" t="s">
        <v>674</v>
      </c>
      <c r="D279" s="39">
        <v>2018</v>
      </c>
      <c r="E279" s="25" t="s">
        <v>584</v>
      </c>
      <c r="F279" s="27" t="s">
        <v>45</v>
      </c>
      <c r="G279" s="26" t="s">
        <v>269</v>
      </c>
      <c r="H279" s="26" t="s">
        <v>259</v>
      </c>
      <c r="I279" s="26"/>
      <c r="J279">
        <v>4960</v>
      </c>
      <c r="K279">
        <v>4907</v>
      </c>
      <c r="L279" s="49">
        <v>53</v>
      </c>
    </row>
    <row r="280" spans="1:12">
      <c r="A280" t="s">
        <v>675</v>
      </c>
      <c r="B280" s="39">
        <v>26</v>
      </c>
      <c r="C280" s="39" t="s">
        <v>674</v>
      </c>
      <c r="D280" s="39">
        <v>2018</v>
      </c>
      <c r="E280" s="25" t="s">
        <v>585</v>
      </c>
      <c r="F280" s="27" t="s">
        <v>61</v>
      </c>
      <c r="G280" s="26" t="s">
        <v>269</v>
      </c>
      <c r="H280" s="26" t="s">
        <v>259</v>
      </c>
      <c r="I280" s="26"/>
      <c r="J280">
        <v>63611</v>
      </c>
      <c r="K280">
        <v>63795</v>
      </c>
      <c r="L280" s="49">
        <v>-184</v>
      </c>
    </row>
    <row r="281" spans="1:12">
      <c r="A281" t="s">
        <v>675</v>
      </c>
      <c r="B281" s="39">
        <v>26</v>
      </c>
      <c r="C281" s="39" t="s">
        <v>674</v>
      </c>
      <c r="D281" s="39">
        <v>2018</v>
      </c>
      <c r="E281" s="25" t="s">
        <v>586</v>
      </c>
      <c r="F281" s="27" t="s">
        <v>139</v>
      </c>
      <c r="G281" s="26" t="s">
        <v>269</v>
      </c>
      <c r="H281" s="26" t="s">
        <v>259</v>
      </c>
      <c r="I281" s="26"/>
      <c r="J281">
        <v>2422</v>
      </c>
      <c r="K281">
        <v>2457</v>
      </c>
      <c r="L281" s="49">
        <v>-35</v>
      </c>
    </row>
    <row r="282" spans="1:12">
      <c r="A282" t="s">
        <v>675</v>
      </c>
      <c r="B282" s="39">
        <v>26</v>
      </c>
      <c r="C282" s="39" t="s">
        <v>674</v>
      </c>
      <c r="D282" s="39">
        <v>2018</v>
      </c>
      <c r="E282" s="25" t="s">
        <v>587</v>
      </c>
      <c r="F282" s="27" t="s">
        <v>15</v>
      </c>
      <c r="G282" s="26" t="s">
        <v>269</v>
      </c>
      <c r="H282" s="26" t="s">
        <v>259</v>
      </c>
      <c r="I282" s="26"/>
      <c r="J282">
        <v>1576</v>
      </c>
      <c r="K282">
        <v>1572</v>
      </c>
      <c r="L282" s="49">
        <v>4</v>
      </c>
    </row>
    <row r="283" spans="1:12">
      <c r="A283" t="s">
        <v>675</v>
      </c>
      <c r="B283" s="39">
        <v>26</v>
      </c>
      <c r="C283" s="39" t="s">
        <v>674</v>
      </c>
      <c r="D283" s="39">
        <v>2018</v>
      </c>
      <c r="E283" s="25" t="s">
        <v>588</v>
      </c>
      <c r="F283" s="27" t="s">
        <v>9</v>
      </c>
      <c r="G283" s="26" t="s">
        <v>269</v>
      </c>
      <c r="H283" s="26" t="s">
        <v>259</v>
      </c>
      <c r="I283" s="26"/>
      <c r="J283">
        <v>3786</v>
      </c>
      <c r="K283">
        <v>3791</v>
      </c>
      <c r="L283" s="49">
        <v>-5</v>
      </c>
    </row>
    <row r="284" spans="1:12">
      <c r="A284" t="s">
        <v>675</v>
      </c>
      <c r="B284" s="39">
        <v>26</v>
      </c>
      <c r="C284" s="39" t="s">
        <v>674</v>
      </c>
      <c r="D284" s="39">
        <v>2018</v>
      </c>
      <c r="E284" s="25" t="s">
        <v>589</v>
      </c>
      <c r="F284" s="27" t="s">
        <v>34</v>
      </c>
      <c r="G284" s="26" t="s">
        <v>269</v>
      </c>
      <c r="H284" s="26" t="s">
        <v>259</v>
      </c>
      <c r="I284" s="26"/>
      <c r="J284">
        <v>6608</v>
      </c>
      <c r="K284">
        <v>6597</v>
      </c>
      <c r="L284" s="49">
        <v>11</v>
      </c>
    </row>
    <row r="285" spans="1:12">
      <c r="A285" t="s">
        <v>675</v>
      </c>
      <c r="B285" s="39">
        <v>26</v>
      </c>
      <c r="C285" s="39" t="s">
        <v>674</v>
      </c>
      <c r="D285" s="39">
        <v>2018</v>
      </c>
      <c r="E285" s="25" t="s">
        <v>590</v>
      </c>
      <c r="F285" s="27" t="s">
        <v>109</v>
      </c>
      <c r="G285" s="26" t="s">
        <v>269</v>
      </c>
      <c r="H285" s="26" t="s">
        <v>259</v>
      </c>
      <c r="I285" s="26"/>
      <c r="J285">
        <v>207</v>
      </c>
      <c r="K285">
        <v>210</v>
      </c>
      <c r="L285" s="49">
        <v>-3</v>
      </c>
    </row>
    <row r="286" spans="1:12">
      <c r="A286" t="s">
        <v>675</v>
      </c>
      <c r="B286" s="39">
        <v>26</v>
      </c>
      <c r="C286" s="39" t="s">
        <v>674</v>
      </c>
      <c r="D286" s="39">
        <v>2018</v>
      </c>
      <c r="E286" s="25" t="s">
        <v>591</v>
      </c>
      <c r="F286" s="27" t="s">
        <v>113</v>
      </c>
      <c r="G286" s="26" t="s">
        <v>269</v>
      </c>
      <c r="H286" s="26" t="s">
        <v>259</v>
      </c>
      <c r="I286" s="26"/>
      <c r="J286">
        <v>3817</v>
      </c>
      <c r="K286">
        <v>3824</v>
      </c>
      <c r="L286" s="49">
        <v>-7</v>
      </c>
    </row>
    <row r="287" spans="1:12">
      <c r="A287" t="s">
        <v>675</v>
      </c>
      <c r="B287" s="39">
        <v>26</v>
      </c>
      <c r="C287" s="39" t="s">
        <v>674</v>
      </c>
      <c r="D287" s="39">
        <v>2018</v>
      </c>
      <c r="E287" s="25" t="s">
        <v>592</v>
      </c>
      <c r="F287" s="27" t="s">
        <v>104</v>
      </c>
      <c r="G287" s="26" t="s">
        <v>269</v>
      </c>
      <c r="H287" s="26" t="s">
        <v>259</v>
      </c>
      <c r="I287" s="26"/>
      <c r="J287">
        <v>161</v>
      </c>
      <c r="K287">
        <v>157</v>
      </c>
      <c r="L287" s="49">
        <v>4</v>
      </c>
    </row>
    <row r="288" spans="1:12">
      <c r="A288" t="s">
        <v>675</v>
      </c>
      <c r="B288" s="39">
        <v>26</v>
      </c>
      <c r="C288" s="39" t="s">
        <v>674</v>
      </c>
      <c r="D288" s="39">
        <v>2018</v>
      </c>
      <c r="E288" s="25" t="s">
        <v>593</v>
      </c>
      <c r="F288" s="27" t="s">
        <v>10</v>
      </c>
      <c r="G288" s="26" t="s">
        <v>277</v>
      </c>
      <c r="H288" s="26" t="s">
        <v>261</v>
      </c>
      <c r="I288" s="26"/>
      <c r="J288">
        <v>15518</v>
      </c>
      <c r="K288">
        <v>14958</v>
      </c>
      <c r="L288" s="49">
        <v>560</v>
      </c>
    </row>
    <row r="289" spans="1:12">
      <c r="A289" t="s">
        <v>675</v>
      </c>
      <c r="B289" s="39">
        <v>26</v>
      </c>
      <c r="C289" s="39" t="s">
        <v>674</v>
      </c>
      <c r="D289" s="39">
        <v>2018</v>
      </c>
      <c r="E289" s="25" t="s">
        <v>594</v>
      </c>
      <c r="F289" s="27" t="s">
        <v>144</v>
      </c>
      <c r="G289" s="26" t="s">
        <v>277</v>
      </c>
      <c r="H289" s="26" t="s">
        <v>261</v>
      </c>
      <c r="I289" s="26"/>
      <c r="J289">
        <v>1578</v>
      </c>
      <c r="K289">
        <v>1453</v>
      </c>
      <c r="L289" s="49">
        <v>125</v>
      </c>
    </row>
    <row r="290" spans="1:12">
      <c r="A290" t="s">
        <v>675</v>
      </c>
      <c r="B290" s="39">
        <v>26</v>
      </c>
      <c r="C290" s="39" t="s">
        <v>674</v>
      </c>
      <c r="D290" s="39">
        <v>2018</v>
      </c>
      <c r="E290" s="25" t="s">
        <v>595</v>
      </c>
      <c r="F290" s="27" t="s">
        <v>149</v>
      </c>
      <c r="G290" s="26" t="s">
        <v>278</v>
      </c>
      <c r="H290" s="26" t="s">
        <v>261</v>
      </c>
      <c r="I290" s="26"/>
      <c r="J290">
        <v>3</v>
      </c>
      <c r="K290">
        <v>3</v>
      </c>
      <c r="L290" s="49">
        <v>0</v>
      </c>
    </row>
    <row r="291" spans="1:12">
      <c r="A291" t="s">
        <v>675</v>
      </c>
      <c r="B291" s="39">
        <v>26</v>
      </c>
      <c r="C291" s="39" t="s">
        <v>674</v>
      </c>
      <c r="D291" s="39">
        <v>2018</v>
      </c>
      <c r="E291" s="25" t="s">
        <v>596</v>
      </c>
      <c r="F291" s="27" t="s">
        <v>58</v>
      </c>
      <c r="G291" s="26" t="s">
        <v>278</v>
      </c>
      <c r="H291" s="26" t="s">
        <v>261</v>
      </c>
      <c r="I291" s="26"/>
      <c r="J291">
        <v>110</v>
      </c>
      <c r="K291">
        <v>110</v>
      </c>
      <c r="L291" s="49">
        <v>0</v>
      </c>
    </row>
    <row r="292" spans="1:12">
      <c r="A292" t="s">
        <v>675</v>
      </c>
      <c r="B292" s="39">
        <v>26</v>
      </c>
      <c r="C292" s="39" t="s">
        <v>674</v>
      </c>
      <c r="D292" s="39">
        <v>2018</v>
      </c>
      <c r="E292" s="25" t="s">
        <v>597</v>
      </c>
      <c r="F292" s="27" t="s">
        <v>164</v>
      </c>
      <c r="G292" s="26" t="s">
        <v>278</v>
      </c>
      <c r="H292" s="26" t="s">
        <v>261</v>
      </c>
      <c r="I292" s="26"/>
      <c r="J292">
        <v>1</v>
      </c>
      <c r="K292">
        <v>1</v>
      </c>
      <c r="L292" s="49">
        <v>0</v>
      </c>
    </row>
    <row r="293" spans="1:12">
      <c r="A293" t="s">
        <v>675</v>
      </c>
      <c r="B293" s="39">
        <v>26</v>
      </c>
      <c r="C293" s="39" t="s">
        <v>674</v>
      </c>
      <c r="D293" s="39">
        <v>2018</v>
      </c>
      <c r="E293" s="25" t="s">
        <v>598</v>
      </c>
      <c r="F293" s="27" t="s">
        <v>134</v>
      </c>
      <c r="G293" s="26" t="s">
        <v>278</v>
      </c>
      <c r="H293" s="26" t="s">
        <v>261</v>
      </c>
      <c r="I293" s="26"/>
      <c r="J293">
        <v>31</v>
      </c>
      <c r="K293">
        <v>29</v>
      </c>
      <c r="L293" s="49">
        <v>2</v>
      </c>
    </row>
    <row r="294" spans="1:12">
      <c r="A294" t="s">
        <v>675</v>
      </c>
      <c r="B294" s="39">
        <v>26</v>
      </c>
      <c r="C294" s="39" t="s">
        <v>674</v>
      </c>
      <c r="D294" s="39">
        <v>2018</v>
      </c>
      <c r="E294" s="25" t="s">
        <v>599</v>
      </c>
      <c r="F294" s="27" t="s">
        <v>198</v>
      </c>
      <c r="G294" s="26" t="s">
        <v>278</v>
      </c>
      <c r="H294" s="26" t="s">
        <v>261</v>
      </c>
      <c r="I294" s="26"/>
      <c r="J294">
        <v>83</v>
      </c>
      <c r="K294">
        <v>81</v>
      </c>
      <c r="L294" s="49">
        <v>2</v>
      </c>
    </row>
    <row r="295" spans="1:12">
      <c r="A295" t="s">
        <v>675</v>
      </c>
      <c r="B295" s="39">
        <v>26</v>
      </c>
      <c r="C295" s="39" t="s">
        <v>674</v>
      </c>
      <c r="D295" s="39">
        <v>2018</v>
      </c>
      <c r="E295" s="25" t="s">
        <v>600</v>
      </c>
      <c r="F295" s="27" t="s">
        <v>76</v>
      </c>
      <c r="G295" s="26" t="s">
        <v>59</v>
      </c>
      <c r="H295" s="26" t="s">
        <v>261</v>
      </c>
      <c r="I295" s="26"/>
      <c r="J295">
        <v>30</v>
      </c>
      <c r="K295">
        <v>29</v>
      </c>
      <c r="L295" s="49">
        <v>1</v>
      </c>
    </row>
    <row r="296" spans="1:12">
      <c r="A296" t="s">
        <v>675</v>
      </c>
      <c r="B296" s="39">
        <v>26</v>
      </c>
      <c r="C296" s="39" t="s">
        <v>674</v>
      </c>
      <c r="D296" s="39">
        <v>2018</v>
      </c>
      <c r="E296" s="25" t="s">
        <v>601</v>
      </c>
      <c r="F296" s="27" t="s">
        <v>96</v>
      </c>
      <c r="G296" s="26" t="s">
        <v>59</v>
      </c>
      <c r="H296" s="26" t="s">
        <v>261</v>
      </c>
      <c r="I296" s="26"/>
      <c r="J296">
        <v>4</v>
      </c>
      <c r="K296">
        <v>4</v>
      </c>
      <c r="L296" s="49">
        <v>0</v>
      </c>
    </row>
    <row r="297" spans="1:12">
      <c r="A297" t="s">
        <v>675</v>
      </c>
      <c r="B297" s="39">
        <v>26</v>
      </c>
      <c r="C297" s="39" t="s">
        <v>674</v>
      </c>
      <c r="D297" s="39">
        <v>2018</v>
      </c>
      <c r="E297" s="25" t="s">
        <v>602</v>
      </c>
      <c r="F297" s="27" t="s">
        <v>123</v>
      </c>
      <c r="G297" s="26" t="s">
        <v>59</v>
      </c>
      <c r="H297" s="26" t="s">
        <v>261</v>
      </c>
      <c r="I297" s="26"/>
      <c r="J297">
        <v>9</v>
      </c>
      <c r="K297">
        <v>9</v>
      </c>
      <c r="L297" s="49">
        <v>0</v>
      </c>
    </row>
    <row r="298" spans="1:12">
      <c r="A298" t="s">
        <v>675</v>
      </c>
      <c r="B298" s="39">
        <v>26</v>
      </c>
      <c r="C298" s="39" t="s">
        <v>674</v>
      </c>
      <c r="D298" s="39">
        <v>2018</v>
      </c>
      <c r="E298" s="25" t="s">
        <v>603</v>
      </c>
      <c r="F298" s="27" t="s">
        <v>118</v>
      </c>
      <c r="G298" s="26" t="s">
        <v>59</v>
      </c>
      <c r="H298" s="26" t="s">
        <v>261</v>
      </c>
      <c r="I298" s="26"/>
      <c r="J298">
        <v>289</v>
      </c>
      <c r="K298">
        <v>283</v>
      </c>
      <c r="L298" s="49">
        <v>6</v>
      </c>
    </row>
    <row r="299" spans="1:12">
      <c r="A299" t="s">
        <v>675</v>
      </c>
      <c r="B299" s="39">
        <v>26</v>
      </c>
      <c r="C299" s="39" t="s">
        <v>674</v>
      </c>
      <c r="D299" s="39">
        <v>2018</v>
      </c>
      <c r="E299" s="25" t="s">
        <v>604</v>
      </c>
      <c r="F299" s="27" t="s">
        <v>155</v>
      </c>
      <c r="G299" s="26" t="s">
        <v>59</v>
      </c>
      <c r="H299" s="26" t="s">
        <v>261</v>
      </c>
      <c r="I299" s="26"/>
      <c r="J299">
        <v>1465</v>
      </c>
      <c r="K299">
        <v>1492</v>
      </c>
      <c r="L299" s="49">
        <v>-27</v>
      </c>
    </row>
    <row r="300" spans="1:12">
      <c r="A300" t="s">
        <v>675</v>
      </c>
      <c r="B300" s="39">
        <v>26</v>
      </c>
      <c r="C300" s="39" t="s">
        <v>674</v>
      </c>
      <c r="D300" s="39">
        <v>2018</v>
      </c>
      <c r="E300" s="25" t="s">
        <v>605</v>
      </c>
      <c r="F300" s="27" t="s">
        <v>142</v>
      </c>
      <c r="G300" s="26" t="s">
        <v>59</v>
      </c>
      <c r="H300" s="26" t="s">
        <v>261</v>
      </c>
      <c r="I300" s="26"/>
      <c r="J300" t="s">
        <v>681</v>
      </c>
      <c r="K300" t="s">
        <v>681</v>
      </c>
      <c r="L300" s="49" t="s">
        <v>683</v>
      </c>
    </row>
    <row r="301" spans="1:12">
      <c r="A301" t="s">
        <v>675</v>
      </c>
      <c r="B301" s="39">
        <v>26</v>
      </c>
      <c r="C301" s="39" t="s">
        <v>674</v>
      </c>
      <c r="D301" s="39">
        <v>2018</v>
      </c>
      <c r="E301" s="25" t="s">
        <v>606</v>
      </c>
      <c r="F301" s="27" t="s">
        <v>59</v>
      </c>
      <c r="G301" s="26" t="s">
        <v>59</v>
      </c>
      <c r="H301" s="26" t="s">
        <v>261</v>
      </c>
      <c r="I301" s="26"/>
      <c r="J301" t="s">
        <v>681</v>
      </c>
      <c r="K301" t="s">
        <v>681</v>
      </c>
      <c r="L301" s="49" t="s">
        <v>683</v>
      </c>
    </row>
    <row r="302" spans="1:12">
      <c r="A302" t="s">
        <v>675</v>
      </c>
      <c r="B302" s="39">
        <v>26</v>
      </c>
      <c r="C302" s="39" t="s">
        <v>674</v>
      </c>
      <c r="D302" s="39">
        <v>2018</v>
      </c>
      <c r="E302" s="25" t="s">
        <v>607</v>
      </c>
      <c r="F302" s="27" t="s">
        <v>148</v>
      </c>
      <c r="G302" s="26" t="s">
        <v>279</v>
      </c>
      <c r="H302" s="26" t="s">
        <v>261</v>
      </c>
      <c r="I302" s="26"/>
      <c r="J302">
        <v>201</v>
      </c>
      <c r="K302">
        <v>196</v>
      </c>
      <c r="L302" s="49">
        <v>5</v>
      </c>
    </row>
    <row r="303" spans="1:12">
      <c r="A303" t="s">
        <v>675</v>
      </c>
      <c r="B303" s="39">
        <v>26</v>
      </c>
      <c r="C303" s="39" t="s">
        <v>674</v>
      </c>
      <c r="D303" s="39">
        <v>2018</v>
      </c>
      <c r="E303" s="25" t="s">
        <v>608</v>
      </c>
      <c r="F303" s="27" t="s">
        <v>199</v>
      </c>
      <c r="G303" s="26" t="s">
        <v>279</v>
      </c>
      <c r="H303" s="26" t="s">
        <v>261</v>
      </c>
      <c r="I303" s="26"/>
      <c r="J303">
        <v>8</v>
      </c>
      <c r="K303">
        <v>8</v>
      </c>
      <c r="L303" s="49">
        <v>0</v>
      </c>
    </row>
    <row r="304" spans="1:12">
      <c r="A304" t="s">
        <v>675</v>
      </c>
      <c r="B304" s="39">
        <v>26</v>
      </c>
      <c r="C304" s="39" t="s">
        <v>674</v>
      </c>
      <c r="D304" s="39">
        <v>2018</v>
      </c>
      <c r="E304" s="25" t="s">
        <v>609</v>
      </c>
      <c r="F304" s="27" t="s">
        <v>186</v>
      </c>
      <c r="G304" s="26" t="s">
        <v>279</v>
      </c>
      <c r="H304" s="26" t="s">
        <v>261</v>
      </c>
      <c r="I304" s="26"/>
      <c r="J304">
        <v>13</v>
      </c>
      <c r="K304">
        <v>9</v>
      </c>
      <c r="L304" s="49">
        <v>4</v>
      </c>
    </row>
    <row r="305" spans="1:12">
      <c r="A305" t="s">
        <v>675</v>
      </c>
      <c r="B305" s="39">
        <v>26</v>
      </c>
      <c r="C305" s="39" t="s">
        <v>674</v>
      </c>
      <c r="D305" s="39">
        <v>2018</v>
      </c>
      <c r="E305" s="25" t="s">
        <v>610</v>
      </c>
      <c r="F305" s="27" t="s">
        <v>8</v>
      </c>
      <c r="G305" s="26" t="s">
        <v>279</v>
      </c>
      <c r="H305" s="26" t="s">
        <v>261</v>
      </c>
      <c r="I305" s="26"/>
      <c r="J305">
        <v>75</v>
      </c>
      <c r="K305">
        <v>75</v>
      </c>
      <c r="L305" s="49">
        <v>0</v>
      </c>
    </row>
    <row r="306" spans="1:12">
      <c r="A306" t="s">
        <v>675</v>
      </c>
      <c r="B306" s="39">
        <v>26</v>
      </c>
      <c r="C306" s="39" t="s">
        <v>674</v>
      </c>
      <c r="D306" s="39">
        <v>2018</v>
      </c>
      <c r="E306" s="25" t="s">
        <v>611</v>
      </c>
      <c r="F306" s="27" t="s">
        <v>36</v>
      </c>
      <c r="G306" s="26" t="s">
        <v>279</v>
      </c>
      <c r="H306" s="26" t="s">
        <v>261</v>
      </c>
      <c r="I306" s="26"/>
      <c r="J306">
        <v>69</v>
      </c>
      <c r="K306">
        <v>68</v>
      </c>
      <c r="L306" s="49">
        <v>1</v>
      </c>
    </row>
    <row r="307" spans="1:12">
      <c r="A307" t="s">
        <v>675</v>
      </c>
      <c r="B307" s="39">
        <v>26</v>
      </c>
      <c r="C307" s="39" t="s">
        <v>674</v>
      </c>
      <c r="D307" s="39">
        <v>2018</v>
      </c>
      <c r="E307" s="25" t="s">
        <v>612</v>
      </c>
      <c r="F307" s="27" t="s">
        <v>613</v>
      </c>
      <c r="G307" s="26" t="s">
        <v>279</v>
      </c>
      <c r="H307" s="26" t="s">
        <v>261</v>
      </c>
      <c r="I307" s="26"/>
      <c r="J307">
        <v>2</v>
      </c>
      <c r="K307">
        <v>2</v>
      </c>
      <c r="L307" s="49">
        <v>0</v>
      </c>
    </row>
    <row r="308" spans="1:12">
      <c r="A308" t="s">
        <v>675</v>
      </c>
      <c r="B308" s="39">
        <v>26</v>
      </c>
      <c r="C308" s="39" t="s">
        <v>674</v>
      </c>
      <c r="D308" s="39">
        <v>2018</v>
      </c>
      <c r="E308" s="25" t="s">
        <v>614</v>
      </c>
      <c r="F308" s="27" t="s">
        <v>143</v>
      </c>
      <c r="G308" s="26" t="s">
        <v>279</v>
      </c>
      <c r="H308" s="26" t="s">
        <v>261</v>
      </c>
      <c r="I308" s="26"/>
      <c r="J308">
        <v>1</v>
      </c>
      <c r="K308">
        <v>1</v>
      </c>
      <c r="L308" s="49">
        <v>0</v>
      </c>
    </row>
    <row r="309" spans="1:12">
      <c r="A309" t="s">
        <v>675</v>
      </c>
      <c r="B309" s="39">
        <v>26</v>
      </c>
      <c r="C309" s="39" t="s">
        <v>674</v>
      </c>
      <c r="D309" s="39">
        <v>2018</v>
      </c>
      <c r="E309" s="25" t="s">
        <v>615</v>
      </c>
      <c r="F309" s="27" t="s">
        <v>616</v>
      </c>
      <c r="G309" s="26" t="s">
        <v>279</v>
      </c>
      <c r="H309" s="26" t="s">
        <v>261</v>
      </c>
      <c r="I309" s="26"/>
      <c r="J309" t="s">
        <v>681</v>
      </c>
      <c r="K309" t="s">
        <v>681</v>
      </c>
      <c r="L309" s="49" t="s">
        <v>683</v>
      </c>
    </row>
    <row r="310" spans="1:12">
      <c r="A310" t="s">
        <v>675</v>
      </c>
      <c r="B310" s="39">
        <v>26</v>
      </c>
      <c r="C310" s="39" t="s">
        <v>674</v>
      </c>
      <c r="D310" s="39">
        <v>2018</v>
      </c>
      <c r="E310" s="48" t="s">
        <v>617</v>
      </c>
      <c r="F310" s="29" t="s">
        <v>618</v>
      </c>
      <c r="G310" s="30" t="s">
        <v>279</v>
      </c>
      <c r="H310" s="30" t="s">
        <v>261</v>
      </c>
      <c r="I310" s="30"/>
      <c r="J310" t="s">
        <v>681</v>
      </c>
      <c r="K310" s="29" t="s">
        <v>681</v>
      </c>
      <c r="L310" s="49" t="s">
        <v>683</v>
      </c>
    </row>
    <row r="312" spans="1:12">
      <c r="C312" s="47" t="s">
        <v>264</v>
      </c>
      <c r="D312" s="47" t="s">
        <v>258</v>
      </c>
      <c r="E312" s="32"/>
      <c r="F312" s="32"/>
      <c r="G312" s="32">
        <f>SUMIF($G76:$G310,$C312,$J76:$J310)</f>
        <v>176177</v>
      </c>
      <c r="H312" s="32">
        <f>SUMIF($G76:$G310,$C312,$K76:$K310)</f>
        <v>169314</v>
      </c>
      <c r="I312" s="32">
        <f>G312-H312</f>
        <v>6863</v>
      </c>
    </row>
    <row r="313" spans="1:12">
      <c r="C313" s="26" t="s">
        <v>265</v>
      </c>
      <c r="D313" s="26" t="s">
        <v>258</v>
      </c>
      <c r="E313" s="27"/>
      <c r="F313" s="27"/>
      <c r="G313">
        <f ca="1">SUMIF($G76:$G311,C313,$J76:$J310)</f>
        <v>21773</v>
      </c>
      <c r="H313">
        <f ca="1">SUMIF($C76:$C311,C313,$K76:$K310)</f>
        <v>0</v>
      </c>
      <c r="I313" s="27">
        <f t="shared" ref="I313:I333" ca="1" si="3">G313-H313</f>
        <v>21773</v>
      </c>
    </row>
    <row r="314" spans="1:12">
      <c r="C314" s="26" t="s">
        <v>266</v>
      </c>
      <c r="D314" s="26" t="s">
        <v>258</v>
      </c>
      <c r="E314" s="27"/>
      <c r="F314" s="27"/>
      <c r="G314">
        <f>SUMIF($G76:$G310,$C314,$J76:$J310)</f>
        <v>15190</v>
      </c>
      <c r="H314">
        <f>SUMIF($G76:$G310,$C314,$K76:$K310)</f>
        <v>14912</v>
      </c>
      <c r="I314" s="27">
        <f t="shared" si="3"/>
        <v>278</v>
      </c>
    </row>
    <row r="315" spans="1:12">
      <c r="C315" s="26" t="s">
        <v>267</v>
      </c>
      <c r="D315" s="26" t="s">
        <v>258</v>
      </c>
      <c r="E315" s="27"/>
      <c r="F315" s="27"/>
      <c r="G315">
        <f>SUMIF($G76:$G310,$C315,$J76:$J310)</f>
        <v>62881</v>
      </c>
      <c r="H315">
        <f>SUMIF($G76:$G310,$C315,$K76:$K310)</f>
        <v>62849</v>
      </c>
      <c r="I315" s="27">
        <f t="shared" si="3"/>
        <v>32</v>
      </c>
    </row>
    <row r="316" spans="1:12">
      <c r="C316" s="26" t="s">
        <v>268</v>
      </c>
      <c r="D316" s="26" t="s">
        <v>259</v>
      </c>
      <c r="E316" s="27"/>
      <c r="F316" s="27"/>
      <c r="G316">
        <f>SUMIF($G76:$G310,$C316,$J76:$J310)</f>
        <v>64796</v>
      </c>
      <c r="H316">
        <f>SUMIF($G76:$G310,$C316,$K76:$K310)</f>
        <v>63446</v>
      </c>
      <c r="I316" s="27">
        <f t="shared" si="3"/>
        <v>1350</v>
      </c>
    </row>
    <row r="317" spans="1:12">
      <c r="C317" s="26" t="s">
        <v>269</v>
      </c>
      <c r="D317" s="26" t="s">
        <v>259</v>
      </c>
      <c r="E317" s="27"/>
      <c r="F317" s="27"/>
      <c r="G317">
        <f>SUMIF($G76:$G310,$C317,$J76:$J310)</f>
        <v>87148</v>
      </c>
      <c r="H317">
        <f>SUMIF($G76:$G310,$C317,$K76:$K310)</f>
        <v>87310</v>
      </c>
      <c r="I317" s="27">
        <f t="shared" si="3"/>
        <v>-162</v>
      </c>
    </row>
    <row r="318" spans="1:12">
      <c r="C318" s="26" t="s">
        <v>270</v>
      </c>
      <c r="D318" s="26" t="s">
        <v>259</v>
      </c>
      <c r="E318" s="27"/>
      <c r="F318" s="27"/>
      <c r="G318">
        <f>SUMIF($G76:$G310,$C318,$J76:$J310)</f>
        <v>255184</v>
      </c>
      <c r="H318">
        <f>SUMIF($G76:$G310,$C318,$K76:$K310)</f>
        <v>254957</v>
      </c>
      <c r="I318" s="27">
        <f t="shared" si="3"/>
        <v>227</v>
      </c>
    </row>
    <row r="319" spans="1:12">
      <c r="C319" s="26" t="s">
        <v>271</v>
      </c>
      <c r="D319" s="26" t="s">
        <v>259</v>
      </c>
      <c r="E319" s="27"/>
      <c r="F319" s="27"/>
      <c r="G319">
        <f>SUMIF($G76:$G310,$C319,$J76:$J310)</f>
        <v>9527</v>
      </c>
      <c r="H319">
        <f>SUMIF($G76:$G310,$C319,$K76:$K310)</f>
        <v>9412</v>
      </c>
      <c r="I319" s="27">
        <f t="shared" si="3"/>
        <v>115</v>
      </c>
    </row>
    <row r="320" spans="1:12">
      <c r="C320" s="26" t="s">
        <v>272</v>
      </c>
      <c r="D320" s="26" t="s">
        <v>260</v>
      </c>
      <c r="E320" s="27"/>
      <c r="F320" s="27"/>
      <c r="G320">
        <f>SUMIF($G76:$G310,$C320,$J76:$J310)</f>
        <v>131</v>
      </c>
      <c r="H320">
        <f>SUMIF($G76:$G310,$C320,$K76:$K310)</f>
        <v>156</v>
      </c>
      <c r="I320" s="27">
        <f t="shared" si="3"/>
        <v>-25</v>
      </c>
    </row>
    <row r="321" spans="3:9">
      <c r="C321" s="26" t="s">
        <v>273</v>
      </c>
      <c r="D321" s="26" t="s">
        <v>260</v>
      </c>
      <c r="E321" s="27"/>
      <c r="F321" s="27"/>
      <c r="G321">
        <f>SUMIF($G76:$G310,$C321,$J76:$J310)</f>
        <v>3947</v>
      </c>
      <c r="H321">
        <f>SUMIF($G76:$G310,$C321,$K76:$K310)</f>
        <v>3927</v>
      </c>
      <c r="I321" s="27">
        <f t="shared" si="3"/>
        <v>20</v>
      </c>
    </row>
    <row r="322" spans="3:9">
      <c r="C322" s="26" t="s">
        <v>274</v>
      </c>
      <c r="D322" s="26" t="s">
        <v>260</v>
      </c>
      <c r="E322" s="27"/>
      <c r="F322" s="27"/>
      <c r="G322">
        <f>SUMIF($G76:$G310,$C322,$J76:$J310)</f>
        <v>29829</v>
      </c>
      <c r="H322">
        <f>SUMIF($G76:$G310,$C322,$K76:$K310)</f>
        <v>28101</v>
      </c>
      <c r="I322" s="27">
        <f t="shared" si="3"/>
        <v>1728</v>
      </c>
    </row>
    <row r="323" spans="3:9">
      <c r="C323" s="26" t="s">
        <v>275</v>
      </c>
      <c r="D323" s="26" t="s">
        <v>260</v>
      </c>
      <c r="E323" s="27"/>
      <c r="F323" s="27"/>
      <c r="G323">
        <f>SUMIF($G76:$G310,$C323,$J76:$J310)</f>
        <v>13084</v>
      </c>
      <c r="H323">
        <f>SUMIF($G76:$G310,$C323,$K76:$K310)</f>
        <v>12638</v>
      </c>
      <c r="I323" s="27">
        <f t="shared" si="3"/>
        <v>446</v>
      </c>
    </row>
    <row r="324" spans="3:9">
      <c r="C324" s="26" t="s">
        <v>276</v>
      </c>
      <c r="D324" s="26" t="s">
        <v>260</v>
      </c>
      <c r="E324" s="27"/>
      <c r="F324" s="27"/>
      <c r="G324">
        <f>SUMIF($G76:$G310,$C324,$J76:$J310)</f>
        <v>17049</v>
      </c>
      <c r="H324">
        <f>SUMIF($G76:$G310,$C324,$K76:$K310)</f>
        <v>16697</v>
      </c>
      <c r="I324" s="27">
        <f t="shared" si="3"/>
        <v>352</v>
      </c>
    </row>
    <row r="325" spans="3:9">
      <c r="C325" s="26" t="s">
        <v>277</v>
      </c>
      <c r="D325" s="26" t="s">
        <v>261</v>
      </c>
      <c r="E325" s="27"/>
      <c r="F325" s="27"/>
      <c r="G325">
        <f>SUMIF($G76:$G310,$C325,$J76:$J310)</f>
        <v>17096</v>
      </c>
      <c r="H325">
        <f>SUMIF($G76:$G310,$C325,$K76:$K310)</f>
        <v>16411</v>
      </c>
      <c r="I325" s="27">
        <f t="shared" si="3"/>
        <v>685</v>
      </c>
    </row>
    <row r="326" spans="3:9">
      <c r="C326" s="26" t="s">
        <v>278</v>
      </c>
      <c r="D326" s="26" t="s">
        <v>261</v>
      </c>
      <c r="E326" s="27"/>
      <c r="F326" s="27"/>
      <c r="G326">
        <f>SUMIF($G76:$G310,$C326,$J76:$J310)</f>
        <v>228</v>
      </c>
      <c r="H326">
        <f>SUMIF($G76:$G310,$C326,$K76:$K310)</f>
        <v>224</v>
      </c>
      <c r="I326" s="27">
        <f t="shared" si="3"/>
        <v>4</v>
      </c>
    </row>
    <row r="327" spans="3:9">
      <c r="C327" s="26" t="s">
        <v>59</v>
      </c>
      <c r="D327" s="26" t="s">
        <v>261</v>
      </c>
      <c r="E327" s="27"/>
      <c r="F327" s="27"/>
      <c r="G327">
        <f>SUMIF($G76:$G310,$C327,$J76:$J310)</f>
        <v>1797</v>
      </c>
      <c r="H327">
        <f>SUMIF($G76:$G310,$C327,$K76:$K310)</f>
        <v>1817</v>
      </c>
      <c r="I327" s="27">
        <f t="shared" si="3"/>
        <v>-20</v>
      </c>
    </row>
    <row r="328" spans="3:9">
      <c r="C328" s="26" t="s">
        <v>279</v>
      </c>
      <c r="D328" s="26" t="s">
        <v>261</v>
      </c>
      <c r="E328" s="27"/>
      <c r="F328" s="27"/>
      <c r="G328">
        <f>SUMIF($G76:$G310,$C328,$J76:$J310)</f>
        <v>369</v>
      </c>
      <c r="H328">
        <f>SUMIF($G76:$G310,$C328,$K76:$K310)</f>
        <v>359</v>
      </c>
      <c r="I328" s="27">
        <f t="shared" si="3"/>
        <v>10</v>
      </c>
    </row>
    <row r="329" spans="3:9">
      <c r="C329" s="26" t="s">
        <v>280</v>
      </c>
      <c r="D329" s="26" t="s">
        <v>262</v>
      </c>
      <c r="E329" s="27"/>
      <c r="F329" s="27"/>
      <c r="G329">
        <f>SUMIF($G76:$G310,$C329,$J76:$J310)</f>
        <v>21725</v>
      </c>
      <c r="H329">
        <f>SUMIF($G76:$G310,$C329,$K76:$K310)</f>
        <v>20478</v>
      </c>
      <c r="I329" s="27">
        <f t="shared" si="3"/>
        <v>1247</v>
      </c>
    </row>
    <row r="330" spans="3:9">
      <c r="C330" s="26" t="s">
        <v>281</v>
      </c>
      <c r="D330" s="26" t="s">
        <v>262</v>
      </c>
      <c r="E330" s="27"/>
      <c r="F330" s="27"/>
      <c r="G330">
        <f>SUMIF($G76:$G310,$C330,$J76:$J310)</f>
        <v>585</v>
      </c>
      <c r="H330">
        <f>SUMIF($G76:$G310,$C330,$K76:$K310)</f>
        <v>575</v>
      </c>
      <c r="I330" s="27">
        <f t="shared" si="3"/>
        <v>10</v>
      </c>
    </row>
    <row r="331" spans="3:9">
      <c r="C331" s="26" t="s">
        <v>282</v>
      </c>
      <c r="D331" s="26" t="s">
        <v>262</v>
      </c>
      <c r="E331" s="27"/>
      <c r="F331" s="27"/>
      <c r="G331">
        <f>SUMIF($G76:$G310,$C331,$J76:$J310)</f>
        <v>3450</v>
      </c>
      <c r="H331">
        <f>SUMIF($G76:$G310,$C331,$K76:$K310)</f>
        <v>3407</v>
      </c>
      <c r="I331" s="27">
        <f t="shared" si="3"/>
        <v>43</v>
      </c>
    </row>
    <row r="332" spans="3:9">
      <c r="C332" s="26" t="s">
        <v>283</v>
      </c>
      <c r="D332" s="26" t="s">
        <v>262</v>
      </c>
      <c r="E332" s="27"/>
      <c r="F332" s="27"/>
      <c r="G332">
        <f>SUMIF($G76:$G310,$C332,$J76:$J310)</f>
        <v>4749</v>
      </c>
      <c r="H332">
        <f>SUMIF($G76:$G310,$C332,$K76:$K310)</f>
        <v>4566</v>
      </c>
      <c r="I332" s="27">
        <f t="shared" si="3"/>
        <v>183</v>
      </c>
    </row>
    <row r="333" spans="3:9">
      <c r="C333" s="26" t="s">
        <v>284</v>
      </c>
      <c r="D333" s="26" t="s">
        <v>262</v>
      </c>
      <c r="E333" s="27"/>
      <c r="F333" s="27"/>
      <c r="G333">
        <f>SUMIF($G76:$G310,$C333,$J76:$J310)</f>
        <v>7394</v>
      </c>
      <c r="H333">
        <f>SUMIF($G76:$G310,$C333,$K76:$K310)</f>
        <v>7519</v>
      </c>
      <c r="I333" s="27">
        <f t="shared" si="3"/>
        <v>-125</v>
      </c>
    </row>
    <row r="334" spans="3:9" ht="15.75" thickBot="1"/>
    <row r="335" spans="3:9">
      <c r="C335" s="46" t="s">
        <v>258</v>
      </c>
      <c r="D335" s="45"/>
      <c r="E335" s="45"/>
      <c r="F335" s="45"/>
      <c r="G335" s="45">
        <f ca="1">SUM(G312:G315)</f>
        <v>276021</v>
      </c>
      <c r="H335" s="45">
        <f ca="1">SUM(H312:H315)</f>
        <v>247075</v>
      </c>
      <c r="I335" s="45">
        <f t="shared" ref="I335:I340" ca="1" si="4">IF(AND(ISNUMBER(G335),ISNUMBER(H335)),G335-H335,"")</f>
        <v>28946</v>
      </c>
    </row>
    <row r="336" spans="3:9">
      <c r="C336" s="26" t="s">
        <v>259</v>
      </c>
      <c r="D336" s="27"/>
      <c r="E336" s="27"/>
      <c r="F336" s="27"/>
      <c r="G336" s="27">
        <f>SUM(G316:G319)</f>
        <v>416655</v>
      </c>
      <c r="H336" s="27">
        <f>SUM(H316:H319)</f>
        <v>415125</v>
      </c>
      <c r="I336" s="27">
        <f t="shared" si="4"/>
        <v>1530</v>
      </c>
    </row>
    <row r="337" spans="1:9">
      <c r="C337" s="26" t="s">
        <v>260</v>
      </c>
      <c r="D337" s="27"/>
      <c r="E337" s="27"/>
      <c r="F337" s="27"/>
      <c r="G337" s="27">
        <f>SUM(G320:G324)</f>
        <v>64040</v>
      </c>
      <c r="H337" s="27">
        <f>SUM(H320:H324)</f>
        <v>61519</v>
      </c>
      <c r="I337" s="27">
        <f t="shared" si="4"/>
        <v>2521</v>
      </c>
    </row>
    <row r="338" spans="1:9">
      <c r="C338" s="26" t="s">
        <v>261</v>
      </c>
      <c r="D338" s="27"/>
      <c r="E338" s="27"/>
      <c r="F338" s="27"/>
      <c r="G338" s="27">
        <f>SUM(G325:G328)</f>
        <v>19490</v>
      </c>
      <c r="H338" s="27">
        <f>SUM(H325:H328)</f>
        <v>18811</v>
      </c>
      <c r="I338" s="27">
        <f t="shared" si="4"/>
        <v>679</v>
      </c>
    </row>
    <row r="339" spans="1:9">
      <c r="C339" s="26" t="s">
        <v>262</v>
      </c>
      <c r="D339" s="27"/>
      <c r="E339" s="27"/>
      <c r="F339" s="27"/>
      <c r="G339" s="27">
        <f>SUM(G329:G333)</f>
        <v>37903</v>
      </c>
      <c r="H339" s="27">
        <f>SUM(H329:H333)</f>
        <v>36545</v>
      </c>
      <c r="I339" s="27">
        <f t="shared" si="4"/>
        <v>1358</v>
      </c>
    </row>
    <row r="340" spans="1:9" ht="15.75" thickBot="1">
      <c r="C340" s="37" t="s">
        <v>263</v>
      </c>
      <c r="D340" s="44"/>
      <c r="E340" s="44"/>
      <c r="F340" s="44"/>
      <c r="G340" s="35">
        <f ca="1">SUM(G335:G339)</f>
        <v>814109</v>
      </c>
      <c r="H340" s="35">
        <f ca="1">SUM(H335:H339)</f>
        <v>779075</v>
      </c>
      <c r="I340" s="35">
        <f t="shared" ca="1" si="4"/>
        <v>35034</v>
      </c>
    </row>
    <row r="341" spans="1:9" ht="15.75" thickTop="1"/>
    <row r="346" spans="1:9">
      <c r="A346" s="43" t="s">
        <v>680</v>
      </c>
      <c r="B346" s="43" t="s">
        <v>679</v>
      </c>
      <c r="C346" s="43" t="s">
        <v>678</v>
      </c>
      <c r="D346" s="43" t="s">
        <v>677</v>
      </c>
      <c r="E346" s="43" t="s">
        <v>676</v>
      </c>
      <c r="F346" s="43" t="s">
        <v>669</v>
      </c>
      <c r="G346" s="42" t="s">
        <v>670</v>
      </c>
      <c r="H346" s="41" t="s">
        <v>671</v>
      </c>
    </row>
    <row r="347" spans="1:9">
      <c r="A347" t="s">
        <v>675</v>
      </c>
      <c r="B347" s="39">
        <v>26</v>
      </c>
      <c r="C347" s="39" t="s">
        <v>674</v>
      </c>
      <c r="D347" s="39">
        <v>2018</v>
      </c>
      <c r="E347" s="27" t="s">
        <v>619</v>
      </c>
      <c r="F347">
        <f>VLOOKUP(E347,[1]Flipkey_data_Global!E:F,2,0)</f>
        <v>236</v>
      </c>
      <c r="G347">
        <v>228</v>
      </c>
      <c r="H347" s="33">
        <f>IF(AND(ISNUMBER(F347),ISNUMBER(G347)),F347-G347,"")</f>
        <v>8</v>
      </c>
    </row>
    <row r="348" spans="1:9">
      <c r="A348" t="s">
        <v>675</v>
      </c>
      <c r="B348" s="39">
        <v>26</v>
      </c>
      <c r="C348" s="39" t="s">
        <v>674</v>
      </c>
      <c r="D348" s="39">
        <v>2018</v>
      </c>
      <c r="E348" s="27" t="s">
        <v>620</v>
      </c>
      <c r="F348">
        <f>VLOOKUP(E348,[1]Flipkey_data_Global!E:F,2,0)</f>
        <v>494</v>
      </c>
      <c r="G348">
        <v>512</v>
      </c>
      <c r="H348" s="33">
        <f t="shared" ref="H348:H396" si="5">IF(AND(ISNUMBER(F348),ISNUMBER(G348)),F348-G348,"")</f>
        <v>-18</v>
      </c>
    </row>
    <row r="349" spans="1:9">
      <c r="A349" t="s">
        <v>675</v>
      </c>
      <c r="B349" s="39">
        <v>26</v>
      </c>
      <c r="C349" s="39" t="s">
        <v>674</v>
      </c>
      <c r="D349" s="39">
        <v>2018</v>
      </c>
      <c r="E349" s="27" t="s">
        <v>621</v>
      </c>
      <c r="F349">
        <f>VLOOKUP(E349,[1]Flipkey_data_Global!E:F,2,0)</f>
        <v>519</v>
      </c>
      <c r="G349">
        <v>510</v>
      </c>
      <c r="H349" s="33">
        <f t="shared" si="5"/>
        <v>9</v>
      </c>
    </row>
    <row r="350" spans="1:9">
      <c r="A350" t="s">
        <v>675</v>
      </c>
      <c r="B350" s="39">
        <v>26</v>
      </c>
      <c r="C350" s="39" t="s">
        <v>674</v>
      </c>
      <c r="D350" s="39">
        <v>2018</v>
      </c>
      <c r="E350" s="27" t="s">
        <v>622</v>
      </c>
      <c r="F350">
        <f>VLOOKUP(E350,[1]Flipkey_data_Global!E:F,2,0)</f>
        <v>93</v>
      </c>
      <c r="G350">
        <v>92</v>
      </c>
      <c r="H350" s="33">
        <f t="shared" si="5"/>
        <v>1</v>
      </c>
    </row>
    <row r="351" spans="1:9">
      <c r="A351" t="s">
        <v>675</v>
      </c>
      <c r="B351" s="39">
        <v>26</v>
      </c>
      <c r="C351" s="39" t="s">
        <v>674</v>
      </c>
      <c r="D351" s="39">
        <v>2018</v>
      </c>
      <c r="E351" s="27" t="s">
        <v>623</v>
      </c>
      <c r="F351">
        <f>VLOOKUP(E351,[1]Flipkey_data_Global!E:F,2,0)</f>
        <v>14</v>
      </c>
      <c r="G351">
        <v>14</v>
      </c>
      <c r="H351" s="33">
        <f t="shared" si="5"/>
        <v>0</v>
      </c>
    </row>
    <row r="352" spans="1:9">
      <c r="A352" t="s">
        <v>675</v>
      </c>
      <c r="B352" s="39">
        <v>26</v>
      </c>
      <c r="C352" s="39" t="s">
        <v>674</v>
      </c>
      <c r="D352" s="39">
        <v>2018</v>
      </c>
      <c r="E352" s="27" t="s">
        <v>624</v>
      </c>
      <c r="F352">
        <f>VLOOKUP(E352,[1]Flipkey_data_Global!E:F,2,0)</f>
        <v>132</v>
      </c>
      <c r="G352">
        <v>132</v>
      </c>
      <c r="H352" s="33">
        <f t="shared" si="5"/>
        <v>0</v>
      </c>
    </row>
    <row r="353" spans="1:8">
      <c r="A353" t="s">
        <v>675</v>
      </c>
      <c r="B353" s="39">
        <v>26</v>
      </c>
      <c r="C353" s="39" t="s">
        <v>674</v>
      </c>
      <c r="D353" s="39">
        <v>2018</v>
      </c>
      <c r="E353" s="27" t="s">
        <v>625</v>
      </c>
      <c r="F353">
        <f>VLOOKUP(E353,[1]Flipkey_data_Global!E:F,2,0)</f>
        <v>90</v>
      </c>
      <c r="G353">
        <v>93</v>
      </c>
      <c r="H353" s="33">
        <f t="shared" si="5"/>
        <v>-3</v>
      </c>
    </row>
    <row r="354" spans="1:8">
      <c r="A354" t="s">
        <v>675</v>
      </c>
      <c r="B354" s="39">
        <v>26</v>
      </c>
      <c r="C354" s="39" t="s">
        <v>674</v>
      </c>
      <c r="D354" s="39">
        <v>2018</v>
      </c>
      <c r="E354" s="27" t="s">
        <v>626</v>
      </c>
      <c r="F354">
        <f>VLOOKUP(E354,[1]Flipkey_data_Global!E:F,2,0)</f>
        <v>2401</v>
      </c>
      <c r="G354">
        <v>2272</v>
      </c>
      <c r="H354" s="33">
        <f t="shared" si="5"/>
        <v>129</v>
      </c>
    </row>
    <row r="355" spans="1:8">
      <c r="A355" t="s">
        <v>675</v>
      </c>
      <c r="B355" s="39">
        <v>26</v>
      </c>
      <c r="C355" s="39" t="s">
        <v>674</v>
      </c>
      <c r="D355" s="39">
        <v>2018</v>
      </c>
      <c r="E355" s="27" t="s">
        <v>627</v>
      </c>
      <c r="F355">
        <f>VLOOKUP(E355,[1]Flipkey_data_Global!E:F,2,0)</f>
        <v>344</v>
      </c>
      <c r="G355">
        <v>326</v>
      </c>
      <c r="H355" s="33">
        <f t="shared" si="5"/>
        <v>18</v>
      </c>
    </row>
    <row r="356" spans="1:8">
      <c r="A356" t="s">
        <v>675</v>
      </c>
      <c r="B356" s="39">
        <v>26</v>
      </c>
      <c r="C356" s="39" t="s">
        <v>674</v>
      </c>
      <c r="D356" s="39">
        <v>2018</v>
      </c>
      <c r="E356" s="27" t="s">
        <v>628</v>
      </c>
      <c r="F356">
        <f>VLOOKUP(E356,[1]Flipkey_data_Global!E:F,2,0)</f>
        <v>248</v>
      </c>
      <c r="G356">
        <v>235</v>
      </c>
      <c r="H356" s="33">
        <f t="shared" si="5"/>
        <v>13</v>
      </c>
    </row>
    <row r="357" spans="1:8">
      <c r="A357" t="s">
        <v>675</v>
      </c>
      <c r="B357" s="39">
        <v>26</v>
      </c>
      <c r="C357" s="39" t="s">
        <v>674</v>
      </c>
      <c r="D357" s="39">
        <v>2018</v>
      </c>
      <c r="E357" s="27" t="s">
        <v>629</v>
      </c>
      <c r="F357">
        <f>VLOOKUP(E357,[1]Flipkey_data_Global!E:F,2,0)</f>
        <v>18</v>
      </c>
      <c r="G357">
        <v>14</v>
      </c>
      <c r="H357" s="33">
        <f t="shared" si="5"/>
        <v>4</v>
      </c>
    </row>
    <row r="358" spans="1:8">
      <c r="A358" t="s">
        <v>675</v>
      </c>
      <c r="B358" s="39">
        <v>26</v>
      </c>
      <c r="C358" s="39" t="s">
        <v>674</v>
      </c>
      <c r="D358" s="39">
        <v>2018</v>
      </c>
      <c r="E358" s="27" t="s">
        <v>630</v>
      </c>
      <c r="F358">
        <f>VLOOKUP(E358,[1]Flipkey_data_Global!E:F,2,0)</f>
        <v>2</v>
      </c>
      <c r="G358">
        <v>1</v>
      </c>
      <c r="H358" s="33">
        <f t="shared" si="5"/>
        <v>1</v>
      </c>
    </row>
    <row r="359" spans="1:8">
      <c r="A359" t="s">
        <v>675</v>
      </c>
      <c r="B359" s="39">
        <v>26</v>
      </c>
      <c r="C359" s="39" t="s">
        <v>674</v>
      </c>
      <c r="D359" s="39">
        <v>2018</v>
      </c>
      <c r="E359" s="27" t="s">
        <v>631</v>
      </c>
      <c r="F359">
        <f>VLOOKUP(E359,[1]Flipkey_data_Global!E:F,2,0)</f>
        <v>7</v>
      </c>
      <c r="G359">
        <v>8</v>
      </c>
      <c r="H359" s="33">
        <f t="shared" si="5"/>
        <v>-1</v>
      </c>
    </row>
    <row r="360" spans="1:8">
      <c r="A360" t="s">
        <v>675</v>
      </c>
      <c r="B360" s="39">
        <v>26</v>
      </c>
      <c r="C360" s="39" t="s">
        <v>674</v>
      </c>
      <c r="D360" s="39">
        <v>2018</v>
      </c>
      <c r="E360" s="27" t="s">
        <v>632</v>
      </c>
      <c r="F360">
        <f>VLOOKUP(E360,[1]Flipkey_data_Global!E:F,2,0)</f>
        <v>3</v>
      </c>
      <c r="G360">
        <v>5</v>
      </c>
      <c r="H360" s="33">
        <f t="shared" si="5"/>
        <v>-2</v>
      </c>
    </row>
    <row r="361" spans="1:8">
      <c r="A361" t="s">
        <v>675</v>
      </c>
      <c r="B361" s="39">
        <v>26</v>
      </c>
      <c r="C361" s="39" t="s">
        <v>674</v>
      </c>
      <c r="D361" s="39">
        <v>2018</v>
      </c>
      <c r="E361" s="27" t="s">
        <v>633</v>
      </c>
      <c r="F361">
        <f>VLOOKUP(E361,[1]Flipkey_data_Global!E:F,2,0)</f>
        <v>6</v>
      </c>
      <c r="G361">
        <v>7</v>
      </c>
      <c r="H361" s="33">
        <f t="shared" si="5"/>
        <v>-1</v>
      </c>
    </row>
    <row r="362" spans="1:8">
      <c r="A362" t="s">
        <v>675</v>
      </c>
      <c r="B362" s="39">
        <v>26</v>
      </c>
      <c r="C362" s="39" t="s">
        <v>674</v>
      </c>
      <c r="D362" s="39">
        <v>2018</v>
      </c>
      <c r="E362" s="27" t="s">
        <v>634</v>
      </c>
      <c r="F362">
        <f>VLOOKUP(E362,[1]Flipkey_data_Global!E:F,2,0)</f>
        <v>545</v>
      </c>
      <c r="G362">
        <v>528</v>
      </c>
      <c r="H362" s="33">
        <f t="shared" si="5"/>
        <v>17</v>
      </c>
    </row>
    <row r="363" spans="1:8">
      <c r="A363" t="s">
        <v>675</v>
      </c>
      <c r="B363" s="39">
        <v>26</v>
      </c>
      <c r="C363" s="39" t="s">
        <v>674</v>
      </c>
      <c r="D363" s="39">
        <v>2018</v>
      </c>
      <c r="E363" s="27" t="s">
        <v>635</v>
      </c>
      <c r="F363">
        <f>VLOOKUP(E363,[1]Flipkey_data_Global!E:F,2,0)</f>
        <v>6</v>
      </c>
      <c r="G363">
        <v>6</v>
      </c>
      <c r="H363" s="33">
        <f t="shared" si="5"/>
        <v>0</v>
      </c>
    </row>
    <row r="364" spans="1:8">
      <c r="A364" t="s">
        <v>675</v>
      </c>
      <c r="B364" s="39">
        <v>26</v>
      </c>
      <c r="C364" s="39" t="s">
        <v>674</v>
      </c>
      <c r="D364" s="39">
        <v>2018</v>
      </c>
      <c r="E364" s="27" t="s">
        <v>636</v>
      </c>
      <c r="F364">
        <f>VLOOKUP(E364,[1]Flipkey_data_Global!E:F,2,0)</f>
        <v>111</v>
      </c>
      <c r="G364">
        <v>107</v>
      </c>
      <c r="H364" s="33">
        <f t="shared" si="5"/>
        <v>4</v>
      </c>
    </row>
    <row r="365" spans="1:8">
      <c r="A365" t="s">
        <v>675</v>
      </c>
      <c r="B365" s="39">
        <v>26</v>
      </c>
      <c r="C365" s="39" t="s">
        <v>674</v>
      </c>
      <c r="D365" s="39">
        <v>2018</v>
      </c>
      <c r="E365" s="27" t="s">
        <v>637</v>
      </c>
      <c r="F365">
        <f>VLOOKUP(E365,[1]Flipkey_data_Global!E:F,2,0)</f>
        <v>4</v>
      </c>
      <c r="G365">
        <v>6</v>
      </c>
      <c r="H365" s="33">
        <f t="shared" si="5"/>
        <v>-2</v>
      </c>
    </row>
    <row r="366" spans="1:8">
      <c r="A366" t="s">
        <v>675</v>
      </c>
      <c r="B366" s="39">
        <v>26</v>
      </c>
      <c r="C366" s="39" t="s">
        <v>674</v>
      </c>
      <c r="D366" s="39">
        <v>2018</v>
      </c>
      <c r="E366" s="27" t="s">
        <v>638</v>
      </c>
      <c r="F366">
        <f>VLOOKUP(E366,[1]Flipkey_data_Global!E:F,2,0)</f>
        <v>8</v>
      </c>
      <c r="G366">
        <v>8</v>
      </c>
      <c r="H366" s="33">
        <f t="shared" si="5"/>
        <v>0</v>
      </c>
    </row>
    <row r="367" spans="1:8">
      <c r="A367" t="s">
        <v>675</v>
      </c>
      <c r="B367" s="39">
        <v>26</v>
      </c>
      <c r="C367" s="39" t="s">
        <v>674</v>
      </c>
      <c r="D367" s="39">
        <v>2018</v>
      </c>
      <c r="E367" s="27" t="s">
        <v>639</v>
      </c>
      <c r="F367">
        <f>VLOOKUP(E367,[1]Flipkey_data_Global!E:F,2,0)</f>
        <v>336</v>
      </c>
      <c r="G367">
        <v>350</v>
      </c>
      <c r="H367" s="33">
        <f t="shared" si="5"/>
        <v>-14</v>
      </c>
    </row>
    <row r="368" spans="1:8">
      <c r="A368" t="s">
        <v>675</v>
      </c>
      <c r="B368" s="39">
        <v>26</v>
      </c>
      <c r="C368" s="39" t="s">
        <v>674</v>
      </c>
      <c r="D368" s="39">
        <v>2018</v>
      </c>
      <c r="E368" s="27" t="s">
        <v>640</v>
      </c>
      <c r="F368">
        <f>VLOOKUP(E368,[1]Flipkey_data_Global!E:F,2,0)</f>
        <v>1</v>
      </c>
      <c r="G368">
        <v>1</v>
      </c>
      <c r="H368" s="33">
        <f t="shared" si="5"/>
        <v>0</v>
      </c>
    </row>
    <row r="369" spans="1:8">
      <c r="A369" t="s">
        <v>675</v>
      </c>
      <c r="B369" s="39">
        <v>26</v>
      </c>
      <c r="C369" s="39" t="s">
        <v>674</v>
      </c>
      <c r="D369" s="39">
        <v>2018</v>
      </c>
      <c r="E369" s="27" t="s">
        <v>641</v>
      </c>
      <c r="F369">
        <f>VLOOKUP(E369,[1]Flipkey_data_Global!E:F,2,0)</f>
        <v>25</v>
      </c>
      <c r="G369">
        <v>23</v>
      </c>
      <c r="H369" s="33">
        <f t="shared" si="5"/>
        <v>2</v>
      </c>
    </row>
    <row r="370" spans="1:8">
      <c r="A370" t="s">
        <v>675</v>
      </c>
      <c r="B370" s="39">
        <v>26</v>
      </c>
      <c r="C370" s="39" t="s">
        <v>674</v>
      </c>
      <c r="D370" s="39">
        <v>2018</v>
      </c>
      <c r="E370" s="27" t="s">
        <v>642</v>
      </c>
      <c r="F370">
        <f>VLOOKUP(E370,[1]Flipkey_data_Global!E:F,2,0)</f>
        <v>31</v>
      </c>
      <c r="G370">
        <v>36</v>
      </c>
      <c r="H370" s="33">
        <f t="shared" si="5"/>
        <v>-5</v>
      </c>
    </row>
    <row r="371" spans="1:8">
      <c r="A371" t="s">
        <v>675</v>
      </c>
      <c r="B371" s="39">
        <v>26</v>
      </c>
      <c r="C371" s="39" t="s">
        <v>674</v>
      </c>
      <c r="D371" s="39">
        <v>2018</v>
      </c>
      <c r="E371" s="27" t="s">
        <v>643</v>
      </c>
      <c r="F371">
        <f>VLOOKUP(E371,[1]Flipkey_data_Global!E:F,2,0)</f>
        <v>35</v>
      </c>
      <c r="G371">
        <v>36</v>
      </c>
      <c r="H371" s="33">
        <f t="shared" si="5"/>
        <v>-1</v>
      </c>
    </row>
    <row r="372" spans="1:8">
      <c r="A372" t="s">
        <v>675</v>
      </c>
      <c r="B372" s="39">
        <v>26</v>
      </c>
      <c r="C372" s="39" t="s">
        <v>674</v>
      </c>
      <c r="D372" s="39">
        <v>2018</v>
      </c>
      <c r="E372" s="27" t="s">
        <v>644</v>
      </c>
      <c r="F372">
        <f>VLOOKUP(E372,[1]Flipkey_data_Global!E:F,2,0)</f>
        <v>24</v>
      </c>
      <c r="G372">
        <v>24</v>
      </c>
      <c r="H372" s="33">
        <f t="shared" si="5"/>
        <v>0</v>
      </c>
    </row>
    <row r="373" spans="1:8">
      <c r="A373" t="s">
        <v>675</v>
      </c>
      <c r="B373" s="39">
        <v>26</v>
      </c>
      <c r="C373" s="39" t="s">
        <v>674</v>
      </c>
      <c r="D373" s="39">
        <v>2018</v>
      </c>
      <c r="E373" s="27" t="s">
        <v>645</v>
      </c>
      <c r="F373">
        <f>VLOOKUP(E373,[1]Flipkey_data_Global!E:F,2,0)</f>
        <v>397</v>
      </c>
      <c r="G373">
        <v>408</v>
      </c>
      <c r="H373" s="33">
        <f t="shared" si="5"/>
        <v>-11</v>
      </c>
    </row>
    <row r="374" spans="1:8">
      <c r="A374" t="s">
        <v>675</v>
      </c>
      <c r="B374" s="39">
        <v>26</v>
      </c>
      <c r="C374" s="39" t="s">
        <v>674</v>
      </c>
      <c r="D374" s="39">
        <v>2018</v>
      </c>
      <c r="E374" s="27" t="s">
        <v>646</v>
      </c>
      <c r="F374" t="str">
        <f>VLOOKUP(E374,[1]Flipkey_data_Global!E:F,2,0)</f>
        <v xml:space="preserve"> </v>
      </c>
      <c r="G374">
        <v>1</v>
      </c>
      <c r="H374" s="33" t="str">
        <f t="shared" si="5"/>
        <v/>
      </c>
    </row>
    <row r="375" spans="1:8">
      <c r="A375" t="s">
        <v>675</v>
      </c>
      <c r="B375" s="39">
        <v>26</v>
      </c>
      <c r="C375" s="39" t="s">
        <v>674</v>
      </c>
      <c r="D375" s="39">
        <v>2018</v>
      </c>
      <c r="E375" s="27" t="s">
        <v>647</v>
      </c>
      <c r="F375">
        <f>VLOOKUP(E375,[1]Flipkey_data_Global!E:F,2,0)</f>
        <v>4</v>
      </c>
      <c r="G375">
        <v>2</v>
      </c>
      <c r="H375" s="33">
        <f t="shared" si="5"/>
        <v>2</v>
      </c>
    </row>
    <row r="376" spans="1:8">
      <c r="A376" t="s">
        <v>675</v>
      </c>
      <c r="B376" s="39">
        <v>26</v>
      </c>
      <c r="C376" s="39" t="s">
        <v>674</v>
      </c>
      <c r="D376" s="39">
        <v>2018</v>
      </c>
      <c r="E376" s="27" t="s">
        <v>648</v>
      </c>
      <c r="F376">
        <f>VLOOKUP(E376,[1]Flipkey_data_Global!E:F,2,0)</f>
        <v>140</v>
      </c>
      <c r="G376">
        <v>135</v>
      </c>
      <c r="H376" s="33">
        <f t="shared" si="5"/>
        <v>5</v>
      </c>
    </row>
    <row r="377" spans="1:8">
      <c r="A377" t="s">
        <v>675</v>
      </c>
      <c r="B377" s="39">
        <v>26</v>
      </c>
      <c r="C377" s="39" t="s">
        <v>674</v>
      </c>
      <c r="D377" s="39">
        <v>2018</v>
      </c>
      <c r="E377" s="27" t="s">
        <v>649</v>
      </c>
      <c r="F377">
        <f>VLOOKUP(E377,[1]Flipkey_data_Global!E:F,2,0)</f>
        <v>109</v>
      </c>
      <c r="G377">
        <v>99</v>
      </c>
      <c r="H377" s="33">
        <f t="shared" si="5"/>
        <v>10</v>
      </c>
    </row>
    <row r="378" spans="1:8">
      <c r="A378" t="s">
        <v>675</v>
      </c>
      <c r="B378" s="39">
        <v>26</v>
      </c>
      <c r="C378" s="39" t="s">
        <v>674</v>
      </c>
      <c r="D378" s="39">
        <v>2018</v>
      </c>
      <c r="E378" s="27" t="s">
        <v>650</v>
      </c>
      <c r="F378">
        <f>VLOOKUP(E378,[1]Flipkey_data_Global!E:F,2,0)</f>
        <v>45</v>
      </c>
      <c r="G378">
        <v>39</v>
      </c>
      <c r="H378" s="33">
        <f t="shared" si="5"/>
        <v>6</v>
      </c>
    </row>
    <row r="379" spans="1:8">
      <c r="A379" t="s">
        <v>675</v>
      </c>
      <c r="B379" s="39">
        <v>26</v>
      </c>
      <c r="C379" s="39" t="s">
        <v>674</v>
      </c>
      <c r="D379" s="39">
        <v>2018</v>
      </c>
      <c r="E379" s="27" t="s">
        <v>651</v>
      </c>
      <c r="F379">
        <f>VLOOKUP(E379,[1]Flipkey_data_Global!E:F,2,0)</f>
        <v>177</v>
      </c>
      <c r="G379">
        <v>107</v>
      </c>
      <c r="H379" s="33">
        <f t="shared" si="5"/>
        <v>70</v>
      </c>
    </row>
    <row r="380" spans="1:8">
      <c r="A380" t="s">
        <v>675</v>
      </c>
      <c r="B380" s="39">
        <v>26</v>
      </c>
      <c r="C380" s="39" t="s">
        <v>674</v>
      </c>
      <c r="D380" s="39">
        <v>2018</v>
      </c>
      <c r="E380" s="27" t="s">
        <v>652</v>
      </c>
      <c r="F380">
        <f>VLOOKUP(E380,[1]Flipkey_data_Global!E:F,2,0)</f>
        <v>7</v>
      </c>
      <c r="G380">
        <v>10</v>
      </c>
      <c r="H380" s="33">
        <f t="shared" si="5"/>
        <v>-3</v>
      </c>
    </row>
    <row r="381" spans="1:8">
      <c r="A381" t="s">
        <v>675</v>
      </c>
      <c r="B381" s="39">
        <v>26</v>
      </c>
      <c r="C381" s="39" t="s">
        <v>674</v>
      </c>
      <c r="D381" s="39">
        <v>2018</v>
      </c>
      <c r="E381" s="27" t="s">
        <v>653</v>
      </c>
      <c r="F381" t="str">
        <f>VLOOKUP(E381,[1]Flipkey_data_Global!E:F,2,0)</f>
        <v xml:space="preserve"> </v>
      </c>
      <c r="G381" s="40" t="s">
        <v>681</v>
      </c>
      <c r="H381" s="33" t="str">
        <f t="shared" si="5"/>
        <v/>
      </c>
    </row>
    <row r="382" spans="1:8">
      <c r="A382" t="s">
        <v>675</v>
      </c>
      <c r="B382" s="39">
        <v>26</v>
      </c>
      <c r="C382" s="39" t="s">
        <v>674</v>
      </c>
      <c r="D382" s="39">
        <v>2018</v>
      </c>
      <c r="E382" s="27" t="s">
        <v>654</v>
      </c>
      <c r="F382">
        <f>VLOOKUP(E382,[1]Flipkey_data_Global!E:F,2,0)</f>
        <v>25</v>
      </c>
      <c r="G382">
        <v>26</v>
      </c>
      <c r="H382" s="33">
        <f t="shared" si="5"/>
        <v>-1</v>
      </c>
    </row>
    <row r="383" spans="1:8">
      <c r="A383" t="s">
        <v>675</v>
      </c>
      <c r="B383" s="39">
        <v>26</v>
      </c>
      <c r="C383" s="39" t="s">
        <v>674</v>
      </c>
      <c r="D383" s="39">
        <v>2018</v>
      </c>
      <c r="E383" s="27" t="s">
        <v>655</v>
      </c>
      <c r="F383">
        <f>VLOOKUP(E383,[1]Flipkey_data_Global!E:F,2,0)</f>
        <v>195</v>
      </c>
      <c r="G383">
        <v>188</v>
      </c>
      <c r="H383" s="33">
        <f t="shared" si="5"/>
        <v>7</v>
      </c>
    </row>
    <row r="384" spans="1:8">
      <c r="A384" t="s">
        <v>675</v>
      </c>
      <c r="B384" s="39">
        <v>26</v>
      </c>
      <c r="C384" s="39" t="s">
        <v>674</v>
      </c>
      <c r="D384" s="39">
        <v>2018</v>
      </c>
      <c r="E384" s="27" t="s">
        <v>656</v>
      </c>
      <c r="F384">
        <f>VLOOKUP(E384,[1]Flipkey_data_Global!E:F,2,0)</f>
        <v>2</v>
      </c>
      <c r="G384">
        <v>3</v>
      </c>
      <c r="H384" s="33">
        <f t="shared" si="5"/>
        <v>-1</v>
      </c>
    </row>
    <row r="385" spans="1:8">
      <c r="A385" t="s">
        <v>675</v>
      </c>
      <c r="B385" s="39">
        <v>26</v>
      </c>
      <c r="C385" s="39" t="s">
        <v>674</v>
      </c>
      <c r="D385" s="39">
        <v>2018</v>
      </c>
      <c r="E385" s="27" t="s">
        <v>657</v>
      </c>
      <c r="F385">
        <f>VLOOKUP(E385,[1]Flipkey_data_Global!E:F,2,0)</f>
        <v>12</v>
      </c>
      <c r="G385">
        <v>12</v>
      </c>
      <c r="H385" s="33">
        <f t="shared" si="5"/>
        <v>0</v>
      </c>
    </row>
    <row r="386" spans="1:8">
      <c r="A386" t="s">
        <v>675</v>
      </c>
      <c r="B386" s="39">
        <v>26</v>
      </c>
      <c r="C386" s="39" t="s">
        <v>674</v>
      </c>
      <c r="D386" s="39">
        <v>2018</v>
      </c>
      <c r="E386" s="27" t="s">
        <v>658</v>
      </c>
      <c r="F386">
        <f>VLOOKUP(E386,[1]Flipkey_data_Global!E:F,2,0)</f>
        <v>40</v>
      </c>
      <c r="G386">
        <v>40</v>
      </c>
      <c r="H386" s="33">
        <f t="shared" si="5"/>
        <v>0</v>
      </c>
    </row>
    <row r="387" spans="1:8">
      <c r="A387" t="s">
        <v>675</v>
      </c>
      <c r="B387" s="39">
        <v>26</v>
      </c>
      <c r="C387" s="39" t="s">
        <v>674</v>
      </c>
      <c r="D387" s="39">
        <v>2018</v>
      </c>
      <c r="E387" s="27" t="s">
        <v>659</v>
      </c>
      <c r="F387">
        <f>VLOOKUP(E387,[1]Flipkey_data_Global!E:F,2,0)</f>
        <v>1</v>
      </c>
      <c r="G387">
        <v>1</v>
      </c>
      <c r="H387" s="33">
        <f t="shared" si="5"/>
        <v>0</v>
      </c>
    </row>
    <row r="388" spans="1:8">
      <c r="A388" t="s">
        <v>675</v>
      </c>
      <c r="B388" s="39">
        <v>26</v>
      </c>
      <c r="C388" s="39" t="s">
        <v>674</v>
      </c>
      <c r="D388" s="39">
        <v>2018</v>
      </c>
      <c r="E388" s="27" t="s">
        <v>660</v>
      </c>
      <c r="F388">
        <f>VLOOKUP(E388,[1]Flipkey_data_Global!E:F,2,0)</f>
        <v>3</v>
      </c>
      <c r="G388">
        <v>3</v>
      </c>
      <c r="H388" s="33">
        <f t="shared" si="5"/>
        <v>0</v>
      </c>
    </row>
    <row r="389" spans="1:8">
      <c r="A389" t="s">
        <v>675</v>
      </c>
      <c r="B389" s="39">
        <v>26</v>
      </c>
      <c r="C389" s="39" t="s">
        <v>674</v>
      </c>
      <c r="D389" s="39">
        <v>2018</v>
      </c>
      <c r="E389" s="27" t="s">
        <v>661</v>
      </c>
      <c r="F389">
        <f>VLOOKUP(E389,[1]Flipkey_data_Global!E:F,2,0)</f>
        <v>1</v>
      </c>
      <c r="G389">
        <v>1</v>
      </c>
      <c r="H389" s="33">
        <f t="shared" si="5"/>
        <v>0</v>
      </c>
    </row>
    <row r="390" spans="1:8">
      <c r="A390" t="s">
        <v>675</v>
      </c>
      <c r="B390" s="39">
        <v>26</v>
      </c>
      <c r="C390" s="39" t="s">
        <v>674</v>
      </c>
      <c r="D390" s="39">
        <v>2018</v>
      </c>
      <c r="E390" s="27" t="s">
        <v>662</v>
      </c>
      <c r="F390">
        <f>VLOOKUP(E390,[1]Flipkey_data_Global!E:F,2,0)</f>
        <v>22</v>
      </c>
      <c r="G390">
        <v>26</v>
      </c>
      <c r="H390" s="33">
        <f t="shared" si="5"/>
        <v>-4</v>
      </c>
    </row>
    <row r="391" spans="1:8">
      <c r="A391" t="s">
        <v>675</v>
      </c>
      <c r="B391" s="39">
        <v>26</v>
      </c>
      <c r="C391" s="39" t="s">
        <v>674</v>
      </c>
      <c r="D391" s="39">
        <v>2018</v>
      </c>
      <c r="E391" s="27" t="s">
        <v>663</v>
      </c>
      <c r="F391">
        <f>VLOOKUP(E391,[1]Flipkey_data_Global!E:F,2,0)</f>
        <v>2</v>
      </c>
      <c r="G391">
        <v>3</v>
      </c>
      <c r="H391" s="33">
        <f t="shared" si="5"/>
        <v>-1</v>
      </c>
    </row>
    <row r="392" spans="1:8">
      <c r="A392" t="s">
        <v>675</v>
      </c>
      <c r="B392" s="39">
        <v>26</v>
      </c>
      <c r="C392" s="39" t="s">
        <v>674</v>
      </c>
      <c r="D392" s="39">
        <v>2018</v>
      </c>
      <c r="E392" s="27" t="s">
        <v>664</v>
      </c>
      <c r="F392">
        <f>VLOOKUP(E392,[1]Flipkey_data_Global!E:F,2,0)</f>
        <v>5630</v>
      </c>
      <c r="G392">
        <v>5944</v>
      </c>
      <c r="H392" s="33">
        <f t="shared" si="5"/>
        <v>-314</v>
      </c>
    </row>
    <row r="393" spans="1:8">
      <c r="A393" t="s">
        <v>675</v>
      </c>
      <c r="B393" s="39">
        <v>26</v>
      </c>
      <c r="C393" s="39" t="s">
        <v>674</v>
      </c>
      <c r="D393" s="39">
        <v>2018</v>
      </c>
      <c r="E393" s="27" t="s">
        <v>665</v>
      </c>
      <c r="F393">
        <f>VLOOKUP(E393,[1]Flipkey_data_Global!E:F,2,0)</f>
        <v>33</v>
      </c>
      <c r="G393">
        <v>25</v>
      </c>
      <c r="H393" s="33">
        <f t="shared" si="5"/>
        <v>8</v>
      </c>
    </row>
    <row r="394" spans="1:8">
      <c r="A394" t="s">
        <v>675</v>
      </c>
      <c r="B394" s="39">
        <v>26</v>
      </c>
      <c r="C394" s="39" t="s">
        <v>674</v>
      </c>
      <c r="D394" s="39">
        <v>2018</v>
      </c>
      <c r="E394" s="27" t="s">
        <v>666</v>
      </c>
      <c r="F394">
        <f>VLOOKUP(E394,[1]Flipkey_data_Global!E:F,2,0)</f>
        <v>70</v>
      </c>
      <c r="G394">
        <v>48</v>
      </c>
      <c r="H394" s="33">
        <f t="shared" si="5"/>
        <v>22</v>
      </c>
    </row>
    <row r="395" spans="1:8">
      <c r="A395" t="s">
        <v>675</v>
      </c>
      <c r="B395" s="39">
        <v>26</v>
      </c>
      <c r="C395" s="39" t="s">
        <v>674</v>
      </c>
      <c r="D395" s="39">
        <v>2018</v>
      </c>
      <c r="E395" s="27" t="s">
        <v>667</v>
      </c>
      <c r="F395">
        <f>VLOOKUP(E395,[1]Flipkey_data_Global!E:F,2,0)</f>
        <v>126</v>
      </c>
      <c r="G395">
        <v>124</v>
      </c>
      <c r="H395" s="33">
        <f t="shared" si="5"/>
        <v>2</v>
      </c>
    </row>
    <row r="396" spans="1:8" ht="15.75" thickBot="1">
      <c r="A396" t="s">
        <v>675</v>
      </c>
      <c r="B396" s="39">
        <v>26</v>
      </c>
      <c r="C396" s="39" t="s">
        <v>674</v>
      </c>
      <c r="D396" s="39">
        <v>2018</v>
      </c>
      <c r="E396" s="34" t="s">
        <v>668</v>
      </c>
      <c r="F396" t="str">
        <f>VLOOKUP(E396,[1]Flipkey_data_Global!E:F,2,0)</f>
        <v xml:space="preserve"> </v>
      </c>
      <c r="G396" s="38" t="s">
        <v>681</v>
      </c>
      <c r="H396" s="33" t="str">
        <f t="shared" si="5"/>
        <v/>
      </c>
    </row>
    <row r="397" spans="1:8" ht="15.75" thickTop="1">
      <c r="A397" s="27"/>
    </row>
    <row r="398" spans="1:8" ht="15.75" thickBot="1">
      <c r="A398" s="27"/>
      <c r="E398" s="37" t="s">
        <v>672</v>
      </c>
      <c r="F398" s="35">
        <f>SUM(F347:F396)</f>
        <v>12774</v>
      </c>
      <c r="G398" s="35">
        <f>SUM(G347:G396)</f>
        <v>12819</v>
      </c>
      <c r="H398" s="35">
        <f>SUM(H347:H396)</f>
        <v>-44</v>
      </c>
    </row>
    <row r="399" spans="1:8" ht="15.75" thickTop="1">
      <c r="A399" s="27"/>
    </row>
    <row r="400" spans="1:8">
      <c r="A400" s="27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9"/>
  <sheetViews>
    <sheetView topLeftCell="A327" zoomScaleNormal="100" workbookViewId="0">
      <selection activeCell="G339" sqref="G339"/>
    </sheetView>
  </sheetViews>
  <sheetFormatPr defaultRowHeight="15"/>
  <cols>
    <col min="1" max="1" width="11.7109375" bestFit="1" customWidth="1"/>
    <col min="2" max="2" width="5.85546875" customWidth="1"/>
    <col min="3" max="3" width="11.5703125" bestFit="1" customWidth="1"/>
    <col min="4" max="4" width="7.42578125" bestFit="1" customWidth="1"/>
    <col min="5" max="5" width="19.7109375" bestFit="1" customWidth="1"/>
  </cols>
  <sheetData>
    <row r="1" spans="1:12">
      <c r="A1" s="43" t="s">
        <v>680</v>
      </c>
      <c r="B1" s="43" t="s">
        <v>679</v>
      </c>
      <c r="C1" s="43" t="s">
        <v>678</v>
      </c>
      <c r="D1" s="43" t="s">
        <v>677</v>
      </c>
      <c r="E1" s="43" t="s">
        <v>302</v>
      </c>
      <c r="F1" s="52" t="s">
        <v>254</v>
      </c>
      <c r="G1" s="51" t="s">
        <v>256</v>
      </c>
      <c r="H1" s="51" t="s">
        <v>257</v>
      </c>
      <c r="I1" s="43" t="s">
        <v>255</v>
      </c>
      <c r="J1" s="43" t="s">
        <v>669</v>
      </c>
      <c r="K1" s="42" t="s">
        <v>670</v>
      </c>
      <c r="L1" s="42" t="s">
        <v>671</v>
      </c>
    </row>
    <row r="2" spans="1:12">
      <c r="A2" t="s">
        <v>675</v>
      </c>
      <c r="B2" s="39">
        <v>26</v>
      </c>
      <c r="C2" s="39" t="s">
        <v>674</v>
      </c>
      <c r="D2" s="39">
        <v>2018</v>
      </c>
      <c r="E2" s="25" t="s">
        <v>303</v>
      </c>
      <c r="F2" s="31" t="s">
        <v>211</v>
      </c>
      <c r="G2" s="26" t="s">
        <v>288</v>
      </c>
      <c r="H2" s="26" t="s">
        <v>297</v>
      </c>
      <c r="I2" s="25" t="s">
        <v>355</v>
      </c>
      <c r="J2">
        <f>VLOOKUP(F2,[2]Flipkey_data_US!E:F,2,0)</f>
        <v>159</v>
      </c>
      <c r="K2">
        <f>VLOOKUP(F2,[3]Flipkey_data_US03_28_2018!A:B,2,0)</f>
        <v>161</v>
      </c>
      <c r="L2" s="49">
        <f t="shared" ref="L2:L29" si="0">J2-K2</f>
        <v>-2</v>
      </c>
    </row>
    <row r="3" spans="1:12">
      <c r="A3" t="s">
        <v>675</v>
      </c>
      <c r="B3" s="39">
        <v>26</v>
      </c>
      <c r="C3" s="39" t="s">
        <v>674</v>
      </c>
      <c r="D3" s="39">
        <v>2018</v>
      </c>
      <c r="E3" s="25" t="s">
        <v>304</v>
      </c>
      <c r="F3" s="31" t="s">
        <v>222</v>
      </c>
      <c r="G3" s="26" t="s">
        <v>288</v>
      </c>
      <c r="H3" s="26" t="s">
        <v>297</v>
      </c>
      <c r="I3" s="25" t="s">
        <v>355</v>
      </c>
      <c r="J3">
        <f>VLOOKUP(F3,[2]Flipkey_data_US!E:F,2,0)</f>
        <v>2368</v>
      </c>
      <c r="K3">
        <f>VLOOKUP(F3,[3]Flipkey_data_US03_28_2018!A:B,2,0)</f>
        <v>2360</v>
      </c>
      <c r="L3" s="49">
        <f t="shared" si="0"/>
        <v>8</v>
      </c>
    </row>
    <row r="4" spans="1:12">
      <c r="A4" t="s">
        <v>675</v>
      </c>
      <c r="B4" s="39">
        <v>26</v>
      </c>
      <c r="C4" s="39" t="s">
        <v>674</v>
      </c>
      <c r="D4" s="39">
        <v>2018</v>
      </c>
      <c r="E4" s="25" t="s">
        <v>305</v>
      </c>
      <c r="F4" s="31" t="s">
        <v>224</v>
      </c>
      <c r="G4" s="26" t="s">
        <v>288</v>
      </c>
      <c r="H4" s="26" t="s">
        <v>297</v>
      </c>
      <c r="I4" s="25" t="s">
        <v>355</v>
      </c>
      <c r="J4">
        <f>VLOOKUP(F4,[2]Flipkey_data_US!E:F,2,0)</f>
        <v>6294</v>
      </c>
      <c r="K4">
        <f>VLOOKUP(F4,[3]Flipkey_data_US03_28_2018!A:B,2,0)</f>
        <v>5464</v>
      </c>
      <c r="L4" s="49">
        <f t="shared" si="0"/>
        <v>830</v>
      </c>
    </row>
    <row r="5" spans="1:12">
      <c r="A5" t="s">
        <v>675</v>
      </c>
      <c r="B5" s="39">
        <v>26</v>
      </c>
      <c r="C5" s="39" t="s">
        <v>674</v>
      </c>
      <c r="D5" s="39">
        <v>2018</v>
      </c>
      <c r="E5" s="25" t="s">
        <v>306</v>
      </c>
      <c r="F5" s="31" t="s">
        <v>232</v>
      </c>
      <c r="G5" s="26" t="s">
        <v>288</v>
      </c>
      <c r="H5" s="26" t="s">
        <v>297</v>
      </c>
      <c r="I5" s="25" t="s">
        <v>355</v>
      </c>
      <c r="J5">
        <f>VLOOKUP(F5,[2]Flipkey_data_US!E:F,2,0)</f>
        <v>946</v>
      </c>
      <c r="K5">
        <f>VLOOKUP(F5,[3]Flipkey_data_US03_28_2018!A:B,2,0)</f>
        <v>994</v>
      </c>
      <c r="L5" s="49">
        <f t="shared" si="0"/>
        <v>-48</v>
      </c>
    </row>
    <row r="6" spans="1:12">
      <c r="A6" t="s">
        <v>675</v>
      </c>
      <c r="B6" s="39">
        <v>26</v>
      </c>
      <c r="C6" s="39" t="s">
        <v>674</v>
      </c>
      <c r="D6" s="39">
        <v>2018</v>
      </c>
      <c r="E6" s="25" t="s">
        <v>307</v>
      </c>
      <c r="F6" s="31" t="s">
        <v>242</v>
      </c>
      <c r="G6" s="26" t="s">
        <v>288</v>
      </c>
      <c r="H6" s="26" t="s">
        <v>297</v>
      </c>
      <c r="I6" s="25" t="s">
        <v>355</v>
      </c>
      <c r="J6">
        <f>VLOOKUP(F6,[2]Flipkey_data_US!E:F,2,0)</f>
        <v>229</v>
      </c>
      <c r="K6">
        <f>VLOOKUP(F6,[3]Flipkey_data_US03_28_2018!A:B,2,0)</f>
        <v>241</v>
      </c>
      <c r="L6" s="49">
        <f t="shared" si="0"/>
        <v>-12</v>
      </c>
    </row>
    <row r="7" spans="1:12">
      <c r="A7" t="s">
        <v>675</v>
      </c>
      <c r="B7" s="39">
        <v>26</v>
      </c>
      <c r="C7" s="39" t="s">
        <v>674</v>
      </c>
      <c r="D7" s="39">
        <v>2018</v>
      </c>
      <c r="E7" s="25" t="s">
        <v>308</v>
      </c>
      <c r="F7" s="31" t="s">
        <v>248</v>
      </c>
      <c r="G7" s="26" t="s">
        <v>288</v>
      </c>
      <c r="H7" s="26" t="s">
        <v>297</v>
      </c>
      <c r="I7" s="25" t="s">
        <v>355</v>
      </c>
      <c r="J7">
        <f>VLOOKUP(F7,[2]Flipkey_data_US!E:F,2,0)</f>
        <v>1013</v>
      </c>
      <c r="K7">
        <f>VLOOKUP(F7,[3]Flipkey_data_US03_28_2018!A:B,2,0)</f>
        <v>1021</v>
      </c>
      <c r="L7" s="49">
        <f t="shared" si="0"/>
        <v>-8</v>
      </c>
    </row>
    <row r="8" spans="1:12">
      <c r="A8" t="s">
        <v>675</v>
      </c>
      <c r="B8" s="39">
        <v>26</v>
      </c>
      <c r="C8" s="39" t="s">
        <v>674</v>
      </c>
      <c r="D8" s="39">
        <v>2018</v>
      </c>
      <c r="E8" s="25" t="s">
        <v>309</v>
      </c>
      <c r="F8" s="31" t="s">
        <v>233</v>
      </c>
      <c r="G8" s="26" t="s">
        <v>289</v>
      </c>
      <c r="H8" s="26" t="s">
        <v>297</v>
      </c>
      <c r="I8" s="25" t="s">
        <v>355</v>
      </c>
      <c r="J8">
        <f>VLOOKUP(F8,[2]Flipkey_data_US!E:F,2,0)</f>
        <v>3675</v>
      </c>
      <c r="K8">
        <f>VLOOKUP(F8,[3]Flipkey_data_US03_28_2018!A:B,2,0)</f>
        <v>2131</v>
      </c>
      <c r="L8" s="49">
        <f t="shared" si="0"/>
        <v>1544</v>
      </c>
    </row>
    <row r="9" spans="1:12">
      <c r="A9" t="s">
        <v>675</v>
      </c>
      <c r="B9" s="39">
        <v>26</v>
      </c>
      <c r="C9" s="39" t="s">
        <v>674</v>
      </c>
      <c r="D9" s="39">
        <v>2018</v>
      </c>
      <c r="E9" s="25" t="s">
        <v>310</v>
      </c>
      <c r="F9" s="31" t="s">
        <v>235</v>
      </c>
      <c r="G9" s="26" t="s">
        <v>289</v>
      </c>
      <c r="H9" s="26" t="s">
        <v>297</v>
      </c>
      <c r="I9" s="25" t="s">
        <v>355</v>
      </c>
      <c r="J9">
        <f>VLOOKUP(F9,[2]Flipkey_data_US!E:F,2,0)</f>
        <v>4392</v>
      </c>
      <c r="K9">
        <f>VLOOKUP(F9,[3]Flipkey_data_US03_28_2018!A:B,2,0)</f>
        <v>4472</v>
      </c>
      <c r="L9" s="49">
        <f t="shared" si="0"/>
        <v>-80</v>
      </c>
    </row>
    <row r="10" spans="1:12">
      <c r="A10" t="s">
        <v>675</v>
      </c>
      <c r="B10" s="39">
        <v>26</v>
      </c>
      <c r="C10" s="39" t="s">
        <v>674</v>
      </c>
      <c r="D10" s="39">
        <v>2018</v>
      </c>
      <c r="E10" s="25" t="s">
        <v>311</v>
      </c>
      <c r="F10" s="31" t="s">
        <v>241</v>
      </c>
      <c r="G10" s="26" t="s">
        <v>289</v>
      </c>
      <c r="H10" s="26" t="s">
        <v>297</v>
      </c>
      <c r="I10" s="25" t="s">
        <v>355</v>
      </c>
      <c r="J10">
        <f>VLOOKUP(F10,[2]Flipkey_data_US!E:F,2,0)</f>
        <v>1406</v>
      </c>
      <c r="K10">
        <f>VLOOKUP(F10,[3]Flipkey_data_US03_28_2018!A:B,2,0)</f>
        <v>1359</v>
      </c>
      <c r="L10" s="49">
        <f t="shared" si="0"/>
        <v>47</v>
      </c>
    </row>
    <row r="11" spans="1:12">
      <c r="A11" t="s">
        <v>675</v>
      </c>
      <c r="B11" s="39">
        <v>26</v>
      </c>
      <c r="C11" s="39" t="s">
        <v>674</v>
      </c>
      <c r="D11" s="39">
        <v>2018</v>
      </c>
      <c r="E11" s="25" t="s">
        <v>312</v>
      </c>
      <c r="F11" s="31" t="s">
        <v>216</v>
      </c>
      <c r="G11" s="26" t="s">
        <v>290</v>
      </c>
      <c r="H11" s="26" t="s">
        <v>298</v>
      </c>
      <c r="I11" s="25" t="s">
        <v>355</v>
      </c>
      <c r="J11">
        <f>VLOOKUP(F11,[2]Flipkey_data_US!E:F,2,0)</f>
        <v>184</v>
      </c>
      <c r="K11">
        <f>VLOOKUP(F11,[3]Flipkey_data_US03_28_2018!A:B,2,0)</f>
        <v>187</v>
      </c>
      <c r="L11" s="49">
        <f t="shared" si="0"/>
        <v>-3</v>
      </c>
    </row>
    <row r="12" spans="1:12">
      <c r="A12" t="s">
        <v>675</v>
      </c>
      <c r="B12" s="39">
        <v>26</v>
      </c>
      <c r="C12" s="39" t="s">
        <v>674</v>
      </c>
      <c r="D12" s="39">
        <v>2018</v>
      </c>
      <c r="E12" s="25" t="s">
        <v>313</v>
      </c>
      <c r="F12" s="31" t="s">
        <v>217</v>
      </c>
      <c r="G12" s="26" t="s">
        <v>290</v>
      </c>
      <c r="H12" s="26" t="s">
        <v>298</v>
      </c>
      <c r="I12" s="25" t="s">
        <v>355</v>
      </c>
      <c r="J12">
        <f>VLOOKUP(F12,[2]Flipkey_data_US!E:F,2,0)</f>
        <v>298</v>
      </c>
      <c r="K12">
        <f>VLOOKUP(F12,[3]Flipkey_data_US03_28_2018!A:B,2,0)</f>
        <v>297</v>
      </c>
      <c r="L12" s="49">
        <f t="shared" si="0"/>
        <v>1</v>
      </c>
    </row>
    <row r="13" spans="1:12">
      <c r="A13" t="s">
        <v>675</v>
      </c>
      <c r="B13" s="39">
        <v>26</v>
      </c>
      <c r="C13" s="39" t="s">
        <v>674</v>
      </c>
      <c r="D13" s="39">
        <v>2018</v>
      </c>
      <c r="E13" s="25" t="s">
        <v>314</v>
      </c>
      <c r="F13" s="31" t="s">
        <v>225</v>
      </c>
      <c r="G13" s="26" t="s">
        <v>290</v>
      </c>
      <c r="H13" s="26" t="s">
        <v>298</v>
      </c>
      <c r="I13" s="25" t="s">
        <v>355</v>
      </c>
      <c r="J13">
        <f>VLOOKUP(F13,[2]Flipkey_data_US!E:F,2,0)</f>
        <v>1417</v>
      </c>
      <c r="K13">
        <f>VLOOKUP(F13,[3]Flipkey_data_US03_28_2018!A:B,2,0)</f>
        <v>1385</v>
      </c>
      <c r="L13" s="49">
        <f t="shared" si="0"/>
        <v>32</v>
      </c>
    </row>
    <row r="14" spans="1:12">
      <c r="A14" t="s">
        <v>675</v>
      </c>
      <c r="B14" s="39">
        <v>26</v>
      </c>
      <c r="C14" s="39" t="s">
        <v>674</v>
      </c>
      <c r="D14" s="39">
        <v>2018</v>
      </c>
      <c r="E14" s="25" t="s">
        <v>315</v>
      </c>
      <c r="F14" s="31" t="s">
        <v>238</v>
      </c>
      <c r="G14" s="26" t="s">
        <v>290</v>
      </c>
      <c r="H14" s="26" t="s">
        <v>298</v>
      </c>
      <c r="I14" s="25" t="s">
        <v>355</v>
      </c>
      <c r="J14">
        <f>VLOOKUP(F14,[2]Flipkey_data_US!E:F,2,0)</f>
        <v>657</v>
      </c>
      <c r="K14">
        <f>VLOOKUP(F14,[3]Flipkey_data_US03_28_2018!A:B,2,0)</f>
        <v>665</v>
      </c>
      <c r="L14" s="49">
        <f t="shared" si="0"/>
        <v>-8</v>
      </c>
    </row>
    <row r="15" spans="1:12">
      <c r="A15" t="s">
        <v>675</v>
      </c>
      <c r="B15" s="39">
        <v>26</v>
      </c>
      <c r="C15" s="39" t="s">
        <v>674</v>
      </c>
      <c r="D15" s="39">
        <v>2018</v>
      </c>
      <c r="E15" s="25" t="s">
        <v>316</v>
      </c>
      <c r="F15" s="31" t="s">
        <v>252</v>
      </c>
      <c r="G15" s="26" t="s">
        <v>290</v>
      </c>
      <c r="H15" s="26" t="s">
        <v>298</v>
      </c>
      <c r="I15" s="25" t="s">
        <v>355</v>
      </c>
      <c r="J15">
        <f>VLOOKUP(F15,[2]Flipkey_data_US!E:F,2,0)</f>
        <v>884</v>
      </c>
      <c r="K15">
        <f>VLOOKUP(F15,[3]Flipkey_data_US03_28_2018!A:B,2,0)</f>
        <v>838</v>
      </c>
      <c r="L15" s="49">
        <f t="shared" si="0"/>
        <v>46</v>
      </c>
    </row>
    <row r="16" spans="1:12">
      <c r="A16" t="s">
        <v>675</v>
      </c>
      <c r="B16" s="39">
        <v>26</v>
      </c>
      <c r="C16" s="39" t="s">
        <v>674</v>
      </c>
      <c r="D16" s="39">
        <v>2018</v>
      </c>
      <c r="E16" s="25" t="s">
        <v>317</v>
      </c>
      <c r="F16" s="31" t="s">
        <v>218</v>
      </c>
      <c r="G16" s="26" t="s">
        <v>291</v>
      </c>
      <c r="H16" s="26" t="s">
        <v>298</v>
      </c>
      <c r="I16" s="25" t="s">
        <v>355</v>
      </c>
      <c r="J16">
        <f>VLOOKUP(F16,[2]Flipkey_data_US!E:F,2,0)</f>
        <v>57</v>
      </c>
      <c r="K16">
        <f>VLOOKUP(F16,[3]Flipkey_data_US03_28_2018!A:B,2,0)</f>
        <v>61</v>
      </c>
      <c r="L16" s="49">
        <f t="shared" si="0"/>
        <v>-4</v>
      </c>
    </row>
    <row r="17" spans="1:12">
      <c r="A17" t="s">
        <v>675</v>
      </c>
      <c r="B17" s="39">
        <v>26</v>
      </c>
      <c r="C17" s="39" t="s">
        <v>674</v>
      </c>
      <c r="D17" s="39">
        <v>2018</v>
      </c>
      <c r="E17" s="25" t="s">
        <v>318</v>
      </c>
      <c r="F17" s="31" t="s">
        <v>219</v>
      </c>
      <c r="G17" s="26" t="s">
        <v>291</v>
      </c>
      <c r="H17" s="26" t="s">
        <v>298</v>
      </c>
      <c r="I17" s="25" t="s">
        <v>355</v>
      </c>
      <c r="J17">
        <f>VLOOKUP(F17,[2]Flipkey_data_US!E:F,2,0)</f>
        <v>322</v>
      </c>
      <c r="K17">
        <f>VLOOKUP(F17,[3]Flipkey_data_US03_28_2018!A:B,2,0)</f>
        <v>289</v>
      </c>
      <c r="L17" s="49">
        <f t="shared" si="0"/>
        <v>33</v>
      </c>
    </row>
    <row r="18" spans="1:12">
      <c r="A18" t="s">
        <v>675</v>
      </c>
      <c r="B18" s="39">
        <v>26</v>
      </c>
      <c r="C18" s="39" t="s">
        <v>674</v>
      </c>
      <c r="D18" s="39">
        <v>2018</v>
      </c>
      <c r="E18" s="25" t="s">
        <v>319</v>
      </c>
      <c r="F18" s="31" t="s">
        <v>226</v>
      </c>
      <c r="G18" s="26" t="s">
        <v>291</v>
      </c>
      <c r="H18" s="26" t="s">
        <v>298</v>
      </c>
      <c r="I18" s="25" t="s">
        <v>355</v>
      </c>
      <c r="J18">
        <f>VLOOKUP(F18,[2]Flipkey_data_US!E:F,2,0)</f>
        <v>415</v>
      </c>
      <c r="K18">
        <f>VLOOKUP(F18,[3]Flipkey_data_US03_28_2018!A:B,2,0)</f>
        <v>406</v>
      </c>
      <c r="L18" s="49">
        <f t="shared" si="0"/>
        <v>9</v>
      </c>
    </row>
    <row r="19" spans="1:12">
      <c r="A19" t="s">
        <v>675</v>
      </c>
      <c r="B19" s="39">
        <v>26</v>
      </c>
      <c r="C19" s="39" t="s">
        <v>674</v>
      </c>
      <c r="D19" s="39">
        <v>2018</v>
      </c>
      <c r="E19" s="25" t="s">
        <v>320</v>
      </c>
      <c r="F19" s="31" t="s">
        <v>228</v>
      </c>
      <c r="G19" s="26" t="s">
        <v>291</v>
      </c>
      <c r="H19" s="26" t="s">
        <v>298</v>
      </c>
      <c r="I19" s="25" t="s">
        <v>355</v>
      </c>
      <c r="J19">
        <f>VLOOKUP(F19,[2]Flipkey_data_US!E:F,2,0)</f>
        <v>1439</v>
      </c>
      <c r="K19">
        <f>VLOOKUP(F19,[3]Flipkey_data_US03_28_2018!A:B,2,0)</f>
        <v>1422</v>
      </c>
      <c r="L19" s="49">
        <f t="shared" si="0"/>
        <v>17</v>
      </c>
    </row>
    <row r="20" spans="1:12">
      <c r="A20" t="s">
        <v>675</v>
      </c>
      <c r="B20" s="39">
        <v>26</v>
      </c>
      <c r="C20" s="39" t="s">
        <v>674</v>
      </c>
      <c r="D20" s="39">
        <v>2018</v>
      </c>
      <c r="E20" s="25" t="s">
        <v>321</v>
      </c>
      <c r="F20" s="31" t="s">
        <v>230</v>
      </c>
      <c r="G20" s="26" t="s">
        <v>291</v>
      </c>
      <c r="H20" s="26" t="s">
        <v>298</v>
      </c>
      <c r="I20" s="25" t="s">
        <v>355</v>
      </c>
      <c r="J20">
        <f>VLOOKUP(F20,[2]Flipkey_data_US!E:F,2,0)</f>
        <v>32</v>
      </c>
      <c r="K20">
        <f>VLOOKUP(F20,[3]Flipkey_data_US03_28_2018!A:B,2,0)</f>
        <v>32</v>
      </c>
      <c r="L20" s="49">
        <f t="shared" si="0"/>
        <v>0</v>
      </c>
    </row>
    <row r="21" spans="1:12">
      <c r="A21" t="s">
        <v>675</v>
      </c>
      <c r="B21" s="39">
        <v>26</v>
      </c>
      <c r="C21" s="39" t="s">
        <v>674</v>
      </c>
      <c r="D21" s="39">
        <v>2018</v>
      </c>
      <c r="E21" s="25" t="s">
        <v>322</v>
      </c>
      <c r="F21" s="31" t="s">
        <v>237</v>
      </c>
      <c r="G21" s="26" t="s">
        <v>291</v>
      </c>
      <c r="H21" s="26" t="s">
        <v>298</v>
      </c>
      <c r="I21" s="25" t="s">
        <v>355</v>
      </c>
      <c r="J21">
        <f>VLOOKUP(F21,[2]Flipkey_data_US!E:F,2,0)</f>
        <v>14</v>
      </c>
      <c r="K21">
        <v>10</v>
      </c>
      <c r="L21" s="49">
        <f t="shared" si="0"/>
        <v>4</v>
      </c>
    </row>
    <row r="22" spans="1:12">
      <c r="A22" t="s">
        <v>675</v>
      </c>
      <c r="B22" s="39">
        <v>26</v>
      </c>
      <c r="C22" s="39" t="s">
        <v>674</v>
      </c>
      <c r="D22" s="39">
        <v>2018</v>
      </c>
      <c r="E22" s="25" t="s">
        <v>323</v>
      </c>
      <c r="F22" s="31" t="s">
        <v>244</v>
      </c>
      <c r="G22" s="26" t="s">
        <v>291</v>
      </c>
      <c r="H22" s="26" t="s">
        <v>298</v>
      </c>
      <c r="I22" s="25" t="s">
        <v>355</v>
      </c>
      <c r="J22">
        <f>VLOOKUP(F22,[2]Flipkey_data_US!E:F,2,0)</f>
        <v>327</v>
      </c>
      <c r="K22">
        <f>VLOOKUP(F22,[3]Flipkey_data_US03_28_2018!A:B,2,0)</f>
        <v>210</v>
      </c>
      <c r="L22" s="49">
        <f t="shared" si="0"/>
        <v>117</v>
      </c>
    </row>
    <row r="23" spans="1:12">
      <c r="A23" t="s">
        <v>675</v>
      </c>
      <c r="B23" s="39">
        <v>26</v>
      </c>
      <c r="C23" s="39" t="s">
        <v>674</v>
      </c>
      <c r="D23" s="39">
        <v>2018</v>
      </c>
      <c r="E23" s="25" t="s">
        <v>324</v>
      </c>
      <c r="F23" s="31" t="s">
        <v>212</v>
      </c>
      <c r="G23" s="26" t="s">
        <v>292</v>
      </c>
      <c r="H23" s="26" t="s">
        <v>299</v>
      </c>
      <c r="I23" s="25" t="s">
        <v>355</v>
      </c>
      <c r="J23">
        <f>VLOOKUP(F23,[2]Flipkey_data_US!E:F,2,0)</f>
        <v>952</v>
      </c>
      <c r="K23">
        <f>VLOOKUP(F23,[3]Flipkey_data_US03_28_2018!A:B,2,0)</f>
        <v>715</v>
      </c>
      <c r="L23" s="49">
        <f t="shared" si="0"/>
        <v>237</v>
      </c>
    </row>
    <row r="24" spans="1:12">
      <c r="A24" t="s">
        <v>675</v>
      </c>
      <c r="B24" s="39">
        <v>26</v>
      </c>
      <c r="C24" s="39" t="s">
        <v>674</v>
      </c>
      <c r="D24" s="39">
        <v>2018</v>
      </c>
      <c r="E24" s="25" t="s">
        <v>325</v>
      </c>
      <c r="F24" s="31" t="s">
        <v>213</v>
      </c>
      <c r="G24" s="26" t="s">
        <v>292</v>
      </c>
      <c r="H24" s="26" t="s">
        <v>299</v>
      </c>
      <c r="I24" s="25" t="s">
        <v>355</v>
      </c>
      <c r="J24">
        <f>VLOOKUP(F24,[2]Flipkey_data_US!E:F,2,0)</f>
        <v>43481</v>
      </c>
      <c r="K24">
        <f>VLOOKUP(F24,[3]Flipkey_data_US03_28_2018!A:B,2,0)</f>
        <v>42315</v>
      </c>
      <c r="L24" s="49">
        <f t="shared" si="0"/>
        <v>1166</v>
      </c>
    </row>
    <row r="25" spans="1:12">
      <c r="A25" t="s">
        <v>675</v>
      </c>
      <c r="B25" s="39">
        <v>26</v>
      </c>
      <c r="C25" s="39" t="s">
        <v>674</v>
      </c>
      <c r="D25" s="39">
        <v>2018</v>
      </c>
      <c r="E25" s="25" t="s">
        <v>326</v>
      </c>
      <c r="F25" s="31" t="s">
        <v>65</v>
      </c>
      <c r="G25" s="26" t="s">
        <v>292</v>
      </c>
      <c r="H25" s="26" t="s">
        <v>299</v>
      </c>
      <c r="I25" s="25" t="s">
        <v>355</v>
      </c>
      <c r="J25">
        <f>VLOOKUP(F25,[2]Flipkey_data_US!E:F,2,0)</f>
        <v>2161</v>
      </c>
      <c r="K25">
        <f>VLOOKUP(F25,[3]Flipkey_data_US03_28_2018!A:B,2,0)</f>
        <v>2494</v>
      </c>
      <c r="L25" s="49">
        <f t="shared" si="0"/>
        <v>-333</v>
      </c>
    </row>
    <row r="26" spans="1:12">
      <c r="A26" t="s">
        <v>675</v>
      </c>
      <c r="B26" s="39">
        <v>26</v>
      </c>
      <c r="C26" s="39" t="s">
        <v>674</v>
      </c>
      <c r="D26" s="39">
        <v>2018</v>
      </c>
      <c r="E26" s="25" t="s">
        <v>327</v>
      </c>
      <c r="F26" s="31" t="s">
        <v>223</v>
      </c>
      <c r="G26" s="26" t="s">
        <v>292</v>
      </c>
      <c r="H26" s="26" t="s">
        <v>299</v>
      </c>
      <c r="I26" s="25" t="s">
        <v>355</v>
      </c>
      <c r="J26">
        <f>VLOOKUP(F26,[2]Flipkey_data_US!E:F,2,0)</f>
        <v>1552</v>
      </c>
      <c r="K26">
        <f>VLOOKUP(F26,[3]Flipkey_data_US03_28_2018!A:B,2,0)</f>
        <v>1691</v>
      </c>
      <c r="L26" s="49">
        <f t="shared" si="0"/>
        <v>-139</v>
      </c>
    </row>
    <row r="27" spans="1:12">
      <c r="A27" t="s">
        <v>675</v>
      </c>
      <c r="B27" s="39">
        <v>26</v>
      </c>
      <c r="C27" s="39" t="s">
        <v>674</v>
      </c>
      <c r="D27" s="39">
        <v>2018</v>
      </c>
      <c r="E27" s="25" t="s">
        <v>328</v>
      </c>
      <c r="F27" s="31" t="s">
        <v>236</v>
      </c>
      <c r="G27" s="26" t="s">
        <v>292</v>
      </c>
      <c r="H27" s="26" t="s">
        <v>299</v>
      </c>
      <c r="I27" s="25" t="s">
        <v>355</v>
      </c>
      <c r="J27">
        <f>VLOOKUP(F27,[2]Flipkey_data_US!E:F,2,0)</f>
        <v>6051</v>
      </c>
      <c r="K27">
        <f>VLOOKUP(F27,[3]Flipkey_data_US03_28_2018!A:B,2,0)</f>
        <v>5494</v>
      </c>
      <c r="L27" s="49">
        <f t="shared" si="0"/>
        <v>557</v>
      </c>
    </row>
    <row r="28" spans="1:12">
      <c r="A28" t="s">
        <v>675</v>
      </c>
      <c r="B28" s="39">
        <v>26</v>
      </c>
      <c r="C28" s="39" t="s">
        <v>674</v>
      </c>
      <c r="D28" s="39">
        <v>2018</v>
      </c>
      <c r="E28" s="25" t="s">
        <v>329</v>
      </c>
      <c r="F28" s="31" t="s">
        <v>243</v>
      </c>
      <c r="G28" s="26" t="s">
        <v>292</v>
      </c>
      <c r="H28" s="26" t="s">
        <v>299</v>
      </c>
      <c r="I28" s="25" t="s">
        <v>355</v>
      </c>
      <c r="J28">
        <f>VLOOKUP(F28,[2]Flipkey_data_US!E:F,2,0)</f>
        <v>6177</v>
      </c>
      <c r="K28">
        <f>VLOOKUP(F28,[3]Flipkey_data_US03_28_2018!A:B,2,0)</f>
        <v>5976</v>
      </c>
      <c r="L28" s="49">
        <f t="shared" si="0"/>
        <v>201</v>
      </c>
    </row>
    <row r="29" spans="1:12">
      <c r="A29" t="s">
        <v>675</v>
      </c>
      <c r="B29" s="39">
        <v>26</v>
      </c>
      <c r="C29" s="39" t="s">
        <v>674</v>
      </c>
      <c r="D29" s="39">
        <v>2018</v>
      </c>
      <c r="E29" s="25" t="s">
        <v>330</v>
      </c>
      <c r="F29" s="31" t="s">
        <v>249</v>
      </c>
      <c r="G29" s="26" t="s">
        <v>292</v>
      </c>
      <c r="H29" s="26" t="s">
        <v>299</v>
      </c>
      <c r="I29" s="25" t="s">
        <v>355</v>
      </c>
      <c r="J29">
        <f>VLOOKUP(F29,[2]Flipkey_data_US!E:F,2,0)</f>
        <v>1721</v>
      </c>
      <c r="K29">
        <f>VLOOKUP(F29,[3]Flipkey_data_US03_28_2018!A:B,2,0)</f>
        <v>1633</v>
      </c>
      <c r="L29" s="49">
        <f t="shared" si="0"/>
        <v>88</v>
      </c>
    </row>
    <row r="30" spans="1:12">
      <c r="A30" t="s">
        <v>675</v>
      </c>
      <c r="B30" s="39">
        <v>26</v>
      </c>
      <c r="C30" s="39" t="s">
        <v>674</v>
      </c>
      <c r="D30" s="39">
        <v>2018</v>
      </c>
      <c r="E30" s="25" t="s">
        <v>358</v>
      </c>
      <c r="F30" s="13" t="s">
        <v>357</v>
      </c>
      <c r="G30" s="26" t="s">
        <v>292</v>
      </c>
      <c r="H30" s="26" t="s">
        <v>299</v>
      </c>
      <c r="I30" s="25" t="s">
        <v>355</v>
      </c>
      <c r="J30">
        <v>712</v>
      </c>
      <c r="K30">
        <v>676</v>
      </c>
      <c r="L30" s="49">
        <v>36</v>
      </c>
    </row>
    <row r="31" spans="1:12">
      <c r="A31" t="s">
        <v>675</v>
      </c>
      <c r="B31" s="39">
        <v>26</v>
      </c>
      <c r="C31" s="39" t="s">
        <v>674</v>
      </c>
      <c r="D31" s="39">
        <v>2018</v>
      </c>
      <c r="E31" s="25" t="s">
        <v>331</v>
      </c>
      <c r="F31" s="31" t="s">
        <v>251</v>
      </c>
      <c r="G31" s="26" t="s">
        <v>292</v>
      </c>
      <c r="H31" s="26" t="s">
        <v>299</v>
      </c>
      <c r="I31" s="25" t="s">
        <v>355</v>
      </c>
      <c r="J31">
        <f>VLOOKUP(F31,[2]Flipkey_data_US!E:F,2,0)</f>
        <v>639</v>
      </c>
      <c r="K31">
        <f>VLOOKUP(F31,[3]Flipkey_data_US03_28_2018!A:B,2,0)</f>
        <v>632</v>
      </c>
      <c r="L31" s="49">
        <f t="shared" ref="L31:L52" si="1">J31-K31</f>
        <v>7</v>
      </c>
    </row>
    <row r="32" spans="1:12">
      <c r="A32" t="s">
        <v>675</v>
      </c>
      <c r="B32" s="39">
        <v>26</v>
      </c>
      <c r="C32" s="39" t="s">
        <v>674</v>
      </c>
      <c r="D32" s="39">
        <v>2018</v>
      </c>
      <c r="E32" s="25" t="s">
        <v>332</v>
      </c>
      <c r="F32" s="31" t="s">
        <v>205</v>
      </c>
      <c r="G32" s="26" t="s">
        <v>293</v>
      </c>
      <c r="H32" s="26" t="s">
        <v>299</v>
      </c>
      <c r="I32" s="25" t="s">
        <v>355</v>
      </c>
      <c r="J32">
        <f>VLOOKUP(F32,[2]Flipkey_data_US!E:F,2,0)</f>
        <v>3508</v>
      </c>
      <c r="K32">
        <f>VLOOKUP(F32,[3]Flipkey_data_US03_28_2018!A:B,2,0)</f>
        <v>2301</v>
      </c>
      <c r="L32" s="49">
        <f t="shared" si="1"/>
        <v>1207</v>
      </c>
    </row>
    <row r="33" spans="1:12">
      <c r="A33" t="s">
        <v>675</v>
      </c>
      <c r="B33" s="39">
        <v>26</v>
      </c>
      <c r="C33" s="39" t="s">
        <v>674</v>
      </c>
      <c r="D33" s="39">
        <v>2018</v>
      </c>
      <c r="E33" s="25" t="s">
        <v>333</v>
      </c>
      <c r="F33" s="31" t="s">
        <v>220</v>
      </c>
      <c r="G33" s="26" t="s">
        <v>293</v>
      </c>
      <c r="H33" s="26" t="s">
        <v>299</v>
      </c>
      <c r="I33" s="25" t="s">
        <v>355</v>
      </c>
      <c r="J33">
        <f>VLOOKUP(F33,[2]Flipkey_data_US!E:F,2,0)</f>
        <v>319</v>
      </c>
      <c r="K33">
        <f>VLOOKUP(F33,[3]Flipkey_data_US03_28_2018!A:B,2,0)</f>
        <v>319</v>
      </c>
      <c r="L33" s="49">
        <f t="shared" si="1"/>
        <v>0</v>
      </c>
    </row>
    <row r="34" spans="1:12">
      <c r="A34" t="s">
        <v>675</v>
      </c>
      <c r="B34" s="39">
        <v>26</v>
      </c>
      <c r="C34" s="39" t="s">
        <v>674</v>
      </c>
      <c r="D34" s="39">
        <v>2018</v>
      </c>
      <c r="E34" s="25" t="s">
        <v>334</v>
      </c>
      <c r="F34" s="31" t="s">
        <v>227</v>
      </c>
      <c r="G34" s="26" t="s">
        <v>293</v>
      </c>
      <c r="H34" s="26" t="s">
        <v>299</v>
      </c>
      <c r="I34" s="25" t="s">
        <v>355</v>
      </c>
      <c r="J34">
        <f>VLOOKUP(F34,[2]Flipkey_data_US!E:F,2,0)</f>
        <v>486</v>
      </c>
      <c r="K34">
        <f>VLOOKUP(F34,[3]Flipkey_data_US03_28_2018!A:B,2,0)</f>
        <v>443</v>
      </c>
      <c r="L34" s="49">
        <f t="shared" si="1"/>
        <v>43</v>
      </c>
    </row>
    <row r="35" spans="1:12">
      <c r="A35" t="s">
        <v>675</v>
      </c>
      <c r="B35" s="39">
        <v>26</v>
      </c>
      <c r="C35" s="39" t="s">
        <v>674</v>
      </c>
      <c r="D35" s="39">
        <v>2018</v>
      </c>
      <c r="E35" s="25" t="s">
        <v>335</v>
      </c>
      <c r="F35" s="31" t="s">
        <v>245</v>
      </c>
      <c r="G35" s="26" t="s">
        <v>293</v>
      </c>
      <c r="H35" s="26" t="s">
        <v>299</v>
      </c>
      <c r="I35" s="25" t="s">
        <v>355</v>
      </c>
      <c r="J35">
        <f>VLOOKUP(F35,[2]Flipkey_data_US!E:F,2,0)</f>
        <v>4707</v>
      </c>
      <c r="K35">
        <f>VLOOKUP(F35,[3]Flipkey_data_US03_28_2018!A:B,2,0)</f>
        <v>4653</v>
      </c>
      <c r="L35" s="49">
        <f t="shared" si="1"/>
        <v>54</v>
      </c>
    </row>
    <row r="36" spans="1:12">
      <c r="A36" t="s">
        <v>675</v>
      </c>
      <c r="B36" s="39">
        <v>26</v>
      </c>
      <c r="C36" s="39" t="s">
        <v>674</v>
      </c>
      <c r="D36" s="39">
        <v>2018</v>
      </c>
      <c r="E36" s="25" t="s">
        <v>336</v>
      </c>
      <c r="F36" s="31" t="s">
        <v>208</v>
      </c>
      <c r="G36" s="26" t="s">
        <v>294</v>
      </c>
      <c r="H36" s="26" t="s">
        <v>299</v>
      </c>
      <c r="I36" s="25" t="s">
        <v>355</v>
      </c>
      <c r="J36">
        <f>VLOOKUP(F36,[2]Flipkey_data_US!E:F,2,0)</f>
        <v>458</v>
      </c>
      <c r="K36">
        <f>VLOOKUP(F36,[3]Flipkey_data_US03_28_2018!A:B,2,0)</f>
        <v>427</v>
      </c>
      <c r="L36" s="49">
        <f t="shared" si="1"/>
        <v>31</v>
      </c>
    </row>
    <row r="37" spans="1:12">
      <c r="A37" t="s">
        <v>675</v>
      </c>
      <c r="B37" s="39">
        <v>26</v>
      </c>
      <c r="C37" s="39" t="s">
        <v>674</v>
      </c>
      <c r="D37" s="39">
        <v>2018</v>
      </c>
      <c r="E37" s="25" t="s">
        <v>337</v>
      </c>
      <c r="F37" s="31" t="s">
        <v>221</v>
      </c>
      <c r="G37" s="26" t="s">
        <v>294</v>
      </c>
      <c r="H37" s="26" t="s">
        <v>299</v>
      </c>
      <c r="I37" s="25" t="s">
        <v>355</v>
      </c>
      <c r="J37">
        <f>VLOOKUP(F37,[2]Flipkey_data_US!E:F,2,0)</f>
        <v>1007</v>
      </c>
      <c r="K37">
        <f>VLOOKUP(F37,[3]Flipkey_data_US03_28_2018!A:B,2,0)</f>
        <v>1005</v>
      </c>
      <c r="L37" s="49">
        <f t="shared" si="1"/>
        <v>2</v>
      </c>
    </row>
    <row r="38" spans="1:12">
      <c r="A38" t="s">
        <v>675</v>
      </c>
      <c r="B38" s="39">
        <v>26</v>
      </c>
      <c r="C38" s="39" t="s">
        <v>674</v>
      </c>
      <c r="D38" s="39">
        <v>2018</v>
      </c>
      <c r="E38" s="25" t="s">
        <v>338</v>
      </c>
      <c r="F38" s="31" t="s">
        <v>239</v>
      </c>
      <c r="G38" s="26" t="s">
        <v>294</v>
      </c>
      <c r="H38" s="26" t="s">
        <v>299</v>
      </c>
      <c r="I38" s="25" t="s">
        <v>355</v>
      </c>
      <c r="J38">
        <f>VLOOKUP(F38,[2]Flipkey_data_US!E:F,2,0)</f>
        <v>309</v>
      </c>
      <c r="K38">
        <f>VLOOKUP(F38,[3]Flipkey_data_US03_28_2018!A:B,2,0)</f>
        <v>311</v>
      </c>
      <c r="L38" s="49">
        <f t="shared" si="1"/>
        <v>-2</v>
      </c>
    </row>
    <row r="39" spans="1:12">
      <c r="A39" t="s">
        <v>675</v>
      </c>
      <c r="B39" s="39">
        <v>26</v>
      </c>
      <c r="C39" s="39" t="s">
        <v>674</v>
      </c>
      <c r="D39" s="39">
        <v>2018</v>
      </c>
      <c r="E39" s="25" t="s">
        <v>339</v>
      </c>
      <c r="F39" s="31" t="s">
        <v>246</v>
      </c>
      <c r="G39" s="26" t="s">
        <v>294</v>
      </c>
      <c r="H39" s="26" t="s">
        <v>299</v>
      </c>
      <c r="I39" s="25" t="s">
        <v>355</v>
      </c>
      <c r="J39">
        <f>VLOOKUP(F39,[2]Flipkey_data_US!E:F,2,0)</f>
        <v>6304</v>
      </c>
      <c r="K39">
        <f>VLOOKUP(F39,[3]Flipkey_data_US03_28_2018!A:B,2,0)</f>
        <v>6035</v>
      </c>
      <c r="L39" s="49">
        <f t="shared" si="1"/>
        <v>269</v>
      </c>
    </row>
    <row r="40" spans="1:12">
      <c r="A40" t="s">
        <v>675</v>
      </c>
      <c r="B40" s="39">
        <v>26</v>
      </c>
      <c r="C40" s="39" t="s">
        <v>674</v>
      </c>
      <c r="D40" s="39">
        <v>2018</v>
      </c>
      <c r="E40" s="25" t="s">
        <v>340</v>
      </c>
      <c r="F40" s="31" t="s">
        <v>207</v>
      </c>
      <c r="G40" s="26" t="s">
        <v>295</v>
      </c>
      <c r="H40" s="26" t="s">
        <v>300</v>
      </c>
      <c r="I40" s="25" t="s">
        <v>355</v>
      </c>
      <c r="J40">
        <f>VLOOKUP(F40,[2]Flipkey_data_US!E:F,2,0)</f>
        <v>3280</v>
      </c>
      <c r="K40">
        <f>VLOOKUP(F40,[3]Flipkey_data_US03_28_2018!A:B,2,0)</f>
        <v>3240</v>
      </c>
      <c r="L40" s="49">
        <f t="shared" si="1"/>
        <v>40</v>
      </c>
    </row>
    <row r="41" spans="1:12">
      <c r="A41" t="s">
        <v>675</v>
      </c>
      <c r="B41" s="39">
        <v>26</v>
      </c>
      <c r="C41" s="39" t="s">
        <v>674</v>
      </c>
      <c r="D41" s="39">
        <v>2018</v>
      </c>
      <c r="E41" s="25" t="s">
        <v>341</v>
      </c>
      <c r="F41" s="31" t="s">
        <v>210</v>
      </c>
      <c r="G41" s="26" t="s">
        <v>295</v>
      </c>
      <c r="H41" s="26" t="s">
        <v>300</v>
      </c>
      <c r="I41" s="25" t="s">
        <v>355</v>
      </c>
      <c r="J41">
        <f>VLOOKUP(F41,[2]Flipkey_data_US!E:F,2,0)</f>
        <v>9322</v>
      </c>
      <c r="K41">
        <f>VLOOKUP(F41,[3]Flipkey_data_US03_28_2018!A:B,2,0)</f>
        <v>9661</v>
      </c>
      <c r="L41" s="49">
        <f t="shared" si="1"/>
        <v>-339</v>
      </c>
    </row>
    <row r="42" spans="1:12">
      <c r="A42" t="s">
        <v>675</v>
      </c>
      <c r="B42" s="39">
        <v>26</v>
      </c>
      <c r="C42" s="39" t="s">
        <v>674</v>
      </c>
      <c r="D42" s="39">
        <v>2018</v>
      </c>
      <c r="E42" s="25" t="s">
        <v>342</v>
      </c>
      <c r="F42" s="31" t="s">
        <v>215</v>
      </c>
      <c r="G42" s="26" t="s">
        <v>295</v>
      </c>
      <c r="H42" s="26" t="s">
        <v>300</v>
      </c>
      <c r="I42" s="25" t="s">
        <v>355</v>
      </c>
      <c r="J42">
        <f>VLOOKUP(F42,[2]Flipkey_data_US!E:F,2,0)</f>
        <v>1145</v>
      </c>
      <c r="K42">
        <f>VLOOKUP(F42,[3]Flipkey_data_US03_28_2018!A:B,2,0)</f>
        <v>1170</v>
      </c>
      <c r="L42" s="49">
        <f t="shared" si="1"/>
        <v>-25</v>
      </c>
    </row>
    <row r="43" spans="1:12">
      <c r="A43" t="s">
        <v>675</v>
      </c>
      <c r="B43" s="39">
        <v>26</v>
      </c>
      <c r="C43" s="39" t="s">
        <v>674</v>
      </c>
      <c r="D43" s="39">
        <v>2018</v>
      </c>
      <c r="E43" s="25" t="s">
        <v>344</v>
      </c>
      <c r="F43" s="31" t="s">
        <v>231</v>
      </c>
      <c r="G43" s="26" t="s">
        <v>295</v>
      </c>
      <c r="H43" s="26" t="s">
        <v>300</v>
      </c>
      <c r="I43" s="25" t="s">
        <v>355</v>
      </c>
      <c r="J43">
        <f>VLOOKUP(F43,[2]Flipkey_data_US!E:F,2,0)</f>
        <v>1105</v>
      </c>
      <c r="K43">
        <f>VLOOKUP(F43,[3]Flipkey_data_US03_28_2018!A:B,2,0)</f>
        <v>1116</v>
      </c>
      <c r="L43" s="49">
        <f t="shared" si="1"/>
        <v>-11</v>
      </c>
    </row>
    <row r="44" spans="1:12">
      <c r="A44" t="s">
        <v>675</v>
      </c>
      <c r="B44" s="39">
        <v>26</v>
      </c>
      <c r="C44" s="39" t="s">
        <v>674</v>
      </c>
      <c r="D44" s="39">
        <v>2018</v>
      </c>
      <c r="E44" s="25" t="s">
        <v>345</v>
      </c>
      <c r="F44" s="31" t="s">
        <v>234</v>
      </c>
      <c r="G44" s="26" t="s">
        <v>295</v>
      </c>
      <c r="H44" s="26" t="s">
        <v>300</v>
      </c>
      <c r="I44" s="25" t="s">
        <v>355</v>
      </c>
      <c r="J44">
        <f>VLOOKUP(F44,[2]Flipkey_data_US!E:F,2,0)</f>
        <v>1268</v>
      </c>
      <c r="K44">
        <f>VLOOKUP(F44,[3]Flipkey_data_US03_28_2018!A:B,2,0)</f>
        <v>1533</v>
      </c>
      <c r="L44" s="49">
        <f t="shared" si="1"/>
        <v>-265</v>
      </c>
    </row>
    <row r="45" spans="1:12">
      <c r="A45" t="s">
        <v>675</v>
      </c>
      <c r="B45" s="39">
        <v>26</v>
      </c>
      <c r="C45" s="39" t="s">
        <v>674</v>
      </c>
      <c r="D45" s="39">
        <v>2018</v>
      </c>
      <c r="E45" s="25" t="s">
        <v>343</v>
      </c>
      <c r="F45" s="31" t="s">
        <v>229</v>
      </c>
      <c r="G45" s="26" t="s">
        <v>295</v>
      </c>
      <c r="H45" s="26" t="s">
        <v>300</v>
      </c>
      <c r="I45" s="25" t="s">
        <v>355</v>
      </c>
      <c r="J45">
        <f>VLOOKUP(F45,[2]Flipkey_data_US!E:F,2,0)</f>
        <v>1034</v>
      </c>
      <c r="K45">
        <f>VLOOKUP(F45,[3]Flipkey_data_US03_28_2018!A:B,2,0)</f>
        <v>1056</v>
      </c>
      <c r="L45" s="49">
        <f t="shared" si="1"/>
        <v>-22</v>
      </c>
    </row>
    <row r="46" spans="1:12">
      <c r="A46" t="s">
        <v>675</v>
      </c>
      <c r="B46" s="39">
        <v>26</v>
      </c>
      <c r="C46" s="39" t="s">
        <v>674</v>
      </c>
      <c r="D46" s="39">
        <v>2018</v>
      </c>
      <c r="E46" s="25" t="s">
        <v>346</v>
      </c>
      <c r="F46" s="31" t="s">
        <v>247</v>
      </c>
      <c r="G46" s="26" t="s">
        <v>295</v>
      </c>
      <c r="H46" s="26" t="s">
        <v>300</v>
      </c>
      <c r="I46" s="25" t="s">
        <v>355</v>
      </c>
      <c r="J46">
        <f>VLOOKUP(F46,[2]Flipkey_data_US!E:F,2,0)</f>
        <v>3090</v>
      </c>
      <c r="K46">
        <f>VLOOKUP(F46,[3]Flipkey_data_US03_28_2018!A:B,2,0)</f>
        <v>3245</v>
      </c>
      <c r="L46" s="49">
        <f t="shared" si="1"/>
        <v>-155</v>
      </c>
    </row>
    <row r="47" spans="1:12">
      <c r="A47" t="s">
        <v>675</v>
      </c>
      <c r="B47" s="39">
        <v>26</v>
      </c>
      <c r="C47" s="39" t="s">
        <v>674</v>
      </c>
      <c r="D47" s="39">
        <v>2018</v>
      </c>
      <c r="E47" s="25" t="s">
        <v>347</v>
      </c>
      <c r="F47" s="31" t="s">
        <v>253</v>
      </c>
      <c r="G47" s="26" t="s">
        <v>295</v>
      </c>
      <c r="H47" s="26" t="s">
        <v>300</v>
      </c>
      <c r="I47" s="25" t="s">
        <v>355</v>
      </c>
      <c r="J47">
        <f>VLOOKUP(F47,[2]Flipkey_data_US!E:F,2,0)</f>
        <v>678</v>
      </c>
      <c r="K47">
        <f>VLOOKUP(F47,[3]Flipkey_data_US03_28_2018!A:B,2,0)</f>
        <v>632</v>
      </c>
      <c r="L47" s="49">
        <f t="shared" si="1"/>
        <v>46</v>
      </c>
    </row>
    <row r="48" spans="1:12">
      <c r="A48" t="s">
        <v>675</v>
      </c>
      <c r="B48" s="39">
        <v>26</v>
      </c>
      <c r="C48" s="39" t="s">
        <v>674</v>
      </c>
      <c r="D48" s="39">
        <v>2018</v>
      </c>
      <c r="E48" s="25" t="s">
        <v>348</v>
      </c>
      <c r="F48" s="31" t="s">
        <v>206</v>
      </c>
      <c r="G48" s="26" t="s">
        <v>296</v>
      </c>
      <c r="H48" s="26" t="s">
        <v>300</v>
      </c>
      <c r="I48" s="25" t="s">
        <v>355</v>
      </c>
      <c r="J48">
        <f>VLOOKUP(F48,[2]Flipkey_data_US!E:F,2,0)</f>
        <v>559</v>
      </c>
      <c r="K48">
        <f>VLOOKUP(F48,[3]Flipkey_data_US03_28_2018!A:B,2,0)</f>
        <v>540</v>
      </c>
      <c r="L48" s="49">
        <f t="shared" si="1"/>
        <v>19</v>
      </c>
    </row>
    <row r="49" spans="1:12">
      <c r="A49" t="s">
        <v>675</v>
      </c>
      <c r="B49" s="39">
        <v>26</v>
      </c>
      <c r="C49" s="39" t="s">
        <v>674</v>
      </c>
      <c r="D49" s="39">
        <v>2018</v>
      </c>
      <c r="E49" s="25" t="s">
        <v>349</v>
      </c>
      <c r="F49" s="31" t="s">
        <v>209</v>
      </c>
      <c r="G49" s="26" t="s">
        <v>296</v>
      </c>
      <c r="H49" s="26" t="s">
        <v>300</v>
      </c>
      <c r="I49" s="25" t="s">
        <v>355</v>
      </c>
      <c r="J49">
        <f>VLOOKUP(F49,[2]Flipkey_data_US!E:F,2,0)</f>
        <v>16263</v>
      </c>
      <c r="K49">
        <f>VLOOKUP(F49,[3]Flipkey_data_US03_28_2018!A:B,2,0)</f>
        <v>16424</v>
      </c>
      <c r="L49" s="49">
        <f t="shared" si="1"/>
        <v>-161</v>
      </c>
    </row>
    <row r="50" spans="1:12">
      <c r="A50" t="s">
        <v>675</v>
      </c>
      <c r="B50" s="39">
        <v>26</v>
      </c>
      <c r="C50" s="39" t="s">
        <v>674</v>
      </c>
      <c r="D50" s="39">
        <v>2018</v>
      </c>
      <c r="E50" s="25" t="s">
        <v>350</v>
      </c>
      <c r="F50" s="31" t="s">
        <v>214</v>
      </c>
      <c r="G50" s="26" t="s">
        <v>296</v>
      </c>
      <c r="H50" s="26" t="s">
        <v>300</v>
      </c>
      <c r="I50" s="25" t="s">
        <v>355</v>
      </c>
      <c r="J50">
        <f>VLOOKUP(F50,[2]Flipkey_data_US!E:F,2,0)</f>
        <v>8447</v>
      </c>
      <c r="K50">
        <f>VLOOKUP(F50,[3]Flipkey_data_US03_28_2018!A:B,2,0)</f>
        <v>8243</v>
      </c>
      <c r="L50" s="49">
        <f t="shared" si="1"/>
        <v>204</v>
      </c>
    </row>
    <row r="51" spans="1:12">
      <c r="A51" t="s">
        <v>675</v>
      </c>
      <c r="B51" s="39">
        <v>26</v>
      </c>
      <c r="C51" s="39" t="s">
        <v>674</v>
      </c>
      <c r="D51" s="39">
        <v>2018</v>
      </c>
      <c r="E51" s="25" t="s">
        <v>351</v>
      </c>
      <c r="F51" s="31" t="s">
        <v>240</v>
      </c>
      <c r="G51" s="26" t="s">
        <v>296</v>
      </c>
      <c r="H51" s="26" t="s">
        <v>300</v>
      </c>
      <c r="I51" s="25" t="s">
        <v>355</v>
      </c>
      <c r="J51">
        <f>VLOOKUP(F51,[2]Flipkey_data_US!E:F,2,0)</f>
        <v>3959</v>
      </c>
      <c r="K51">
        <f>VLOOKUP(F51,[3]Flipkey_data_US03_28_2018!A:B,2,0)</f>
        <v>3740</v>
      </c>
      <c r="L51" s="49">
        <f t="shared" si="1"/>
        <v>219</v>
      </c>
    </row>
    <row r="52" spans="1:12" ht="15.75" thickBot="1">
      <c r="A52" s="56" t="s">
        <v>675</v>
      </c>
      <c r="B52" s="56">
        <v>26</v>
      </c>
      <c r="C52" s="56" t="s">
        <v>674</v>
      </c>
      <c r="D52" s="56">
        <v>2018</v>
      </c>
      <c r="E52" s="56" t="s">
        <v>331</v>
      </c>
      <c r="F52" s="58" t="s">
        <v>250</v>
      </c>
      <c r="G52" s="57" t="s">
        <v>296</v>
      </c>
      <c r="H52" s="57" t="s">
        <v>300</v>
      </c>
      <c r="I52" s="56" t="s">
        <v>355</v>
      </c>
      <c r="J52" s="55">
        <f>VLOOKUP(F52,[2]Flipkey_data_US!E:F,2,0)</f>
        <v>2448</v>
      </c>
      <c r="K52" s="34">
        <f>VLOOKUP(F52,[3]Flipkey_data_US03_28_2018!A:B,2,0)</f>
        <v>2328</v>
      </c>
      <c r="L52" s="34">
        <f t="shared" si="1"/>
        <v>120</v>
      </c>
    </row>
    <row r="53" spans="1:12" ht="15.75" thickTop="1"/>
    <row r="55" spans="1:12">
      <c r="C55" s="47" t="s">
        <v>288</v>
      </c>
      <c r="D55" s="47" t="s">
        <v>297</v>
      </c>
      <c r="E55" s="32"/>
      <c r="F55" s="32"/>
      <c r="G55" s="32">
        <f t="shared" ref="G55:G63" si="2">SUMIF($G2:$G52,$C55,$J2:$J52)</f>
        <v>11009</v>
      </c>
      <c r="H55" s="32">
        <f>SUMIF($G2:$G52,$C55,$K2:$K52)</f>
        <v>10241</v>
      </c>
      <c r="I55" s="54">
        <f t="shared" ref="I55:I63" si="3">G55-H55</f>
        <v>768</v>
      </c>
    </row>
    <row r="56" spans="1:12">
      <c r="C56" s="26" t="s">
        <v>289</v>
      </c>
      <c r="D56" s="26" t="s">
        <v>297</v>
      </c>
      <c r="E56" s="27"/>
      <c r="F56" s="27"/>
      <c r="G56" s="27">
        <f t="shared" si="2"/>
        <v>9473</v>
      </c>
      <c r="H56" s="27">
        <f>SUMIF($G2:$G52,$C56,$K2:$K52)</f>
        <v>7962</v>
      </c>
      <c r="I56" s="54">
        <f t="shared" si="3"/>
        <v>1511</v>
      </c>
    </row>
    <row r="57" spans="1:12">
      <c r="C57" s="26" t="s">
        <v>290</v>
      </c>
      <c r="D57" s="26" t="s">
        <v>298</v>
      </c>
      <c r="E57" s="27"/>
      <c r="F57" s="27"/>
      <c r="G57" s="27">
        <f t="shared" si="2"/>
        <v>3440</v>
      </c>
      <c r="H57" s="27">
        <f>SUMIF($G2:$G52,$C57,$K2:$K52)</f>
        <v>3372</v>
      </c>
      <c r="I57" s="54">
        <f t="shared" si="3"/>
        <v>68</v>
      </c>
    </row>
    <row r="58" spans="1:12">
      <c r="C58" s="26" t="s">
        <v>291</v>
      </c>
      <c r="D58" s="26" t="s">
        <v>298</v>
      </c>
      <c r="E58" s="27"/>
      <c r="F58" s="27"/>
      <c r="G58" s="27">
        <f t="shared" si="2"/>
        <v>2606</v>
      </c>
      <c r="H58" s="27">
        <f>SUMIF($G2:$G52,$C58,$K2:$K52)</f>
        <v>2430</v>
      </c>
      <c r="I58" s="54">
        <f t="shared" si="3"/>
        <v>176</v>
      </c>
    </row>
    <row r="59" spans="1:12">
      <c r="C59" s="26" t="s">
        <v>292</v>
      </c>
      <c r="D59" s="26" t="s">
        <v>299</v>
      </c>
      <c r="E59" s="27"/>
      <c r="F59" s="27"/>
      <c r="G59" s="27">
        <f t="shared" si="2"/>
        <v>63446</v>
      </c>
      <c r="H59" s="27">
        <f>SUMIF($C6:$C54,$C59,$F6:$F56)</f>
        <v>0</v>
      </c>
      <c r="I59" s="54">
        <f t="shared" si="3"/>
        <v>63446</v>
      </c>
    </row>
    <row r="60" spans="1:12">
      <c r="C60" s="26" t="s">
        <v>293</v>
      </c>
      <c r="D60" s="26" t="s">
        <v>299</v>
      </c>
      <c r="E60" s="27"/>
      <c r="F60" s="27"/>
      <c r="G60" s="27">
        <f t="shared" si="2"/>
        <v>9020</v>
      </c>
      <c r="H60" s="27">
        <f>SUMIF($G2:$G52,$C60,$K2:$K52)</f>
        <v>7716</v>
      </c>
      <c r="I60" s="54">
        <f t="shared" si="3"/>
        <v>1304</v>
      </c>
    </row>
    <row r="61" spans="1:12">
      <c r="C61" s="26" t="s">
        <v>294</v>
      </c>
      <c r="D61" s="26" t="s">
        <v>299</v>
      </c>
      <c r="E61" s="27"/>
      <c r="F61" s="27"/>
      <c r="G61" s="27">
        <f t="shared" si="2"/>
        <v>8078</v>
      </c>
      <c r="H61" s="27">
        <f>SUMIF($G2:$G52,$C61,$K2:$K52)</f>
        <v>7778</v>
      </c>
      <c r="I61" s="54">
        <f t="shared" si="3"/>
        <v>300</v>
      </c>
    </row>
    <row r="62" spans="1:12">
      <c r="C62" s="26" t="s">
        <v>295</v>
      </c>
      <c r="D62" s="26" t="s">
        <v>300</v>
      </c>
      <c r="E62" s="27"/>
      <c r="F62" s="27"/>
      <c r="G62" s="27">
        <f t="shared" si="2"/>
        <v>20922</v>
      </c>
      <c r="H62" s="27">
        <f>SUMIF($G2:$G52,$C62,$K2:$K52)</f>
        <v>21653</v>
      </c>
      <c r="I62" s="54">
        <f t="shared" si="3"/>
        <v>-731</v>
      </c>
    </row>
    <row r="63" spans="1:12">
      <c r="C63" s="26" t="s">
        <v>296</v>
      </c>
      <c r="D63" s="26" t="s">
        <v>300</v>
      </c>
      <c r="E63" s="27"/>
      <c r="F63" s="27"/>
      <c r="G63" s="27">
        <f t="shared" si="2"/>
        <v>31676</v>
      </c>
      <c r="H63" s="27">
        <f>SUMIF($G2:$G52,$C63,$K2:$K52)</f>
        <v>31275</v>
      </c>
      <c r="I63" s="54">
        <f t="shared" si="3"/>
        <v>401</v>
      </c>
    </row>
    <row r="64" spans="1:12">
      <c r="C64" s="31"/>
      <c r="D64" s="53"/>
      <c r="E64" s="27"/>
      <c r="F64" s="27"/>
      <c r="H64" s="27"/>
      <c r="I64" s="36"/>
    </row>
    <row r="65" spans="1:11">
      <c r="C65" s="26" t="s">
        <v>297</v>
      </c>
      <c r="D65" s="26"/>
      <c r="E65" s="27"/>
      <c r="F65" s="27"/>
      <c r="G65">
        <f>SUM(G55:G56)</f>
        <v>20482</v>
      </c>
      <c r="H65" s="27">
        <f>SUM(H55:H56)</f>
        <v>18203</v>
      </c>
      <c r="I65" s="54">
        <f>G65-H65</f>
        <v>2279</v>
      </c>
    </row>
    <row r="66" spans="1:11">
      <c r="C66" s="26" t="s">
        <v>298</v>
      </c>
      <c r="D66" s="26"/>
      <c r="E66" s="27"/>
      <c r="F66" s="27"/>
      <c r="G66">
        <f>SUM(G57:G58)</f>
        <v>6046</v>
      </c>
      <c r="H66" s="27">
        <f>SUM(H57:H58)</f>
        <v>5802</v>
      </c>
      <c r="I66" s="54">
        <f>G66-H66</f>
        <v>244</v>
      </c>
    </row>
    <row r="67" spans="1:11">
      <c r="C67" s="26" t="s">
        <v>299</v>
      </c>
      <c r="D67" s="26"/>
      <c r="E67" s="27"/>
      <c r="F67" s="27"/>
      <c r="G67">
        <f>SUM(G59:G61)</f>
        <v>80544</v>
      </c>
      <c r="H67" s="27">
        <f>SUM(H59:H61)</f>
        <v>15494</v>
      </c>
      <c r="I67" s="54">
        <f>G67-H67</f>
        <v>65050</v>
      </c>
    </row>
    <row r="68" spans="1:11">
      <c r="C68" s="26" t="s">
        <v>300</v>
      </c>
      <c r="D68" s="26"/>
      <c r="E68" s="27"/>
      <c r="F68" s="27"/>
      <c r="G68">
        <f>SUM(G62:G63)</f>
        <v>52598</v>
      </c>
      <c r="H68" s="27">
        <f>SUM(H62:H63)</f>
        <v>52928</v>
      </c>
      <c r="I68" s="54">
        <f>G68-H68</f>
        <v>-330</v>
      </c>
    </row>
    <row r="69" spans="1:11">
      <c r="C69" s="28"/>
      <c r="D69" s="53"/>
      <c r="E69" s="27"/>
      <c r="F69" s="27"/>
      <c r="H69" s="27"/>
      <c r="I69" s="36"/>
    </row>
    <row r="70" spans="1:11" ht="15.75" thickBot="1">
      <c r="C70" s="37" t="s">
        <v>258</v>
      </c>
      <c r="D70" s="44"/>
      <c r="E70" s="44"/>
      <c r="F70" s="44"/>
      <c r="G70" s="35">
        <f>SUM(G65:G68)</f>
        <v>159670</v>
      </c>
      <c r="H70" s="35">
        <f>SUM(H65:H68)</f>
        <v>92427</v>
      </c>
      <c r="I70" s="35">
        <f>G70-H70</f>
        <v>67243</v>
      </c>
    </row>
    <row r="71" spans="1:11" ht="16.5" thickTop="1" thickBot="1">
      <c r="C71" s="34"/>
      <c r="D71" s="34"/>
      <c r="E71" s="34"/>
      <c r="F71" s="34"/>
      <c r="G71" s="34"/>
      <c r="H71" s="34"/>
      <c r="I71" s="34"/>
    </row>
    <row r="72" spans="1:11" ht="15.75" thickTop="1"/>
    <row r="74" spans="1:11">
      <c r="A74" s="43" t="s">
        <v>680</v>
      </c>
      <c r="B74" s="43" t="s">
        <v>679</v>
      </c>
      <c r="C74" s="43" t="s">
        <v>678</v>
      </c>
      <c r="D74" s="43" t="s">
        <v>677</v>
      </c>
      <c r="E74" s="43" t="s">
        <v>302</v>
      </c>
      <c r="F74" s="52" t="s">
        <v>254</v>
      </c>
      <c r="G74" s="51" t="s">
        <v>256</v>
      </c>
      <c r="H74" s="51" t="s">
        <v>257</v>
      </c>
      <c r="I74" s="43" t="s">
        <v>669</v>
      </c>
      <c r="J74" s="42" t="s">
        <v>670</v>
      </c>
      <c r="K74" s="42" t="s">
        <v>671</v>
      </c>
    </row>
    <row r="75" spans="1:11">
      <c r="A75" t="s">
        <v>675</v>
      </c>
      <c r="B75" s="39">
        <v>26</v>
      </c>
      <c r="C75" s="39" t="s">
        <v>674</v>
      </c>
      <c r="D75" s="39">
        <v>2018</v>
      </c>
      <c r="E75" s="25" t="s">
        <v>360</v>
      </c>
      <c r="F75" s="27" t="s">
        <v>56</v>
      </c>
      <c r="G75" s="26" t="s">
        <v>280</v>
      </c>
      <c r="H75" s="26" t="s">
        <v>262</v>
      </c>
      <c r="I75">
        <f>VLOOKUP(F75,[2]Flipkey_data_global!E:F,2,0)</f>
        <v>74</v>
      </c>
      <c r="J75">
        <v>74</v>
      </c>
      <c r="K75" s="49">
        <f t="shared" ref="K75:K138" si="4">IF(AND(ISNUMBER(I75),(J75)),I75-J75,"")</f>
        <v>0</v>
      </c>
    </row>
    <row r="76" spans="1:11">
      <c r="A76" t="s">
        <v>675</v>
      </c>
      <c r="B76" s="39">
        <v>26</v>
      </c>
      <c r="C76" s="39" t="s">
        <v>674</v>
      </c>
      <c r="D76" s="39">
        <v>2018</v>
      </c>
      <c r="E76" s="25" t="s">
        <v>361</v>
      </c>
      <c r="F76" s="27" t="s">
        <v>189</v>
      </c>
      <c r="G76" s="26" t="s">
        <v>280</v>
      </c>
      <c r="H76" s="26" t="s">
        <v>262</v>
      </c>
      <c r="I76">
        <f>VLOOKUP(F76,[2]Flipkey_data_global!E:F,2,0)</f>
        <v>301</v>
      </c>
      <c r="J76">
        <v>301</v>
      </c>
      <c r="K76" s="49">
        <f t="shared" si="4"/>
        <v>0</v>
      </c>
    </row>
    <row r="77" spans="1:11">
      <c r="A77" t="s">
        <v>675</v>
      </c>
      <c r="B77" s="39">
        <v>26</v>
      </c>
      <c r="C77" s="39" t="s">
        <v>674</v>
      </c>
      <c r="D77" s="39">
        <v>2018</v>
      </c>
      <c r="E77" s="25" t="s">
        <v>362</v>
      </c>
      <c r="F77" s="27" t="s">
        <v>94</v>
      </c>
      <c r="G77" s="26" t="s">
        <v>280</v>
      </c>
      <c r="H77" s="26" t="s">
        <v>262</v>
      </c>
      <c r="I77">
        <f>VLOOKUP(F77,[2]Flipkey_data_global!E:F,2,0)</f>
        <v>879</v>
      </c>
      <c r="J77">
        <v>876</v>
      </c>
      <c r="K77" s="49">
        <f t="shared" si="4"/>
        <v>3</v>
      </c>
    </row>
    <row r="78" spans="1:11">
      <c r="A78" t="s">
        <v>675</v>
      </c>
      <c r="B78" s="39">
        <v>26</v>
      </c>
      <c r="C78" s="39" t="s">
        <v>674</v>
      </c>
      <c r="D78" s="39">
        <v>2018</v>
      </c>
      <c r="E78" s="25" t="s">
        <v>363</v>
      </c>
      <c r="F78" s="27" t="s">
        <v>191</v>
      </c>
      <c r="G78" s="26" t="s">
        <v>280</v>
      </c>
      <c r="H78" s="26" t="s">
        <v>262</v>
      </c>
      <c r="I78">
        <f>VLOOKUP(F78,[2]Flipkey_data_global!E:F,2,0)</f>
        <v>130</v>
      </c>
      <c r="J78">
        <v>131</v>
      </c>
      <c r="K78" s="49">
        <f t="shared" si="4"/>
        <v>-1</v>
      </c>
    </row>
    <row r="79" spans="1:11">
      <c r="A79" t="s">
        <v>675</v>
      </c>
      <c r="B79" s="39">
        <v>26</v>
      </c>
      <c r="C79" s="39" t="s">
        <v>674</v>
      </c>
      <c r="D79" s="39">
        <v>2018</v>
      </c>
      <c r="E79" s="25" t="s">
        <v>364</v>
      </c>
      <c r="F79" s="27" t="s">
        <v>132</v>
      </c>
      <c r="G79" s="26" t="s">
        <v>280</v>
      </c>
      <c r="H79" s="26" t="s">
        <v>262</v>
      </c>
      <c r="I79">
        <f>VLOOKUP(F79,[2]Flipkey_data_global!E:F,2,0)</f>
        <v>115</v>
      </c>
      <c r="J79">
        <v>98</v>
      </c>
      <c r="K79" s="49">
        <f t="shared" si="4"/>
        <v>17</v>
      </c>
    </row>
    <row r="80" spans="1:11">
      <c r="A80" t="s">
        <v>675</v>
      </c>
      <c r="B80" s="39">
        <v>26</v>
      </c>
      <c r="C80" s="39" t="s">
        <v>674</v>
      </c>
      <c r="D80" s="39">
        <v>2018</v>
      </c>
      <c r="E80" s="25" t="s">
        <v>365</v>
      </c>
      <c r="F80" s="27" t="s">
        <v>117</v>
      </c>
      <c r="G80" s="26" t="s">
        <v>280</v>
      </c>
      <c r="H80" s="26" t="s">
        <v>262</v>
      </c>
      <c r="I80">
        <f>VLOOKUP(F80,[2]Flipkey_data_global!E:F,2,0)</f>
        <v>166</v>
      </c>
      <c r="J80">
        <v>166</v>
      </c>
      <c r="K80" s="49">
        <f t="shared" si="4"/>
        <v>0</v>
      </c>
    </row>
    <row r="81" spans="1:11">
      <c r="A81" t="s">
        <v>675</v>
      </c>
      <c r="B81" s="39">
        <v>26</v>
      </c>
      <c r="C81" s="39" t="s">
        <v>674</v>
      </c>
      <c r="D81" s="39">
        <v>2018</v>
      </c>
      <c r="E81" s="25" t="s">
        <v>366</v>
      </c>
      <c r="F81" s="27" t="s">
        <v>129</v>
      </c>
      <c r="G81" s="26" t="s">
        <v>280</v>
      </c>
      <c r="H81" s="26" t="s">
        <v>262</v>
      </c>
      <c r="I81">
        <f>VLOOKUP(F81,[2]Flipkey_data_global!E:F,2,0)</f>
        <v>17</v>
      </c>
      <c r="J81">
        <v>16</v>
      </c>
      <c r="K81" s="49">
        <f t="shared" si="4"/>
        <v>1</v>
      </c>
    </row>
    <row r="82" spans="1:11">
      <c r="A82" t="s">
        <v>675</v>
      </c>
      <c r="B82" s="39">
        <v>26</v>
      </c>
      <c r="C82" s="39" t="s">
        <v>674</v>
      </c>
      <c r="D82" s="39">
        <v>2018</v>
      </c>
      <c r="E82" s="25" t="s">
        <v>367</v>
      </c>
      <c r="F82" s="27" t="s">
        <v>203</v>
      </c>
      <c r="G82" s="26" t="s">
        <v>280</v>
      </c>
      <c r="H82" s="26" t="s">
        <v>262</v>
      </c>
      <c r="I82">
        <f>VLOOKUP(F82,[2]Flipkey_data_global!E:F,2,0)</f>
        <v>35</v>
      </c>
      <c r="J82">
        <v>37</v>
      </c>
      <c r="K82" s="49">
        <f t="shared" si="4"/>
        <v>-2</v>
      </c>
    </row>
    <row r="83" spans="1:11">
      <c r="A83" t="s">
        <v>675</v>
      </c>
      <c r="B83" s="39">
        <v>26</v>
      </c>
      <c r="C83" s="39" t="s">
        <v>674</v>
      </c>
      <c r="D83" s="39">
        <v>2018</v>
      </c>
      <c r="E83" s="25" t="s">
        <v>368</v>
      </c>
      <c r="F83" s="27" t="s">
        <v>204</v>
      </c>
      <c r="G83" s="26" t="s">
        <v>280</v>
      </c>
      <c r="H83" s="26" t="s">
        <v>262</v>
      </c>
      <c r="I83">
        <f>VLOOKUP(F83,[2]Flipkey_data_global!E:F,2,0)</f>
        <v>155</v>
      </c>
      <c r="J83">
        <v>139</v>
      </c>
      <c r="K83" s="49">
        <f t="shared" si="4"/>
        <v>16</v>
      </c>
    </row>
    <row r="84" spans="1:11">
      <c r="A84" t="s">
        <v>675</v>
      </c>
      <c r="B84" s="39">
        <v>26</v>
      </c>
      <c r="C84" s="39" t="s">
        <v>674</v>
      </c>
      <c r="D84" s="39">
        <v>2018</v>
      </c>
      <c r="E84" s="25" t="s">
        <v>369</v>
      </c>
      <c r="F84" s="27" t="s">
        <v>173</v>
      </c>
      <c r="G84" s="26" t="s">
        <v>280</v>
      </c>
      <c r="H84" s="26" t="s">
        <v>262</v>
      </c>
      <c r="I84">
        <f>VLOOKUP(F84,[2]Flipkey_data_global!E:F,2,0)</f>
        <v>2</v>
      </c>
      <c r="J84">
        <v>2</v>
      </c>
      <c r="K84" s="49">
        <f t="shared" si="4"/>
        <v>0</v>
      </c>
    </row>
    <row r="85" spans="1:11">
      <c r="A85" t="s">
        <v>675</v>
      </c>
      <c r="B85" s="39">
        <v>26</v>
      </c>
      <c r="C85" s="39" t="s">
        <v>674</v>
      </c>
      <c r="D85" s="39">
        <v>2018</v>
      </c>
      <c r="E85" s="25" t="s">
        <v>370</v>
      </c>
      <c r="F85" s="27" t="s">
        <v>162</v>
      </c>
      <c r="G85" s="26" t="s">
        <v>280</v>
      </c>
      <c r="H85" s="26" t="s">
        <v>262</v>
      </c>
      <c r="I85">
        <f>VLOOKUP(F85,[2]Flipkey_data_global!E:F,2,0)</f>
        <v>35</v>
      </c>
      <c r="J85">
        <v>36</v>
      </c>
      <c r="K85" s="49">
        <f t="shared" si="4"/>
        <v>-1</v>
      </c>
    </row>
    <row r="86" spans="1:11">
      <c r="A86" t="s">
        <v>675</v>
      </c>
      <c r="B86" s="39">
        <v>26</v>
      </c>
      <c r="C86" s="39" t="s">
        <v>674</v>
      </c>
      <c r="D86" s="39">
        <v>2018</v>
      </c>
      <c r="E86" s="25" t="s">
        <v>371</v>
      </c>
      <c r="F86" s="27" t="s">
        <v>19</v>
      </c>
      <c r="G86" s="26" t="s">
        <v>280</v>
      </c>
      <c r="H86" s="26" t="s">
        <v>262</v>
      </c>
      <c r="I86">
        <f>VLOOKUP(F86,[2]Flipkey_data_global!E:F,2,0)</f>
        <v>5</v>
      </c>
      <c r="J86">
        <v>5</v>
      </c>
      <c r="K86" s="49">
        <f t="shared" si="4"/>
        <v>0</v>
      </c>
    </row>
    <row r="87" spans="1:11">
      <c r="A87" t="s">
        <v>675</v>
      </c>
      <c r="B87" s="39">
        <v>26</v>
      </c>
      <c r="C87" s="39" t="s">
        <v>674</v>
      </c>
      <c r="D87" s="39">
        <v>2018</v>
      </c>
      <c r="E87" s="25" t="s">
        <v>372</v>
      </c>
      <c r="F87" s="27" t="s">
        <v>54</v>
      </c>
      <c r="G87" s="26" t="s">
        <v>280</v>
      </c>
      <c r="H87" s="26" t="s">
        <v>262</v>
      </c>
      <c r="I87">
        <f>VLOOKUP(F87,[2]Flipkey_data_global!E:F,2,0)</f>
        <v>1</v>
      </c>
      <c r="J87">
        <v>1</v>
      </c>
      <c r="K87" s="49">
        <f t="shared" si="4"/>
        <v>0</v>
      </c>
    </row>
    <row r="88" spans="1:11">
      <c r="A88" t="s">
        <v>675</v>
      </c>
      <c r="B88" s="39">
        <v>26</v>
      </c>
      <c r="C88" s="39" t="s">
        <v>674</v>
      </c>
      <c r="D88" s="39">
        <v>2018</v>
      </c>
      <c r="E88" s="25" t="s">
        <v>373</v>
      </c>
      <c r="F88" s="27" t="s">
        <v>127</v>
      </c>
      <c r="G88" s="26" t="s">
        <v>280</v>
      </c>
      <c r="H88" s="26" t="s">
        <v>262</v>
      </c>
      <c r="I88">
        <f>VLOOKUP(F88,[2]Flipkey_data_global!E:F,2,0)</f>
        <v>1174</v>
      </c>
      <c r="J88">
        <v>1129</v>
      </c>
      <c r="K88" s="49">
        <f t="shared" si="4"/>
        <v>45</v>
      </c>
    </row>
    <row r="89" spans="1:11">
      <c r="A89" t="s">
        <v>675</v>
      </c>
      <c r="B89" s="39">
        <v>26</v>
      </c>
      <c r="C89" s="39" t="s">
        <v>674</v>
      </c>
      <c r="D89" s="39">
        <v>2018</v>
      </c>
      <c r="E89" s="25" t="s">
        <v>374</v>
      </c>
      <c r="F89" s="27" t="s">
        <v>46</v>
      </c>
      <c r="G89" s="26" t="s">
        <v>280</v>
      </c>
      <c r="H89" s="26" t="s">
        <v>262</v>
      </c>
      <c r="I89" t="str">
        <f>VLOOKUP(F89,[2]Flipkey_data_global!E:F,2,0)</f>
        <v xml:space="preserve"> </v>
      </c>
      <c r="J89" t="s">
        <v>681</v>
      </c>
      <c r="K89" s="49" t="str">
        <f t="shared" si="4"/>
        <v/>
      </c>
    </row>
    <row r="90" spans="1:11">
      <c r="A90" t="s">
        <v>675</v>
      </c>
      <c r="B90" s="39">
        <v>26</v>
      </c>
      <c r="C90" s="39" t="s">
        <v>674</v>
      </c>
      <c r="D90" s="39">
        <v>2018</v>
      </c>
      <c r="E90" s="25" t="s">
        <v>375</v>
      </c>
      <c r="F90" s="27" t="s">
        <v>97</v>
      </c>
      <c r="G90" s="26" t="s">
        <v>280</v>
      </c>
      <c r="H90" s="26" t="s">
        <v>262</v>
      </c>
      <c r="I90">
        <f>VLOOKUP(F90,[2]Flipkey_data_global!E:F,2,0)</f>
        <v>3</v>
      </c>
      <c r="J90">
        <v>3</v>
      </c>
      <c r="K90" s="49">
        <f t="shared" si="4"/>
        <v>0</v>
      </c>
    </row>
    <row r="91" spans="1:11">
      <c r="A91" t="s">
        <v>675</v>
      </c>
      <c r="B91" s="39">
        <v>26</v>
      </c>
      <c r="C91" s="39" t="s">
        <v>674</v>
      </c>
      <c r="D91" s="39">
        <v>2018</v>
      </c>
      <c r="E91" s="25" t="s">
        <v>376</v>
      </c>
      <c r="F91" s="27" t="s">
        <v>201</v>
      </c>
      <c r="G91" s="26" t="s">
        <v>280</v>
      </c>
      <c r="H91" s="26" t="s">
        <v>262</v>
      </c>
      <c r="I91">
        <f>VLOOKUP(F91,[2]Flipkey_data_global!E:F,2,0)</f>
        <v>7</v>
      </c>
      <c r="J91">
        <v>7</v>
      </c>
      <c r="K91" s="49">
        <f t="shared" si="4"/>
        <v>0</v>
      </c>
    </row>
    <row r="92" spans="1:11">
      <c r="A92" t="s">
        <v>675</v>
      </c>
      <c r="B92" s="39">
        <v>26</v>
      </c>
      <c r="C92" s="39" t="s">
        <v>674</v>
      </c>
      <c r="D92" s="39">
        <v>2018</v>
      </c>
      <c r="E92" s="25" t="s">
        <v>377</v>
      </c>
      <c r="F92" s="27" t="s">
        <v>165</v>
      </c>
      <c r="G92" s="26" t="s">
        <v>280</v>
      </c>
      <c r="H92" s="26" t="s">
        <v>262</v>
      </c>
      <c r="I92">
        <f>VLOOKUP(F92,[2]Flipkey_data_global!E:F,2,0)</f>
        <v>206</v>
      </c>
      <c r="J92">
        <v>206</v>
      </c>
      <c r="K92" s="49">
        <f t="shared" si="4"/>
        <v>0</v>
      </c>
    </row>
    <row r="93" spans="1:11">
      <c r="A93" t="s">
        <v>675</v>
      </c>
      <c r="B93" s="39">
        <v>26</v>
      </c>
      <c r="C93" s="39" t="s">
        <v>674</v>
      </c>
      <c r="D93" s="39">
        <v>2018</v>
      </c>
      <c r="E93" s="25" t="s">
        <v>378</v>
      </c>
      <c r="F93" s="27" t="s">
        <v>158</v>
      </c>
      <c r="G93" s="26" t="s">
        <v>280</v>
      </c>
      <c r="H93" s="26" t="s">
        <v>262</v>
      </c>
      <c r="I93">
        <f>VLOOKUP(F93,[2]Flipkey_data_global!E:F,2,0)</f>
        <v>17173</v>
      </c>
      <c r="J93">
        <v>16310</v>
      </c>
      <c r="K93" s="49">
        <f t="shared" si="4"/>
        <v>863</v>
      </c>
    </row>
    <row r="94" spans="1:11">
      <c r="A94" t="s">
        <v>675</v>
      </c>
      <c r="B94" s="39">
        <v>26</v>
      </c>
      <c r="C94" s="39" t="s">
        <v>674</v>
      </c>
      <c r="D94" s="39">
        <v>2018</v>
      </c>
      <c r="E94" s="25" t="s">
        <v>379</v>
      </c>
      <c r="F94" s="27" t="s">
        <v>33</v>
      </c>
      <c r="G94" s="26" t="s">
        <v>281</v>
      </c>
      <c r="H94" s="26" t="s">
        <v>262</v>
      </c>
      <c r="I94">
        <f>VLOOKUP(F94,[2]Flipkey_data_global!E:F,2,0)</f>
        <v>36</v>
      </c>
      <c r="J94">
        <v>38</v>
      </c>
      <c r="K94" s="49">
        <f t="shared" si="4"/>
        <v>-2</v>
      </c>
    </row>
    <row r="95" spans="1:11">
      <c r="A95" t="s">
        <v>675</v>
      </c>
      <c r="B95" s="39">
        <v>26</v>
      </c>
      <c r="C95" s="39" t="s">
        <v>674</v>
      </c>
      <c r="D95" s="39">
        <v>2018</v>
      </c>
      <c r="E95" s="25" t="s">
        <v>380</v>
      </c>
      <c r="F95" s="27" t="s">
        <v>7</v>
      </c>
      <c r="G95" s="26" t="s">
        <v>281</v>
      </c>
      <c r="H95" s="26" t="s">
        <v>262</v>
      </c>
      <c r="I95">
        <f>VLOOKUP(F95,[2]Flipkey_data_global!E:F,2,0)</f>
        <v>81</v>
      </c>
      <c r="J95">
        <v>5</v>
      </c>
      <c r="K95" s="49">
        <f t="shared" si="4"/>
        <v>76</v>
      </c>
    </row>
    <row r="96" spans="1:11">
      <c r="A96" t="s">
        <v>675</v>
      </c>
      <c r="B96" s="39">
        <v>26</v>
      </c>
      <c r="C96" s="39" t="s">
        <v>674</v>
      </c>
      <c r="D96" s="39">
        <v>2018</v>
      </c>
      <c r="E96" s="25" t="s">
        <v>381</v>
      </c>
      <c r="F96" s="27" t="s">
        <v>38</v>
      </c>
      <c r="G96" s="26" t="s">
        <v>281</v>
      </c>
      <c r="H96" s="26" t="s">
        <v>262</v>
      </c>
      <c r="I96">
        <f>VLOOKUP(F96,[2]Flipkey_data_global!E:F,2,0)</f>
        <v>117</v>
      </c>
      <c r="J96">
        <v>118</v>
      </c>
      <c r="K96" s="49">
        <f t="shared" si="4"/>
        <v>-1</v>
      </c>
    </row>
    <row r="97" spans="1:11">
      <c r="A97" t="s">
        <v>675</v>
      </c>
      <c r="B97" s="39">
        <v>26</v>
      </c>
      <c r="C97" s="39" t="s">
        <v>674</v>
      </c>
      <c r="D97" s="39">
        <v>2018</v>
      </c>
      <c r="E97" s="25" t="s">
        <v>382</v>
      </c>
      <c r="F97" s="27" t="s">
        <v>179</v>
      </c>
      <c r="G97" s="26" t="s">
        <v>281</v>
      </c>
      <c r="H97" s="26" t="s">
        <v>262</v>
      </c>
      <c r="I97">
        <f>VLOOKUP(F97,[2]Flipkey_data_global!E:F,2,0)</f>
        <v>322</v>
      </c>
      <c r="J97">
        <v>349</v>
      </c>
      <c r="K97" s="49">
        <f t="shared" si="4"/>
        <v>-27</v>
      </c>
    </row>
    <row r="98" spans="1:11">
      <c r="A98" t="s">
        <v>675</v>
      </c>
      <c r="B98" s="39">
        <v>26</v>
      </c>
      <c r="C98" s="39" t="s">
        <v>674</v>
      </c>
      <c r="D98" s="39">
        <v>2018</v>
      </c>
      <c r="E98" s="25" t="s">
        <v>383</v>
      </c>
      <c r="F98" s="27" t="s">
        <v>384</v>
      </c>
      <c r="G98" s="26" t="s">
        <v>281</v>
      </c>
      <c r="H98" s="26" t="s">
        <v>262</v>
      </c>
      <c r="I98" t="str">
        <f>VLOOKUP(F98,[2]Flipkey_data_global!E:F,2,0)</f>
        <v xml:space="preserve"> </v>
      </c>
      <c r="J98" t="s">
        <v>681</v>
      </c>
      <c r="K98" s="49" t="str">
        <f t="shared" si="4"/>
        <v/>
      </c>
    </row>
    <row r="99" spans="1:11">
      <c r="A99" t="s">
        <v>675</v>
      </c>
      <c r="B99" s="39">
        <v>26</v>
      </c>
      <c r="C99" s="39" t="s">
        <v>674</v>
      </c>
      <c r="D99" s="39">
        <v>2018</v>
      </c>
      <c r="E99" s="25" t="s">
        <v>385</v>
      </c>
      <c r="F99" s="27" t="s">
        <v>386</v>
      </c>
      <c r="G99" s="26" t="s">
        <v>281</v>
      </c>
      <c r="H99" s="26" t="s">
        <v>262</v>
      </c>
      <c r="I99">
        <f>VLOOKUP(F99,[2]Flipkey_data_global!E:F,2,0)</f>
        <v>1</v>
      </c>
      <c r="J99">
        <v>1</v>
      </c>
      <c r="K99" s="49">
        <f t="shared" si="4"/>
        <v>0</v>
      </c>
    </row>
    <row r="100" spans="1:11">
      <c r="A100" t="s">
        <v>675</v>
      </c>
      <c r="B100" s="39">
        <v>26</v>
      </c>
      <c r="C100" s="39" t="s">
        <v>674</v>
      </c>
      <c r="D100" s="39">
        <v>2018</v>
      </c>
      <c r="E100" s="25" t="s">
        <v>387</v>
      </c>
      <c r="F100" s="27" t="s">
        <v>62</v>
      </c>
      <c r="G100" s="26" t="s">
        <v>281</v>
      </c>
      <c r="H100" s="26" t="s">
        <v>262</v>
      </c>
      <c r="I100">
        <f>VLOOKUP(F100,[2]Flipkey_data_global!E:F,2,0)</f>
        <v>6</v>
      </c>
      <c r="J100">
        <v>6</v>
      </c>
      <c r="K100" s="49">
        <f t="shared" si="4"/>
        <v>0</v>
      </c>
    </row>
    <row r="101" spans="1:11">
      <c r="A101" t="s">
        <v>675</v>
      </c>
      <c r="B101" s="39">
        <v>26</v>
      </c>
      <c r="C101" s="39" t="s">
        <v>674</v>
      </c>
      <c r="D101" s="39">
        <v>2018</v>
      </c>
      <c r="E101" s="25" t="s">
        <v>388</v>
      </c>
      <c r="F101" s="27" t="s">
        <v>73</v>
      </c>
      <c r="G101" s="26" t="s">
        <v>281</v>
      </c>
      <c r="H101" s="26" t="s">
        <v>262</v>
      </c>
      <c r="I101" t="str">
        <f>VLOOKUP(F101,[2]Flipkey_data_global!E:F,2,0)</f>
        <v xml:space="preserve"> </v>
      </c>
      <c r="J101" t="s">
        <v>681</v>
      </c>
      <c r="K101" s="49" t="str">
        <f t="shared" si="4"/>
        <v/>
      </c>
    </row>
    <row r="102" spans="1:11">
      <c r="A102" t="s">
        <v>675</v>
      </c>
      <c r="B102" s="39">
        <v>26</v>
      </c>
      <c r="C102" s="39" t="s">
        <v>674</v>
      </c>
      <c r="D102" s="39">
        <v>2018</v>
      </c>
      <c r="E102" s="25" t="s">
        <v>389</v>
      </c>
      <c r="F102" s="27" t="s">
        <v>390</v>
      </c>
      <c r="G102" s="26" t="s">
        <v>281</v>
      </c>
      <c r="H102" s="26" t="s">
        <v>262</v>
      </c>
      <c r="I102">
        <f>VLOOKUP(F102,[2]Flipkey_data_global!E:F,2,0)</f>
        <v>12</v>
      </c>
      <c r="J102">
        <v>12</v>
      </c>
      <c r="K102" s="49">
        <f t="shared" si="4"/>
        <v>0</v>
      </c>
    </row>
    <row r="103" spans="1:11">
      <c r="A103" t="s">
        <v>675</v>
      </c>
      <c r="B103" s="39">
        <v>26</v>
      </c>
      <c r="C103" s="39" t="s">
        <v>674</v>
      </c>
      <c r="D103" s="39">
        <v>2018</v>
      </c>
      <c r="E103" s="25" t="s">
        <v>391</v>
      </c>
      <c r="F103" s="27" t="s">
        <v>53</v>
      </c>
      <c r="G103" s="26" t="s">
        <v>282</v>
      </c>
      <c r="H103" s="26" t="s">
        <v>262</v>
      </c>
      <c r="I103">
        <f>VLOOKUP(F103,[2]Flipkey_data_global!E:F,2,0)</f>
        <v>647</v>
      </c>
      <c r="J103">
        <v>651</v>
      </c>
      <c r="K103" s="49">
        <f t="shared" si="4"/>
        <v>-4</v>
      </c>
    </row>
    <row r="104" spans="1:11">
      <c r="A104" t="s">
        <v>675</v>
      </c>
      <c r="B104" s="39">
        <v>26</v>
      </c>
      <c r="C104" s="39" t="s">
        <v>674</v>
      </c>
      <c r="D104" s="39">
        <v>2018</v>
      </c>
      <c r="E104" s="25" t="s">
        <v>392</v>
      </c>
      <c r="F104" s="27" t="s">
        <v>50</v>
      </c>
      <c r="G104" s="26" t="s">
        <v>282</v>
      </c>
      <c r="H104" s="26" t="s">
        <v>262</v>
      </c>
      <c r="I104">
        <f>VLOOKUP(F104,[2]Flipkey_data_global!E:F,2,0)</f>
        <v>56</v>
      </c>
      <c r="J104">
        <v>55</v>
      </c>
      <c r="K104" s="49">
        <f t="shared" si="4"/>
        <v>1</v>
      </c>
    </row>
    <row r="105" spans="1:11">
      <c r="A105" t="s">
        <v>675</v>
      </c>
      <c r="B105" s="39">
        <v>26</v>
      </c>
      <c r="C105" s="39" t="s">
        <v>674</v>
      </c>
      <c r="D105" s="39">
        <v>2018</v>
      </c>
      <c r="E105" s="25" t="s">
        <v>393</v>
      </c>
      <c r="F105" s="27" t="s">
        <v>394</v>
      </c>
      <c r="G105" s="26" t="s">
        <v>282</v>
      </c>
      <c r="H105" s="26" t="s">
        <v>262</v>
      </c>
      <c r="I105" t="str">
        <f>VLOOKUP(F105,[2]Flipkey_data_global!E:F,2,0)</f>
        <v xml:space="preserve"> </v>
      </c>
      <c r="J105" t="s">
        <v>681</v>
      </c>
      <c r="K105" s="49" t="str">
        <f t="shared" si="4"/>
        <v/>
      </c>
    </row>
    <row r="106" spans="1:11">
      <c r="A106" t="s">
        <v>675</v>
      </c>
      <c r="B106" s="39">
        <v>26</v>
      </c>
      <c r="C106" s="39" t="s">
        <v>674</v>
      </c>
      <c r="D106" s="39">
        <v>2018</v>
      </c>
      <c r="E106" s="25" t="s">
        <v>395</v>
      </c>
      <c r="F106" s="27" t="s">
        <v>112</v>
      </c>
      <c r="G106" s="26" t="s">
        <v>282</v>
      </c>
      <c r="H106" s="26" t="s">
        <v>262</v>
      </c>
      <c r="I106">
        <f>VLOOKUP(F106,[2]Flipkey_data_global!E:F,2,0)</f>
        <v>2664</v>
      </c>
      <c r="J106">
        <v>2631</v>
      </c>
      <c r="K106" s="49">
        <f t="shared" si="4"/>
        <v>33</v>
      </c>
    </row>
    <row r="107" spans="1:11">
      <c r="A107" t="s">
        <v>675</v>
      </c>
      <c r="B107" s="39">
        <v>26</v>
      </c>
      <c r="C107" s="39" t="s">
        <v>674</v>
      </c>
      <c r="D107" s="39">
        <v>2018</v>
      </c>
      <c r="E107" s="25" t="s">
        <v>396</v>
      </c>
      <c r="F107" s="27" t="s">
        <v>185</v>
      </c>
      <c r="G107" s="26" t="s">
        <v>282</v>
      </c>
      <c r="H107" s="26" t="s">
        <v>262</v>
      </c>
      <c r="I107">
        <f>VLOOKUP(F107,[2]Flipkey_data_global!E:F,2,0)</f>
        <v>34</v>
      </c>
      <c r="J107">
        <v>28</v>
      </c>
      <c r="K107" s="49">
        <f t="shared" si="4"/>
        <v>6</v>
      </c>
    </row>
    <row r="108" spans="1:11">
      <c r="A108" t="s">
        <v>675</v>
      </c>
      <c r="B108" s="39">
        <v>26</v>
      </c>
      <c r="C108" s="39" t="s">
        <v>674</v>
      </c>
      <c r="D108" s="39">
        <v>2018</v>
      </c>
      <c r="E108" s="25" t="s">
        <v>397</v>
      </c>
      <c r="F108" s="27" t="s">
        <v>111</v>
      </c>
      <c r="G108" s="26" t="s">
        <v>282</v>
      </c>
      <c r="H108" s="26" t="s">
        <v>262</v>
      </c>
      <c r="I108" t="str">
        <f>VLOOKUP(F108,[2]Flipkey_data_global!E:F,2,0)</f>
        <v xml:space="preserve"> </v>
      </c>
      <c r="J108" t="s">
        <v>681</v>
      </c>
      <c r="K108" s="49" t="str">
        <f t="shared" si="4"/>
        <v/>
      </c>
    </row>
    <row r="109" spans="1:11">
      <c r="A109" t="s">
        <v>675</v>
      </c>
      <c r="B109" s="39">
        <v>26</v>
      </c>
      <c r="C109" s="39" t="s">
        <v>674</v>
      </c>
      <c r="D109" s="39">
        <v>2018</v>
      </c>
      <c r="E109" s="25" t="s">
        <v>398</v>
      </c>
      <c r="F109" s="27" t="s">
        <v>399</v>
      </c>
      <c r="G109" s="26" t="s">
        <v>282</v>
      </c>
      <c r="H109" s="26" t="s">
        <v>262</v>
      </c>
      <c r="I109">
        <f>VLOOKUP(F109,[2]Flipkey_data_global!E:F,2,0)</f>
        <v>6</v>
      </c>
      <c r="J109">
        <v>6</v>
      </c>
      <c r="K109" s="49">
        <f t="shared" si="4"/>
        <v>0</v>
      </c>
    </row>
    <row r="110" spans="1:11">
      <c r="A110" t="s">
        <v>675</v>
      </c>
      <c r="B110" s="39">
        <v>26</v>
      </c>
      <c r="C110" s="39" t="s">
        <v>674</v>
      </c>
      <c r="D110" s="39">
        <v>2018</v>
      </c>
      <c r="E110" s="25" t="s">
        <v>400</v>
      </c>
      <c r="F110" s="27" t="s">
        <v>202</v>
      </c>
      <c r="G110" s="26" t="s">
        <v>283</v>
      </c>
      <c r="H110" s="26" t="s">
        <v>262</v>
      </c>
      <c r="I110">
        <f>VLOOKUP(F110,[2]Flipkey_data_global!E:F,2,0)</f>
        <v>4476</v>
      </c>
      <c r="J110">
        <v>4449</v>
      </c>
      <c r="K110" s="49">
        <f t="shared" si="4"/>
        <v>27</v>
      </c>
    </row>
    <row r="111" spans="1:11">
      <c r="A111" t="s">
        <v>675</v>
      </c>
      <c r="B111" s="39">
        <v>26</v>
      </c>
      <c r="C111" s="39" t="s">
        <v>674</v>
      </c>
      <c r="D111" s="39">
        <v>2018</v>
      </c>
      <c r="E111" s="25" t="s">
        <v>401</v>
      </c>
      <c r="F111" s="27" t="s">
        <v>133</v>
      </c>
      <c r="G111" s="26" t="s">
        <v>283</v>
      </c>
      <c r="H111" s="26" t="s">
        <v>262</v>
      </c>
      <c r="I111">
        <f>VLOOKUP(F111,[2]Flipkey_data_global!E:F,2,0)</f>
        <v>47</v>
      </c>
      <c r="J111">
        <v>50</v>
      </c>
      <c r="K111" s="49">
        <f t="shared" si="4"/>
        <v>-3</v>
      </c>
    </row>
    <row r="112" spans="1:11">
      <c r="A112" t="s">
        <v>675</v>
      </c>
      <c r="B112" s="39">
        <v>26</v>
      </c>
      <c r="C112" s="39" t="s">
        <v>674</v>
      </c>
      <c r="D112" s="39">
        <v>2018</v>
      </c>
      <c r="E112" s="25" t="s">
        <v>402</v>
      </c>
      <c r="F112" s="27" t="s">
        <v>28</v>
      </c>
      <c r="G112" s="26" t="s">
        <v>283</v>
      </c>
      <c r="H112" s="26" t="s">
        <v>262</v>
      </c>
      <c r="I112">
        <f>VLOOKUP(F112,[2]Flipkey_data_global!E:F,2,0)</f>
        <v>34</v>
      </c>
      <c r="J112">
        <v>34</v>
      </c>
      <c r="K112" s="49">
        <f t="shared" si="4"/>
        <v>0</v>
      </c>
    </row>
    <row r="113" spans="1:11">
      <c r="A113" t="s">
        <v>675</v>
      </c>
      <c r="B113" s="39">
        <v>26</v>
      </c>
      <c r="C113" s="39" t="s">
        <v>674</v>
      </c>
      <c r="D113" s="39">
        <v>2018</v>
      </c>
      <c r="E113" s="25" t="s">
        <v>403</v>
      </c>
      <c r="F113" s="27" t="s">
        <v>107</v>
      </c>
      <c r="G113" s="26" t="s">
        <v>283</v>
      </c>
      <c r="H113" s="26" t="s">
        <v>262</v>
      </c>
      <c r="I113">
        <f>VLOOKUP(F113,[2]Flipkey_data_global!E:F,2,0)</f>
        <v>2</v>
      </c>
      <c r="J113">
        <v>2</v>
      </c>
      <c r="K113" s="49">
        <f t="shared" si="4"/>
        <v>0</v>
      </c>
    </row>
    <row r="114" spans="1:11">
      <c r="A114" t="s">
        <v>675</v>
      </c>
      <c r="B114" s="39">
        <v>26</v>
      </c>
      <c r="C114" s="39" t="s">
        <v>674</v>
      </c>
      <c r="D114" s="39">
        <v>2018</v>
      </c>
      <c r="E114" s="25" t="s">
        <v>404</v>
      </c>
      <c r="F114" s="27" t="s">
        <v>177</v>
      </c>
      <c r="G114" s="26" t="s">
        <v>283</v>
      </c>
      <c r="H114" s="26" t="s">
        <v>262</v>
      </c>
      <c r="I114">
        <f>VLOOKUP(F114,[2]Flipkey_data_global!E:F,2,0)</f>
        <v>7</v>
      </c>
      <c r="J114">
        <v>6</v>
      </c>
      <c r="K114" s="49">
        <f t="shared" si="4"/>
        <v>1</v>
      </c>
    </row>
    <row r="115" spans="1:11">
      <c r="A115" t="s">
        <v>675</v>
      </c>
      <c r="B115" s="39">
        <v>26</v>
      </c>
      <c r="C115" s="39" t="s">
        <v>674</v>
      </c>
      <c r="D115" s="39">
        <v>2018</v>
      </c>
      <c r="E115" s="25" t="s">
        <v>405</v>
      </c>
      <c r="F115" s="27" t="s">
        <v>137</v>
      </c>
      <c r="G115" s="26" t="s">
        <v>284</v>
      </c>
      <c r="H115" s="26" t="s">
        <v>262</v>
      </c>
      <c r="I115">
        <f>VLOOKUP(F115,[2]Flipkey_data_global!E:F,2,0)</f>
        <v>174</v>
      </c>
      <c r="J115">
        <v>171</v>
      </c>
      <c r="K115" s="49">
        <f t="shared" si="4"/>
        <v>3</v>
      </c>
    </row>
    <row r="116" spans="1:11">
      <c r="A116" t="s">
        <v>675</v>
      </c>
      <c r="B116" s="39">
        <v>26</v>
      </c>
      <c r="C116" s="39" t="s">
        <v>674</v>
      </c>
      <c r="D116" s="39">
        <v>2018</v>
      </c>
      <c r="E116" s="25" t="s">
        <v>406</v>
      </c>
      <c r="F116" s="27" t="s">
        <v>67</v>
      </c>
      <c r="G116" s="26" t="s">
        <v>284</v>
      </c>
      <c r="H116" s="26" t="s">
        <v>262</v>
      </c>
      <c r="I116">
        <f>VLOOKUP(F116,[2]Flipkey_data_global!E:F,2,0)</f>
        <v>220</v>
      </c>
      <c r="J116">
        <v>218</v>
      </c>
      <c r="K116" s="49">
        <f t="shared" si="4"/>
        <v>2</v>
      </c>
    </row>
    <row r="117" spans="1:11">
      <c r="A117" t="s">
        <v>675</v>
      </c>
      <c r="B117" s="39">
        <v>26</v>
      </c>
      <c r="C117" s="39" t="s">
        <v>674</v>
      </c>
      <c r="D117" s="39">
        <v>2018</v>
      </c>
      <c r="E117" s="25" t="s">
        <v>407</v>
      </c>
      <c r="F117" s="27" t="s">
        <v>35</v>
      </c>
      <c r="G117" s="26" t="s">
        <v>284</v>
      </c>
      <c r="H117" s="26" t="s">
        <v>262</v>
      </c>
      <c r="I117">
        <f>VLOOKUP(F117,[2]Flipkey_data_global!E:F,2,0)</f>
        <v>57</v>
      </c>
      <c r="J117">
        <v>55</v>
      </c>
      <c r="K117" s="49">
        <f t="shared" si="4"/>
        <v>2</v>
      </c>
    </row>
    <row r="118" spans="1:11">
      <c r="A118" t="s">
        <v>675</v>
      </c>
      <c r="B118" s="39">
        <v>26</v>
      </c>
      <c r="C118" s="39" t="s">
        <v>674</v>
      </c>
      <c r="D118" s="39">
        <v>2018</v>
      </c>
      <c r="E118" s="25" t="s">
        <v>408</v>
      </c>
      <c r="F118" s="27" t="s">
        <v>135</v>
      </c>
      <c r="G118" s="26" t="s">
        <v>284</v>
      </c>
      <c r="H118" s="26" t="s">
        <v>262</v>
      </c>
      <c r="I118">
        <f>VLOOKUP(F118,[2]Flipkey_data_global!E:F,2,0)</f>
        <v>174</v>
      </c>
      <c r="J118">
        <v>171</v>
      </c>
      <c r="K118" s="49">
        <f t="shared" si="4"/>
        <v>3</v>
      </c>
    </row>
    <row r="119" spans="1:11">
      <c r="A119" t="s">
        <v>675</v>
      </c>
      <c r="B119" s="39">
        <v>26</v>
      </c>
      <c r="C119" s="39" t="s">
        <v>674</v>
      </c>
      <c r="D119" s="39">
        <v>2018</v>
      </c>
      <c r="E119" s="25" t="s">
        <v>409</v>
      </c>
      <c r="F119" s="27" t="s">
        <v>16</v>
      </c>
      <c r="G119" s="26" t="s">
        <v>284</v>
      </c>
      <c r="H119" s="26" t="s">
        <v>262</v>
      </c>
      <c r="I119">
        <f>VLOOKUP(F119,[2]Flipkey_data_global!E:F,2,0)</f>
        <v>9</v>
      </c>
      <c r="J119">
        <v>9</v>
      </c>
      <c r="K119" s="49">
        <f t="shared" si="4"/>
        <v>0</v>
      </c>
    </row>
    <row r="120" spans="1:11">
      <c r="A120" t="s">
        <v>675</v>
      </c>
      <c r="B120" s="39">
        <v>26</v>
      </c>
      <c r="C120" s="39" t="s">
        <v>674</v>
      </c>
      <c r="D120" s="39">
        <v>2018</v>
      </c>
      <c r="E120" s="25" t="s">
        <v>410</v>
      </c>
      <c r="F120" s="27" t="s">
        <v>119</v>
      </c>
      <c r="G120" s="26" t="s">
        <v>284</v>
      </c>
      <c r="H120" s="26" t="s">
        <v>262</v>
      </c>
      <c r="I120">
        <f>VLOOKUP(F120,[2]Flipkey_data_global!E:F,2,0)</f>
        <v>4409</v>
      </c>
      <c r="J120">
        <v>3736</v>
      </c>
      <c r="K120" s="49">
        <f t="shared" si="4"/>
        <v>673</v>
      </c>
    </row>
    <row r="121" spans="1:11">
      <c r="A121" t="s">
        <v>675</v>
      </c>
      <c r="B121" s="39">
        <v>26</v>
      </c>
      <c r="C121" s="39" t="s">
        <v>674</v>
      </c>
      <c r="D121" s="39">
        <v>2018</v>
      </c>
      <c r="E121" s="25" t="s">
        <v>411</v>
      </c>
      <c r="F121" s="27" t="s">
        <v>172</v>
      </c>
      <c r="G121" s="26" t="s">
        <v>284</v>
      </c>
      <c r="H121" s="26" t="s">
        <v>262</v>
      </c>
      <c r="I121">
        <f>VLOOKUP(F121,[2]Flipkey_data_global!E:F,2,0)</f>
        <v>247</v>
      </c>
      <c r="J121">
        <v>243</v>
      </c>
      <c r="K121" s="49">
        <f t="shared" si="4"/>
        <v>4</v>
      </c>
    </row>
    <row r="122" spans="1:11">
      <c r="A122" t="s">
        <v>675</v>
      </c>
      <c r="B122" s="39">
        <v>26</v>
      </c>
      <c r="C122" s="39" t="s">
        <v>674</v>
      </c>
      <c r="D122" s="39">
        <v>2018</v>
      </c>
      <c r="E122" s="25" t="s">
        <v>412</v>
      </c>
      <c r="F122" s="27" t="s">
        <v>71</v>
      </c>
      <c r="G122" s="26" t="s">
        <v>284</v>
      </c>
      <c r="H122" s="26" t="s">
        <v>262</v>
      </c>
      <c r="I122">
        <f>VLOOKUP(F122,[2]Flipkey_data_global!E:F,2,0)</f>
        <v>6</v>
      </c>
      <c r="J122">
        <v>6</v>
      </c>
      <c r="K122" s="49">
        <f t="shared" si="4"/>
        <v>0</v>
      </c>
    </row>
    <row r="123" spans="1:11">
      <c r="A123" t="s">
        <v>675</v>
      </c>
      <c r="B123" s="39">
        <v>26</v>
      </c>
      <c r="C123" s="39" t="s">
        <v>674</v>
      </c>
      <c r="D123" s="39">
        <v>2018</v>
      </c>
      <c r="E123" s="25" t="s">
        <v>413</v>
      </c>
      <c r="F123" s="27" t="s">
        <v>20</v>
      </c>
      <c r="G123" s="26" t="s">
        <v>284</v>
      </c>
      <c r="H123" s="26" t="s">
        <v>262</v>
      </c>
      <c r="I123">
        <f>VLOOKUP(F123,[2]Flipkey_data_global!E:F,2,0)</f>
        <v>31</v>
      </c>
      <c r="J123">
        <v>28</v>
      </c>
      <c r="K123" s="49">
        <f t="shared" si="4"/>
        <v>3</v>
      </c>
    </row>
    <row r="124" spans="1:11">
      <c r="A124" t="s">
        <v>675</v>
      </c>
      <c r="B124" s="39">
        <v>26</v>
      </c>
      <c r="C124" s="39" t="s">
        <v>674</v>
      </c>
      <c r="D124" s="39">
        <v>2018</v>
      </c>
      <c r="E124" s="25" t="s">
        <v>414</v>
      </c>
      <c r="F124" s="27" t="s">
        <v>180</v>
      </c>
      <c r="G124" s="26" t="s">
        <v>284</v>
      </c>
      <c r="H124" s="26" t="s">
        <v>262</v>
      </c>
      <c r="I124">
        <f>VLOOKUP(F124,[2]Flipkey_data_global!E:F,2,0)</f>
        <v>41</v>
      </c>
      <c r="J124">
        <v>41</v>
      </c>
      <c r="K124" s="49">
        <f t="shared" si="4"/>
        <v>0</v>
      </c>
    </row>
    <row r="125" spans="1:11">
      <c r="A125" t="s">
        <v>675</v>
      </c>
      <c r="B125" s="39">
        <v>26</v>
      </c>
      <c r="C125" s="39" t="s">
        <v>674</v>
      </c>
      <c r="D125" s="39">
        <v>2018</v>
      </c>
      <c r="E125" s="25" t="s">
        <v>415</v>
      </c>
      <c r="F125" s="27" t="s">
        <v>170</v>
      </c>
      <c r="G125" s="26" t="s">
        <v>284</v>
      </c>
      <c r="H125" s="26" t="s">
        <v>262</v>
      </c>
      <c r="I125">
        <f>VLOOKUP(F125,[2]Flipkey_data_global!E:F,2,0)</f>
        <v>5</v>
      </c>
      <c r="J125">
        <v>6</v>
      </c>
      <c r="K125" s="49">
        <f t="shared" si="4"/>
        <v>-1</v>
      </c>
    </row>
    <row r="126" spans="1:11">
      <c r="A126" t="s">
        <v>675</v>
      </c>
      <c r="B126" s="39">
        <v>26</v>
      </c>
      <c r="C126" s="39" t="s">
        <v>674</v>
      </c>
      <c r="D126" s="39">
        <v>2018</v>
      </c>
      <c r="E126" s="25" t="s">
        <v>416</v>
      </c>
      <c r="F126" s="27" t="s">
        <v>106</v>
      </c>
      <c r="G126" s="26" t="s">
        <v>284</v>
      </c>
      <c r="H126" s="26" t="s">
        <v>262</v>
      </c>
      <c r="I126">
        <f>VLOOKUP(F126,[2]Flipkey_data_global!E:F,2,0)</f>
        <v>370</v>
      </c>
      <c r="J126">
        <v>365</v>
      </c>
      <c r="K126" s="49">
        <f t="shared" si="4"/>
        <v>5</v>
      </c>
    </row>
    <row r="127" spans="1:11">
      <c r="A127" t="s">
        <v>675</v>
      </c>
      <c r="B127" s="39">
        <v>26</v>
      </c>
      <c r="C127" s="39" t="s">
        <v>674</v>
      </c>
      <c r="D127" s="39">
        <v>2018</v>
      </c>
      <c r="E127" s="25" t="s">
        <v>417</v>
      </c>
      <c r="F127" s="27" t="s">
        <v>125</v>
      </c>
      <c r="G127" s="26" t="s">
        <v>284</v>
      </c>
      <c r="H127" s="26" t="s">
        <v>262</v>
      </c>
      <c r="I127" t="str">
        <f>VLOOKUP(F127,[2]Flipkey_data_global!E:F,2,0)</f>
        <v xml:space="preserve"> </v>
      </c>
      <c r="J127" t="s">
        <v>681</v>
      </c>
      <c r="K127" s="49" t="str">
        <f t="shared" si="4"/>
        <v/>
      </c>
    </row>
    <row r="128" spans="1:11">
      <c r="A128" t="s">
        <v>675</v>
      </c>
      <c r="B128" s="39">
        <v>26</v>
      </c>
      <c r="C128" s="39" t="s">
        <v>674</v>
      </c>
      <c r="D128" s="39">
        <v>2018</v>
      </c>
      <c r="E128" s="25" t="s">
        <v>418</v>
      </c>
      <c r="F128" s="27" t="s">
        <v>77</v>
      </c>
      <c r="G128" s="26" t="s">
        <v>284</v>
      </c>
      <c r="H128" s="26" t="s">
        <v>262</v>
      </c>
      <c r="I128">
        <f>VLOOKUP(F128,[2]Flipkey_data_global!E:F,2,0)</f>
        <v>6</v>
      </c>
      <c r="J128">
        <v>6</v>
      </c>
      <c r="K128" s="49">
        <f t="shared" si="4"/>
        <v>0</v>
      </c>
    </row>
    <row r="129" spans="1:11">
      <c r="A129" t="s">
        <v>675</v>
      </c>
      <c r="B129" s="39">
        <v>26</v>
      </c>
      <c r="C129" s="39" t="s">
        <v>674</v>
      </c>
      <c r="D129" s="39">
        <v>2018</v>
      </c>
      <c r="E129" s="25" t="s">
        <v>419</v>
      </c>
      <c r="F129" s="27" t="s">
        <v>43</v>
      </c>
      <c r="G129" s="26" t="s">
        <v>284</v>
      </c>
      <c r="H129" s="26" t="s">
        <v>262</v>
      </c>
      <c r="I129">
        <f>VLOOKUP(F129,[2]Flipkey_data_global!E:F,2,0)</f>
        <v>363</v>
      </c>
      <c r="J129">
        <v>357</v>
      </c>
      <c r="K129" s="49">
        <f t="shared" si="4"/>
        <v>6</v>
      </c>
    </row>
    <row r="130" spans="1:11">
      <c r="A130" t="s">
        <v>675</v>
      </c>
      <c r="B130" s="39">
        <v>26</v>
      </c>
      <c r="C130" s="39" t="s">
        <v>674</v>
      </c>
      <c r="D130" s="39">
        <v>2018</v>
      </c>
      <c r="E130" s="25" t="s">
        <v>420</v>
      </c>
      <c r="F130" s="27" t="s">
        <v>421</v>
      </c>
      <c r="G130" s="26" t="s">
        <v>284</v>
      </c>
      <c r="H130" s="26" t="s">
        <v>262</v>
      </c>
      <c r="I130">
        <f>VLOOKUP(F130,[2]Flipkey_data_global!E:F,2,0)</f>
        <v>1276</v>
      </c>
      <c r="J130">
        <v>1291</v>
      </c>
      <c r="K130" s="49">
        <f t="shared" si="4"/>
        <v>-15</v>
      </c>
    </row>
    <row r="131" spans="1:11">
      <c r="A131" t="s">
        <v>675</v>
      </c>
      <c r="B131" s="39">
        <v>26</v>
      </c>
      <c r="C131" s="39" t="s">
        <v>674</v>
      </c>
      <c r="D131" s="39">
        <v>2018</v>
      </c>
      <c r="E131" s="25" t="s">
        <v>422</v>
      </c>
      <c r="F131" s="27" t="s">
        <v>70</v>
      </c>
      <c r="G131" s="26" t="s">
        <v>284</v>
      </c>
      <c r="H131" s="26" t="s">
        <v>262</v>
      </c>
      <c r="I131">
        <f>VLOOKUP(F131,[2]Flipkey_data_global!E:F,2,0)</f>
        <v>131</v>
      </c>
      <c r="J131">
        <v>132</v>
      </c>
      <c r="K131" s="49">
        <f t="shared" si="4"/>
        <v>-1</v>
      </c>
    </row>
    <row r="132" spans="1:11">
      <c r="A132" t="s">
        <v>675</v>
      </c>
      <c r="B132" s="39">
        <v>26</v>
      </c>
      <c r="C132" s="39" t="s">
        <v>674</v>
      </c>
      <c r="D132" s="39">
        <v>2018</v>
      </c>
      <c r="E132" s="25" t="s">
        <v>423</v>
      </c>
      <c r="F132" s="27" t="s">
        <v>130</v>
      </c>
      <c r="G132" s="26" t="s">
        <v>265</v>
      </c>
      <c r="H132" s="26" t="s">
        <v>258</v>
      </c>
      <c r="I132">
        <f>VLOOKUP(F132,[2]Flipkey_data_global!E:F,2,0)</f>
        <v>12282</v>
      </c>
      <c r="J132">
        <v>11669</v>
      </c>
      <c r="K132" s="49">
        <f t="shared" si="4"/>
        <v>613</v>
      </c>
    </row>
    <row r="133" spans="1:11">
      <c r="A133" t="s">
        <v>675</v>
      </c>
      <c r="B133" s="39">
        <v>26</v>
      </c>
      <c r="C133" s="39" t="s">
        <v>674</v>
      </c>
      <c r="D133" s="39">
        <v>2018</v>
      </c>
      <c r="E133" s="25" t="s">
        <v>424</v>
      </c>
      <c r="F133" s="27" t="s">
        <v>75</v>
      </c>
      <c r="G133" s="26" t="s">
        <v>265</v>
      </c>
      <c r="H133" s="26" t="s">
        <v>258</v>
      </c>
      <c r="I133">
        <f>VLOOKUP(F133,[2]Flipkey_data_global!E:F,2,0)</f>
        <v>234</v>
      </c>
      <c r="J133">
        <v>211</v>
      </c>
      <c r="K133" s="49">
        <f t="shared" si="4"/>
        <v>23</v>
      </c>
    </row>
    <row r="134" spans="1:11">
      <c r="A134" t="s">
        <v>675</v>
      </c>
      <c r="B134" s="39">
        <v>26</v>
      </c>
      <c r="C134" s="39" t="s">
        <v>674</v>
      </c>
      <c r="D134" s="39">
        <v>2018</v>
      </c>
      <c r="E134" s="25" t="s">
        <v>425</v>
      </c>
      <c r="F134" s="27" t="s">
        <v>80</v>
      </c>
      <c r="G134" s="26" t="s">
        <v>265</v>
      </c>
      <c r="H134" s="26" t="s">
        <v>258</v>
      </c>
      <c r="I134">
        <f>VLOOKUP(F134,[2]Flipkey_data_global!E:F,2,0)</f>
        <v>415</v>
      </c>
      <c r="J134">
        <v>431</v>
      </c>
      <c r="K134" s="49">
        <f t="shared" si="4"/>
        <v>-16</v>
      </c>
    </row>
    <row r="135" spans="1:11">
      <c r="A135" t="s">
        <v>675</v>
      </c>
      <c r="B135" s="39">
        <v>26</v>
      </c>
      <c r="C135" s="39" t="s">
        <v>674</v>
      </c>
      <c r="D135" s="39">
        <v>2018</v>
      </c>
      <c r="E135" s="25" t="s">
        <v>426</v>
      </c>
      <c r="F135" s="27" t="s">
        <v>175</v>
      </c>
      <c r="G135" s="26" t="s">
        <v>265</v>
      </c>
      <c r="H135" s="26" t="s">
        <v>258</v>
      </c>
      <c r="I135">
        <f>VLOOKUP(F135,[2]Flipkey_data_global!E:F,2,0)</f>
        <v>76</v>
      </c>
      <c r="J135">
        <v>85</v>
      </c>
      <c r="K135" s="49">
        <f t="shared" si="4"/>
        <v>-9</v>
      </c>
    </row>
    <row r="136" spans="1:11">
      <c r="A136" t="s">
        <v>675</v>
      </c>
      <c r="B136" s="39">
        <v>26</v>
      </c>
      <c r="C136" s="39" t="s">
        <v>674</v>
      </c>
      <c r="D136" s="39">
        <v>2018</v>
      </c>
      <c r="E136" s="25" t="s">
        <v>427</v>
      </c>
      <c r="F136" s="27" t="s">
        <v>138</v>
      </c>
      <c r="G136" s="26" t="s">
        <v>265</v>
      </c>
      <c r="H136" s="26" t="s">
        <v>258</v>
      </c>
      <c r="I136">
        <f>VLOOKUP(F136,[2]Flipkey_data_global!E:F,2,0)</f>
        <v>397</v>
      </c>
      <c r="J136">
        <v>380</v>
      </c>
      <c r="K136" s="49">
        <f t="shared" si="4"/>
        <v>17</v>
      </c>
    </row>
    <row r="137" spans="1:11">
      <c r="A137" t="s">
        <v>675</v>
      </c>
      <c r="B137" s="39">
        <v>26</v>
      </c>
      <c r="C137" s="39" t="s">
        <v>674</v>
      </c>
      <c r="D137" s="39">
        <v>2018</v>
      </c>
      <c r="E137" s="25" t="s">
        <v>428</v>
      </c>
      <c r="F137" s="27" t="s">
        <v>41</v>
      </c>
      <c r="G137" s="26" t="s">
        <v>265</v>
      </c>
      <c r="H137" s="26" t="s">
        <v>258</v>
      </c>
      <c r="I137">
        <f>VLOOKUP(F137,[2]Flipkey_data_global!E:F,2,0)</f>
        <v>3850</v>
      </c>
      <c r="J137">
        <v>3776</v>
      </c>
      <c r="K137" s="49">
        <f t="shared" si="4"/>
        <v>74</v>
      </c>
    </row>
    <row r="138" spans="1:11">
      <c r="A138" t="s">
        <v>675</v>
      </c>
      <c r="B138" s="39">
        <v>26</v>
      </c>
      <c r="C138" s="39" t="s">
        <v>674</v>
      </c>
      <c r="D138" s="39">
        <v>2018</v>
      </c>
      <c r="E138" s="25" t="s">
        <v>429</v>
      </c>
      <c r="F138" s="27" t="s">
        <v>146</v>
      </c>
      <c r="G138" s="26" t="s">
        <v>265</v>
      </c>
      <c r="H138" s="26" t="s">
        <v>258</v>
      </c>
      <c r="I138">
        <f>VLOOKUP(F138,[2]Flipkey_data_global!E:F,2,0)</f>
        <v>2827</v>
      </c>
      <c r="J138">
        <v>2495</v>
      </c>
      <c r="K138" s="49">
        <f t="shared" si="4"/>
        <v>332</v>
      </c>
    </row>
    <row r="139" spans="1:11">
      <c r="A139" t="s">
        <v>675</v>
      </c>
      <c r="B139" s="39">
        <v>26</v>
      </c>
      <c r="C139" s="39" t="s">
        <v>674</v>
      </c>
      <c r="D139" s="39">
        <v>2018</v>
      </c>
      <c r="E139" s="25" t="s">
        <v>430</v>
      </c>
      <c r="F139" s="27" t="s">
        <v>30</v>
      </c>
      <c r="G139" s="26" t="s">
        <v>265</v>
      </c>
      <c r="H139" s="26" t="s">
        <v>258</v>
      </c>
      <c r="I139">
        <f>VLOOKUP(F139,[2]Flipkey_data_global!E:F,2,0)</f>
        <v>820</v>
      </c>
      <c r="J139">
        <v>811</v>
      </c>
      <c r="K139" s="49">
        <f t="shared" ref="K139:K202" si="5">IF(AND(ISNUMBER(I139),(J139)),I139-J139,"")</f>
        <v>9</v>
      </c>
    </row>
    <row r="140" spans="1:11">
      <c r="A140" t="s">
        <v>675</v>
      </c>
      <c r="B140" s="39">
        <v>26</v>
      </c>
      <c r="C140" s="39" t="s">
        <v>674</v>
      </c>
      <c r="D140" s="39">
        <v>2018</v>
      </c>
      <c r="E140" s="25" t="s">
        <v>355</v>
      </c>
      <c r="F140" s="27" t="s">
        <v>301</v>
      </c>
      <c r="G140" s="26" t="s">
        <v>264</v>
      </c>
      <c r="H140" s="26" t="s">
        <v>258</v>
      </c>
      <c r="I140">
        <f>VLOOKUP(F140,[2]Flipkey_data_global!E:F,2,0)</f>
        <v>159429</v>
      </c>
      <c r="J140">
        <v>153839</v>
      </c>
      <c r="K140" s="49">
        <f t="shared" si="5"/>
        <v>5590</v>
      </c>
    </row>
    <row r="141" spans="1:11">
      <c r="A141" t="s">
        <v>675</v>
      </c>
      <c r="B141" s="39">
        <v>26</v>
      </c>
      <c r="C141" s="39" t="s">
        <v>674</v>
      </c>
      <c r="D141" s="39">
        <v>2018</v>
      </c>
      <c r="E141" s="25" t="s">
        <v>431</v>
      </c>
      <c r="F141" s="27" t="s">
        <v>31</v>
      </c>
      <c r="G141" s="26" t="s">
        <v>264</v>
      </c>
      <c r="H141" s="26" t="s">
        <v>258</v>
      </c>
      <c r="I141">
        <f>VLOOKUP(F141,[2]Flipkey_data_global!E:F,2,0)</f>
        <v>9820</v>
      </c>
      <c r="J141">
        <v>9397</v>
      </c>
      <c r="K141" s="49">
        <f t="shared" si="5"/>
        <v>423</v>
      </c>
    </row>
    <row r="142" spans="1:11">
      <c r="A142" t="s">
        <v>675</v>
      </c>
      <c r="B142" s="39">
        <v>26</v>
      </c>
      <c r="C142" s="39" t="s">
        <v>674</v>
      </c>
      <c r="D142" s="39">
        <v>2018</v>
      </c>
      <c r="E142" s="25" t="s">
        <v>432</v>
      </c>
      <c r="F142" s="27" t="s">
        <v>22</v>
      </c>
      <c r="G142" s="26" t="s">
        <v>264</v>
      </c>
      <c r="H142" s="26" t="s">
        <v>258</v>
      </c>
      <c r="I142">
        <f>VLOOKUP(F142,[2]Flipkey_data_global!E:F,2,0)</f>
        <v>58</v>
      </c>
      <c r="J142">
        <v>64</v>
      </c>
      <c r="K142" s="49">
        <f t="shared" si="5"/>
        <v>-6</v>
      </c>
    </row>
    <row r="143" spans="1:11">
      <c r="A143" t="s">
        <v>675</v>
      </c>
      <c r="B143" s="39">
        <v>26</v>
      </c>
      <c r="C143" s="39" t="s">
        <v>674</v>
      </c>
      <c r="D143" s="39">
        <v>2018</v>
      </c>
      <c r="E143" s="25" t="s">
        <v>433</v>
      </c>
      <c r="F143" s="27" t="s">
        <v>69</v>
      </c>
      <c r="G143" s="26" t="s">
        <v>264</v>
      </c>
      <c r="H143" s="26" t="s">
        <v>258</v>
      </c>
      <c r="I143">
        <f>VLOOKUP(F143,[2]Flipkey_data_global!E:F,2,0)</f>
        <v>1</v>
      </c>
      <c r="J143">
        <v>161</v>
      </c>
      <c r="K143" s="49">
        <f t="shared" si="5"/>
        <v>-160</v>
      </c>
    </row>
    <row r="144" spans="1:11">
      <c r="A144" t="s">
        <v>675</v>
      </c>
      <c r="B144" s="39">
        <v>26</v>
      </c>
      <c r="C144" s="39" t="s">
        <v>674</v>
      </c>
      <c r="D144" s="39">
        <v>2018</v>
      </c>
      <c r="E144" s="25" t="s">
        <v>434</v>
      </c>
      <c r="F144" s="27" t="s">
        <v>435</v>
      </c>
      <c r="G144" s="26" t="s">
        <v>264</v>
      </c>
      <c r="H144" s="26" t="s">
        <v>258</v>
      </c>
      <c r="I144">
        <f>VLOOKUP(F144,[2]Flipkey_data_global!E:F,2,0)</f>
        <v>6</v>
      </c>
      <c r="J144">
        <v>6</v>
      </c>
      <c r="K144" s="49">
        <f t="shared" si="5"/>
        <v>0</v>
      </c>
    </row>
    <row r="145" spans="1:11">
      <c r="A145" t="s">
        <v>675</v>
      </c>
      <c r="B145" s="39">
        <v>26</v>
      </c>
      <c r="C145" s="39" t="s">
        <v>674</v>
      </c>
      <c r="D145" s="39">
        <v>2018</v>
      </c>
      <c r="E145" s="25" t="s">
        <v>436</v>
      </c>
      <c r="F145" s="27" t="s">
        <v>25</v>
      </c>
      <c r="G145" s="26" t="s">
        <v>266</v>
      </c>
      <c r="H145" s="26" t="s">
        <v>258</v>
      </c>
      <c r="I145">
        <f>VLOOKUP(F145,[2]Flipkey_data_global!E:F,2,0)</f>
        <v>6943</v>
      </c>
      <c r="J145">
        <v>6939</v>
      </c>
      <c r="K145" s="49">
        <f t="shared" si="5"/>
        <v>4</v>
      </c>
    </row>
    <row r="146" spans="1:11">
      <c r="A146" t="s">
        <v>675</v>
      </c>
      <c r="B146" s="39">
        <v>26</v>
      </c>
      <c r="C146" s="39" t="s">
        <v>674</v>
      </c>
      <c r="D146" s="39">
        <v>2018</v>
      </c>
      <c r="E146" s="25" t="s">
        <v>437</v>
      </c>
      <c r="F146" s="27" t="s">
        <v>40</v>
      </c>
      <c r="G146" s="26" t="s">
        <v>266</v>
      </c>
      <c r="H146" s="26" t="s">
        <v>258</v>
      </c>
      <c r="I146">
        <f>VLOOKUP(F146,[2]Flipkey_data_global!E:F,2,0)</f>
        <v>1434</v>
      </c>
      <c r="J146">
        <v>1477</v>
      </c>
      <c r="K146" s="49">
        <f t="shared" si="5"/>
        <v>-43</v>
      </c>
    </row>
    <row r="147" spans="1:11">
      <c r="A147" t="s">
        <v>675</v>
      </c>
      <c r="B147" s="39">
        <v>26</v>
      </c>
      <c r="C147" s="39" t="s">
        <v>674</v>
      </c>
      <c r="D147" s="39">
        <v>2018</v>
      </c>
      <c r="E147" s="25" t="s">
        <v>438</v>
      </c>
      <c r="F147" s="27" t="s">
        <v>352</v>
      </c>
      <c r="G147" s="26" t="s">
        <v>266</v>
      </c>
      <c r="H147" s="26" t="s">
        <v>258</v>
      </c>
      <c r="I147">
        <f>VLOOKUP(F147,[2]Flipkey_data_global!E:F,2,0)</f>
        <v>939</v>
      </c>
      <c r="J147">
        <v>1008</v>
      </c>
      <c r="K147" s="49">
        <f t="shared" si="5"/>
        <v>-69</v>
      </c>
    </row>
    <row r="148" spans="1:11">
      <c r="A148" t="s">
        <v>675</v>
      </c>
      <c r="B148" s="39">
        <v>26</v>
      </c>
      <c r="C148" s="39" t="s">
        <v>674</v>
      </c>
      <c r="D148" s="39">
        <v>2018</v>
      </c>
      <c r="E148" s="25" t="s">
        <v>439</v>
      </c>
      <c r="F148" s="27" t="s">
        <v>147</v>
      </c>
      <c r="G148" s="26" t="s">
        <v>266</v>
      </c>
      <c r="H148" s="26" t="s">
        <v>258</v>
      </c>
      <c r="I148">
        <f>VLOOKUP(F148,[2]Flipkey_data_global!E:F,2,0)</f>
        <v>3033</v>
      </c>
      <c r="J148">
        <v>2908</v>
      </c>
      <c r="K148" s="49">
        <f t="shared" si="5"/>
        <v>125</v>
      </c>
    </row>
    <row r="149" spans="1:11">
      <c r="A149" t="s">
        <v>675</v>
      </c>
      <c r="B149" s="39">
        <v>26</v>
      </c>
      <c r="C149" s="39" t="s">
        <v>674</v>
      </c>
      <c r="D149" s="39">
        <v>2018</v>
      </c>
      <c r="E149" s="25" t="s">
        <v>440</v>
      </c>
      <c r="F149" s="27" t="s">
        <v>195</v>
      </c>
      <c r="G149" s="26" t="s">
        <v>266</v>
      </c>
      <c r="H149" s="26" t="s">
        <v>258</v>
      </c>
      <c r="I149">
        <f>VLOOKUP(F149,[2]Flipkey_data_global!E:F,2,0)</f>
        <v>56</v>
      </c>
      <c r="J149">
        <v>57</v>
      </c>
      <c r="K149" s="49">
        <f t="shared" si="5"/>
        <v>-1</v>
      </c>
    </row>
    <row r="150" spans="1:11">
      <c r="A150" t="s">
        <v>675</v>
      </c>
      <c r="B150" s="39">
        <v>26</v>
      </c>
      <c r="C150" s="39" t="s">
        <v>674</v>
      </c>
      <c r="D150" s="39">
        <v>2018</v>
      </c>
      <c r="E150" s="25" t="s">
        <v>441</v>
      </c>
      <c r="F150" s="27" t="s">
        <v>37</v>
      </c>
      <c r="G150" s="26" t="s">
        <v>266</v>
      </c>
      <c r="H150" s="26" t="s">
        <v>258</v>
      </c>
      <c r="I150">
        <f>VLOOKUP(F150,[2]Flipkey_data_global!E:F,2,0)</f>
        <v>689</v>
      </c>
      <c r="J150">
        <v>688</v>
      </c>
      <c r="K150" s="49">
        <f t="shared" si="5"/>
        <v>1</v>
      </c>
    </row>
    <row r="151" spans="1:11">
      <c r="A151" t="s">
        <v>675</v>
      </c>
      <c r="B151" s="39">
        <v>26</v>
      </c>
      <c r="C151" s="39" t="s">
        <v>674</v>
      </c>
      <c r="D151" s="39">
        <v>2018</v>
      </c>
      <c r="E151" s="25" t="s">
        <v>442</v>
      </c>
      <c r="F151" s="27" t="s">
        <v>51</v>
      </c>
      <c r="G151" s="26" t="s">
        <v>266</v>
      </c>
      <c r="H151" s="26" t="s">
        <v>258</v>
      </c>
      <c r="I151">
        <f>VLOOKUP(F151,[2]Flipkey_data_global!E:F,2,0)</f>
        <v>681</v>
      </c>
      <c r="J151">
        <v>678</v>
      </c>
      <c r="K151" s="49">
        <f t="shared" si="5"/>
        <v>3</v>
      </c>
    </row>
    <row r="152" spans="1:11">
      <c r="A152" t="s">
        <v>675</v>
      </c>
      <c r="B152" s="39">
        <v>26</v>
      </c>
      <c r="C152" s="39" t="s">
        <v>674</v>
      </c>
      <c r="D152" s="39">
        <v>2018</v>
      </c>
      <c r="E152" s="25" t="s">
        <v>443</v>
      </c>
      <c r="F152" s="27" t="s">
        <v>24</v>
      </c>
      <c r="G152" s="26" t="s">
        <v>266</v>
      </c>
      <c r="H152" s="26" t="s">
        <v>258</v>
      </c>
      <c r="I152">
        <f>VLOOKUP(F152,[2]Flipkey_data_global!E:F,2,0)</f>
        <v>37</v>
      </c>
      <c r="J152">
        <v>38</v>
      </c>
      <c r="K152" s="49">
        <f t="shared" si="5"/>
        <v>-1</v>
      </c>
    </row>
    <row r="153" spans="1:11">
      <c r="A153" t="s">
        <v>675</v>
      </c>
      <c r="B153" s="39">
        <v>26</v>
      </c>
      <c r="C153" s="39" t="s">
        <v>674</v>
      </c>
      <c r="D153" s="39">
        <v>2018</v>
      </c>
      <c r="E153" s="25" t="s">
        <v>444</v>
      </c>
      <c r="F153" s="27" t="s">
        <v>156</v>
      </c>
      <c r="G153" s="26" t="s">
        <v>266</v>
      </c>
      <c r="H153" s="26" t="s">
        <v>258</v>
      </c>
      <c r="I153">
        <f>VLOOKUP(F153,[2]Flipkey_data_global!E:F,2,0)</f>
        <v>6</v>
      </c>
      <c r="J153">
        <v>6</v>
      </c>
      <c r="K153" s="49">
        <f t="shared" si="5"/>
        <v>0</v>
      </c>
    </row>
    <row r="154" spans="1:11">
      <c r="A154" t="s">
        <v>675</v>
      </c>
      <c r="B154" s="39">
        <v>26</v>
      </c>
      <c r="C154" s="39" t="s">
        <v>674</v>
      </c>
      <c r="D154" s="39">
        <v>2018</v>
      </c>
      <c r="E154" s="25" t="s">
        <v>445</v>
      </c>
      <c r="F154" s="27" t="s">
        <v>192</v>
      </c>
      <c r="G154" s="26" t="s">
        <v>266</v>
      </c>
      <c r="H154" s="26" t="s">
        <v>258</v>
      </c>
      <c r="I154">
        <f>VLOOKUP(F154,[2]Flipkey_data_global!E:F,2,0)</f>
        <v>303</v>
      </c>
      <c r="J154">
        <v>361</v>
      </c>
      <c r="K154" s="49">
        <f t="shared" si="5"/>
        <v>-58</v>
      </c>
    </row>
    <row r="155" spans="1:11">
      <c r="A155" t="s">
        <v>675</v>
      </c>
      <c r="B155" s="39">
        <v>26</v>
      </c>
      <c r="C155" s="39" t="s">
        <v>674</v>
      </c>
      <c r="D155" s="39">
        <v>2018</v>
      </c>
      <c r="E155" s="25" t="s">
        <v>446</v>
      </c>
      <c r="F155" s="27" t="s">
        <v>78</v>
      </c>
      <c r="G155" s="26" t="s">
        <v>266</v>
      </c>
      <c r="H155" s="26" t="s">
        <v>258</v>
      </c>
      <c r="I155">
        <f>VLOOKUP(F155,[2]Flipkey_data_global!E:F,2,0)</f>
        <v>25</v>
      </c>
      <c r="J155">
        <v>24</v>
      </c>
      <c r="K155" s="49">
        <f t="shared" si="5"/>
        <v>1</v>
      </c>
    </row>
    <row r="156" spans="1:11">
      <c r="A156" t="s">
        <v>675</v>
      </c>
      <c r="B156" s="39">
        <v>26</v>
      </c>
      <c r="C156" s="39" t="s">
        <v>674</v>
      </c>
      <c r="D156" s="39">
        <v>2018</v>
      </c>
      <c r="E156" s="25" t="s">
        <v>447</v>
      </c>
      <c r="F156" s="27" t="s">
        <v>174</v>
      </c>
      <c r="G156" s="26" t="s">
        <v>266</v>
      </c>
      <c r="H156" s="26" t="s">
        <v>258</v>
      </c>
      <c r="I156">
        <f>VLOOKUP(F156,[2]Flipkey_data_global!E:F,2,0)</f>
        <v>26</v>
      </c>
      <c r="J156">
        <v>26</v>
      </c>
      <c r="K156" s="49">
        <f t="shared" si="5"/>
        <v>0</v>
      </c>
    </row>
    <row r="157" spans="1:11">
      <c r="A157" t="s">
        <v>675</v>
      </c>
      <c r="B157" s="39">
        <v>26</v>
      </c>
      <c r="C157" s="39" t="s">
        <v>674</v>
      </c>
      <c r="D157" s="39">
        <v>2018</v>
      </c>
      <c r="E157" s="25" t="s">
        <v>448</v>
      </c>
      <c r="F157" s="27" t="s">
        <v>66</v>
      </c>
      <c r="G157" s="26" t="s">
        <v>266</v>
      </c>
      <c r="H157" s="26" t="s">
        <v>258</v>
      </c>
      <c r="I157">
        <f>VLOOKUP(F157,[2]Flipkey_data_global!E:F,2,0)</f>
        <v>33</v>
      </c>
      <c r="J157">
        <v>32</v>
      </c>
      <c r="K157" s="49">
        <f t="shared" si="5"/>
        <v>1</v>
      </c>
    </row>
    <row r="158" spans="1:11">
      <c r="A158" t="s">
        <v>675</v>
      </c>
      <c r="B158" s="39">
        <v>26</v>
      </c>
      <c r="C158" s="39" t="s">
        <v>674</v>
      </c>
      <c r="D158" s="39">
        <v>2018</v>
      </c>
      <c r="E158" s="25" t="s">
        <v>449</v>
      </c>
      <c r="F158" s="27" t="s">
        <v>450</v>
      </c>
      <c r="G158" s="26" t="s">
        <v>266</v>
      </c>
      <c r="H158" s="26" t="s">
        <v>258</v>
      </c>
      <c r="I158">
        <f>VLOOKUP(F158,[2]Flipkey_data_global!E:F,2,0)</f>
        <v>707</v>
      </c>
      <c r="J158">
        <v>690</v>
      </c>
      <c r="K158" s="49">
        <f t="shared" si="5"/>
        <v>17</v>
      </c>
    </row>
    <row r="159" spans="1:11">
      <c r="A159" t="s">
        <v>675</v>
      </c>
      <c r="B159" s="39">
        <v>26</v>
      </c>
      <c r="C159" s="39" t="s">
        <v>674</v>
      </c>
      <c r="D159" s="39">
        <v>2018</v>
      </c>
      <c r="E159" s="25" t="s">
        <v>451</v>
      </c>
      <c r="F159" s="27" t="s">
        <v>42</v>
      </c>
      <c r="G159" s="26" t="s">
        <v>267</v>
      </c>
      <c r="H159" s="26" t="s">
        <v>258</v>
      </c>
      <c r="I159">
        <f>VLOOKUP(F159,[2]Flipkey_data_global!E:F,2,0)</f>
        <v>14</v>
      </c>
      <c r="J159">
        <v>387</v>
      </c>
      <c r="K159" s="49">
        <f t="shared" si="5"/>
        <v>-373</v>
      </c>
    </row>
    <row r="160" spans="1:11">
      <c r="A160" t="s">
        <v>675</v>
      </c>
      <c r="B160" s="39">
        <v>26</v>
      </c>
      <c r="C160" s="39" t="s">
        <v>674</v>
      </c>
      <c r="D160" s="39">
        <v>2018</v>
      </c>
      <c r="E160" s="25" t="s">
        <v>452</v>
      </c>
      <c r="F160" s="27" t="s">
        <v>82</v>
      </c>
      <c r="G160" s="26" t="s">
        <v>267</v>
      </c>
      <c r="H160" s="26" t="s">
        <v>258</v>
      </c>
      <c r="I160">
        <f>VLOOKUP(F160,[2]Flipkey_data_global!E:F,2,0)</f>
        <v>53</v>
      </c>
      <c r="J160">
        <v>53</v>
      </c>
      <c r="K160" s="49">
        <f t="shared" si="5"/>
        <v>0</v>
      </c>
    </row>
    <row r="161" spans="1:11">
      <c r="A161" t="s">
        <v>675</v>
      </c>
      <c r="B161" s="39">
        <v>26</v>
      </c>
      <c r="C161" s="39" t="s">
        <v>674</v>
      </c>
      <c r="D161" s="39">
        <v>2018</v>
      </c>
      <c r="E161" s="25" t="s">
        <v>453</v>
      </c>
      <c r="F161" s="27" t="s">
        <v>49</v>
      </c>
      <c r="G161" s="26" t="s">
        <v>267</v>
      </c>
      <c r="H161" s="26" t="s">
        <v>258</v>
      </c>
      <c r="I161">
        <f>VLOOKUP(F161,[2]Flipkey_data_global!E:F,2,0)</f>
        <v>3543</v>
      </c>
      <c r="J161">
        <v>3441</v>
      </c>
      <c r="K161" s="49">
        <f t="shared" si="5"/>
        <v>102</v>
      </c>
    </row>
    <row r="162" spans="1:11">
      <c r="A162" t="s">
        <v>675</v>
      </c>
      <c r="B162" s="39">
        <v>26</v>
      </c>
      <c r="C162" s="39" t="s">
        <v>674</v>
      </c>
      <c r="D162" s="39">
        <v>2018</v>
      </c>
      <c r="E162" s="25" t="s">
        <v>454</v>
      </c>
      <c r="F162" s="27" t="s">
        <v>153</v>
      </c>
      <c r="G162" s="26" t="s">
        <v>267</v>
      </c>
      <c r="H162" s="26" t="s">
        <v>258</v>
      </c>
      <c r="I162">
        <f>VLOOKUP(F162,[2]Flipkey_data_global!E:F,2,0)</f>
        <v>1731</v>
      </c>
      <c r="J162">
        <v>1721</v>
      </c>
      <c r="K162" s="49">
        <f t="shared" si="5"/>
        <v>10</v>
      </c>
    </row>
    <row r="163" spans="1:11">
      <c r="A163" t="s">
        <v>675</v>
      </c>
      <c r="B163" s="39">
        <v>26</v>
      </c>
      <c r="C163" s="39" t="s">
        <v>674</v>
      </c>
      <c r="D163" s="39">
        <v>2018</v>
      </c>
      <c r="E163" s="25" t="s">
        <v>455</v>
      </c>
      <c r="F163" s="27" t="s">
        <v>91</v>
      </c>
      <c r="G163" s="26" t="s">
        <v>267</v>
      </c>
      <c r="H163" s="26" t="s">
        <v>258</v>
      </c>
      <c r="I163">
        <f>VLOOKUP(F163,[2]Flipkey_data_global!E:F,2,0)</f>
        <v>2500</v>
      </c>
      <c r="J163">
        <v>2323</v>
      </c>
      <c r="K163" s="49">
        <f t="shared" si="5"/>
        <v>177</v>
      </c>
    </row>
    <row r="164" spans="1:11">
      <c r="A164" t="s">
        <v>675</v>
      </c>
      <c r="B164" s="39">
        <v>26</v>
      </c>
      <c r="C164" s="39" t="s">
        <v>674</v>
      </c>
      <c r="D164" s="39">
        <v>2018</v>
      </c>
      <c r="E164" s="25" t="s">
        <v>456</v>
      </c>
      <c r="F164" s="27" t="s">
        <v>457</v>
      </c>
      <c r="G164" s="26" t="s">
        <v>267</v>
      </c>
      <c r="H164" s="26" t="s">
        <v>258</v>
      </c>
      <c r="I164">
        <f>VLOOKUP(F164,[2]Flipkey_data_global!E:F,2,0)</f>
        <v>351</v>
      </c>
      <c r="J164">
        <v>335</v>
      </c>
      <c r="K164" s="49">
        <f t="shared" si="5"/>
        <v>16</v>
      </c>
    </row>
    <row r="165" spans="1:11">
      <c r="A165" t="s">
        <v>675</v>
      </c>
      <c r="B165" s="39">
        <v>26</v>
      </c>
      <c r="C165" s="39" t="s">
        <v>674</v>
      </c>
      <c r="D165" s="39">
        <v>2018</v>
      </c>
      <c r="E165" s="25" t="s">
        <v>458</v>
      </c>
      <c r="F165" s="27" t="s">
        <v>72</v>
      </c>
      <c r="G165" s="26" t="s">
        <v>267</v>
      </c>
      <c r="H165" s="26" t="s">
        <v>258</v>
      </c>
      <c r="I165">
        <f>VLOOKUP(F165,[2]Flipkey_data_global!E:F,2,0)</f>
        <v>1182</v>
      </c>
      <c r="J165">
        <v>1149</v>
      </c>
      <c r="K165" s="49">
        <f t="shared" si="5"/>
        <v>33</v>
      </c>
    </row>
    <row r="166" spans="1:11">
      <c r="A166" t="s">
        <v>675</v>
      </c>
      <c r="B166" s="39">
        <v>26</v>
      </c>
      <c r="C166" s="39" t="s">
        <v>674</v>
      </c>
      <c r="D166" s="39">
        <v>2018</v>
      </c>
      <c r="E166" s="25" t="s">
        <v>459</v>
      </c>
      <c r="F166" s="27" t="s">
        <v>26</v>
      </c>
      <c r="G166" s="26" t="s">
        <v>267</v>
      </c>
      <c r="H166" s="26" t="s">
        <v>258</v>
      </c>
      <c r="I166">
        <f>VLOOKUP(F166,[2]Flipkey_data_global!E:F,2,0)</f>
        <v>924</v>
      </c>
      <c r="J166">
        <v>945</v>
      </c>
      <c r="K166" s="49">
        <f t="shared" si="5"/>
        <v>-21</v>
      </c>
    </row>
    <row r="167" spans="1:11">
      <c r="A167" t="s">
        <v>675</v>
      </c>
      <c r="B167" s="39">
        <v>26</v>
      </c>
      <c r="C167" s="39" t="s">
        <v>674</v>
      </c>
      <c r="D167" s="39">
        <v>2018</v>
      </c>
      <c r="E167" s="25" t="s">
        <v>460</v>
      </c>
      <c r="F167" s="27" t="s">
        <v>124</v>
      </c>
      <c r="G167" s="26" t="s">
        <v>267</v>
      </c>
      <c r="H167" s="26" t="s">
        <v>258</v>
      </c>
      <c r="I167">
        <f>VLOOKUP(F167,[2]Flipkey_data_global!E:F,2,0)</f>
        <v>643</v>
      </c>
      <c r="J167">
        <v>627</v>
      </c>
      <c r="K167" s="49">
        <f t="shared" si="5"/>
        <v>16</v>
      </c>
    </row>
    <row r="168" spans="1:11">
      <c r="A168" t="s">
        <v>675</v>
      </c>
      <c r="B168" s="39">
        <v>26</v>
      </c>
      <c r="C168" s="39" t="s">
        <v>674</v>
      </c>
      <c r="D168" s="39">
        <v>2018</v>
      </c>
      <c r="E168" s="25" t="s">
        <v>461</v>
      </c>
      <c r="F168" s="27" t="s">
        <v>13</v>
      </c>
      <c r="G168" s="26" t="s">
        <v>267</v>
      </c>
      <c r="H168" s="26" t="s">
        <v>258</v>
      </c>
      <c r="I168">
        <f>VLOOKUP(F168,[2]Flipkey_data_global!E:F,2,0)</f>
        <v>1834</v>
      </c>
      <c r="J168">
        <v>1956</v>
      </c>
      <c r="K168" s="49">
        <f t="shared" si="5"/>
        <v>-122</v>
      </c>
    </row>
    <row r="169" spans="1:11">
      <c r="A169" t="s">
        <v>675</v>
      </c>
      <c r="B169" s="39">
        <v>26</v>
      </c>
      <c r="C169" s="39" t="s">
        <v>674</v>
      </c>
      <c r="D169" s="39">
        <v>2018</v>
      </c>
      <c r="E169" s="25" t="s">
        <v>462</v>
      </c>
      <c r="F169" s="27" t="s">
        <v>103</v>
      </c>
      <c r="G169" s="26" t="s">
        <v>267</v>
      </c>
      <c r="H169" s="26" t="s">
        <v>258</v>
      </c>
      <c r="I169">
        <f>VLOOKUP(F169,[2]Flipkey_data_global!E:F,2,0)</f>
        <v>4155</v>
      </c>
      <c r="J169">
        <v>4301</v>
      </c>
      <c r="K169" s="49">
        <f t="shared" si="5"/>
        <v>-146</v>
      </c>
    </row>
    <row r="170" spans="1:11">
      <c r="A170" t="s">
        <v>675</v>
      </c>
      <c r="B170" s="39">
        <v>26</v>
      </c>
      <c r="C170" s="39" t="s">
        <v>674</v>
      </c>
      <c r="D170" s="39">
        <v>2018</v>
      </c>
      <c r="E170" s="25" t="s">
        <v>463</v>
      </c>
      <c r="F170" s="27" t="s">
        <v>464</v>
      </c>
      <c r="G170" s="26" t="s">
        <v>267</v>
      </c>
      <c r="H170" s="26" t="s">
        <v>258</v>
      </c>
      <c r="I170">
        <f>VLOOKUP(F170,[2]Flipkey_data_global!E:F,2,0)</f>
        <v>377</v>
      </c>
      <c r="J170">
        <v>368</v>
      </c>
      <c r="K170" s="49">
        <f t="shared" si="5"/>
        <v>9</v>
      </c>
    </row>
    <row r="171" spans="1:11">
      <c r="A171" t="s">
        <v>675</v>
      </c>
      <c r="B171" s="39">
        <v>26</v>
      </c>
      <c r="C171" s="39" t="s">
        <v>674</v>
      </c>
      <c r="D171" s="39">
        <v>2018</v>
      </c>
      <c r="E171" s="25" t="s">
        <v>465</v>
      </c>
      <c r="F171" s="27" t="s">
        <v>194</v>
      </c>
      <c r="G171" s="26" t="s">
        <v>267</v>
      </c>
      <c r="H171" s="26" t="s">
        <v>258</v>
      </c>
      <c r="I171">
        <f>VLOOKUP(F171,[2]Flipkey_data_global!E:F,2,0)</f>
        <v>310</v>
      </c>
      <c r="J171">
        <v>307</v>
      </c>
      <c r="K171" s="49">
        <f t="shared" si="5"/>
        <v>3</v>
      </c>
    </row>
    <row r="172" spans="1:11">
      <c r="A172" t="s">
        <v>675</v>
      </c>
      <c r="B172" s="39">
        <v>26</v>
      </c>
      <c r="C172" s="39" t="s">
        <v>674</v>
      </c>
      <c r="D172" s="39">
        <v>2018</v>
      </c>
      <c r="E172" s="25" t="s">
        <v>466</v>
      </c>
      <c r="F172" s="27" t="s">
        <v>64</v>
      </c>
      <c r="G172" s="26" t="s">
        <v>267</v>
      </c>
      <c r="H172" s="26" t="s">
        <v>258</v>
      </c>
      <c r="I172">
        <f>VLOOKUP(F172,[2]Flipkey_data_global!E:F,2,0)</f>
        <v>236</v>
      </c>
      <c r="J172">
        <v>136</v>
      </c>
      <c r="K172" s="49">
        <f t="shared" si="5"/>
        <v>100</v>
      </c>
    </row>
    <row r="173" spans="1:11">
      <c r="A173" t="s">
        <v>675</v>
      </c>
      <c r="B173" s="39">
        <v>26</v>
      </c>
      <c r="C173" s="39" t="s">
        <v>674</v>
      </c>
      <c r="D173" s="39">
        <v>2018</v>
      </c>
      <c r="E173" s="25" t="s">
        <v>467</v>
      </c>
      <c r="F173" s="27" t="s">
        <v>356</v>
      </c>
      <c r="G173" s="26" t="s">
        <v>267</v>
      </c>
      <c r="H173" s="26" t="s">
        <v>258</v>
      </c>
      <c r="I173">
        <f>VLOOKUP(F173,[2]Flipkey_data_global!E:F,2,0)</f>
        <v>24371</v>
      </c>
      <c r="J173">
        <v>23025</v>
      </c>
      <c r="K173" s="49">
        <f t="shared" si="5"/>
        <v>1346</v>
      </c>
    </row>
    <row r="174" spans="1:11">
      <c r="A174" t="s">
        <v>675</v>
      </c>
      <c r="B174" s="39">
        <v>26</v>
      </c>
      <c r="C174" s="39" t="s">
        <v>674</v>
      </c>
      <c r="D174" s="39">
        <v>2018</v>
      </c>
      <c r="E174" s="25" t="s">
        <v>468</v>
      </c>
      <c r="F174" s="27" t="s">
        <v>11</v>
      </c>
      <c r="G174" s="26" t="s">
        <v>267</v>
      </c>
      <c r="H174" s="26" t="s">
        <v>258</v>
      </c>
      <c r="I174">
        <f>VLOOKUP(F174,[2]Flipkey_data_global!E:F,2,0)</f>
        <v>755</v>
      </c>
      <c r="J174">
        <v>731</v>
      </c>
      <c r="K174" s="49">
        <f t="shared" si="5"/>
        <v>24</v>
      </c>
    </row>
    <row r="175" spans="1:11">
      <c r="A175" t="s">
        <v>675</v>
      </c>
      <c r="B175" s="39">
        <v>26</v>
      </c>
      <c r="C175" s="39" t="s">
        <v>674</v>
      </c>
      <c r="D175" s="39">
        <v>2018</v>
      </c>
      <c r="E175" s="25" t="s">
        <v>469</v>
      </c>
      <c r="F175" s="27" t="s">
        <v>3</v>
      </c>
      <c r="G175" s="26" t="s">
        <v>267</v>
      </c>
      <c r="H175" s="26" t="s">
        <v>258</v>
      </c>
      <c r="I175">
        <f>VLOOKUP(F175,[2]Flipkey_data_global!E:F,2,0)</f>
        <v>321</v>
      </c>
      <c r="J175">
        <v>321</v>
      </c>
      <c r="K175" s="49">
        <f t="shared" si="5"/>
        <v>0</v>
      </c>
    </row>
    <row r="176" spans="1:11">
      <c r="A176" t="s">
        <v>675</v>
      </c>
      <c r="B176" s="39">
        <v>26</v>
      </c>
      <c r="C176" s="39" t="s">
        <v>674</v>
      </c>
      <c r="D176" s="39">
        <v>2018</v>
      </c>
      <c r="E176" s="25" t="s">
        <v>470</v>
      </c>
      <c r="F176" s="27" t="s">
        <v>48</v>
      </c>
      <c r="G176" s="26" t="s">
        <v>267</v>
      </c>
      <c r="H176" s="26" t="s">
        <v>258</v>
      </c>
      <c r="I176">
        <f>VLOOKUP(F176,[2]Flipkey_data_global!E:F,2,0)</f>
        <v>3543</v>
      </c>
      <c r="J176">
        <v>3441</v>
      </c>
      <c r="K176" s="49">
        <f t="shared" si="5"/>
        <v>102</v>
      </c>
    </row>
    <row r="177" spans="1:11">
      <c r="A177" t="s">
        <v>675</v>
      </c>
      <c r="B177" s="39">
        <v>26</v>
      </c>
      <c r="C177" s="39" t="s">
        <v>674</v>
      </c>
      <c r="D177" s="39">
        <v>2018</v>
      </c>
      <c r="E177" s="25" t="s">
        <v>471</v>
      </c>
      <c r="F177" s="27" t="s">
        <v>99</v>
      </c>
      <c r="G177" s="26" t="s">
        <v>267</v>
      </c>
      <c r="H177" s="26" t="s">
        <v>258</v>
      </c>
      <c r="I177">
        <f>VLOOKUP(F177,[2]Flipkey_data_global!E:F,2,0)</f>
        <v>358</v>
      </c>
      <c r="J177">
        <v>366</v>
      </c>
      <c r="K177" s="49">
        <f t="shared" si="5"/>
        <v>-8</v>
      </c>
    </row>
    <row r="178" spans="1:11">
      <c r="A178" t="s">
        <v>675</v>
      </c>
      <c r="B178" s="39">
        <v>26</v>
      </c>
      <c r="C178" s="39" t="s">
        <v>674</v>
      </c>
      <c r="D178" s="39">
        <v>2018</v>
      </c>
      <c r="E178" s="25" t="s">
        <v>472</v>
      </c>
      <c r="F178" s="27" t="s">
        <v>473</v>
      </c>
      <c r="G178" s="26" t="s">
        <v>267</v>
      </c>
      <c r="H178" s="26" t="s">
        <v>258</v>
      </c>
      <c r="I178">
        <f>VLOOKUP(F178,[2]Flipkey_data_global!E:F,2,0)</f>
        <v>101</v>
      </c>
      <c r="J178">
        <v>105</v>
      </c>
      <c r="K178" s="49">
        <f t="shared" si="5"/>
        <v>-4</v>
      </c>
    </row>
    <row r="179" spans="1:11">
      <c r="A179" t="s">
        <v>675</v>
      </c>
      <c r="B179" s="39">
        <v>26</v>
      </c>
      <c r="C179" s="39" t="s">
        <v>674</v>
      </c>
      <c r="D179" s="39">
        <v>2018</v>
      </c>
      <c r="E179" s="25" t="s">
        <v>474</v>
      </c>
      <c r="F179" s="27" t="s">
        <v>178</v>
      </c>
      <c r="G179" s="26" t="s">
        <v>267</v>
      </c>
      <c r="H179" s="26" t="s">
        <v>258</v>
      </c>
      <c r="I179">
        <f>VLOOKUP(F179,[2]Flipkey_data_global!E:F,2,0)</f>
        <v>485</v>
      </c>
      <c r="J179">
        <v>484</v>
      </c>
      <c r="K179" s="49">
        <f t="shared" si="5"/>
        <v>1</v>
      </c>
    </row>
    <row r="180" spans="1:11">
      <c r="A180" t="s">
        <v>675</v>
      </c>
      <c r="B180" s="39">
        <v>26</v>
      </c>
      <c r="C180" s="39" t="s">
        <v>674</v>
      </c>
      <c r="D180" s="39">
        <v>2018</v>
      </c>
      <c r="E180" s="25" t="s">
        <v>475</v>
      </c>
      <c r="F180" s="27" t="s">
        <v>196</v>
      </c>
      <c r="G180" s="26" t="s">
        <v>267</v>
      </c>
      <c r="H180" s="26" t="s">
        <v>258</v>
      </c>
      <c r="I180">
        <f>VLOOKUP(F180,[2]Flipkey_data_global!E:F,2,0)</f>
        <v>117</v>
      </c>
      <c r="J180">
        <v>176</v>
      </c>
      <c r="K180" s="49">
        <f t="shared" si="5"/>
        <v>-59</v>
      </c>
    </row>
    <row r="181" spans="1:11">
      <c r="A181" t="s">
        <v>675</v>
      </c>
      <c r="B181" s="39">
        <v>26</v>
      </c>
      <c r="C181" s="39" t="s">
        <v>674</v>
      </c>
      <c r="D181" s="39">
        <v>2018</v>
      </c>
      <c r="E181" s="25" t="s">
        <v>476</v>
      </c>
      <c r="F181" s="27" t="s">
        <v>4</v>
      </c>
      <c r="G181" s="26" t="s">
        <v>267</v>
      </c>
      <c r="H181" s="26" t="s">
        <v>258</v>
      </c>
      <c r="I181">
        <f>VLOOKUP(F181,[2]Flipkey_data_global!E:F,2,0)</f>
        <v>1678</v>
      </c>
      <c r="J181">
        <v>1848</v>
      </c>
      <c r="K181" s="49">
        <f t="shared" si="5"/>
        <v>-170</v>
      </c>
    </row>
    <row r="182" spans="1:11">
      <c r="A182" t="s">
        <v>675</v>
      </c>
      <c r="B182" s="39">
        <v>26</v>
      </c>
      <c r="C182" s="39" t="s">
        <v>674</v>
      </c>
      <c r="D182" s="39">
        <v>2018</v>
      </c>
      <c r="E182" s="25" t="s">
        <v>477</v>
      </c>
      <c r="F182" s="27" t="s">
        <v>478</v>
      </c>
      <c r="G182" s="26" t="s">
        <v>267</v>
      </c>
      <c r="H182" s="26" t="s">
        <v>258</v>
      </c>
      <c r="I182">
        <f>VLOOKUP(F182,[2]Flipkey_data_global!E:F,2,0)</f>
        <v>627</v>
      </c>
      <c r="J182">
        <v>613</v>
      </c>
      <c r="K182" s="49">
        <f t="shared" si="5"/>
        <v>14</v>
      </c>
    </row>
    <row r="183" spans="1:11">
      <c r="A183" t="s">
        <v>675</v>
      </c>
      <c r="B183" s="39">
        <v>26</v>
      </c>
      <c r="C183" s="39" t="s">
        <v>674</v>
      </c>
      <c r="D183" s="39">
        <v>2018</v>
      </c>
      <c r="E183" s="25" t="s">
        <v>479</v>
      </c>
      <c r="F183" s="27" t="s">
        <v>21</v>
      </c>
      <c r="G183" s="26" t="s">
        <v>267</v>
      </c>
      <c r="H183" s="26" t="s">
        <v>258</v>
      </c>
      <c r="I183">
        <f>VLOOKUP(F183,[2]Flipkey_data_global!E:F,2,0)</f>
        <v>4155</v>
      </c>
      <c r="J183">
        <v>4301</v>
      </c>
      <c r="K183" s="49">
        <f t="shared" si="5"/>
        <v>-146</v>
      </c>
    </row>
    <row r="184" spans="1:11">
      <c r="A184" t="s">
        <v>675</v>
      </c>
      <c r="B184" s="39">
        <v>26</v>
      </c>
      <c r="C184" s="39" t="s">
        <v>674</v>
      </c>
      <c r="D184" s="39">
        <v>2018</v>
      </c>
      <c r="E184" s="25" t="s">
        <v>480</v>
      </c>
      <c r="F184" s="27" t="s">
        <v>116</v>
      </c>
      <c r="G184" s="26" t="s">
        <v>267</v>
      </c>
      <c r="H184" s="26" t="s">
        <v>258</v>
      </c>
      <c r="I184">
        <f>VLOOKUP(F184,[2]Flipkey_data_global!E:F,2,0)</f>
        <v>4155</v>
      </c>
      <c r="J184">
        <v>4301</v>
      </c>
      <c r="K184" s="49">
        <f t="shared" si="5"/>
        <v>-146</v>
      </c>
    </row>
    <row r="185" spans="1:11">
      <c r="A185" t="s">
        <v>675</v>
      </c>
      <c r="B185" s="39">
        <v>26</v>
      </c>
      <c r="C185" s="39" t="s">
        <v>674</v>
      </c>
      <c r="D185" s="39">
        <v>2018</v>
      </c>
      <c r="E185" s="25" t="s">
        <v>481</v>
      </c>
      <c r="F185" s="27" t="s">
        <v>482</v>
      </c>
      <c r="G185" s="26" t="s">
        <v>267</v>
      </c>
      <c r="H185" s="26" t="s">
        <v>258</v>
      </c>
      <c r="I185">
        <f>VLOOKUP(F185,[2]Flipkey_data_global!E:F,2,0)</f>
        <v>4155</v>
      </c>
      <c r="J185">
        <v>4301</v>
      </c>
      <c r="K185" s="49">
        <f t="shared" si="5"/>
        <v>-146</v>
      </c>
    </row>
    <row r="186" spans="1:11">
      <c r="A186" t="s">
        <v>675</v>
      </c>
      <c r="B186" s="39">
        <v>26</v>
      </c>
      <c r="C186" s="39" t="s">
        <v>674</v>
      </c>
      <c r="D186" s="39">
        <v>2018</v>
      </c>
      <c r="E186" s="25" t="s">
        <v>483</v>
      </c>
      <c r="F186" s="27" t="s">
        <v>484</v>
      </c>
      <c r="G186" s="26" t="s">
        <v>267</v>
      </c>
      <c r="H186" s="26" t="s">
        <v>258</v>
      </c>
      <c r="I186">
        <f>VLOOKUP(F186,[2]Flipkey_data_global!E:F,2,0)</f>
        <v>175</v>
      </c>
      <c r="J186">
        <v>174</v>
      </c>
      <c r="K186" s="49">
        <f t="shared" si="5"/>
        <v>1</v>
      </c>
    </row>
    <row r="187" spans="1:11">
      <c r="A187" t="s">
        <v>675</v>
      </c>
      <c r="B187" s="39">
        <v>26</v>
      </c>
      <c r="C187" s="39" t="s">
        <v>674</v>
      </c>
      <c r="D187" s="39">
        <v>2018</v>
      </c>
      <c r="E187" s="25" t="s">
        <v>485</v>
      </c>
      <c r="F187" s="27" t="s">
        <v>193</v>
      </c>
      <c r="G187" s="26" t="s">
        <v>272</v>
      </c>
      <c r="H187" s="26" t="s">
        <v>260</v>
      </c>
      <c r="I187">
        <f>VLOOKUP(F187,[2]Flipkey_data_global!E:F,2,0)</f>
        <v>27</v>
      </c>
      <c r="J187">
        <v>27</v>
      </c>
      <c r="K187" s="49">
        <f t="shared" si="5"/>
        <v>0</v>
      </c>
    </row>
    <row r="188" spans="1:11">
      <c r="A188" t="s">
        <v>675</v>
      </c>
      <c r="B188" s="39">
        <v>26</v>
      </c>
      <c r="C188" s="39" t="s">
        <v>674</v>
      </c>
      <c r="D188" s="39">
        <v>2018</v>
      </c>
      <c r="E188" s="25" t="s">
        <v>486</v>
      </c>
      <c r="F188" s="27" t="s">
        <v>100</v>
      </c>
      <c r="G188" s="26" t="s">
        <v>272</v>
      </c>
      <c r="H188" s="26" t="s">
        <v>260</v>
      </c>
      <c r="I188">
        <f>VLOOKUP(F188,[2]Flipkey_data_global!E:F,2,0)</f>
        <v>119</v>
      </c>
      <c r="J188">
        <v>117</v>
      </c>
      <c r="K188" s="49">
        <f t="shared" si="5"/>
        <v>2</v>
      </c>
    </row>
    <row r="189" spans="1:11">
      <c r="A189" t="s">
        <v>675</v>
      </c>
      <c r="B189" s="39">
        <v>26</v>
      </c>
      <c r="C189" s="39" t="s">
        <v>674</v>
      </c>
      <c r="D189" s="39">
        <v>2018</v>
      </c>
      <c r="E189" s="25" t="s">
        <v>487</v>
      </c>
      <c r="F189" s="27" t="s">
        <v>182</v>
      </c>
      <c r="G189" s="26" t="s">
        <v>272</v>
      </c>
      <c r="H189" s="26" t="s">
        <v>260</v>
      </c>
      <c r="I189">
        <f>VLOOKUP(F189,[2]Flipkey_data_global!E:F,2,0)</f>
        <v>10</v>
      </c>
      <c r="J189">
        <v>10</v>
      </c>
      <c r="K189" s="49">
        <f t="shared" si="5"/>
        <v>0</v>
      </c>
    </row>
    <row r="190" spans="1:11">
      <c r="A190" t="s">
        <v>675</v>
      </c>
      <c r="B190" s="39">
        <v>26</v>
      </c>
      <c r="C190" s="39" t="s">
        <v>674</v>
      </c>
      <c r="D190" s="39">
        <v>2018</v>
      </c>
      <c r="E190" s="25" t="s">
        <v>488</v>
      </c>
      <c r="F190" s="27" t="s">
        <v>489</v>
      </c>
      <c r="G190" s="26" t="s">
        <v>272</v>
      </c>
      <c r="H190" s="26" t="s">
        <v>260</v>
      </c>
      <c r="I190" t="str">
        <f>VLOOKUP(F190,[2]Flipkey_data_global!E:F,2,0)</f>
        <v xml:space="preserve"> </v>
      </c>
      <c r="J190" t="s">
        <v>681</v>
      </c>
      <c r="K190" s="49" t="str">
        <f t="shared" si="5"/>
        <v/>
      </c>
    </row>
    <row r="191" spans="1:11">
      <c r="A191" t="s">
        <v>675</v>
      </c>
      <c r="B191" s="39">
        <v>26</v>
      </c>
      <c r="C191" s="39" t="s">
        <v>674</v>
      </c>
      <c r="D191" s="39">
        <v>2018</v>
      </c>
      <c r="E191" s="25" t="s">
        <v>490</v>
      </c>
      <c r="F191" s="27" t="s">
        <v>184</v>
      </c>
      <c r="G191" s="26" t="s">
        <v>272</v>
      </c>
      <c r="H191" s="26" t="s">
        <v>260</v>
      </c>
      <c r="I191" t="str">
        <f>VLOOKUP(F191,[2]Flipkey_data_global!E:F,2,0)</f>
        <v xml:space="preserve"> </v>
      </c>
      <c r="J191" t="s">
        <v>681</v>
      </c>
      <c r="K191" s="49" t="str">
        <f t="shared" si="5"/>
        <v/>
      </c>
    </row>
    <row r="192" spans="1:11">
      <c r="A192" t="s">
        <v>675</v>
      </c>
      <c r="B192" s="39">
        <v>26</v>
      </c>
      <c r="C192" s="39" t="s">
        <v>674</v>
      </c>
      <c r="D192" s="39">
        <v>2018</v>
      </c>
      <c r="E192" s="25" t="s">
        <v>491</v>
      </c>
      <c r="F192" s="27" t="s">
        <v>39</v>
      </c>
      <c r="G192" s="26" t="s">
        <v>273</v>
      </c>
      <c r="H192" s="26" t="s">
        <v>260</v>
      </c>
      <c r="I192">
        <f>VLOOKUP(F192,[2]Flipkey_data_global!E:F,2,0)</f>
        <v>734</v>
      </c>
      <c r="J192">
        <v>737</v>
      </c>
      <c r="K192" s="49">
        <f t="shared" si="5"/>
        <v>-3</v>
      </c>
    </row>
    <row r="193" spans="1:11">
      <c r="A193" t="s">
        <v>675</v>
      </c>
      <c r="B193" s="39">
        <v>26</v>
      </c>
      <c r="C193" s="39" t="s">
        <v>674</v>
      </c>
      <c r="D193" s="39">
        <v>2018</v>
      </c>
      <c r="E193" s="25" t="s">
        <v>492</v>
      </c>
      <c r="F193" s="27" t="s">
        <v>93</v>
      </c>
      <c r="G193" s="26" t="s">
        <v>273</v>
      </c>
      <c r="H193" s="26" t="s">
        <v>260</v>
      </c>
      <c r="I193">
        <f>VLOOKUP(F193,[2]Flipkey_data_global!E:F,2,0)</f>
        <v>1466</v>
      </c>
      <c r="J193">
        <v>1527</v>
      </c>
      <c r="K193" s="49">
        <f t="shared" si="5"/>
        <v>-61</v>
      </c>
    </row>
    <row r="194" spans="1:11">
      <c r="A194" t="s">
        <v>675</v>
      </c>
      <c r="B194" s="39">
        <v>26</v>
      </c>
      <c r="C194" s="39" t="s">
        <v>674</v>
      </c>
      <c r="D194" s="39">
        <v>2018</v>
      </c>
      <c r="E194" s="25" t="s">
        <v>493</v>
      </c>
      <c r="F194" s="27" t="s">
        <v>354</v>
      </c>
      <c r="G194" s="26" t="s">
        <v>273</v>
      </c>
      <c r="H194" s="26" t="s">
        <v>260</v>
      </c>
      <c r="I194">
        <f>VLOOKUP(F194,[2]Flipkey_data_global!E:F,2,0)</f>
        <v>387</v>
      </c>
      <c r="J194">
        <v>384</v>
      </c>
      <c r="K194" s="49">
        <f t="shared" si="5"/>
        <v>3</v>
      </c>
    </row>
    <row r="195" spans="1:11">
      <c r="A195" t="s">
        <v>675</v>
      </c>
      <c r="B195" s="39">
        <v>26</v>
      </c>
      <c r="C195" s="39" t="s">
        <v>674</v>
      </c>
      <c r="D195" s="39">
        <v>2018</v>
      </c>
      <c r="E195" s="25" t="s">
        <v>494</v>
      </c>
      <c r="F195" s="27" t="s">
        <v>188</v>
      </c>
      <c r="G195" s="26" t="s">
        <v>273</v>
      </c>
      <c r="H195" s="26" t="s">
        <v>260</v>
      </c>
      <c r="I195">
        <f>VLOOKUP(F195,[2]Flipkey_data_global!E:F,2,0)</f>
        <v>297</v>
      </c>
      <c r="J195">
        <v>293</v>
      </c>
      <c r="K195" s="49">
        <f t="shared" si="5"/>
        <v>4</v>
      </c>
    </row>
    <row r="196" spans="1:11">
      <c r="A196" t="s">
        <v>675</v>
      </c>
      <c r="B196" s="39">
        <v>26</v>
      </c>
      <c r="C196" s="39" t="s">
        <v>674</v>
      </c>
      <c r="D196" s="39">
        <v>2018</v>
      </c>
      <c r="E196" s="25" t="s">
        <v>495</v>
      </c>
      <c r="F196" s="27" t="s">
        <v>79</v>
      </c>
      <c r="G196" s="26" t="s">
        <v>273</v>
      </c>
      <c r="H196" s="26" t="s">
        <v>260</v>
      </c>
      <c r="I196">
        <f>VLOOKUP(F196,[2]Flipkey_data_global!E:F,2,0)</f>
        <v>488</v>
      </c>
      <c r="J196">
        <v>486</v>
      </c>
      <c r="K196" s="49">
        <f t="shared" si="5"/>
        <v>2</v>
      </c>
    </row>
    <row r="197" spans="1:11">
      <c r="A197" t="s">
        <v>675</v>
      </c>
      <c r="B197" s="39">
        <v>26</v>
      </c>
      <c r="C197" s="39" t="s">
        <v>674</v>
      </c>
      <c r="D197" s="39">
        <v>2018</v>
      </c>
      <c r="E197" s="25" t="s">
        <v>496</v>
      </c>
      <c r="F197" s="27" t="s">
        <v>121</v>
      </c>
      <c r="G197" s="26" t="s">
        <v>273</v>
      </c>
      <c r="H197" s="26" t="s">
        <v>260</v>
      </c>
      <c r="I197">
        <f>VLOOKUP(F197,[2]Flipkey_data_global!E:F,2,0)</f>
        <v>54</v>
      </c>
      <c r="J197">
        <v>54</v>
      </c>
      <c r="K197" s="49">
        <f t="shared" si="5"/>
        <v>0</v>
      </c>
    </row>
    <row r="198" spans="1:11">
      <c r="A198" t="s">
        <v>675</v>
      </c>
      <c r="B198" s="39">
        <v>26</v>
      </c>
      <c r="C198" s="39" t="s">
        <v>674</v>
      </c>
      <c r="D198" s="39">
        <v>2018</v>
      </c>
      <c r="E198" s="25" t="s">
        <v>497</v>
      </c>
      <c r="F198" s="27" t="s">
        <v>122</v>
      </c>
      <c r="G198" s="26" t="s">
        <v>273</v>
      </c>
      <c r="H198" s="26" t="s">
        <v>260</v>
      </c>
      <c r="I198">
        <f>VLOOKUP(F198,[2]Flipkey_data_global!E:F,2,0)</f>
        <v>501</v>
      </c>
      <c r="J198">
        <v>469</v>
      </c>
      <c r="K198" s="49">
        <f t="shared" si="5"/>
        <v>32</v>
      </c>
    </row>
    <row r="199" spans="1:11">
      <c r="A199" t="s">
        <v>675</v>
      </c>
      <c r="B199" s="39">
        <v>26</v>
      </c>
      <c r="C199" s="39" t="s">
        <v>674</v>
      </c>
      <c r="D199" s="39">
        <v>2018</v>
      </c>
      <c r="E199" s="25" t="s">
        <v>498</v>
      </c>
      <c r="F199" s="27" t="s">
        <v>84</v>
      </c>
      <c r="G199" s="26" t="s">
        <v>274</v>
      </c>
      <c r="H199" s="26" t="s">
        <v>260</v>
      </c>
      <c r="I199">
        <f>VLOOKUP(F199,[2]Flipkey_data_global!E:F,2,0)</f>
        <v>9538</v>
      </c>
      <c r="J199">
        <v>9596</v>
      </c>
      <c r="K199" s="49">
        <f t="shared" si="5"/>
        <v>-58</v>
      </c>
    </row>
    <row r="200" spans="1:11">
      <c r="A200" t="s">
        <v>675</v>
      </c>
      <c r="B200" s="39">
        <v>26</v>
      </c>
      <c r="C200" s="39" t="s">
        <v>674</v>
      </c>
      <c r="D200" s="39">
        <v>2018</v>
      </c>
      <c r="E200" s="25" t="s">
        <v>499</v>
      </c>
      <c r="F200" s="27" t="s">
        <v>150</v>
      </c>
      <c r="G200" s="26" t="s">
        <v>274</v>
      </c>
      <c r="H200" s="26" t="s">
        <v>260</v>
      </c>
      <c r="I200">
        <f>VLOOKUP(F200,[2]Flipkey_data_global!E:F,2,0)</f>
        <v>3526</v>
      </c>
      <c r="J200">
        <v>3564</v>
      </c>
      <c r="K200" s="49">
        <f t="shared" si="5"/>
        <v>-38</v>
      </c>
    </row>
    <row r="201" spans="1:11">
      <c r="A201" t="s">
        <v>675</v>
      </c>
      <c r="B201" s="39">
        <v>26</v>
      </c>
      <c r="C201" s="39" t="s">
        <v>674</v>
      </c>
      <c r="D201" s="39">
        <v>2018</v>
      </c>
      <c r="E201" s="25" t="s">
        <v>500</v>
      </c>
      <c r="F201" s="27" t="s">
        <v>197</v>
      </c>
      <c r="G201" s="26" t="s">
        <v>274</v>
      </c>
      <c r="H201" s="26" t="s">
        <v>260</v>
      </c>
      <c r="I201">
        <f>VLOOKUP(F201,[2]Flipkey_data_global!E:F,2,0)</f>
        <v>2151</v>
      </c>
      <c r="J201">
        <v>2157</v>
      </c>
      <c r="K201" s="49">
        <f t="shared" si="5"/>
        <v>-6</v>
      </c>
    </row>
    <row r="202" spans="1:11">
      <c r="A202" t="s">
        <v>675</v>
      </c>
      <c r="B202" s="39">
        <v>26</v>
      </c>
      <c r="C202" s="39" t="s">
        <v>674</v>
      </c>
      <c r="D202" s="39">
        <v>2018</v>
      </c>
      <c r="E202" s="25" t="s">
        <v>501</v>
      </c>
      <c r="F202" s="27" t="s">
        <v>181</v>
      </c>
      <c r="G202" s="26" t="s">
        <v>274</v>
      </c>
      <c r="H202" s="26" t="s">
        <v>260</v>
      </c>
      <c r="I202">
        <f>VLOOKUP(F202,[2]Flipkey_data_global!E:F,2,0)</f>
        <v>10004</v>
      </c>
      <c r="J202">
        <v>9692</v>
      </c>
      <c r="K202" s="49">
        <f t="shared" si="5"/>
        <v>312</v>
      </c>
    </row>
    <row r="203" spans="1:11">
      <c r="A203" t="s">
        <v>675</v>
      </c>
      <c r="B203" s="39">
        <v>26</v>
      </c>
      <c r="C203" s="39" t="s">
        <v>674</v>
      </c>
      <c r="D203" s="39">
        <v>2018</v>
      </c>
      <c r="E203" s="25" t="s">
        <v>502</v>
      </c>
      <c r="F203" s="27" t="s">
        <v>120</v>
      </c>
      <c r="G203" s="26" t="s">
        <v>274</v>
      </c>
      <c r="H203" s="26" t="s">
        <v>260</v>
      </c>
      <c r="I203">
        <f>VLOOKUP(F203,[2]Flipkey_data_global!E:F,2,0)</f>
        <v>6</v>
      </c>
      <c r="J203">
        <v>6</v>
      </c>
      <c r="K203" s="49">
        <f t="shared" ref="K203:K266" si="6">IF(AND(ISNUMBER(I203),(J203)),I203-J203,"")</f>
        <v>0</v>
      </c>
    </row>
    <row r="204" spans="1:11">
      <c r="A204" t="s">
        <v>675</v>
      </c>
      <c r="B204" s="39">
        <v>26</v>
      </c>
      <c r="C204" s="39" t="s">
        <v>674</v>
      </c>
      <c r="D204" s="39">
        <v>2018</v>
      </c>
      <c r="E204" s="25" t="s">
        <v>503</v>
      </c>
      <c r="F204" s="27" t="s">
        <v>131</v>
      </c>
      <c r="G204" s="26" t="s">
        <v>274</v>
      </c>
      <c r="H204" s="26" t="s">
        <v>260</v>
      </c>
      <c r="I204">
        <f>VLOOKUP(F204,[2]Flipkey_data_global!E:F,2,0)</f>
        <v>2333</v>
      </c>
      <c r="J204">
        <v>3473</v>
      </c>
      <c r="K204" s="49">
        <f t="shared" si="6"/>
        <v>-1140</v>
      </c>
    </row>
    <row r="205" spans="1:11">
      <c r="A205" t="s">
        <v>675</v>
      </c>
      <c r="B205" s="39">
        <v>26</v>
      </c>
      <c r="C205" s="39" t="s">
        <v>674</v>
      </c>
      <c r="D205" s="39">
        <v>2018</v>
      </c>
      <c r="E205" s="25" t="s">
        <v>504</v>
      </c>
      <c r="F205" s="27" t="s">
        <v>95</v>
      </c>
      <c r="G205" s="26" t="s">
        <v>274</v>
      </c>
      <c r="H205" s="26" t="s">
        <v>260</v>
      </c>
      <c r="I205">
        <f>VLOOKUP(F205,[2]Flipkey_data_global!E:F,2,0)</f>
        <v>247</v>
      </c>
      <c r="J205">
        <v>290</v>
      </c>
      <c r="K205" s="49">
        <f t="shared" si="6"/>
        <v>-43</v>
      </c>
    </row>
    <row r="206" spans="1:11">
      <c r="A206" t="s">
        <v>675</v>
      </c>
      <c r="B206" s="39">
        <v>26</v>
      </c>
      <c r="C206" s="39" t="s">
        <v>674</v>
      </c>
      <c r="D206" s="39">
        <v>2018</v>
      </c>
      <c r="E206" s="25" t="s">
        <v>505</v>
      </c>
      <c r="F206" s="27" t="s">
        <v>101</v>
      </c>
      <c r="G206" s="26" t="s">
        <v>274</v>
      </c>
      <c r="H206" s="26" t="s">
        <v>260</v>
      </c>
      <c r="I206">
        <f>VLOOKUP(F206,[2]Flipkey_data_global!E:F,2,0)</f>
        <v>17</v>
      </c>
      <c r="J206">
        <v>17</v>
      </c>
      <c r="K206" s="49">
        <f t="shared" si="6"/>
        <v>0</v>
      </c>
    </row>
    <row r="207" spans="1:11">
      <c r="A207" t="s">
        <v>675</v>
      </c>
      <c r="B207" s="39">
        <v>26</v>
      </c>
      <c r="C207" s="39" t="s">
        <v>674</v>
      </c>
      <c r="D207" s="39">
        <v>2018</v>
      </c>
      <c r="E207" s="25" t="s">
        <v>506</v>
      </c>
      <c r="F207" s="27" t="s">
        <v>167</v>
      </c>
      <c r="G207" s="26" t="s">
        <v>274</v>
      </c>
      <c r="H207" s="26" t="s">
        <v>260</v>
      </c>
      <c r="I207">
        <f>VLOOKUP(F207,[2]Flipkey_data_global!E:F,2,0)</f>
        <v>276</v>
      </c>
      <c r="J207">
        <v>281</v>
      </c>
      <c r="K207" s="49">
        <f t="shared" si="6"/>
        <v>-5</v>
      </c>
    </row>
    <row r="208" spans="1:11">
      <c r="A208" t="s">
        <v>675</v>
      </c>
      <c r="B208" s="39">
        <v>26</v>
      </c>
      <c r="C208" s="39" t="s">
        <v>674</v>
      </c>
      <c r="D208" s="39">
        <v>2018</v>
      </c>
      <c r="E208" s="25" t="s">
        <v>507</v>
      </c>
      <c r="F208" s="27" t="s">
        <v>23</v>
      </c>
      <c r="G208" s="26" t="s">
        <v>274</v>
      </c>
      <c r="H208" s="26" t="s">
        <v>260</v>
      </c>
      <c r="I208">
        <f>VLOOKUP(F208,[2]Flipkey_data_global!E:F,2,0)</f>
        <v>1</v>
      </c>
      <c r="J208">
        <v>1</v>
      </c>
      <c r="K208" s="49">
        <f t="shared" si="6"/>
        <v>0</v>
      </c>
    </row>
    <row r="209" spans="1:11">
      <c r="A209" t="s">
        <v>675</v>
      </c>
      <c r="B209" s="39">
        <v>26</v>
      </c>
      <c r="C209" s="39" t="s">
        <v>674</v>
      </c>
      <c r="D209" s="39">
        <v>2018</v>
      </c>
      <c r="E209" s="25" t="s">
        <v>508</v>
      </c>
      <c r="F209" s="27" t="s">
        <v>183</v>
      </c>
      <c r="G209" s="26" t="s">
        <v>274</v>
      </c>
      <c r="H209" s="26" t="s">
        <v>260</v>
      </c>
      <c r="I209">
        <f>VLOOKUP(F209,[2]Flipkey_data_global!E:F,2,0)</f>
        <v>2</v>
      </c>
      <c r="J209">
        <v>2</v>
      </c>
      <c r="K209" s="49">
        <f t="shared" si="6"/>
        <v>0</v>
      </c>
    </row>
    <row r="210" spans="1:11">
      <c r="A210" t="s">
        <v>675</v>
      </c>
      <c r="B210" s="39">
        <v>26</v>
      </c>
      <c r="C210" s="39" t="s">
        <v>674</v>
      </c>
      <c r="D210" s="39">
        <v>2018</v>
      </c>
      <c r="E210" s="25" t="s">
        <v>509</v>
      </c>
      <c r="F210" s="27" t="s">
        <v>87</v>
      </c>
      <c r="G210" s="26" t="s">
        <v>275</v>
      </c>
      <c r="H210" s="26" t="s">
        <v>260</v>
      </c>
      <c r="I210">
        <f>VLOOKUP(F210,[2]Flipkey_data_global!E:F,2,0)</f>
        <v>9721</v>
      </c>
      <c r="J210">
        <v>9457</v>
      </c>
      <c r="K210" s="49">
        <f t="shared" si="6"/>
        <v>264</v>
      </c>
    </row>
    <row r="211" spans="1:11">
      <c r="A211" t="s">
        <v>675</v>
      </c>
      <c r="B211" s="39">
        <v>26</v>
      </c>
      <c r="C211" s="39" t="s">
        <v>674</v>
      </c>
      <c r="D211" s="39">
        <v>2018</v>
      </c>
      <c r="E211" s="25" t="s">
        <v>510</v>
      </c>
      <c r="F211" s="27" t="s">
        <v>151</v>
      </c>
      <c r="G211" s="26" t="s">
        <v>275</v>
      </c>
      <c r="H211" s="26" t="s">
        <v>260</v>
      </c>
      <c r="I211">
        <f>VLOOKUP(F211,[2]Flipkey_data_global!E:F,2,0)</f>
        <v>51</v>
      </c>
      <c r="J211">
        <v>49</v>
      </c>
      <c r="K211" s="49">
        <f t="shared" si="6"/>
        <v>2</v>
      </c>
    </row>
    <row r="212" spans="1:11">
      <c r="A212" t="s">
        <v>675</v>
      </c>
      <c r="B212" s="39">
        <v>26</v>
      </c>
      <c r="C212" s="39" t="s">
        <v>674</v>
      </c>
      <c r="D212" s="39">
        <v>2018</v>
      </c>
      <c r="E212" s="25" t="s">
        <v>511</v>
      </c>
      <c r="F212" s="27" t="s">
        <v>14</v>
      </c>
      <c r="G212" s="26" t="s">
        <v>275</v>
      </c>
      <c r="H212" s="26" t="s">
        <v>260</v>
      </c>
      <c r="I212">
        <f>VLOOKUP(F212,[2]Flipkey_data_global!E:F,2,0)</f>
        <v>17</v>
      </c>
      <c r="J212">
        <v>17</v>
      </c>
      <c r="K212" s="49">
        <f t="shared" si="6"/>
        <v>0</v>
      </c>
    </row>
    <row r="213" spans="1:11">
      <c r="A213" t="s">
        <v>675</v>
      </c>
      <c r="B213" s="39">
        <v>26</v>
      </c>
      <c r="C213" s="39" t="s">
        <v>674</v>
      </c>
      <c r="D213" s="39">
        <v>2018</v>
      </c>
      <c r="E213" s="25" t="s">
        <v>512</v>
      </c>
      <c r="F213" s="27" t="s">
        <v>513</v>
      </c>
      <c r="G213" s="26" t="s">
        <v>275</v>
      </c>
      <c r="H213" s="26" t="s">
        <v>260</v>
      </c>
      <c r="I213">
        <f>VLOOKUP(F213,[2]Flipkey_data_global!E:F,2,0)</f>
        <v>172</v>
      </c>
      <c r="J213">
        <v>142</v>
      </c>
      <c r="K213" s="49">
        <f t="shared" si="6"/>
        <v>30</v>
      </c>
    </row>
    <row r="214" spans="1:11">
      <c r="A214" t="s">
        <v>675</v>
      </c>
      <c r="B214" s="39">
        <v>26</v>
      </c>
      <c r="C214" s="39" t="s">
        <v>674</v>
      </c>
      <c r="D214" s="39">
        <v>2018</v>
      </c>
      <c r="E214" s="25" t="s">
        <v>514</v>
      </c>
      <c r="F214" s="27" t="s">
        <v>2</v>
      </c>
      <c r="G214" s="26" t="s">
        <v>275</v>
      </c>
      <c r="H214" s="26" t="s">
        <v>260</v>
      </c>
      <c r="I214" t="str">
        <f>VLOOKUP(F214,[2]Flipkey_data_global!E:F,2,0)</f>
        <v xml:space="preserve"> </v>
      </c>
      <c r="J214" t="s">
        <v>681</v>
      </c>
      <c r="K214" s="49" t="str">
        <f t="shared" si="6"/>
        <v/>
      </c>
    </row>
    <row r="215" spans="1:11">
      <c r="A215" t="s">
        <v>675</v>
      </c>
      <c r="B215" s="39">
        <v>26</v>
      </c>
      <c r="C215" s="39" t="s">
        <v>674</v>
      </c>
      <c r="D215" s="39">
        <v>2018</v>
      </c>
      <c r="E215" s="25" t="s">
        <v>515</v>
      </c>
      <c r="F215" s="27" t="s">
        <v>141</v>
      </c>
      <c r="G215" s="26" t="s">
        <v>275</v>
      </c>
      <c r="H215" s="26" t="s">
        <v>260</v>
      </c>
      <c r="I215">
        <f>VLOOKUP(F215,[2]Flipkey_data_global!E:F,2,0)</f>
        <v>224</v>
      </c>
      <c r="J215">
        <v>223</v>
      </c>
      <c r="K215" s="49">
        <f t="shared" si="6"/>
        <v>1</v>
      </c>
    </row>
    <row r="216" spans="1:11">
      <c r="A216" t="s">
        <v>675</v>
      </c>
      <c r="B216" s="39">
        <v>26</v>
      </c>
      <c r="C216" s="39" t="s">
        <v>674</v>
      </c>
      <c r="D216" s="39">
        <v>2018</v>
      </c>
      <c r="E216" s="25" t="s">
        <v>516</v>
      </c>
      <c r="F216" s="27" t="s">
        <v>105</v>
      </c>
      <c r="G216" s="26" t="s">
        <v>275</v>
      </c>
      <c r="H216" s="26" t="s">
        <v>260</v>
      </c>
      <c r="I216">
        <f>VLOOKUP(F216,[2]Flipkey_data_global!E:F,2,0)</f>
        <v>2297</v>
      </c>
      <c r="J216">
        <v>2252</v>
      </c>
      <c r="K216" s="49">
        <f t="shared" si="6"/>
        <v>45</v>
      </c>
    </row>
    <row r="217" spans="1:11">
      <c r="A217" t="s">
        <v>675</v>
      </c>
      <c r="B217" s="39">
        <v>26</v>
      </c>
      <c r="C217" s="39" t="s">
        <v>674</v>
      </c>
      <c r="D217" s="39">
        <v>2018</v>
      </c>
      <c r="E217" s="25" t="s">
        <v>517</v>
      </c>
      <c r="F217" s="27" t="s">
        <v>27</v>
      </c>
      <c r="G217" s="26" t="s">
        <v>275</v>
      </c>
      <c r="H217" s="26" t="s">
        <v>260</v>
      </c>
      <c r="I217">
        <f>VLOOKUP(F217,[2]Flipkey_data_global!E:F,2,0)</f>
        <v>1</v>
      </c>
      <c r="J217">
        <v>1</v>
      </c>
      <c r="K217" s="49">
        <f t="shared" si="6"/>
        <v>0</v>
      </c>
    </row>
    <row r="218" spans="1:11">
      <c r="A218" t="s">
        <v>675</v>
      </c>
      <c r="B218" s="39">
        <v>26</v>
      </c>
      <c r="C218" s="39" t="s">
        <v>674</v>
      </c>
      <c r="D218" s="39">
        <v>2018</v>
      </c>
      <c r="E218" s="25" t="s">
        <v>518</v>
      </c>
      <c r="F218" s="27" t="s">
        <v>128</v>
      </c>
      <c r="G218" s="26" t="s">
        <v>275</v>
      </c>
      <c r="H218" s="26" t="s">
        <v>260</v>
      </c>
      <c r="I218">
        <f>VLOOKUP(F218,[2]Flipkey_data_global!E:F,2,0)</f>
        <v>155</v>
      </c>
      <c r="J218">
        <v>171</v>
      </c>
      <c r="K218" s="49">
        <f t="shared" si="6"/>
        <v>-16</v>
      </c>
    </row>
    <row r="219" spans="1:11">
      <c r="A219" t="s">
        <v>675</v>
      </c>
      <c r="B219" s="39">
        <v>26</v>
      </c>
      <c r="C219" s="39" t="s">
        <v>674</v>
      </c>
      <c r="D219" s="39">
        <v>2018</v>
      </c>
      <c r="E219" s="25" t="s">
        <v>519</v>
      </c>
      <c r="F219" s="27" t="s">
        <v>187</v>
      </c>
      <c r="G219" s="26" t="s">
        <v>276</v>
      </c>
      <c r="H219" s="26" t="s">
        <v>260</v>
      </c>
      <c r="I219">
        <f>VLOOKUP(F219,[2]Flipkey_data_global!E:F,2,0)</f>
        <v>5676</v>
      </c>
      <c r="J219">
        <v>5562</v>
      </c>
      <c r="K219" s="49">
        <f t="shared" si="6"/>
        <v>114</v>
      </c>
    </row>
    <row r="220" spans="1:11">
      <c r="A220" t="s">
        <v>675</v>
      </c>
      <c r="B220" s="39">
        <v>26</v>
      </c>
      <c r="C220" s="39" t="s">
        <v>674</v>
      </c>
      <c r="D220" s="39">
        <v>2018</v>
      </c>
      <c r="E220" s="25" t="s">
        <v>520</v>
      </c>
      <c r="F220" s="27" t="s">
        <v>88</v>
      </c>
      <c r="G220" s="26" t="s">
        <v>276</v>
      </c>
      <c r="H220" s="26" t="s">
        <v>260</v>
      </c>
      <c r="I220">
        <f>VLOOKUP(F220,[2]Flipkey_data_global!E:F,2,0)</f>
        <v>58</v>
      </c>
      <c r="J220">
        <v>64</v>
      </c>
      <c r="K220" s="49">
        <f t="shared" si="6"/>
        <v>-6</v>
      </c>
    </row>
    <row r="221" spans="1:11">
      <c r="A221" t="s">
        <v>675</v>
      </c>
      <c r="B221" s="39">
        <v>26</v>
      </c>
      <c r="C221" s="39" t="s">
        <v>674</v>
      </c>
      <c r="D221" s="39">
        <v>2018</v>
      </c>
      <c r="E221" s="25" t="s">
        <v>521</v>
      </c>
      <c r="F221" s="27" t="s">
        <v>163</v>
      </c>
      <c r="G221" s="26" t="s">
        <v>276</v>
      </c>
      <c r="H221" s="26" t="s">
        <v>260</v>
      </c>
      <c r="I221">
        <f>VLOOKUP(F221,[2]Flipkey_data_global!E:F,2,0)</f>
        <v>25</v>
      </c>
      <c r="J221">
        <v>21</v>
      </c>
      <c r="K221" s="49">
        <f t="shared" si="6"/>
        <v>4</v>
      </c>
    </row>
    <row r="222" spans="1:11">
      <c r="A222" t="s">
        <v>675</v>
      </c>
      <c r="B222" s="39">
        <v>26</v>
      </c>
      <c r="C222" s="39" t="s">
        <v>674</v>
      </c>
      <c r="D222" s="39">
        <v>2018</v>
      </c>
      <c r="E222" s="25" t="s">
        <v>522</v>
      </c>
      <c r="F222" s="27" t="s">
        <v>523</v>
      </c>
      <c r="G222" s="26" t="s">
        <v>276</v>
      </c>
      <c r="H222" s="26" t="s">
        <v>260</v>
      </c>
      <c r="I222">
        <f>VLOOKUP(F222,[2]Flipkey_data_global!E:F,2,0)</f>
        <v>2</v>
      </c>
      <c r="J222">
        <v>2</v>
      </c>
      <c r="K222" s="49">
        <f t="shared" si="6"/>
        <v>0</v>
      </c>
    </row>
    <row r="223" spans="1:11">
      <c r="A223" t="s">
        <v>675</v>
      </c>
      <c r="B223" s="39">
        <v>26</v>
      </c>
      <c r="C223" s="39" t="s">
        <v>674</v>
      </c>
      <c r="D223" s="39">
        <v>2018</v>
      </c>
      <c r="E223" s="25" t="s">
        <v>524</v>
      </c>
      <c r="F223" s="27" t="s">
        <v>176</v>
      </c>
      <c r="G223" s="26" t="s">
        <v>276</v>
      </c>
      <c r="H223" s="26" t="s">
        <v>260</v>
      </c>
      <c r="I223">
        <f>VLOOKUP(F223,[2]Flipkey_data_global!E:F,2,0)</f>
        <v>172</v>
      </c>
      <c r="J223">
        <v>177</v>
      </c>
      <c r="K223" s="49">
        <f t="shared" si="6"/>
        <v>-5</v>
      </c>
    </row>
    <row r="224" spans="1:11">
      <c r="A224" t="s">
        <v>675</v>
      </c>
      <c r="B224" s="39">
        <v>26</v>
      </c>
      <c r="C224" s="39" t="s">
        <v>674</v>
      </c>
      <c r="D224" s="39">
        <v>2018</v>
      </c>
      <c r="E224" s="25" t="s">
        <v>525</v>
      </c>
      <c r="F224" s="27" t="s">
        <v>12</v>
      </c>
      <c r="G224" s="26" t="s">
        <v>276</v>
      </c>
      <c r="H224" s="26" t="s">
        <v>260</v>
      </c>
      <c r="I224">
        <f>VLOOKUP(F224,[2]Flipkey_data_global!E:F,2,0)</f>
        <v>60</v>
      </c>
      <c r="J224">
        <v>58</v>
      </c>
      <c r="K224" s="49">
        <f t="shared" si="6"/>
        <v>2</v>
      </c>
    </row>
    <row r="225" spans="1:11">
      <c r="A225" t="s">
        <v>675</v>
      </c>
      <c r="B225" s="39">
        <v>26</v>
      </c>
      <c r="C225" s="39" t="s">
        <v>674</v>
      </c>
      <c r="D225" s="39">
        <v>2018</v>
      </c>
      <c r="E225" s="25" t="s">
        <v>526</v>
      </c>
      <c r="F225" s="27" t="s">
        <v>92</v>
      </c>
      <c r="G225" s="26" t="s">
        <v>276</v>
      </c>
      <c r="H225" s="26" t="s">
        <v>260</v>
      </c>
      <c r="I225">
        <f>VLOOKUP(F225,[2]Flipkey_data_global!E:F,2,0)</f>
        <v>136</v>
      </c>
      <c r="J225">
        <v>132</v>
      </c>
      <c r="K225" s="49">
        <f t="shared" si="6"/>
        <v>4</v>
      </c>
    </row>
    <row r="226" spans="1:11">
      <c r="A226" t="s">
        <v>675</v>
      </c>
      <c r="B226" s="39">
        <v>26</v>
      </c>
      <c r="C226" s="39" t="s">
        <v>674</v>
      </c>
      <c r="D226" s="39">
        <v>2018</v>
      </c>
      <c r="E226" s="25" t="s">
        <v>527</v>
      </c>
      <c r="F226" s="27" t="s">
        <v>1</v>
      </c>
      <c r="G226" s="26" t="s">
        <v>276</v>
      </c>
      <c r="H226" s="26" t="s">
        <v>260</v>
      </c>
      <c r="I226">
        <f>VLOOKUP(F226,[2]Flipkey_data_global!E:F,2,0)</f>
        <v>666</v>
      </c>
      <c r="J226">
        <v>669</v>
      </c>
      <c r="K226" s="49">
        <f t="shared" si="6"/>
        <v>-3</v>
      </c>
    </row>
    <row r="227" spans="1:11">
      <c r="A227" t="s">
        <v>675</v>
      </c>
      <c r="B227" s="39">
        <v>26</v>
      </c>
      <c r="C227" s="39" t="s">
        <v>674</v>
      </c>
      <c r="D227" s="39">
        <v>2018</v>
      </c>
      <c r="E227" s="25" t="s">
        <v>528</v>
      </c>
      <c r="F227" s="27" t="s">
        <v>86</v>
      </c>
      <c r="G227" s="26" t="s">
        <v>276</v>
      </c>
      <c r="H227" s="26" t="s">
        <v>260</v>
      </c>
      <c r="I227">
        <f>VLOOKUP(F227,[2]Flipkey_data_global!E:F,2,0)</f>
        <v>2014</v>
      </c>
      <c r="J227">
        <v>2051</v>
      </c>
      <c r="K227" s="49">
        <f t="shared" si="6"/>
        <v>-37</v>
      </c>
    </row>
    <row r="228" spans="1:11">
      <c r="A228" t="s">
        <v>675</v>
      </c>
      <c r="B228" s="39">
        <v>26</v>
      </c>
      <c r="C228" s="39" t="s">
        <v>674</v>
      </c>
      <c r="D228" s="39">
        <v>2018</v>
      </c>
      <c r="E228" s="25" t="s">
        <v>529</v>
      </c>
      <c r="F228" s="27" t="s">
        <v>102</v>
      </c>
      <c r="G228" s="26" t="s">
        <v>276</v>
      </c>
      <c r="H228" s="26" t="s">
        <v>260</v>
      </c>
      <c r="I228">
        <f>VLOOKUP(F228,[2]Flipkey_data_global!E:F,2,0)</f>
        <v>54</v>
      </c>
      <c r="J228">
        <v>53</v>
      </c>
      <c r="K228" s="49">
        <f t="shared" si="6"/>
        <v>1</v>
      </c>
    </row>
    <row r="229" spans="1:11">
      <c r="A229" t="s">
        <v>675</v>
      </c>
      <c r="B229" s="39">
        <v>26</v>
      </c>
      <c r="C229" s="39" t="s">
        <v>674</v>
      </c>
      <c r="D229" s="39">
        <v>2018</v>
      </c>
      <c r="E229" s="25" t="s">
        <v>530</v>
      </c>
      <c r="F229" s="27" t="s">
        <v>531</v>
      </c>
      <c r="G229" s="26" t="s">
        <v>276</v>
      </c>
      <c r="H229" s="26" t="s">
        <v>260</v>
      </c>
      <c r="I229">
        <f>VLOOKUP(F229,[2]Flipkey_data_global!E:F,2,0)</f>
        <v>4</v>
      </c>
      <c r="J229">
        <v>4</v>
      </c>
      <c r="K229" s="49">
        <f t="shared" si="6"/>
        <v>0</v>
      </c>
    </row>
    <row r="230" spans="1:11">
      <c r="A230" t="s">
        <v>675</v>
      </c>
      <c r="B230" s="39">
        <v>26</v>
      </c>
      <c r="C230" s="39" t="s">
        <v>674</v>
      </c>
      <c r="D230" s="39">
        <v>2018</v>
      </c>
      <c r="E230" s="25" t="s">
        <v>532</v>
      </c>
      <c r="F230" s="27" t="s">
        <v>145</v>
      </c>
      <c r="G230" s="26" t="s">
        <v>276</v>
      </c>
      <c r="H230" s="26" t="s">
        <v>260</v>
      </c>
      <c r="I230">
        <f>VLOOKUP(F230,[2]Flipkey_data_global!E:F,2,0)</f>
        <v>48</v>
      </c>
      <c r="J230">
        <v>43</v>
      </c>
      <c r="K230" s="49">
        <f t="shared" si="6"/>
        <v>5</v>
      </c>
    </row>
    <row r="231" spans="1:11">
      <c r="A231" t="s">
        <v>675</v>
      </c>
      <c r="B231" s="39">
        <v>26</v>
      </c>
      <c r="C231" s="39" t="s">
        <v>674</v>
      </c>
      <c r="D231" s="39">
        <v>2018</v>
      </c>
      <c r="E231" s="25" t="s">
        <v>533</v>
      </c>
      <c r="F231" s="27" t="s">
        <v>98</v>
      </c>
      <c r="G231" s="26" t="s">
        <v>276</v>
      </c>
      <c r="H231" s="26" t="s">
        <v>260</v>
      </c>
      <c r="I231">
        <f>VLOOKUP(F231,[2]Flipkey_data_global!E:F,2,0)</f>
        <v>2</v>
      </c>
      <c r="J231">
        <v>2</v>
      </c>
      <c r="K231" s="49">
        <f t="shared" si="6"/>
        <v>0</v>
      </c>
    </row>
    <row r="232" spans="1:11">
      <c r="A232" t="s">
        <v>675</v>
      </c>
      <c r="B232" s="39">
        <v>26</v>
      </c>
      <c r="C232" s="39" t="s">
        <v>674</v>
      </c>
      <c r="D232" s="39">
        <v>2018</v>
      </c>
      <c r="E232" s="25" t="s">
        <v>534</v>
      </c>
      <c r="F232" s="27" t="s">
        <v>65</v>
      </c>
      <c r="G232" s="26" t="s">
        <v>276</v>
      </c>
      <c r="H232" s="26" t="s">
        <v>260</v>
      </c>
      <c r="I232">
        <f>VLOOKUP(F232,[2]Flipkey_data_global!E:F,2,0)</f>
        <v>2161</v>
      </c>
      <c r="J232">
        <v>2494</v>
      </c>
      <c r="K232" s="49">
        <f t="shared" si="6"/>
        <v>-333</v>
      </c>
    </row>
    <row r="233" spans="1:11">
      <c r="A233" t="s">
        <v>675</v>
      </c>
      <c r="B233" s="39">
        <v>26</v>
      </c>
      <c r="C233" s="39" t="s">
        <v>674</v>
      </c>
      <c r="D233" s="39">
        <v>2018</v>
      </c>
      <c r="E233" s="25" t="s">
        <v>535</v>
      </c>
      <c r="F233" s="27" t="s">
        <v>6</v>
      </c>
      <c r="G233" s="26" t="s">
        <v>276</v>
      </c>
      <c r="H233" s="26" t="s">
        <v>260</v>
      </c>
      <c r="I233">
        <f>VLOOKUP(F233,[2]Flipkey_data_global!E:F,2,0)</f>
        <v>196</v>
      </c>
      <c r="J233">
        <v>208</v>
      </c>
      <c r="K233" s="49">
        <f t="shared" si="6"/>
        <v>-12</v>
      </c>
    </row>
    <row r="234" spans="1:11">
      <c r="A234" t="s">
        <v>675</v>
      </c>
      <c r="B234" s="39">
        <v>26</v>
      </c>
      <c r="C234" s="39" t="s">
        <v>674</v>
      </c>
      <c r="D234" s="39">
        <v>2018</v>
      </c>
      <c r="E234" s="25" t="s">
        <v>536</v>
      </c>
      <c r="F234" s="27" t="s">
        <v>157</v>
      </c>
      <c r="G234" s="26" t="s">
        <v>276</v>
      </c>
      <c r="H234" s="26" t="s">
        <v>260</v>
      </c>
      <c r="I234">
        <f>VLOOKUP(F234,[2]Flipkey_data_global!E:F,2,0)</f>
        <v>12</v>
      </c>
      <c r="J234">
        <v>12</v>
      </c>
      <c r="K234" s="49">
        <f t="shared" si="6"/>
        <v>0</v>
      </c>
    </row>
    <row r="235" spans="1:11">
      <c r="A235" t="s">
        <v>675</v>
      </c>
      <c r="B235" s="39">
        <v>26</v>
      </c>
      <c r="C235" s="39" t="s">
        <v>674</v>
      </c>
      <c r="D235" s="39">
        <v>2018</v>
      </c>
      <c r="E235" s="25" t="s">
        <v>537</v>
      </c>
      <c r="F235" s="27" t="s">
        <v>18</v>
      </c>
      <c r="G235" s="26" t="s">
        <v>276</v>
      </c>
      <c r="H235" s="26" t="s">
        <v>260</v>
      </c>
      <c r="I235">
        <f>VLOOKUP(F235,[2]Flipkey_data_global!E:F,2,0)</f>
        <v>7</v>
      </c>
      <c r="J235">
        <v>7</v>
      </c>
      <c r="K235" s="49">
        <f t="shared" si="6"/>
        <v>0</v>
      </c>
    </row>
    <row r="236" spans="1:11">
      <c r="A236" t="s">
        <v>675</v>
      </c>
      <c r="B236" s="39">
        <v>26</v>
      </c>
      <c r="C236" s="39" t="s">
        <v>674</v>
      </c>
      <c r="D236" s="39">
        <v>2018</v>
      </c>
      <c r="E236" s="25" t="s">
        <v>538</v>
      </c>
      <c r="F236" s="27" t="s">
        <v>44</v>
      </c>
      <c r="G236" s="26" t="s">
        <v>276</v>
      </c>
      <c r="H236" s="26" t="s">
        <v>260</v>
      </c>
      <c r="I236">
        <f>VLOOKUP(F236,[2]Flipkey_data_global!E:F,2,0)</f>
        <v>5404</v>
      </c>
      <c r="J236">
        <v>5336</v>
      </c>
      <c r="K236" s="49">
        <f t="shared" si="6"/>
        <v>68</v>
      </c>
    </row>
    <row r="237" spans="1:11">
      <c r="A237" t="s">
        <v>675</v>
      </c>
      <c r="B237" s="39">
        <v>26</v>
      </c>
      <c r="C237" s="39" t="s">
        <v>674</v>
      </c>
      <c r="D237" s="39">
        <v>2018</v>
      </c>
      <c r="E237" s="25" t="s">
        <v>539</v>
      </c>
      <c r="F237" s="27" t="s">
        <v>161</v>
      </c>
      <c r="G237" s="26" t="s">
        <v>271</v>
      </c>
      <c r="H237" s="26" t="s">
        <v>259</v>
      </c>
      <c r="I237">
        <f>VLOOKUP(F237,[2]Flipkey_data_global!E:F,2,0)</f>
        <v>1535</v>
      </c>
      <c r="J237">
        <v>1478</v>
      </c>
      <c r="K237" s="49">
        <f t="shared" si="6"/>
        <v>57</v>
      </c>
    </row>
    <row r="238" spans="1:11">
      <c r="A238" t="s">
        <v>675</v>
      </c>
      <c r="B238" s="39">
        <v>26</v>
      </c>
      <c r="C238" s="39" t="s">
        <v>674</v>
      </c>
      <c r="D238" s="39">
        <v>2018</v>
      </c>
      <c r="E238" s="25" t="s">
        <v>540</v>
      </c>
      <c r="F238" s="27" t="s">
        <v>190</v>
      </c>
      <c r="G238" s="26" t="s">
        <v>271</v>
      </c>
      <c r="H238" s="26" t="s">
        <v>259</v>
      </c>
      <c r="I238">
        <f>VLOOKUP(F238,[2]Flipkey_data_global!E:F,2,0)</f>
        <v>97</v>
      </c>
      <c r="J238">
        <v>97</v>
      </c>
      <c r="K238" s="49">
        <f t="shared" si="6"/>
        <v>0</v>
      </c>
    </row>
    <row r="239" spans="1:11">
      <c r="A239" t="s">
        <v>675</v>
      </c>
      <c r="B239" s="39">
        <v>26</v>
      </c>
      <c r="C239" s="39" t="s">
        <v>674</v>
      </c>
      <c r="D239" s="39">
        <v>2018</v>
      </c>
      <c r="E239" s="25" t="s">
        <v>541</v>
      </c>
      <c r="F239" s="27" t="s">
        <v>152</v>
      </c>
      <c r="G239" s="26" t="s">
        <v>271</v>
      </c>
      <c r="H239" s="26" t="s">
        <v>259</v>
      </c>
      <c r="I239">
        <f>VLOOKUP(F239,[2]Flipkey_data_global!E:F,2,0)</f>
        <v>2302</v>
      </c>
      <c r="J239">
        <v>2003</v>
      </c>
      <c r="K239" s="49">
        <f t="shared" si="6"/>
        <v>299</v>
      </c>
    </row>
    <row r="240" spans="1:11">
      <c r="A240" t="s">
        <v>675</v>
      </c>
      <c r="B240" s="39">
        <v>26</v>
      </c>
      <c r="C240" s="39" t="s">
        <v>674</v>
      </c>
      <c r="D240" s="39">
        <v>2018</v>
      </c>
      <c r="E240" s="25" t="s">
        <v>542</v>
      </c>
      <c r="F240" s="27" t="s">
        <v>159</v>
      </c>
      <c r="G240" s="26" t="s">
        <v>271</v>
      </c>
      <c r="H240" s="26" t="s">
        <v>259</v>
      </c>
      <c r="I240">
        <f>VLOOKUP(F240,[2]Flipkey_data_global!E:F,2,0)</f>
        <v>1261</v>
      </c>
      <c r="J240">
        <v>1236</v>
      </c>
      <c r="K240" s="49">
        <f t="shared" si="6"/>
        <v>25</v>
      </c>
    </row>
    <row r="241" spans="1:11">
      <c r="A241" t="s">
        <v>675</v>
      </c>
      <c r="B241" s="39">
        <v>26</v>
      </c>
      <c r="C241" s="39" t="s">
        <v>674</v>
      </c>
      <c r="D241" s="39">
        <v>2018</v>
      </c>
      <c r="E241" s="25" t="s">
        <v>543</v>
      </c>
      <c r="F241" s="27" t="s">
        <v>544</v>
      </c>
      <c r="G241" s="26" t="s">
        <v>271</v>
      </c>
      <c r="H241" s="26" t="s">
        <v>259</v>
      </c>
      <c r="I241" t="str">
        <f>VLOOKUP(F241,[2]Flipkey_data_global!E:F,2,0)</f>
        <v xml:space="preserve"> </v>
      </c>
      <c r="J241" t="s">
        <v>681</v>
      </c>
      <c r="K241" s="49" t="str">
        <f t="shared" si="6"/>
        <v/>
      </c>
    </row>
    <row r="242" spans="1:11">
      <c r="A242" t="s">
        <v>675</v>
      </c>
      <c r="B242" s="39">
        <v>26</v>
      </c>
      <c r="C242" s="39" t="s">
        <v>674</v>
      </c>
      <c r="D242" s="39">
        <v>2018</v>
      </c>
      <c r="E242" s="25" t="s">
        <v>545</v>
      </c>
      <c r="F242" s="27" t="s">
        <v>83</v>
      </c>
      <c r="G242" s="26" t="s">
        <v>271</v>
      </c>
      <c r="H242" s="26" t="s">
        <v>259</v>
      </c>
      <c r="I242">
        <f>VLOOKUP(F242,[2]Flipkey_data_global!E:F,2,0)</f>
        <v>1702</v>
      </c>
      <c r="J242">
        <v>1483</v>
      </c>
      <c r="K242" s="49">
        <f t="shared" si="6"/>
        <v>219</v>
      </c>
    </row>
    <row r="243" spans="1:11">
      <c r="A243" t="s">
        <v>675</v>
      </c>
      <c r="B243" s="39">
        <v>26</v>
      </c>
      <c r="C243" s="39" t="s">
        <v>674</v>
      </c>
      <c r="D243" s="39">
        <v>2018</v>
      </c>
      <c r="E243" s="25" t="s">
        <v>546</v>
      </c>
      <c r="F243" s="27" t="s">
        <v>29</v>
      </c>
      <c r="G243" s="26" t="s">
        <v>271</v>
      </c>
      <c r="H243" s="26" t="s">
        <v>259</v>
      </c>
      <c r="I243">
        <f>VLOOKUP(F243,[2]Flipkey_data_global!E:F,2,0)</f>
        <v>201</v>
      </c>
      <c r="J243">
        <v>202</v>
      </c>
      <c r="K243" s="49">
        <f t="shared" si="6"/>
        <v>-1</v>
      </c>
    </row>
    <row r="244" spans="1:11">
      <c r="A244" t="s">
        <v>675</v>
      </c>
      <c r="B244" s="39">
        <v>26</v>
      </c>
      <c r="C244" s="39" t="s">
        <v>674</v>
      </c>
      <c r="D244" s="39">
        <v>2018</v>
      </c>
      <c r="E244" s="25" t="s">
        <v>547</v>
      </c>
      <c r="F244" s="27" t="s">
        <v>17</v>
      </c>
      <c r="G244" s="26" t="s">
        <v>271</v>
      </c>
      <c r="H244" s="26" t="s">
        <v>259</v>
      </c>
      <c r="I244">
        <f>VLOOKUP(F244,[2]Flipkey_data_global!E:F,2,0)</f>
        <v>1966</v>
      </c>
      <c r="J244">
        <v>1952</v>
      </c>
      <c r="K244" s="49">
        <f t="shared" si="6"/>
        <v>14</v>
      </c>
    </row>
    <row r="245" spans="1:11">
      <c r="A245" t="s">
        <v>675</v>
      </c>
      <c r="B245" s="39">
        <v>26</v>
      </c>
      <c r="C245" s="39" t="s">
        <v>674</v>
      </c>
      <c r="D245" s="39">
        <v>2018</v>
      </c>
      <c r="E245" s="25" t="s">
        <v>548</v>
      </c>
      <c r="F245" s="27" t="s">
        <v>169</v>
      </c>
      <c r="G245" s="26" t="s">
        <v>271</v>
      </c>
      <c r="H245" s="26" t="s">
        <v>259</v>
      </c>
      <c r="I245">
        <f>VLOOKUP(F245,[2]Flipkey_data_global!E:F,2,0)</f>
        <v>272</v>
      </c>
      <c r="J245">
        <v>235</v>
      </c>
      <c r="K245" s="49">
        <f t="shared" si="6"/>
        <v>37</v>
      </c>
    </row>
    <row r="246" spans="1:11">
      <c r="A246" t="s">
        <v>675</v>
      </c>
      <c r="B246" s="39">
        <v>26</v>
      </c>
      <c r="C246" s="39" t="s">
        <v>674</v>
      </c>
      <c r="D246" s="39">
        <v>2018</v>
      </c>
      <c r="E246" s="25" t="s">
        <v>549</v>
      </c>
      <c r="F246" s="27" t="s">
        <v>114</v>
      </c>
      <c r="G246" s="26" t="s">
        <v>271</v>
      </c>
      <c r="H246" s="26" t="s">
        <v>259</v>
      </c>
      <c r="I246">
        <f>VLOOKUP(F246,[2]Flipkey_data_global!E:F,2,0)</f>
        <v>76</v>
      </c>
      <c r="J246">
        <v>71</v>
      </c>
      <c r="K246" s="49">
        <f t="shared" si="6"/>
        <v>5</v>
      </c>
    </row>
    <row r="247" spans="1:11">
      <c r="A247" t="s">
        <v>675</v>
      </c>
      <c r="B247" s="39">
        <v>26</v>
      </c>
      <c r="C247" s="39" t="s">
        <v>674</v>
      </c>
      <c r="D247" s="39">
        <v>2018</v>
      </c>
      <c r="E247" s="50"/>
      <c r="F247" s="27" t="s">
        <v>353</v>
      </c>
      <c r="G247" s="26" t="s">
        <v>271</v>
      </c>
      <c r="H247" s="26" t="s">
        <v>259</v>
      </c>
      <c r="I247" t="str">
        <f>VLOOKUP(F247,[2]Flipkey_data_global!E:F,2,0)</f>
        <v xml:space="preserve"> </v>
      </c>
      <c r="J247" t="s">
        <v>681</v>
      </c>
      <c r="K247" s="49" t="str">
        <f t="shared" si="6"/>
        <v/>
      </c>
    </row>
    <row r="248" spans="1:11">
      <c r="A248" t="s">
        <v>675</v>
      </c>
      <c r="B248" s="39">
        <v>26</v>
      </c>
      <c r="C248" s="39" t="s">
        <v>674</v>
      </c>
      <c r="D248" s="39">
        <v>2018</v>
      </c>
      <c r="E248" s="25" t="s">
        <v>550</v>
      </c>
      <c r="F248" s="27" t="s">
        <v>63</v>
      </c>
      <c r="G248" s="26" t="s">
        <v>268</v>
      </c>
      <c r="H248" s="26" t="s">
        <v>259</v>
      </c>
      <c r="I248">
        <f>VLOOKUP(F248,[2]Flipkey_data_global!E:F,2,0)</f>
        <v>53838</v>
      </c>
      <c r="J248">
        <v>52607</v>
      </c>
      <c r="K248" s="49">
        <f t="shared" si="6"/>
        <v>1231</v>
      </c>
    </row>
    <row r="249" spans="1:11">
      <c r="A249" t="s">
        <v>675</v>
      </c>
      <c r="B249" s="39">
        <v>26</v>
      </c>
      <c r="C249" s="39" t="s">
        <v>674</v>
      </c>
      <c r="D249" s="39">
        <v>2018</v>
      </c>
      <c r="E249" s="25" t="s">
        <v>551</v>
      </c>
      <c r="F249" s="27" t="s">
        <v>166</v>
      </c>
      <c r="G249" s="26" t="s">
        <v>268</v>
      </c>
      <c r="H249" s="26" t="s">
        <v>259</v>
      </c>
      <c r="I249">
        <f>VLOOKUP(F249,[2]Flipkey_data_global!E:F,2,0)</f>
        <v>418</v>
      </c>
      <c r="J249">
        <v>412</v>
      </c>
      <c r="K249" s="49">
        <f t="shared" si="6"/>
        <v>6</v>
      </c>
    </row>
    <row r="250" spans="1:11">
      <c r="A250" t="s">
        <v>675</v>
      </c>
      <c r="B250" s="39">
        <v>26</v>
      </c>
      <c r="C250" s="39" t="s">
        <v>674</v>
      </c>
      <c r="D250" s="39">
        <v>2018</v>
      </c>
      <c r="E250" s="25" t="s">
        <v>552</v>
      </c>
      <c r="F250" s="27" t="s">
        <v>47</v>
      </c>
      <c r="G250" s="26" t="s">
        <v>268</v>
      </c>
      <c r="H250" s="26" t="s">
        <v>259</v>
      </c>
      <c r="I250">
        <f>VLOOKUP(F250,[2]Flipkey_data_global!E:F,2,0)</f>
        <v>241</v>
      </c>
      <c r="J250">
        <v>236</v>
      </c>
      <c r="K250" s="49">
        <f t="shared" si="6"/>
        <v>5</v>
      </c>
    </row>
    <row r="251" spans="1:11">
      <c r="A251" t="s">
        <v>675</v>
      </c>
      <c r="B251" s="39">
        <v>26</v>
      </c>
      <c r="C251" s="39" t="s">
        <v>674</v>
      </c>
      <c r="D251" s="39">
        <v>2018</v>
      </c>
      <c r="E251" s="25" t="s">
        <v>553</v>
      </c>
      <c r="F251" s="27" t="s">
        <v>57</v>
      </c>
      <c r="G251" s="26" t="s">
        <v>268</v>
      </c>
      <c r="H251" s="26" t="s">
        <v>259</v>
      </c>
      <c r="I251">
        <f>VLOOKUP(F251,[2]Flipkey_data_global!E:F,2,0)</f>
        <v>298</v>
      </c>
      <c r="J251">
        <v>301</v>
      </c>
      <c r="K251" s="49">
        <f t="shared" si="6"/>
        <v>-3</v>
      </c>
    </row>
    <row r="252" spans="1:11">
      <c r="A252" t="s">
        <v>675</v>
      </c>
      <c r="B252" s="39">
        <v>26</v>
      </c>
      <c r="C252" s="39" t="s">
        <v>674</v>
      </c>
      <c r="D252" s="39">
        <v>2018</v>
      </c>
      <c r="E252" s="25" t="s">
        <v>554</v>
      </c>
      <c r="F252" s="27" t="s">
        <v>140</v>
      </c>
      <c r="G252" s="26" t="s">
        <v>268</v>
      </c>
      <c r="H252" s="26" t="s">
        <v>259</v>
      </c>
      <c r="I252">
        <f>VLOOKUP(F252,[2]Flipkey_data_global!E:F,2,0)</f>
        <v>434</v>
      </c>
      <c r="J252">
        <v>418</v>
      </c>
      <c r="K252" s="49">
        <f t="shared" si="6"/>
        <v>16</v>
      </c>
    </row>
    <row r="253" spans="1:11">
      <c r="A253" t="s">
        <v>675</v>
      </c>
      <c r="B253" s="39">
        <v>26</v>
      </c>
      <c r="C253" s="39" t="s">
        <v>674</v>
      </c>
      <c r="D253" s="39">
        <v>2018</v>
      </c>
      <c r="E253" s="25" t="s">
        <v>555</v>
      </c>
      <c r="F253" s="27" t="s">
        <v>85</v>
      </c>
      <c r="G253" s="26" t="s">
        <v>268</v>
      </c>
      <c r="H253" s="26" t="s">
        <v>259</v>
      </c>
      <c r="I253">
        <f>VLOOKUP(F253,[2]Flipkey_data_global!E:F,2,0)</f>
        <v>5131</v>
      </c>
      <c r="J253">
        <v>5029</v>
      </c>
      <c r="K253" s="49">
        <f t="shared" si="6"/>
        <v>102</v>
      </c>
    </row>
    <row r="254" spans="1:11">
      <c r="A254" t="s">
        <v>675</v>
      </c>
      <c r="B254" s="39">
        <v>26</v>
      </c>
      <c r="C254" s="39" t="s">
        <v>674</v>
      </c>
      <c r="D254" s="39">
        <v>2018</v>
      </c>
      <c r="E254" s="25" t="s">
        <v>556</v>
      </c>
      <c r="F254" s="27" t="s">
        <v>108</v>
      </c>
      <c r="G254" s="26" t="s">
        <v>268</v>
      </c>
      <c r="H254" s="26" t="s">
        <v>259</v>
      </c>
      <c r="I254">
        <f>VLOOKUP(F254,[2]Flipkey_data_global!E:F,2,0)</f>
        <v>353</v>
      </c>
      <c r="J254">
        <v>357</v>
      </c>
      <c r="K254" s="49">
        <f t="shared" si="6"/>
        <v>-4</v>
      </c>
    </row>
    <row r="255" spans="1:11">
      <c r="A255" t="s">
        <v>675</v>
      </c>
      <c r="B255" s="39">
        <v>26</v>
      </c>
      <c r="C255" s="39" t="s">
        <v>674</v>
      </c>
      <c r="D255" s="39">
        <v>2018</v>
      </c>
      <c r="E255" s="25" t="s">
        <v>557</v>
      </c>
      <c r="F255" s="27" t="s">
        <v>110</v>
      </c>
      <c r="G255" s="26" t="s">
        <v>268</v>
      </c>
      <c r="H255" s="26" t="s">
        <v>259</v>
      </c>
      <c r="I255">
        <f>VLOOKUP(F255,[2]Flipkey_data_global!E:F,2,0)</f>
        <v>7</v>
      </c>
      <c r="J255">
        <v>6</v>
      </c>
      <c r="K255" s="49">
        <f t="shared" si="6"/>
        <v>1</v>
      </c>
    </row>
    <row r="256" spans="1:11">
      <c r="A256" t="s">
        <v>675</v>
      </c>
      <c r="B256" s="39">
        <v>26</v>
      </c>
      <c r="C256" s="39" t="s">
        <v>674</v>
      </c>
      <c r="D256" s="39">
        <v>2018</v>
      </c>
      <c r="E256" s="25" t="s">
        <v>558</v>
      </c>
      <c r="F256" s="27" t="s">
        <v>52</v>
      </c>
      <c r="G256" s="26" t="s">
        <v>268</v>
      </c>
      <c r="H256" s="26" t="s">
        <v>259</v>
      </c>
      <c r="I256">
        <f>VLOOKUP(F256,[2]Flipkey_data_global!E:F,2,0)</f>
        <v>251</v>
      </c>
      <c r="J256">
        <v>268</v>
      </c>
      <c r="K256" s="49">
        <f t="shared" si="6"/>
        <v>-17</v>
      </c>
    </row>
    <row r="257" spans="1:11">
      <c r="A257" t="s">
        <v>675</v>
      </c>
      <c r="B257" s="39">
        <v>26</v>
      </c>
      <c r="C257" s="39" t="s">
        <v>674</v>
      </c>
      <c r="D257" s="39">
        <v>2018</v>
      </c>
      <c r="E257" s="25" t="s">
        <v>559</v>
      </c>
      <c r="F257" s="27" t="s">
        <v>89</v>
      </c>
      <c r="G257" s="26" t="s">
        <v>268</v>
      </c>
      <c r="H257" s="26" t="s">
        <v>259</v>
      </c>
      <c r="I257">
        <f>VLOOKUP(F257,[2]Flipkey_data_global!E:F,2,0)</f>
        <v>865</v>
      </c>
      <c r="J257">
        <v>851</v>
      </c>
      <c r="K257" s="49">
        <f t="shared" si="6"/>
        <v>14</v>
      </c>
    </row>
    <row r="258" spans="1:11">
      <c r="A258" t="s">
        <v>675</v>
      </c>
      <c r="B258" s="39">
        <v>26</v>
      </c>
      <c r="C258" s="39" t="s">
        <v>674</v>
      </c>
      <c r="D258" s="39">
        <v>2018</v>
      </c>
      <c r="E258" s="25" t="s">
        <v>560</v>
      </c>
      <c r="F258" s="27" t="s">
        <v>561</v>
      </c>
      <c r="G258" s="26" t="s">
        <v>268</v>
      </c>
      <c r="H258" s="26" t="s">
        <v>259</v>
      </c>
      <c r="I258">
        <f>VLOOKUP(F258,[2]Flipkey_data_global!E:F,2,0)</f>
        <v>144</v>
      </c>
      <c r="J258">
        <v>142</v>
      </c>
      <c r="K258" s="49">
        <f t="shared" si="6"/>
        <v>2</v>
      </c>
    </row>
    <row r="259" spans="1:11">
      <c r="A259" t="s">
        <v>675</v>
      </c>
      <c r="B259" s="39">
        <v>26</v>
      </c>
      <c r="C259" s="39" t="s">
        <v>674</v>
      </c>
      <c r="D259" s="39">
        <v>2018</v>
      </c>
      <c r="E259" s="25" t="s">
        <v>562</v>
      </c>
      <c r="F259" s="27" t="s">
        <v>60</v>
      </c>
      <c r="G259" s="26" t="s">
        <v>268</v>
      </c>
      <c r="H259" s="26" t="s">
        <v>259</v>
      </c>
      <c r="I259">
        <f>VLOOKUP(F259,[2]Flipkey_data_global!E:F,2,0)</f>
        <v>12</v>
      </c>
      <c r="J259">
        <v>12</v>
      </c>
      <c r="K259" s="49">
        <f t="shared" si="6"/>
        <v>0</v>
      </c>
    </row>
    <row r="260" spans="1:11">
      <c r="A260" t="s">
        <v>675</v>
      </c>
      <c r="B260" s="39">
        <v>26</v>
      </c>
      <c r="C260" s="39" t="s">
        <v>674</v>
      </c>
      <c r="D260" s="39">
        <v>2018</v>
      </c>
      <c r="E260" s="25" t="s">
        <v>563</v>
      </c>
      <c r="F260" s="27" t="s">
        <v>564</v>
      </c>
      <c r="G260" s="26" t="s">
        <v>268</v>
      </c>
      <c r="H260" s="26" t="s">
        <v>259</v>
      </c>
      <c r="I260">
        <f>VLOOKUP(F260,[2]Flipkey_data_global!E:F,2,0)</f>
        <v>1453</v>
      </c>
      <c r="J260">
        <v>1563</v>
      </c>
      <c r="K260" s="49">
        <f t="shared" si="6"/>
        <v>-110</v>
      </c>
    </row>
    <row r="261" spans="1:11">
      <c r="A261" t="s">
        <v>675</v>
      </c>
      <c r="B261" s="39">
        <v>26</v>
      </c>
      <c r="C261" s="39" t="s">
        <v>674</v>
      </c>
      <c r="D261" s="39">
        <v>2018</v>
      </c>
      <c r="E261" s="25" t="s">
        <v>565</v>
      </c>
      <c r="F261" s="27" t="s">
        <v>566</v>
      </c>
      <c r="G261" s="26" t="s">
        <v>268</v>
      </c>
      <c r="H261" s="26" t="s">
        <v>259</v>
      </c>
      <c r="I261">
        <f>VLOOKUP(F261,[2]Flipkey_data_global!E:F,2,0)</f>
        <v>1</v>
      </c>
      <c r="J261">
        <v>1</v>
      </c>
      <c r="K261" s="49">
        <f t="shared" si="6"/>
        <v>0</v>
      </c>
    </row>
    <row r="262" spans="1:11">
      <c r="A262" t="s">
        <v>675</v>
      </c>
      <c r="B262" s="39">
        <v>26</v>
      </c>
      <c r="C262" s="39" t="s">
        <v>674</v>
      </c>
      <c r="D262" s="39">
        <v>2018</v>
      </c>
      <c r="E262" s="25" t="s">
        <v>567</v>
      </c>
      <c r="F262" s="27" t="s">
        <v>90</v>
      </c>
      <c r="G262" s="26" t="s">
        <v>270</v>
      </c>
      <c r="H262" s="26" t="s">
        <v>259</v>
      </c>
      <c r="I262">
        <f>VLOOKUP(F262,[2]Flipkey_data_global!E:F,2,0)</f>
        <v>102226</v>
      </c>
      <c r="J262">
        <v>98740</v>
      </c>
      <c r="K262" s="49">
        <f t="shared" si="6"/>
        <v>3486</v>
      </c>
    </row>
    <row r="263" spans="1:11">
      <c r="A263" t="s">
        <v>675</v>
      </c>
      <c r="B263" s="39">
        <v>26</v>
      </c>
      <c r="C263" s="39" t="s">
        <v>674</v>
      </c>
      <c r="D263" s="39">
        <v>2018</v>
      </c>
      <c r="E263" s="25" t="s">
        <v>568</v>
      </c>
      <c r="F263" s="27" t="s">
        <v>55</v>
      </c>
      <c r="G263" s="26" t="s">
        <v>270</v>
      </c>
      <c r="H263" s="26" t="s">
        <v>259</v>
      </c>
      <c r="I263">
        <f>VLOOKUP(F263,[2]Flipkey_data_global!E:F,2,0)</f>
        <v>54481</v>
      </c>
      <c r="J263">
        <v>51032</v>
      </c>
      <c r="K263" s="49">
        <f t="shared" si="6"/>
        <v>3449</v>
      </c>
    </row>
    <row r="264" spans="1:11">
      <c r="A264" t="s">
        <v>675</v>
      </c>
      <c r="B264" s="39">
        <v>26</v>
      </c>
      <c r="C264" s="39" t="s">
        <v>674</v>
      </c>
      <c r="D264" s="39">
        <v>2018</v>
      </c>
      <c r="E264" s="25" t="s">
        <v>569</v>
      </c>
      <c r="F264" s="27" t="s">
        <v>74</v>
      </c>
      <c r="G264" s="26" t="s">
        <v>270</v>
      </c>
      <c r="H264" s="26" t="s">
        <v>259</v>
      </c>
      <c r="I264">
        <f>VLOOKUP(F264,[2]Flipkey_data_global!E:F,2,0)</f>
        <v>19344</v>
      </c>
      <c r="J264">
        <v>19116</v>
      </c>
      <c r="K264" s="49">
        <f t="shared" si="6"/>
        <v>228</v>
      </c>
    </row>
    <row r="265" spans="1:11">
      <c r="A265" t="s">
        <v>675</v>
      </c>
      <c r="B265" s="39">
        <v>26</v>
      </c>
      <c r="C265" s="39" t="s">
        <v>674</v>
      </c>
      <c r="D265" s="39">
        <v>2018</v>
      </c>
      <c r="E265" s="25" t="s">
        <v>570</v>
      </c>
      <c r="F265" s="27" t="s">
        <v>154</v>
      </c>
      <c r="G265" s="26" t="s">
        <v>270</v>
      </c>
      <c r="H265" s="26" t="s">
        <v>259</v>
      </c>
      <c r="I265">
        <f>VLOOKUP(F265,[2]Flipkey_data_global!E:F,2,0)</f>
        <v>19163</v>
      </c>
      <c r="J265">
        <v>18834</v>
      </c>
      <c r="K265" s="49">
        <f t="shared" si="6"/>
        <v>329</v>
      </c>
    </row>
    <row r="266" spans="1:11">
      <c r="A266" t="s">
        <v>675</v>
      </c>
      <c r="B266" s="39">
        <v>26</v>
      </c>
      <c r="C266" s="39" t="s">
        <v>674</v>
      </c>
      <c r="D266" s="39">
        <v>2018</v>
      </c>
      <c r="E266" s="25" t="s">
        <v>571</v>
      </c>
      <c r="F266" s="27" t="s">
        <v>160</v>
      </c>
      <c r="G266" s="26" t="s">
        <v>270</v>
      </c>
      <c r="H266" s="26" t="s">
        <v>259</v>
      </c>
      <c r="I266">
        <f>VLOOKUP(F266,[2]Flipkey_data_global!E:F,2,0)</f>
        <v>647</v>
      </c>
      <c r="J266">
        <v>603</v>
      </c>
      <c r="K266" s="49">
        <f t="shared" si="6"/>
        <v>44</v>
      </c>
    </row>
    <row r="267" spans="1:11">
      <c r="A267" t="s">
        <v>675</v>
      </c>
      <c r="B267" s="39">
        <v>26</v>
      </c>
      <c r="C267" s="39" t="s">
        <v>674</v>
      </c>
      <c r="D267" s="39">
        <v>2018</v>
      </c>
      <c r="E267" s="25" t="s">
        <v>572</v>
      </c>
      <c r="F267" s="27" t="s">
        <v>81</v>
      </c>
      <c r="G267" s="26" t="s">
        <v>270</v>
      </c>
      <c r="H267" s="26" t="s">
        <v>259</v>
      </c>
      <c r="I267">
        <f>VLOOKUP(F267,[2]Flipkey_data_global!E:F,2,0)</f>
        <v>51756</v>
      </c>
      <c r="J267">
        <v>46159</v>
      </c>
      <c r="K267" s="49">
        <f t="shared" ref="K267:K309" si="7">IF(AND(ISNUMBER(I267),(J267)),I267-J267,"")</f>
        <v>5597</v>
      </c>
    </row>
    <row r="268" spans="1:11">
      <c r="A268" t="s">
        <v>675</v>
      </c>
      <c r="B268" s="39">
        <v>26</v>
      </c>
      <c r="C268" s="39" t="s">
        <v>674</v>
      </c>
      <c r="D268" s="39">
        <v>2018</v>
      </c>
      <c r="E268" s="25" t="s">
        <v>573</v>
      </c>
      <c r="F268" s="27" t="s">
        <v>574</v>
      </c>
      <c r="G268" s="26" t="s">
        <v>270</v>
      </c>
      <c r="H268" s="26" t="s">
        <v>259</v>
      </c>
      <c r="I268">
        <f>VLOOKUP(F268,[2]Flipkey_data_global!E:F,2,0)</f>
        <v>633</v>
      </c>
      <c r="J268">
        <v>597</v>
      </c>
      <c r="K268" s="49">
        <f t="shared" si="7"/>
        <v>36</v>
      </c>
    </row>
    <row r="269" spans="1:11">
      <c r="A269" t="s">
        <v>675</v>
      </c>
      <c r="B269" s="39">
        <v>26</v>
      </c>
      <c r="C269" s="39" t="s">
        <v>674</v>
      </c>
      <c r="D269" s="39">
        <v>2018</v>
      </c>
      <c r="E269" s="25" t="s">
        <v>575</v>
      </c>
      <c r="F269" s="27" t="s">
        <v>5</v>
      </c>
      <c r="G269" s="26" t="s">
        <v>270</v>
      </c>
      <c r="H269" s="26" t="s">
        <v>259</v>
      </c>
      <c r="I269">
        <f>VLOOKUP(F269,[2]Flipkey_data_global!E:F,2,0)</f>
        <v>448</v>
      </c>
      <c r="J269">
        <v>452</v>
      </c>
      <c r="K269" s="49">
        <f t="shared" si="7"/>
        <v>-4</v>
      </c>
    </row>
    <row r="270" spans="1:11">
      <c r="A270" t="s">
        <v>675</v>
      </c>
      <c r="B270" s="39">
        <v>26</v>
      </c>
      <c r="C270" s="39" t="s">
        <v>674</v>
      </c>
      <c r="D270" s="39">
        <v>2018</v>
      </c>
      <c r="E270" s="25" t="s">
        <v>576</v>
      </c>
      <c r="F270" s="27" t="s">
        <v>577</v>
      </c>
      <c r="G270" s="26" t="s">
        <v>270</v>
      </c>
      <c r="H270" s="26" t="s">
        <v>259</v>
      </c>
      <c r="I270">
        <f>VLOOKUP(F270,[2]Flipkey_data_global!E:F,2,0)</f>
        <v>164</v>
      </c>
      <c r="J270">
        <v>164</v>
      </c>
      <c r="K270" s="49">
        <f t="shared" si="7"/>
        <v>0</v>
      </c>
    </row>
    <row r="271" spans="1:11">
      <c r="A271" t="s">
        <v>675</v>
      </c>
      <c r="B271" s="39">
        <v>26</v>
      </c>
      <c r="C271" s="39" t="s">
        <v>674</v>
      </c>
      <c r="D271" s="39">
        <v>2018</v>
      </c>
      <c r="E271" s="25" t="s">
        <v>578</v>
      </c>
      <c r="F271" s="27" t="s">
        <v>168</v>
      </c>
      <c r="G271" s="26" t="s">
        <v>270</v>
      </c>
      <c r="H271" s="26" t="s">
        <v>259</v>
      </c>
      <c r="I271">
        <f>VLOOKUP(F271,[2]Flipkey_data_global!E:F,2,0)</f>
        <v>1141</v>
      </c>
      <c r="J271">
        <v>1125</v>
      </c>
      <c r="K271" s="49">
        <f t="shared" si="7"/>
        <v>16</v>
      </c>
    </row>
    <row r="272" spans="1:11">
      <c r="A272" t="s">
        <v>675</v>
      </c>
      <c r="B272" s="39">
        <v>26</v>
      </c>
      <c r="C272" s="39" t="s">
        <v>674</v>
      </c>
      <c r="D272" s="39">
        <v>2018</v>
      </c>
      <c r="E272" s="25" t="s">
        <v>579</v>
      </c>
      <c r="F272" s="27" t="s">
        <v>115</v>
      </c>
      <c r="G272" s="26" t="s">
        <v>270</v>
      </c>
      <c r="H272" s="26" t="s">
        <v>259</v>
      </c>
      <c r="I272">
        <f>VLOOKUP(F272,[2]Flipkey_data_global!E:F,2,0)</f>
        <v>1339</v>
      </c>
      <c r="J272">
        <v>1322</v>
      </c>
      <c r="K272" s="49">
        <f t="shared" si="7"/>
        <v>17</v>
      </c>
    </row>
    <row r="273" spans="1:11">
      <c r="A273" t="s">
        <v>675</v>
      </c>
      <c r="B273" s="39">
        <v>26</v>
      </c>
      <c r="C273" s="39" t="s">
        <v>674</v>
      </c>
      <c r="D273" s="39">
        <v>2018</v>
      </c>
      <c r="E273" s="25" t="s">
        <v>580</v>
      </c>
      <c r="F273" s="27" t="s">
        <v>126</v>
      </c>
      <c r="G273" s="26" t="s">
        <v>270</v>
      </c>
      <c r="H273" s="26" t="s">
        <v>259</v>
      </c>
      <c r="I273">
        <f>VLOOKUP(F273,[2]Flipkey_data_global!E:F,2,0)</f>
        <v>2192</v>
      </c>
      <c r="J273">
        <v>2181</v>
      </c>
      <c r="K273" s="49">
        <f t="shared" si="7"/>
        <v>11</v>
      </c>
    </row>
    <row r="274" spans="1:11">
      <c r="A274" t="s">
        <v>675</v>
      </c>
      <c r="B274" s="39">
        <v>26</v>
      </c>
      <c r="C274" s="39" t="s">
        <v>674</v>
      </c>
      <c r="D274" s="39">
        <v>2018</v>
      </c>
      <c r="E274" s="25" t="s">
        <v>581</v>
      </c>
      <c r="F274" s="27" t="s">
        <v>0</v>
      </c>
      <c r="G274" s="26" t="s">
        <v>270</v>
      </c>
      <c r="H274" s="26" t="s">
        <v>259</v>
      </c>
      <c r="I274">
        <f>VLOOKUP(F274,[2]Flipkey_data_global!E:F,2,0)</f>
        <v>75</v>
      </c>
      <c r="J274">
        <v>74</v>
      </c>
      <c r="K274" s="49">
        <f t="shared" si="7"/>
        <v>1</v>
      </c>
    </row>
    <row r="275" spans="1:11">
      <c r="A275" t="s">
        <v>675</v>
      </c>
      <c r="B275" s="39">
        <v>26</v>
      </c>
      <c r="C275" s="39" t="s">
        <v>674</v>
      </c>
      <c r="D275" s="39">
        <v>2018</v>
      </c>
      <c r="E275" s="25" t="s">
        <v>582</v>
      </c>
      <c r="F275" s="27" t="s">
        <v>68</v>
      </c>
      <c r="G275" s="26" t="s">
        <v>270</v>
      </c>
      <c r="H275" s="26" t="s">
        <v>259</v>
      </c>
      <c r="I275">
        <f>VLOOKUP(F275,[2]Flipkey_data_global!E:F,2,0)</f>
        <v>697</v>
      </c>
      <c r="J275">
        <v>684</v>
      </c>
      <c r="K275" s="49">
        <f t="shared" si="7"/>
        <v>13</v>
      </c>
    </row>
    <row r="276" spans="1:11">
      <c r="A276" t="s">
        <v>675</v>
      </c>
      <c r="B276" s="39">
        <v>26</v>
      </c>
      <c r="C276" s="39" t="s">
        <v>674</v>
      </c>
      <c r="D276" s="39">
        <v>2018</v>
      </c>
      <c r="E276" s="25" t="s">
        <v>583</v>
      </c>
      <c r="F276" s="27" t="s">
        <v>171</v>
      </c>
      <c r="G276" s="26" t="s">
        <v>270</v>
      </c>
      <c r="H276" s="26" t="s">
        <v>259</v>
      </c>
      <c r="I276">
        <f>VLOOKUP(F276,[2]Flipkey_data_global!E:F,2,0)</f>
        <v>618</v>
      </c>
      <c r="J276">
        <v>1430</v>
      </c>
      <c r="K276" s="49">
        <f t="shared" si="7"/>
        <v>-812</v>
      </c>
    </row>
    <row r="277" spans="1:11">
      <c r="A277" t="s">
        <v>675</v>
      </c>
      <c r="B277" s="39">
        <v>26</v>
      </c>
      <c r="C277" s="39" t="s">
        <v>674</v>
      </c>
      <c r="D277" s="39">
        <v>2018</v>
      </c>
      <c r="E277" s="50"/>
      <c r="F277" s="27" t="s">
        <v>200</v>
      </c>
      <c r="G277" s="26" t="s">
        <v>270</v>
      </c>
      <c r="H277" s="26" t="s">
        <v>259</v>
      </c>
      <c r="I277">
        <f>VLOOKUP(F277,[2]Flipkey_data_global!E:F,2,0)</f>
        <v>33</v>
      </c>
      <c r="J277">
        <v>32</v>
      </c>
      <c r="K277" s="49">
        <f t="shared" si="7"/>
        <v>1</v>
      </c>
    </row>
    <row r="278" spans="1:11">
      <c r="A278" t="s">
        <v>675</v>
      </c>
      <c r="B278" s="39">
        <v>26</v>
      </c>
      <c r="C278" s="39" t="s">
        <v>674</v>
      </c>
      <c r="D278" s="39">
        <v>2018</v>
      </c>
      <c r="E278" s="25" t="s">
        <v>584</v>
      </c>
      <c r="F278" s="27" t="s">
        <v>45</v>
      </c>
      <c r="G278" s="26" t="s">
        <v>269</v>
      </c>
      <c r="H278" s="26" t="s">
        <v>259</v>
      </c>
      <c r="I278">
        <f>VLOOKUP(F278,[2]Flipkey_data_global!E:F,2,0)</f>
        <v>4907</v>
      </c>
      <c r="J278">
        <v>4038</v>
      </c>
      <c r="K278" s="49">
        <f t="shared" si="7"/>
        <v>869</v>
      </c>
    </row>
    <row r="279" spans="1:11">
      <c r="A279" t="s">
        <v>675</v>
      </c>
      <c r="B279" s="39">
        <v>26</v>
      </c>
      <c r="C279" s="39" t="s">
        <v>674</v>
      </c>
      <c r="D279" s="39">
        <v>2018</v>
      </c>
      <c r="E279" s="25" t="s">
        <v>585</v>
      </c>
      <c r="F279" s="27" t="s">
        <v>61</v>
      </c>
      <c r="G279" s="26" t="s">
        <v>269</v>
      </c>
      <c r="H279" s="26" t="s">
        <v>259</v>
      </c>
      <c r="I279">
        <f>VLOOKUP(F279,[2]Flipkey_data_global!E:F,2,0)</f>
        <v>63795</v>
      </c>
      <c r="J279">
        <v>60364</v>
      </c>
      <c r="K279" s="49">
        <f t="shared" si="7"/>
        <v>3431</v>
      </c>
    </row>
    <row r="280" spans="1:11">
      <c r="A280" t="s">
        <v>675</v>
      </c>
      <c r="B280" s="39">
        <v>26</v>
      </c>
      <c r="C280" s="39" t="s">
        <v>674</v>
      </c>
      <c r="D280" s="39">
        <v>2018</v>
      </c>
      <c r="E280" s="25" t="s">
        <v>586</v>
      </c>
      <c r="F280" s="27" t="s">
        <v>139</v>
      </c>
      <c r="G280" s="26" t="s">
        <v>269</v>
      </c>
      <c r="H280" s="26" t="s">
        <v>259</v>
      </c>
      <c r="I280">
        <f>VLOOKUP(F280,[2]Flipkey_data_global!E:F,2,0)</f>
        <v>2457</v>
      </c>
      <c r="J280">
        <v>1393</v>
      </c>
      <c r="K280" s="49">
        <f t="shared" si="7"/>
        <v>1064</v>
      </c>
    </row>
    <row r="281" spans="1:11">
      <c r="A281" t="s">
        <v>675</v>
      </c>
      <c r="B281" s="39">
        <v>26</v>
      </c>
      <c r="C281" s="39" t="s">
        <v>674</v>
      </c>
      <c r="D281" s="39">
        <v>2018</v>
      </c>
      <c r="E281" s="25" t="s">
        <v>587</v>
      </c>
      <c r="F281" s="27" t="s">
        <v>15</v>
      </c>
      <c r="G281" s="26" t="s">
        <v>269</v>
      </c>
      <c r="H281" s="26" t="s">
        <v>259</v>
      </c>
      <c r="I281">
        <f>VLOOKUP(F281,[2]Flipkey_data_global!E:F,2,0)</f>
        <v>1572</v>
      </c>
      <c r="J281">
        <v>1278</v>
      </c>
      <c r="K281" s="49">
        <f t="shared" si="7"/>
        <v>294</v>
      </c>
    </row>
    <row r="282" spans="1:11">
      <c r="A282" t="s">
        <v>675</v>
      </c>
      <c r="B282" s="39">
        <v>26</v>
      </c>
      <c r="C282" s="39" t="s">
        <v>674</v>
      </c>
      <c r="D282" s="39">
        <v>2018</v>
      </c>
      <c r="E282" s="25" t="s">
        <v>588</v>
      </c>
      <c r="F282" s="27" t="s">
        <v>9</v>
      </c>
      <c r="G282" s="26" t="s">
        <v>269</v>
      </c>
      <c r="H282" s="26" t="s">
        <v>259</v>
      </c>
      <c r="I282">
        <f>VLOOKUP(F282,[2]Flipkey_data_global!E:F,2,0)</f>
        <v>3791</v>
      </c>
      <c r="J282">
        <v>2733</v>
      </c>
      <c r="K282" s="49">
        <f t="shared" si="7"/>
        <v>1058</v>
      </c>
    </row>
    <row r="283" spans="1:11">
      <c r="A283" t="s">
        <v>675</v>
      </c>
      <c r="B283" s="39">
        <v>26</v>
      </c>
      <c r="C283" s="39" t="s">
        <v>674</v>
      </c>
      <c r="D283" s="39">
        <v>2018</v>
      </c>
      <c r="E283" s="25" t="s">
        <v>589</v>
      </c>
      <c r="F283" s="27" t="s">
        <v>34</v>
      </c>
      <c r="G283" s="26" t="s">
        <v>269</v>
      </c>
      <c r="H283" s="26" t="s">
        <v>259</v>
      </c>
      <c r="I283">
        <f>VLOOKUP(F283,[2]Flipkey_data_global!E:F,2,0)</f>
        <v>6597</v>
      </c>
      <c r="J283">
        <v>4332</v>
      </c>
      <c r="K283" s="49">
        <f t="shared" si="7"/>
        <v>2265</v>
      </c>
    </row>
    <row r="284" spans="1:11">
      <c r="A284" t="s">
        <v>675</v>
      </c>
      <c r="B284" s="39">
        <v>26</v>
      </c>
      <c r="C284" s="39" t="s">
        <v>674</v>
      </c>
      <c r="D284" s="39">
        <v>2018</v>
      </c>
      <c r="E284" s="25" t="s">
        <v>590</v>
      </c>
      <c r="F284" s="27" t="s">
        <v>109</v>
      </c>
      <c r="G284" s="26" t="s">
        <v>269</v>
      </c>
      <c r="H284" s="26" t="s">
        <v>259</v>
      </c>
      <c r="I284">
        <f>VLOOKUP(F284,[2]Flipkey_data_global!E:F,2,0)</f>
        <v>210</v>
      </c>
      <c r="J284">
        <v>153</v>
      </c>
      <c r="K284" s="49">
        <f t="shared" si="7"/>
        <v>57</v>
      </c>
    </row>
    <row r="285" spans="1:11">
      <c r="A285" t="s">
        <v>675</v>
      </c>
      <c r="B285" s="39">
        <v>26</v>
      </c>
      <c r="C285" s="39" t="s">
        <v>674</v>
      </c>
      <c r="D285" s="39">
        <v>2018</v>
      </c>
      <c r="E285" s="25" t="s">
        <v>591</v>
      </c>
      <c r="F285" s="27" t="s">
        <v>113</v>
      </c>
      <c r="G285" s="26" t="s">
        <v>269</v>
      </c>
      <c r="H285" s="26" t="s">
        <v>259</v>
      </c>
      <c r="I285">
        <f>VLOOKUP(F285,[2]Flipkey_data_global!E:F,2,0)</f>
        <v>3824</v>
      </c>
      <c r="J285">
        <v>3638</v>
      </c>
      <c r="K285" s="49">
        <f t="shared" si="7"/>
        <v>186</v>
      </c>
    </row>
    <row r="286" spans="1:11">
      <c r="A286" t="s">
        <v>675</v>
      </c>
      <c r="B286" s="39">
        <v>26</v>
      </c>
      <c r="C286" s="39" t="s">
        <v>674</v>
      </c>
      <c r="D286" s="39">
        <v>2018</v>
      </c>
      <c r="E286" s="25" t="s">
        <v>592</v>
      </c>
      <c r="F286" s="27" t="s">
        <v>104</v>
      </c>
      <c r="G286" s="26" t="s">
        <v>269</v>
      </c>
      <c r="H286" s="26" t="s">
        <v>259</v>
      </c>
      <c r="I286">
        <f>VLOOKUP(F286,[2]Flipkey_data_global!E:F,2,0)</f>
        <v>157</v>
      </c>
      <c r="J286">
        <v>95</v>
      </c>
      <c r="K286" s="49">
        <f t="shared" si="7"/>
        <v>62</v>
      </c>
    </row>
    <row r="287" spans="1:11">
      <c r="A287" t="s">
        <v>675</v>
      </c>
      <c r="B287" s="39">
        <v>26</v>
      </c>
      <c r="C287" s="39" t="s">
        <v>674</v>
      </c>
      <c r="D287" s="39">
        <v>2018</v>
      </c>
      <c r="E287" s="25" t="s">
        <v>593</v>
      </c>
      <c r="F287" s="27" t="s">
        <v>10</v>
      </c>
      <c r="G287" s="26" t="s">
        <v>277</v>
      </c>
      <c r="H287" s="26" t="s">
        <v>261</v>
      </c>
      <c r="I287">
        <f>VLOOKUP(F287,[2]Flipkey_data_global!E:F,2,0)</f>
        <v>14958</v>
      </c>
      <c r="J287">
        <v>14373</v>
      </c>
      <c r="K287" s="49">
        <f t="shared" si="7"/>
        <v>585</v>
      </c>
    </row>
    <row r="288" spans="1:11">
      <c r="A288" t="s">
        <v>675</v>
      </c>
      <c r="B288" s="39">
        <v>26</v>
      </c>
      <c r="C288" s="39" t="s">
        <v>674</v>
      </c>
      <c r="D288" s="39">
        <v>2018</v>
      </c>
      <c r="E288" s="25" t="s">
        <v>594</v>
      </c>
      <c r="F288" s="27" t="s">
        <v>144</v>
      </c>
      <c r="G288" s="26" t="s">
        <v>277</v>
      </c>
      <c r="H288" s="26" t="s">
        <v>261</v>
      </c>
      <c r="I288">
        <f>VLOOKUP(F288,[2]Flipkey_data_global!E:F,2,0)</f>
        <v>1453</v>
      </c>
      <c r="J288">
        <v>1563</v>
      </c>
      <c r="K288" s="49">
        <f t="shared" si="7"/>
        <v>-110</v>
      </c>
    </row>
    <row r="289" spans="1:11">
      <c r="A289" t="s">
        <v>675</v>
      </c>
      <c r="B289" s="39">
        <v>26</v>
      </c>
      <c r="C289" s="39" t="s">
        <v>674</v>
      </c>
      <c r="D289" s="39">
        <v>2018</v>
      </c>
      <c r="E289" s="25" t="s">
        <v>595</v>
      </c>
      <c r="F289" s="27" t="s">
        <v>149</v>
      </c>
      <c r="G289" s="26" t="s">
        <v>278</v>
      </c>
      <c r="H289" s="26" t="s">
        <v>261</v>
      </c>
      <c r="I289">
        <f>VLOOKUP(F289,[2]Flipkey_data_global!E:F,2,0)</f>
        <v>3</v>
      </c>
      <c r="J289">
        <v>3</v>
      </c>
      <c r="K289" s="49">
        <f t="shared" si="7"/>
        <v>0</v>
      </c>
    </row>
    <row r="290" spans="1:11">
      <c r="A290" t="s">
        <v>675</v>
      </c>
      <c r="B290" s="39">
        <v>26</v>
      </c>
      <c r="C290" s="39" t="s">
        <v>674</v>
      </c>
      <c r="D290" s="39">
        <v>2018</v>
      </c>
      <c r="E290" s="25" t="s">
        <v>596</v>
      </c>
      <c r="F290" s="27" t="s">
        <v>58</v>
      </c>
      <c r="G290" s="26" t="s">
        <v>278</v>
      </c>
      <c r="H290" s="26" t="s">
        <v>261</v>
      </c>
      <c r="I290">
        <f>VLOOKUP(F290,[2]Flipkey_data_global!E:F,2,0)</f>
        <v>110</v>
      </c>
      <c r="J290">
        <v>111</v>
      </c>
      <c r="K290" s="49">
        <f t="shared" si="7"/>
        <v>-1</v>
      </c>
    </row>
    <row r="291" spans="1:11">
      <c r="A291" t="s">
        <v>675</v>
      </c>
      <c r="B291" s="39">
        <v>26</v>
      </c>
      <c r="C291" s="39" t="s">
        <v>674</v>
      </c>
      <c r="D291" s="39">
        <v>2018</v>
      </c>
      <c r="E291" s="25" t="s">
        <v>597</v>
      </c>
      <c r="F291" s="27" t="s">
        <v>164</v>
      </c>
      <c r="G291" s="26" t="s">
        <v>278</v>
      </c>
      <c r="H291" s="26" t="s">
        <v>261</v>
      </c>
      <c r="I291">
        <f>VLOOKUP(F291,[2]Flipkey_data_global!E:F,2,0)</f>
        <v>1</v>
      </c>
      <c r="J291">
        <v>1</v>
      </c>
      <c r="K291" s="49">
        <f t="shared" si="7"/>
        <v>0</v>
      </c>
    </row>
    <row r="292" spans="1:11">
      <c r="A292" t="s">
        <v>675</v>
      </c>
      <c r="B292" s="39">
        <v>26</v>
      </c>
      <c r="C292" s="39" t="s">
        <v>674</v>
      </c>
      <c r="D292" s="39">
        <v>2018</v>
      </c>
      <c r="E292" s="25" t="s">
        <v>598</v>
      </c>
      <c r="F292" s="27" t="s">
        <v>134</v>
      </c>
      <c r="G292" s="26" t="s">
        <v>278</v>
      </c>
      <c r="H292" s="26" t="s">
        <v>261</v>
      </c>
      <c r="I292">
        <f>VLOOKUP(F292,[2]Flipkey_data_global!E:F,2,0)</f>
        <v>29</v>
      </c>
      <c r="J292">
        <v>27</v>
      </c>
      <c r="K292" s="49">
        <f t="shared" si="7"/>
        <v>2</v>
      </c>
    </row>
    <row r="293" spans="1:11">
      <c r="A293" t="s">
        <v>675</v>
      </c>
      <c r="B293" s="39">
        <v>26</v>
      </c>
      <c r="C293" s="39" t="s">
        <v>674</v>
      </c>
      <c r="D293" s="39">
        <v>2018</v>
      </c>
      <c r="E293" s="25" t="s">
        <v>599</v>
      </c>
      <c r="F293" s="27" t="s">
        <v>198</v>
      </c>
      <c r="G293" s="26" t="s">
        <v>278</v>
      </c>
      <c r="H293" s="26" t="s">
        <v>261</v>
      </c>
      <c r="I293">
        <f>VLOOKUP(F293,[2]Flipkey_data_global!E:F,2,0)</f>
        <v>81</v>
      </c>
      <c r="J293">
        <v>79</v>
      </c>
      <c r="K293" s="49">
        <f t="shared" si="7"/>
        <v>2</v>
      </c>
    </row>
    <row r="294" spans="1:11">
      <c r="A294" t="s">
        <v>675</v>
      </c>
      <c r="B294" s="39">
        <v>26</v>
      </c>
      <c r="C294" s="39" t="s">
        <v>674</v>
      </c>
      <c r="D294" s="39">
        <v>2018</v>
      </c>
      <c r="E294" s="25" t="s">
        <v>600</v>
      </c>
      <c r="F294" s="27" t="s">
        <v>76</v>
      </c>
      <c r="G294" s="26" t="s">
        <v>59</v>
      </c>
      <c r="H294" s="26" t="s">
        <v>261</v>
      </c>
      <c r="I294">
        <f>VLOOKUP(F294,[2]Flipkey_data_global!E:F,2,0)</f>
        <v>29</v>
      </c>
      <c r="J294">
        <v>29</v>
      </c>
      <c r="K294" s="49">
        <f t="shared" si="7"/>
        <v>0</v>
      </c>
    </row>
    <row r="295" spans="1:11">
      <c r="A295" t="s">
        <v>675</v>
      </c>
      <c r="B295" s="39">
        <v>26</v>
      </c>
      <c r="C295" s="39" t="s">
        <v>674</v>
      </c>
      <c r="D295" s="39">
        <v>2018</v>
      </c>
      <c r="E295" s="25" t="s">
        <v>601</v>
      </c>
      <c r="F295" s="27" t="s">
        <v>96</v>
      </c>
      <c r="G295" s="26" t="s">
        <v>59</v>
      </c>
      <c r="H295" s="26" t="s">
        <v>261</v>
      </c>
      <c r="I295">
        <f>VLOOKUP(F295,[2]Flipkey_data_global!E:F,2,0)</f>
        <v>4</v>
      </c>
      <c r="J295">
        <v>5</v>
      </c>
      <c r="K295" s="49">
        <f t="shared" si="7"/>
        <v>-1</v>
      </c>
    </row>
    <row r="296" spans="1:11">
      <c r="A296" t="s">
        <v>675</v>
      </c>
      <c r="B296" s="39">
        <v>26</v>
      </c>
      <c r="C296" s="39" t="s">
        <v>674</v>
      </c>
      <c r="D296" s="39">
        <v>2018</v>
      </c>
      <c r="E296" s="25" t="s">
        <v>602</v>
      </c>
      <c r="F296" s="27" t="s">
        <v>123</v>
      </c>
      <c r="G296" s="26" t="s">
        <v>59</v>
      </c>
      <c r="H296" s="26" t="s">
        <v>261</v>
      </c>
      <c r="I296">
        <f>VLOOKUP(F296,[2]Flipkey_data_global!E:F,2,0)</f>
        <v>9</v>
      </c>
      <c r="J296">
        <v>9</v>
      </c>
      <c r="K296" s="49">
        <f t="shared" si="7"/>
        <v>0</v>
      </c>
    </row>
    <row r="297" spans="1:11">
      <c r="A297" t="s">
        <v>675</v>
      </c>
      <c r="B297" s="39">
        <v>26</v>
      </c>
      <c r="C297" s="39" t="s">
        <v>674</v>
      </c>
      <c r="D297" s="39">
        <v>2018</v>
      </c>
      <c r="E297" s="25" t="s">
        <v>603</v>
      </c>
      <c r="F297" s="27" t="s">
        <v>118</v>
      </c>
      <c r="G297" s="26" t="s">
        <v>59</v>
      </c>
      <c r="H297" s="26" t="s">
        <v>261</v>
      </c>
      <c r="I297">
        <f>VLOOKUP(F297,[2]Flipkey_data_global!E:F,2,0)</f>
        <v>283</v>
      </c>
      <c r="J297">
        <v>290</v>
      </c>
      <c r="K297" s="49">
        <f t="shared" si="7"/>
        <v>-7</v>
      </c>
    </row>
    <row r="298" spans="1:11">
      <c r="A298" t="s">
        <v>675</v>
      </c>
      <c r="B298" s="39">
        <v>26</v>
      </c>
      <c r="C298" s="39" t="s">
        <v>674</v>
      </c>
      <c r="D298" s="39">
        <v>2018</v>
      </c>
      <c r="E298" s="25" t="s">
        <v>604</v>
      </c>
      <c r="F298" s="27" t="s">
        <v>155</v>
      </c>
      <c r="G298" s="26" t="s">
        <v>59</v>
      </c>
      <c r="H298" s="26" t="s">
        <v>261</v>
      </c>
      <c r="I298">
        <f>VLOOKUP(F298,[2]Flipkey_data_global!E:F,2,0)</f>
        <v>1492</v>
      </c>
      <c r="J298">
        <v>1359</v>
      </c>
      <c r="K298" s="49">
        <f t="shared" si="7"/>
        <v>133</v>
      </c>
    </row>
    <row r="299" spans="1:11">
      <c r="A299" t="s">
        <v>675</v>
      </c>
      <c r="B299" s="39">
        <v>26</v>
      </c>
      <c r="C299" s="39" t="s">
        <v>674</v>
      </c>
      <c r="D299" s="39">
        <v>2018</v>
      </c>
      <c r="E299" s="25" t="s">
        <v>605</v>
      </c>
      <c r="F299" s="27" t="s">
        <v>142</v>
      </c>
      <c r="G299" s="26" t="s">
        <v>59</v>
      </c>
      <c r="H299" s="26" t="s">
        <v>261</v>
      </c>
      <c r="I299" t="str">
        <f>VLOOKUP(F299,[2]Flipkey_data_global!E:F,2,0)</f>
        <v xml:space="preserve"> </v>
      </c>
      <c r="J299" t="s">
        <v>681</v>
      </c>
      <c r="K299" s="49" t="str">
        <f t="shared" si="7"/>
        <v/>
      </c>
    </row>
    <row r="300" spans="1:11">
      <c r="A300" t="s">
        <v>675</v>
      </c>
      <c r="B300" s="39">
        <v>26</v>
      </c>
      <c r="C300" s="39" t="s">
        <v>674</v>
      </c>
      <c r="D300" s="39">
        <v>2018</v>
      </c>
      <c r="E300" s="25" t="s">
        <v>606</v>
      </c>
      <c r="F300" s="27" t="s">
        <v>59</v>
      </c>
      <c r="G300" s="26" t="s">
        <v>59</v>
      </c>
      <c r="H300" s="26" t="s">
        <v>261</v>
      </c>
      <c r="I300" t="str">
        <f>VLOOKUP(F300,[2]Flipkey_data_global!E:F,2,0)</f>
        <v xml:space="preserve"> </v>
      </c>
      <c r="J300" t="s">
        <v>681</v>
      </c>
      <c r="K300" s="49" t="str">
        <f t="shared" si="7"/>
        <v/>
      </c>
    </row>
    <row r="301" spans="1:11">
      <c r="A301" t="s">
        <v>675</v>
      </c>
      <c r="B301" s="39">
        <v>26</v>
      </c>
      <c r="C301" s="39" t="s">
        <v>674</v>
      </c>
      <c r="D301" s="39">
        <v>2018</v>
      </c>
      <c r="E301" s="25" t="s">
        <v>607</v>
      </c>
      <c r="F301" s="27" t="s">
        <v>148</v>
      </c>
      <c r="G301" s="26" t="s">
        <v>279</v>
      </c>
      <c r="H301" s="26" t="s">
        <v>261</v>
      </c>
      <c r="I301">
        <f>VLOOKUP(F301,[2]Flipkey_data_global!E:F,2,0)</f>
        <v>196</v>
      </c>
      <c r="J301">
        <v>227</v>
      </c>
      <c r="K301" s="49">
        <f t="shared" si="7"/>
        <v>-31</v>
      </c>
    </row>
    <row r="302" spans="1:11">
      <c r="A302" t="s">
        <v>675</v>
      </c>
      <c r="B302" s="39">
        <v>26</v>
      </c>
      <c r="C302" s="39" t="s">
        <v>674</v>
      </c>
      <c r="D302" s="39">
        <v>2018</v>
      </c>
      <c r="E302" s="25" t="s">
        <v>608</v>
      </c>
      <c r="F302" s="27" t="s">
        <v>199</v>
      </c>
      <c r="G302" s="26" t="s">
        <v>279</v>
      </c>
      <c r="H302" s="26" t="s">
        <v>261</v>
      </c>
      <c r="I302">
        <f>VLOOKUP(F302,[2]Flipkey_data_global!E:F,2,0)</f>
        <v>8</v>
      </c>
      <c r="J302">
        <v>8</v>
      </c>
      <c r="K302" s="49">
        <f t="shared" si="7"/>
        <v>0</v>
      </c>
    </row>
    <row r="303" spans="1:11">
      <c r="A303" t="s">
        <v>675</v>
      </c>
      <c r="B303" s="39">
        <v>26</v>
      </c>
      <c r="C303" s="39" t="s">
        <v>674</v>
      </c>
      <c r="D303" s="39">
        <v>2018</v>
      </c>
      <c r="E303" s="25" t="s">
        <v>609</v>
      </c>
      <c r="F303" s="27" t="s">
        <v>186</v>
      </c>
      <c r="G303" s="26" t="s">
        <v>279</v>
      </c>
      <c r="H303" s="26" t="s">
        <v>261</v>
      </c>
      <c r="I303">
        <f>VLOOKUP(F303,[2]Flipkey_data_global!E:F,2,0)</f>
        <v>9</v>
      </c>
      <c r="J303">
        <v>9</v>
      </c>
      <c r="K303" s="49">
        <f t="shared" si="7"/>
        <v>0</v>
      </c>
    </row>
    <row r="304" spans="1:11">
      <c r="A304" t="s">
        <v>675</v>
      </c>
      <c r="B304" s="39">
        <v>26</v>
      </c>
      <c r="C304" s="39" t="s">
        <v>674</v>
      </c>
      <c r="D304" s="39">
        <v>2018</v>
      </c>
      <c r="E304" s="25" t="s">
        <v>610</v>
      </c>
      <c r="F304" s="27" t="s">
        <v>8</v>
      </c>
      <c r="G304" s="26" t="s">
        <v>279</v>
      </c>
      <c r="H304" s="26" t="s">
        <v>261</v>
      </c>
      <c r="I304">
        <f>VLOOKUP(F304,[2]Flipkey_data_global!E:F,2,0)</f>
        <v>75</v>
      </c>
      <c r="J304">
        <v>76</v>
      </c>
      <c r="K304" s="49">
        <f t="shared" si="7"/>
        <v>-1</v>
      </c>
    </row>
    <row r="305" spans="1:11">
      <c r="A305" t="s">
        <v>675</v>
      </c>
      <c r="B305" s="39">
        <v>26</v>
      </c>
      <c r="C305" s="39" t="s">
        <v>674</v>
      </c>
      <c r="D305" s="39">
        <v>2018</v>
      </c>
      <c r="E305" s="25" t="s">
        <v>611</v>
      </c>
      <c r="F305" s="27" t="s">
        <v>36</v>
      </c>
      <c r="G305" s="26" t="s">
        <v>279</v>
      </c>
      <c r="H305" s="26" t="s">
        <v>261</v>
      </c>
      <c r="I305">
        <f>VLOOKUP(F305,[2]Flipkey_data_global!E:F,2,0)</f>
        <v>68</v>
      </c>
      <c r="J305">
        <v>73</v>
      </c>
      <c r="K305" s="49">
        <f t="shared" si="7"/>
        <v>-5</v>
      </c>
    </row>
    <row r="306" spans="1:11">
      <c r="A306" t="s">
        <v>675</v>
      </c>
      <c r="B306" s="39">
        <v>26</v>
      </c>
      <c r="C306" s="39" t="s">
        <v>674</v>
      </c>
      <c r="D306" s="39">
        <v>2018</v>
      </c>
      <c r="E306" s="25" t="s">
        <v>612</v>
      </c>
      <c r="F306" s="27" t="s">
        <v>613</v>
      </c>
      <c r="G306" s="26" t="s">
        <v>279</v>
      </c>
      <c r="H306" s="26" t="s">
        <v>261</v>
      </c>
      <c r="I306">
        <f>VLOOKUP(F306,[2]Flipkey_data_global!E:F,2,0)</f>
        <v>2</v>
      </c>
      <c r="J306">
        <v>2</v>
      </c>
      <c r="K306" s="49">
        <f t="shared" si="7"/>
        <v>0</v>
      </c>
    </row>
    <row r="307" spans="1:11">
      <c r="A307" t="s">
        <v>675</v>
      </c>
      <c r="B307" s="39">
        <v>26</v>
      </c>
      <c r="C307" s="39" t="s">
        <v>674</v>
      </c>
      <c r="D307" s="39">
        <v>2018</v>
      </c>
      <c r="E307" s="25" t="s">
        <v>614</v>
      </c>
      <c r="F307" s="27" t="s">
        <v>143</v>
      </c>
      <c r="G307" s="26" t="s">
        <v>279</v>
      </c>
      <c r="H307" s="26" t="s">
        <v>261</v>
      </c>
      <c r="I307">
        <f>VLOOKUP(F307,[2]Flipkey_data_global!E:F,2,0)</f>
        <v>1</v>
      </c>
      <c r="J307">
        <v>1</v>
      </c>
      <c r="K307" s="49">
        <f t="shared" si="7"/>
        <v>0</v>
      </c>
    </row>
    <row r="308" spans="1:11">
      <c r="A308" t="s">
        <v>675</v>
      </c>
      <c r="B308" s="39">
        <v>26</v>
      </c>
      <c r="C308" s="39" t="s">
        <v>674</v>
      </c>
      <c r="D308" s="39">
        <v>2018</v>
      </c>
      <c r="E308" s="25" t="s">
        <v>615</v>
      </c>
      <c r="F308" s="27" t="s">
        <v>616</v>
      </c>
      <c r="G308" s="26" t="s">
        <v>279</v>
      </c>
      <c r="H308" s="26" t="s">
        <v>261</v>
      </c>
      <c r="I308" t="str">
        <f>VLOOKUP(F308,[2]Flipkey_data_global!E:F,2,0)</f>
        <v xml:space="preserve"> </v>
      </c>
      <c r="J308" t="s">
        <v>681</v>
      </c>
      <c r="K308" s="49" t="str">
        <f t="shared" si="7"/>
        <v/>
      </c>
    </row>
    <row r="309" spans="1:11">
      <c r="A309" t="s">
        <v>675</v>
      </c>
      <c r="B309" s="39">
        <v>26</v>
      </c>
      <c r="C309" s="39" t="s">
        <v>674</v>
      </c>
      <c r="D309" s="39">
        <v>2018</v>
      </c>
      <c r="E309" s="48" t="s">
        <v>617</v>
      </c>
      <c r="F309" s="29" t="s">
        <v>618</v>
      </c>
      <c r="G309" s="30" t="s">
        <v>279</v>
      </c>
      <c r="H309" s="30" t="s">
        <v>261</v>
      </c>
      <c r="I309" s="29" t="str">
        <f>VLOOKUP(F309,[2]Flipkey_data_global!E:F,2,0)</f>
        <v xml:space="preserve"> </v>
      </c>
      <c r="J309" s="29" t="s">
        <v>681</v>
      </c>
      <c r="K309" s="29" t="str">
        <f t="shared" si="7"/>
        <v/>
      </c>
    </row>
    <row r="311" spans="1:11">
      <c r="C311" s="47" t="s">
        <v>264</v>
      </c>
      <c r="D311" s="47" t="s">
        <v>258</v>
      </c>
      <c r="E311" s="32"/>
      <c r="F311" s="32"/>
      <c r="G311" s="32">
        <f>SUMIF($G75:$G309,$C311,$I75:$I309)</f>
        <v>169314</v>
      </c>
      <c r="H311" s="32">
        <f>SUMIF($G75:$G309,$C311,$J75:$J309)</f>
        <v>163467</v>
      </c>
      <c r="I311" s="32">
        <f t="shared" ref="I311:I332" si="8">G311-H311</f>
        <v>5847</v>
      </c>
    </row>
    <row r="312" spans="1:11">
      <c r="C312" s="26" t="s">
        <v>265</v>
      </c>
      <c r="D312" s="26" t="s">
        <v>258</v>
      </c>
      <c r="E312" s="27"/>
      <c r="F312" s="27"/>
      <c r="G312">
        <f ca="1">SUMIF($G75:$G310,C312,$I75:$I309)</f>
        <v>20901</v>
      </c>
      <c r="H312">
        <f ca="1">SUMIF($C75:$C310,C312,$J75:$J309)</f>
        <v>0</v>
      </c>
      <c r="I312" s="27">
        <f t="shared" ca="1" si="8"/>
        <v>20901</v>
      </c>
    </row>
    <row r="313" spans="1:11">
      <c r="C313" s="26" t="s">
        <v>266</v>
      </c>
      <c r="D313" s="26" t="s">
        <v>258</v>
      </c>
      <c r="E313" s="27"/>
      <c r="F313" s="27"/>
      <c r="G313">
        <f>SUMIF($G75:$G309,$C313,$I75:$I309)</f>
        <v>14912</v>
      </c>
      <c r="H313">
        <f>SUMIF($G75:$G309,$C313,$J75:$J309)</f>
        <v>14932</v>
      </c>
      <c r="I313" s="27">
        <f t="shared" si="8"/>
        <v>-20</v>
      </c>
    </row>
    <row r="314" spans="1:11">
      <c r="C314" s="26" t="s">
        <v>267</v>
      </c>
      <c r="D314" s="26" t="s">
        <v>258</v>
      </c>
      <c r="E314" s="27"/>
      <c r="F314" s="27"/>
      <c r="G314">
        <f>SUMIF($G75:$G309,$C314,$I75:$I309)</f>
        <v>62849</v>
      </c>
      <c r="H314">
        <f>SUMIF($G75:$G309,$C314,$J75:$J309)</f>
        <v>62236</v>
      </c>
      <c r="I314" s="27">
        <f t="shared" si="8"/>
        <v>613</v>
      </c>
    </row>
    <row r="315" spans="1:11">
      <c r="C315" s="26" t="s">
        <v>268</v>
      </c>
      <c r="D315" s="26" t="s">
        <v>259</v>
      </c>
      <c r="E315" s="27"/>
      <c r="F315" s="27"/>
      <c r="G315">
        <f>SUMIF($G75:$G309,$C315,$I75:$I309)</f>
        <v>63446</v>
      </c>
      <c r="H315">
        <f>SUMIF($G75:$G309,$C315,$J75:$J309)</f>
        <v>62203</v>
      </c>
      <c r="I315" s="27">
        <f t="shared" si="8"/>
        <v>1243</v>
      </c>
    </row>
    <row r="316" spans="1:11">
      <c r="C316" s="26" t="s">
        <v>269</v>
      </c>
      <c r="D316" s="26" t="s">
        <v>259</v>
      </c>
      <c r="E316" s="27"/>
      <c r="F316" s="27"/>
      <c r="G316">
        <f>SUMIF($G75:$G309,$C316,$I75:$I309)</f>
        <v>87310</v>
      </c>
      <c r="H316">
        <f>SUMIF($G75:$G309,$C316,$J75:$J309)</f>
        <v>78024</v>
      </c>
      <c r="I316" s="27">
        <f t="shared" si="8"/>
        <v>9286</v>
      </c>
    </row>
    <row r="317" spans="1:11">
      <c r="C317" s="26" t="s">
        <v>270</v>
      </c>
      <c r="D317" s="26" t="s">
        <v>259</v>
      </c>
      <c r="E317" s="27"/>
      <c r="F317" s="27"/>
      <c r="G317">
        <f>SUMIF($G75:$G309,$C317,$I75:$I309)</f>
        <v>254957</v>
      </c>
      <c r="H317">
        <f>SUMIF($G75:$G309,$C317,$J75:$J309)</f>
        <v>242545</v>
      </c>
      <c r="I317" s="27">
        <f t="shared" si="8"/>
        <v>12412</v>
      </c>
    </row>
    <row r="318" spans="1:11">
      <c r="C318" s="26" t="s">
        <v>271</v>
      </c>
      <c r="D318" s="26" t="s">
        <v>259</v>
      </c>
      <c r="E318" s="27"/>
      <c r="F318" s="27"/>
      <c r="G318">
        <f>SUMIF($G75:$G309,$C318,$I75:$I309)</f>
        <v>9412</v>
      </c>
      <c r="H318">
        <f>SUMIF($G75:$G309,$C318,$J75:$J309)</f>
        <v>8757</v>
      </c>
      <c r="I318" s="27">
        <f t="shared" si="8"/>
        <v>655</v>
      </c>
    </row>
    <row r="319" spans="1:11">
      <c r="C319" s="26" t="s">
        <v>272</v>
      </c>
      <c r="D319" s="26" t="s">
        <v>260</v>
      </c>
      <c r="E319" s="27"/>
      <c r="F319" s="27"/>
      <c r="G319">
        <f>SUMIF($G75:$G309,$C319,$I75:$I309)</f>
        <v>156</v>
      </c>
      <c r="H319">
        <f>SUMIF($G75:$G309,$C319,$J75:$J309)</f>
        <v>154</v>
      </c>
      <c r="I319" s="27">
        <f t="shared" si="8"/>
        <v>2</v>
      </c>
    </row>
    <row r="320" spans="1:11">
      <c r="C320" s="26" t="s">
        <v>273</v>
      </c>
      <c r="D320" s="26" t="s">
        <v>260</v>
      </c>
      <c r="E320" s="27"/>
      <c r="F320" s="27"/>
      <c r="G320">
        <f>SUMIF($G75:$G309,$C320,$I75:$I309)</f>
        <v>3927</v>
      </c>
      <c r="H320">
        <f>SUMIF($G75:$G309,$C320,$J75:$J309)</f>
        <v>3950</v>
      </c>
      <c r="I320" s="27">
        <f t="shared" si="8"/>
        <v>-23</v>
      </c>
    </row>
    <row r="321" spans="3:9">
      <c r="C321" s="26" t="s">
        <v>274</v>
      </c>
      <c r="D321" s="26" t="s">
        <v>260</v>
      </c>
      <c r="E321" s="27"/>
      <c r="F321" s="27"/>
      <c r="G321">
        <f>SUMIF($G75:$G309,$C321,$I75:$I309)</f>
        <v>28101</v>
      </c>
      <c r="H321">
        <f>SUMIF($G75:$G309,$C321,$J75:$J309)</f>
        <v>29079</v>
      </c>
      <c r="I321" s="27">
        <f t="shared" si="8"/>
        <v>-978</v>
      </c>
    </row>
    <row r="322" spans="3:9">
      <c r="C322" s="26" t="s">
        <v>275</v>
      </c>
      <c r="D322" s="26" t="s">
        <v>260</v>
      </c>
      <c r="E322" s="27"/>
      <c r="F322" s="27"/>
      <c r="G322">
        <f>SUMIF($G75:$G309,$C322,$I75:$I309)</f>
        <v>12638</v>
      </c>
      <c r="H322">
        <f>SUMIF($G75:$G309,$C322,$J75:$J309)</f>
        <v>12312</v>
      </c>
      <c r="I322" s="27">
        <f t="shared" si="8"/>
        <v>326</v>
      </c>
    </row>
    <row r="323" spans="3:9">
      <c r="C323" s="26" t="s">
        <v>276</v>
      </c>
      <c r="D323" s="26" t="s">
        <v>260</v>
      </c>
      <c r="E323" s="27"/>
      <c r="F323" s="27"/>
      <c r="G323">
        <f>SUMIF($G75:$G309,$C323,$I75:$I309)</f>
        <v>16697</v>
      </c>
      <c r="H323">
        <f>SUMIF($G75:$G309,$C323,$J75:$J309)</f>
        <v>16895</v>
      </c>
      <c r="I323" s="27">
        <f t="shared" si="8"/>
        <v>-198</v>
      </c>
    </row>
    <row r="324" spans="3:9">
      <c r="C324" s="26" t="s">
        <v>277</v>
      </c>
      <c r="D324" s="26" t="s">
        <v>261</v>
      </c>
      <c r="E324" s="27"/>
      <c r="F324" s="27"/>
      <c r="G324">
        <f>SUMIF($G75:$G309,$C324,$I75:$I309)</f>
        <v>16411</v>
      </c>
      <c r="H324">
        <f>SUMIF($G75:$G309,$C324,$J75:$J309)</f>
        <v>15936</v>
      </c>
      <c r="I324" s="27">
        <f t="shared" si="8"/>
        <v>475</v>
      </c>
    </row>
    <row r="325" spans="3:9">
      <c r="C325" s="26" t="s">
        <v>278</v>
      </c>
      <c r="D325" s="26" t="s">
        <v>261</v>
      </c>
      <c r="E325" s="27"/>
      <c r="F325" s="27"/>
      <c r="G325">
        <f>SUMIF($G75:$G309,$C325,$I75:$I309)</f>
        <v>224</v>
      </c>
      <c r="H325">
        <f>SUMIF($G75:$G309,$C325,$J75:$J309)</f>
        <v>221</v>
      </c>
      <c r="I325" s="27">
        <f t="shared" si="8"/>
        <v>3</v>
      </c>
    </row>
    <row r="326" spans="3:9">
      <c r="C326" s="26" t="s">
        <v>59</v>
      </c>
      <c r="D326" s="26" t="s">
        <v>261</v>
      </c>
      <c r="E326" s="27"/>
      <c r="F326" s="27"/>
      <c r="G326">
        <f>SUMIF($G75:$G309,$C326,$I75:$I309)</f>
        <v>1817</v>
      </c>
      <c r="H326">
        <f>SUMIF($G75:$G309,$C326,$J75:$J309)</f>
        <v>1692</v>
      </c>
      <c r="I326" s="27">
        <f t="shared" si="8"/>
        <v>125</v>
      </c>
    </row>
    <row r="327" spans="3:9">
      <c r="C327" s="26" t="s">
        <v>279</v>
      </c>
      <c r="D327" s="26" t="s">
        <v>261</v>
      </c>
      <c r="E327" s="27"/>
      <c r="F327" s="27"/>
      <c r="G327">
        <f>SUMIF($G75:$G309,$C327,$I75:$I309)</f>
        <v>359</v>
      </c>
      <c r="H327">
        <f>SUMIF($G75:$G309,$C327,$J75:$J309)</f>
        <v>396</v>
      </c>
      <c r="I327" s="27">
        <f t="shared" si="8"/>
        <v>-37</v>
      </c>
    </row>
    <row r="328" spans="3:9">
      <c r="C328" s="26" t="s">
        <v>280</v>
      </c>
      <c r="D328" s="26" t="s">
        <v>262</v>
      </c>
      <c r="E328" s="27"/>
      <c r="F328" s="27"/>
      <c r="G328">
        <f>SUMIF($G75:$G309,$C328,$I75:$I309)</f>
        <v>20478</v>
      </c>
      <c r="H328">
        <f>SUMIF($G75:$G309,$C328,$J75:$J309)</f>
        <v>19537</v>
      </c>
      <c r="I328" s="27">
        <f t="shared" si="8"/>
        <v>941</v>
      </c>
    </row>
    <row r="329" spans="3:9">
      <c r="C329" s="26" t="s">
        <v>281</v>
      </c>
      <c r="D329" s="26" t="s">
        <v>262</v>
      </c>
      <c r="E329" s="27"/>
      <c r="F329" s="27"/>
      <c r="G329">
        <f>SUMIF($G75:$G309,$C329,$I75:$I309)</f>
        <v>575</v>
      </c>
      <c r="H329">
        <f>SUMIF($G75:$G309,$C329,$J75:$J309)</f>
        <v>529</v>
      </c>
      <c r="I329" s="27">
        <f t="shared" si="8"/>
        <v>46</v>
      </c>
    </row>
    <row r="330" spans="3:9">
      <c r="C330" s="26" t="s">
        <v>282</v>
      </c>
      <c r="D330" s="26" t="s">
        <v>262</v>
      </c>
      <c r="E330" s="27"/>
      <c r="F330" s="27"/>
      <c r="G330">
        <f>SUMIF($G75:$G309,$C330,$I75:$I309)</f>
        <v>3407</v>
      </c>
      <c r="H330">
        <f>SUMIF($G75:$G309,$C330,$J75:$J309)</f>
        <v>3371</v>
      </c>
      <c r="I330" s="27">
        <f t="shared" si="8"/>
        <v>36</v>
      </c>
    </row>
    <row r="331" spans="3:9">
      <c r="C331" s="26" t="s">
        <v>283</v>
      </c>
      <c r="D331" s="26" t="s">
        <v>262</v>
      </c>
      <c r="E331" s="27"/>
      <c r="F331" s="27"/>
      <c r="G331">
        <f>SUMIF($G75:$G309,$C331,$I75:$I309)</f>
        <v>4566</v>
      </c>
      <c r="H331">
        <f>SUMIF($G75:$G309,$C331,$J75:$J309)</f>
        <v>4541</v>
      </c>
      <c r="I331" s="27">
        <f t="shared" si="8"/>
        <v>25</v>
      </c>
    </row>
    <row r="332" spans="3:9">
      <c r="C332" s="26" t="s">
        <v>284</v>
      </c>
      <c r="D332" s="26" t="s">
        <v>262</v>
      </c>
      <c r="E332" s="27"/>
      <c r="F332" s="27"/>
      <c r="G332">
        <f>SUMIF($G75:$G309,$C332,$I75:$I309)</f>
        <v>7519</v>
      </c>
      <c r="H332">
        <f>SUMIF($G75:$G309,$C332,$J75:$J309)</f>
        <v>6835</v>
      </c>
      <c r="I332" s="27">
        <f t="shared" si="8"/>
        <v>684</v>
      </c>
    </row>
    <row r="333" spans="3:9" ht="15.75" thickBot="1"/>
    <row r="334" spans="3:9">
      <c r="C334" s="46" t="s">
        <v>258</v>
      </c>
      <c r="D334" s="45"/>
      <c r="E334" s="45"/>
      <c r="F334" s="45"/>
      <c r="G334" s="45">
        <f ca="1">SUM(G311:G314)</f>
        <v>267976</v>
      </c>
      <c r="H334" s="45">
        <f ca="1">SUM(H311:H314)</f>
        <v>240635</v>
      </c>
      <c r="I334" s="45">
        <f t="shared" ref="I334:I339" ca="1" si="9">IF(AND(ISNUMBER(G334),ISNUMBER(H334)),G334-H334,"")</f>
        <v>27341</v>
      </c>
    </row>
    <row r="335" spans="3:9">
      <c r="C335" s="26" t="s">
        <v>259</v>
      </c>
      <c r="D335" s="27"/>
      <c r="E335" s="27"/>
      <c r="F335" s="27"/>
      <c r="G335" s="27">
        <f>SUM(G315:G318)</f>
        <v>415125</v>
      </c>
      <c r="H335" s="27">
        <f>SUM(H315:H318)</f>
        <v>391529</v>
      </c>
      <c r="I335" s="27">
        <f t="shared" si="9"/>
        <v>23596</v>
      </c>
    </row>
    <row r="336" spans="3:9">
      <c r="C336" s="26" t="s">
        <v>260</v>
      </c>
      <c r="D336" s="27"/>
      <c r="E336" s="27"/>
      <c r="F336" s="27"/>
      <c r="G336" s="27">
        <f>SUM(G319:G323)</f>
        <v>61519</v>
      </c>
      <c r="H336" s="27">
        <f>SUM(H319:H323)</f>
        <v>62390</v>
      </c>
      <c r="I336" s="27">
        <f t="shared" si="9"/>
        <v>-871</v>
      </c>
    </row>
    <row r="337" spans="1:9">
      <c r="C337" s="26" t="s">
        <v>261</v>
      </c>
      <c r="D337" s="27"/>
      <c r="E337" s="27"/>
      <c r="F337" s="27"/>
      <c r="G337" s="27">
        <f>SUM(G324:G327)</f>
        <v>18811</v>
      </c>
      <c r="H337" s="27">
        <f>SUM(H324:H327)</f>
        <v>18245</v>
      </c>
      <c r="I337" s="27">
        <f t="shared" si="9"/>
        <v>566</v>
      </c>
    </row>
    <row r="338" spans="1:9">
      <c r="C338" s="26" t="s">
        <v>262</v>
      </c>
      <c r="D338" s="27"/>
      <c r="E338" s="27"/>
      <c r="F338" s="27"/>
      <c r="G338" s="27">
        <f>SUM(G328:G332)</f>
        <v>36545</v>
      </c>
      <c r="H338" s="27">
        <f>SUM(H328:H332)</f>
        <v>34813</v>
      </c>
      <c r="I338" s="27">
        <f t="shared" si="9"/>
        <v>1732</v>
      </c>
    </row>
    <row r="339" spans="1:9" ht="15.75" thickBot="1">
      <c r="C339" s="37" t="s">
        <v>263</v>
      </c>
      <c r="D339" s="44"/>
      <c r="E339" s="44"/>
      <c r="F339" s="44"/>
      <c r="G339" s="35">
        <f ca="1">SUM(G334:G338)</f>
        <v>799976</v>
      </c>
      <c r="H339" s="35">
        <f ca="1">SUM(H334:H338)</f>
        <v>747612</v>
      </c>
      <c r="I339" s="35">
        <f t="shared" ca="1" si="9"/>
        <v>52364</v>
      </c>
    </row>
    <row r="340" spans="1:9" ht="15.75" thickTop="1"/>
    <row r="345" spans="1:9">
      <c r="A345" s="43" t="s">
        <v>680</v>
      </c>
      <c r="B345" s="43" t="s">
        <v>679</v>
      </c>
      <c r="C345" s="43" t="s">
        <v>678</v>
      </c>
      <c r="D345" s="43" t="s">
        <v>677</v>
      </c>
      <c r="E345" s="43" t="s">
        <v>676</v>
      </c>
      <c r="F345" s="43" t="s">
        <v>669</v>
      </c>
      <c r="G345" s="42" t="s">
        <v>670</v>
      </c>
      <c r="H345" s="41" t="s">
        <v>671</v>
      </c>
    </row>
    <row r="346" spans="1:9">
      <c r="A346" t="s">
        <v>675</v>
      </c>
      <c r="B346" s="39">
        <v>26</v>
      </c>
      <c r="C346" s="39" t="s">
        <v>674</v>
      </c>
      <c r="D346" s="39">
        <v>2018</v>
      </c>
      <c r="E346" s="27" t="s">
        <v>619</v>
      </c>
      <c r="F346">
        <f>VLOOKUP('Apr-18'!E346,[2]Flipkey_data_global!E:F,2,0)</f>
        <v>228</v>
      </c>
      <c r="G346">
        <v>221</v>
      </c>
      <c r="H346" s="33">
        <f t="shared" ref="H346:H377" si="10">IF(AND(ISNUMBER(F346),ISNUMBER(G346)),F346-G346,"")</f>
        <v>7</v>
      </c>
    </row>
    <row r="347" spans="1:9">
      <c r="A347" t="s">
        <v>675</v>
      </c>
      <c r="B347" s="39">
        <v>26</v>
      </c>
      <c r="C347" s="39" t="s">
        <v>674</v>
      </c>
      <c r="D347" s="39">
        <v>2018</v>
      </c>
      <c r="E347" s="27" t="s">
        <v>620</v>
      </c>
      <c r="F347">
        <f>VLOOKUP('Apr-18'!E347,[2]Flipkey_data_global!E:F,2,0)</f>
        <v>512</v>
      </c>
      <c r="G347">
        <v>522</v>
      </c>
      <c r="H347" s="33">
        <f t="shared" si="10"/>
        <v>-10</v>
      </c>
    </row>
    <row r="348" spans="1:9">
      <c r="A348" t="s">
        <v>675</v>
      </c>
      <c r="B348" s="39">
        <v>26</v>
      </c>
      <c r="C348" s="39" t="s">
        <v>674</v>
      </c>
      <c r="D348" s="39">
        <v>2018</v>
      </c>
      <c r="E348" s="27" t="s">
        <v>621</v>
      </c>
      <c r="F348">
        <f>VLOOKUP('Apr-18'!E348,[2]Flipkey_data_global!E:F,2,0)</f>
        <v>510</v>
      </c>
      <c r="G348">
        <v>510</v>
      </c>
      <c r="H348" s="33">
        <f t="shared" si="10"/>
        <v>0</v>
      </c>
    </row>
    <row r="349" spans="1:9">
      <c r="A349" t="s">
        <v>675</v>
      </c>
      <c r="B349" s="39">
        <v>26</v>
      </c>
      <c r="C349" s="39" t="s">
        <v>674</v>
      </c>
      <c r="D349" s="39">
        <v>2018</v>
      </c>
      <c r="E349" s="27" t="s">
        <v>622</v>
      </c>
      <c r="F349">
        <f>VLOOKUP('Apr-18'!E349,[2]Flipkey_data_global!E:F,2,0)</f>
        <v>92</v>
      </c>
      <c r="G349">
        <v>88</v>
      </c>
      <c r="H349" s="33">
        <f t="shared" si="10"/>
        <v>4</v>
      </c>
    </row>
    <row r="350" spans="1:9">
      <c r="A350" t="s">
        <v>675</v>
      </c>
      <c r="B350" s="39">
        <v>26</v>
      </c>
      <c r="C350" s="39" t="s">
        <v>674</v>
      </c>
      <c r="D350" s="39">
        <v>2018</v>
      </c>
      <c r="E350" s="27" t="s">
        <v>623</v>
      </c>
      <c r="F350">
        <f>VLOOKUP('Apr-18'!E350,[2]Flipkey_data_global!E:F,2,0)</f>
        <v>14</v>
      </c>
      <c r="G350">
        <v>15</v>
      </c>
      <c r="H350" s="33">
        <f t="shared" si="10"/>
        <v>-1</v>
      </c>
    </row>
    <row r="351" spans="1:9">
      <c r="A351" t="s">
        <v>675</v>
      </c>
      <c r="B351" s="39">
        <v>26</v>
      </c>
      <c r="C351" s="39" t="s">
        <v>674</v>
      </c>
      <c r="D351" s="39">
        <v>2018</v>
      </c>
      <c r="E351" s="27" t="s">
        <v>624</v>
      </c>
      <c r="F351">
        <f>VLOOKUP('Apr-18'!E351,[2]Flipkey_data_global!E:F,2,0)</f>
        <v>132</v>
      </c>
      <c r="G351">
        <v>142</v>
      </c>
      <c r="H351" s="33">
        <f t="shared" si="10"/>
        <v>-10</v>
      </c>
    </row>
    <row r="352" spans="1:9">
      <c r="A352" t="s">
        <v>675</v>
      </c>
      <c r="B352" s="39">
        <v>26</v>
      </c>
      <c r="C352" s="39" t="s">
        <v>674</v>
      </c>
      <c r="D352" s="39">
        <v>2018</v>
      </c>
      <c r="E352" s="27" t="s">
        <v>625</v>
      </c>
      <c r="F352">
        <f>VLOOKUP('Apr-18'!E352,[2]Flipkey_data_global!E:F,2,0)</f>
        <v>93</v>
      </c>
      <c r="G352">
        <v>90</v>
      </c>
      <c r="H352" s="33">
        <f t="shared" si="10"/>
        <v>3</v>
      </c>
    </row>
    <row r="353" spans="1:8">
      <c r="A353" t="s">
        <v>675</v>
      </c>
      <c r="B353" s="39">
        <v>26</v>
      </c>
      <c r="C353" s="39" t="s">
        <v>674</v>
      </c>
      <c r="D353" s="39">
        <v>2018</v>
      </c>
      <c r="E353" s="27" t="s">
        <v>626</v>
      </c>
      <c r="F353">
        <f>VLOOKUP('Apr-18'!E353,[2]Flipkey_data_global!E:F,2,0)</f>
        <v>2272</v>
      </c>
      <c r="G353">
        <v>2336</v>
      </c>
      <c r="H353" s="33">
        <f t="shared" si="10"/>
        <v>-64</v>
      </c>
    </row>
    <row r="354" spans="1:8">
      <c r="A354" t="s">
        <v>675</v>
      </c>
      <c r="B354" s="39">
        <v>26</v>
      </c>
      <c r="C354" s="39" t="s">
        <v>674</v>
      </c>
      <c r="D354" s="39">
        <v>2018</v>
      </c>
      <c r="E354" s="27" t="s">
        <v>627</v>
      </c>
      <c r="F354">
        <f>VLOOKUP('Apr-18'!E354,[2]Flipkey_data_global!E:F,2,0)</f>
        <v>326</v>
      </c>
      <c r="G354">
        <v>295</v>
      </c>
      <c r="H354" s="33">
        <f t="shared" si="10"/>
        <v>31</v>
      </c>
    </row>
    <row r="355" spans="1:8">
      <c r="A355" t="s">
        <v>675</v>
      </c>
      <c r="B355" s="39">
        <v>26</v>
      </c>
      <c r="C355" s="39" t="s">
        <v>674</v>
      </c>
      <c r="D355" s="39">
        <v>2018</v>
      </c>
      <c r="E355" s="27" t="s">
        <v>628</v>
      </c>
      <c r="F355">
        <f>VLOOKUP('Apr-18'!E355,[2]Flipkey_data_global!E:F,2,0)</f>
        <v>235</v>
      </c>
      <c r="G355">
        <v>239</v>
      </c>
      <c r="H355" s="33">
        <f t="shared" si="10"/>
        <v>-4</v>
      </c>
    </row>
    <row r="356" spans="1:8">
      <c r="A356" t="s">
        <v>675</v>
      </c>
      <c r="B356" s="39">
        <v>26</v>
      </c>
      <c r="C356" s="39" t="s">
        <v>674</v>
      </c>
      <c r="D356" s="39">
        <v>2018</v>
      </c>
      <c r="E356" s="27" t="s">
        <v>629</v>
      </c>
      <c r="F356">
        <f>VLOOKUP('Apr-18'!E356,[2]Flipkey_data_global!E:F,2,0)</f>
        <v>14</v>
      </c>
      <c r="G356">
        <v>14</v>
      </c>
      <c r="H356" s="33">
        <f t="shared" si="10"/>
        <v>0</v>
      </c>
    </row>
    <row r="357" spans="1:8">
      <c r="A357" t="s">
        <v>675</v>
      </c>
      <c r="B357" s="39">
        <v>26</v>
      </c>
      <c r="C357" s="39" t="s">
        <v>674</v>
      </c>
      <c r="D357" s="39">
        <v>2018</v>
      </c>
      <c r="E357" s="27" t="s">
        <v>630</v>
      </c>
      <c r="F357">
        <f>VLOOKUP('Apr-18'!E357,[2]Flipkey_data_global!E:F,2,0)</f>
        <v>1</v>
      </c>
      <c r="G357">
        <v>1</v>
      </c>
      <c r="H357" s="33">
        <f t="shared" si="10"/>
        <v>0</v>
      </c>
    </row>
    <row r="358" spans="1:8">
      <c r="A358" t="s">
        <v>675</v>
      </c>
      <c r="B358" s="39">
        <v>26</v>
      </c>
      <c r="C358" s="39" t="s">
        <v>674</v>
      </c>
      <c r="D358" s="39">
        <v>2018</v>
      </c>
      <c r="E358" s="27" t="s">
        <v>631</v>
      </c>
      <c r="F358">
        <f>VLOOKUP('Apr-18'!E358,[2]Flipkey_data_global!E:F,2,0)</f>
        <v>8</v>
      </c>
      <c r="G358">
        <v>8</v>
      </c>
      <c r="H358" s="33">
        <f t="shared" si="10"/>
        <v>0</v>
      </c>
    </row>
    <row r="359" spans="1:8">
      <c r="A359" t="s">
        <v>675</v>
      </c>
      <c r="B359" s="39">
        <v>26</v>
      </c>
      <c r="C359" s="39" t="s">
        <v>674</v>
      </c>
      <c r="D359" s="39">
        <v>2018</v>
      </c>
      <c r="E359" s="27" t="s">
        <v>632</v>
      </c>
      <c r="F359">
        <f>VLOOKUP('Apr-18'!E359,[2]Flipkey_data_global!E:F,2,0)</f>
        <v>5</v>
      </c>
      <c r="G359">
        <v>5</v>
      </c>
      <c r="H359" s="33">
        <f t="shared" si="10"/>
        <v>0</v>
      </c>
    </row>
    <row r="360" spans="1:8">
      <c r="A360" t="s">
        <v>675</v>
      </c>
      <c r="B360" s="39">
        <v>26</v>
      </c>
      <c r="C360" s="39" t="s">
        <v>674</v>
      </c>
      <c r="D360" s="39">
        <v>2018</v>
      </c>
      <c r="E360" s="27" t="s">
        <v>633</v>
      </c>
      <c r="F360">
        <f>VLOOKUP('Apr-18'!E360,[2]Flipkey_data_global!E:F,2,0)</f>
        <v>7</v>
      </c>
      <c r="G360">
        <v>5</v>
      </c>
      <c r="H360" s="33">
        <f t="shared" si="10"/>
        <v>2</v>
      </c>
    </row>
    <row r="361" spans="1:8">
      <c r="A361" t="s">
        <v>675</v>
      </c>
      <c r="B361" s="39">
        <v>26</v>
      </c>
      <c r="C361" s="39" t="s">
        <v>674</v>
      </c>
      <c r="D361" s="39">
        <v>2018</v>
      </c>
      <c r="E361" s="27" t="s">
        <v>634</v>
      </c>
      <c r="F361">
        <f>VLOOKUP('Apr-18'!E361,[2]Flipkey_data_global!E:F,2,0)</f>
        <v>528</v>
      </c>
      <c r="G361">
        <v>474</v>
      </c>
      <c r="H361" s="33">
        <f t="shared" si="10"/>
        <v>54</v>
      </c>
    </row>
    <row r="362" spans="1:8">
      <c r="A362" t="s">
        <v>675</v>
      </c>
      <c r="B362" s="39">
        <v>26</v>
      </c>
      <c r="C362" s="39" t="s">
        <v>674</v>
      </c>
      <c r="D362" s="39">
        <v>2018</v>
      </c>
      <c r="E362" s="27" t="s">
        <v>635</v>
      </c>
      <c r="F362">
        <f>VLOOKUP('Apr-18'!E362,[2]Flipkey_data_global!E:F,2,0)</f>
        <v>6</v>
      </c>
      <c r="G362">
        <v>5</v>
      </c>
      <c r="H362" s="33">
        <f t="shared" si="10"/>
        <v>1</v>
      </c>
    </row>
    <row r="363" spans="1:8">
      <c r="A363" t="s">
        <v>675</v>
      </c>
      <c r="B363" s="39">
        <v>26</v>
      </c>
      <c r="C363" s="39" t="s">
        <v>674</v>
      </c>
      <c r="D363" s="39">
        <v>2018</v>
      </c>
      <c r="E363" s="27" t="s">
        <v>636</v>
      </c>
      <c r="F363">
        <f>VLOOKUP('Apr-18'!E363,[2]Flipkey_data_global!E:F,2,0)</f>
        <v>107</v>
      </c>
      <c r="G363">
        <v>72</v>
      </c>
      <c r="H363" s="33">
        <f t="shared" si="10"/>
        <v>35</v>
      </c>
    </row>
    <row r="364" spans="1:8">
      <c r="A364" t="s">
        <v>675</v>
      </c>
      <c r="B364" s="39">
        <v>26</v>
      </c>
      <c r="C364" s="39" t="s">
        <v>674</v>
      </c>
      <c r="D364" s="39">
        <v>2018</v>
      </c>
      <c r="E364" s="27" t="s">
        <v>637</v>
      </c>
      <c r="F364">
        <f>VLOOKUP('Apr-18'!E364,[2]Flipkey_data_global!E:F,2,0)</f>
        <v>6</v>
      </c>
      <c r="G364">
        <v>6</v>
      </c>
      <c r="H364" s="33">
        <f t="shared" si="10"/>
        <v>0</v>
      </c>
    </row>
    <row r="365" spans="1:8">
      <c r="A365" t="s">
        <v>675</v>
      </c>
      <c r="B365" s="39">
        <v>26</v>
      </c>
      <c r="C365" s="39" t="s">
        <v>674</v>
      </c>
      <c r="D365" s="39">
        <v>2018</v>
      </c>
      <c r="E365" s="27" t="s">
        <v>638</v>
      </c>
      <c r="F365">
        <f>VLOOKUP('Apr-18'!E365,[2]Flipkey_data_global!E:F,2,0)</f>
        <v>8</v>
      </c>
      <c r="G365">
        <v>8</v>
      </c>
      <c r="H365" s="33">
        <f t="shared" si="10"/>
        <v>0</v>
      </c>
    </row>
    <row r="366" spans="1:8">
      <c r="A366" t="s">
        <v>675</v>
      </c>
      <c r="B366" s="39">
        <v>26</v>
      </c>
      <c r="C366" s="39" t="s">
        <v>674</v>
      </c>
      <c r="D366" s="39">
        <v>2018</v>
      </c>
      <c r="E366" s="27" t="s">
        <v>639</v>
      </c>
      <c r="F366">
        <f>VLOOKUP('Apr-18'!E366,[2]Flipkey_data_global!E:F,2,0)</f>
        <v>350</v>
      </c>
      <c r="G366">
        <v>355</v>
      </c>
      <c r="H366" s="33">
        <f t="shared" si="10"/>
        <v>-5</v>
      </c>
    </row>
    <row r="367" spans="1:8">
      <c r="A367" t="s">
        <v>675</v>
      </c>
      <c r="B367" s="39">
        <v>26</v>
      </c>
      <c r="C367" s="39" t="s">
        <v>674</v>
      </c>
      <c r="D367" s="39">
        <v>2018</v>
      </c>
      <c r="E367" s="27" t="s">
        <v>640</v>
      </c>
      <c r="F367">
        <f>VLOOKUP('Apr-18'!E367,[2]Flipkey_data_global!E:F,2,0)</f>
        <v>1</v>
      </c>
      <c r="G367">
        <v>1</v>
      </c>
      <c r="H367" s="33">
        <f t="shared" si="10"/>
        <v>0</v>
      </c>
    </row>
    <row r="368" spans="1:8">
      <c r="A368" t="s">
        <v>675</v>
      </c>
      <c r="B368" s="39">
        <v>26</v>
      </c>
      <c r="C368" s="39" t="s">
        <v>674</v>
      </c>
      <c r="D368" s="39">
        <v>2018</v>
      </c>
      <c r="E368" s="27" t="s">
        <v>641</v>
      </c>
      <c r="F368">
        <f>VLOOKUP('Apr-18'!E368,[2]Flipkey_data_global!E:F,2,0)</f>
        <v>23</v>
      </c>
      <c r="G368">
        <v>22</v>
      </c>
      <c r="H368" s="33">
        <f t="shared" si="10"/>
        <v>1</v>
      </c>
    </row>
    <row r="369" spans="1:8">
      <c r="A369" t="s">
        <v>675</v>
      </c>
      <c r="B369" s="39">
        <v>26</v>
      </c>
      <c r="C369" s="39" t="s">
        <v>674</v>
      </c>
      <c r="D369" s="39">
        <v>2018</v>
      </c>
      <c r="E369" s="27" t="s">
        <v>642</v>
      </c>
      <c r="F369">
        <f>VLOOKUP('Apr-18'!E369,[2]Flipkey_data_global!E:F,2,0)</f>
        <v>36</v>
      </c>
      <c r="G369">
        <v>27</v>
      </c>
      <c r="H369" s="33">
        <f t="shared" si="10"/>
        <v>9</v>
      </c>
    </row>
    <row r="370" spans="1:8">
      <c r="A370" t="s">
        <v>675</v>
      </c>
      <c r="B370" s="39">
        <v>26</v>
      </c>
      <c r="C370" s="39" t="s">
        <v>674</v>
      </c>
      <c r="D370" s="39">
        <v>2018</v>
      </c>
      <c r="E370" s="27" t="s">
        <v>643</v>
      </c>
      <c r="F370">
        <f>VLOOKUP('Apr-18'!E370,[2]Flipkey_data_global!E:F,2,0)</f>
        <v>36</v>
      </c>
      <c r="G370">
        <v>35</v>
      </c>
      <c r="H370" s="33">
        <f t="shared" si="10"/>
        <v>1</v>
      </c>
    </row>
    <row r="371" spans="1:8">
      <c r="A371" t="s">
        <v>675</v>
      </c>
      <c r="B371" s="39">
        <v>26</v>
      </c>
      <c r="C371" s="39" t="s">
        <v>674</v>
      </c>
      <c r="D371" s="39">
        <v>2018</v>
      </c>
      <c r="E371" s="27" t="s">
        <v>644</v>
      </c>
      <c r="F371">
        <f>VLOOKUP('Apr-18'!E371,[2]Flipkey_data_global!E:F,2,0)</f>
        <v>24</v>
      </c>
      <c r="G371">
        <v>22</v>
      </c>
      <c r="H371" s="33">
        <f t="shared" si="10"/>
        <v>2</v>
      </c>
    </row>
    <row r="372" spans="1:8">
      <c r="A372" t="s">
        <v>675</v>
      </c>
      <c r="B372" s="39">
        <v>26</v>
      </c>
      <c r="C372" s="39" t="s">
        <v>674</v>
      </c>
      <c r="D372" s="39">
        <v>2018</v>
      </c>
      <c r="E372" s="27" t="s">
        <v>645</v>
      </c>
      <c r="F372">
        <f>VLOOKUP('Apr-18'!E372,[2]Flipkey_data_global!E:F,2,0)</f>
        <v>408</v>
      </c>
      <c r="G372">
        <v>419</v>
      </c>
      <c r="H372" s="33">
        <f t="shared" si="10"/>
        <v>-11</v>
      </c>
    </row>
    <row r="373" spans="1:8">
      <c r="A373" t="s">
        <v>675</v>
      </c>
      <c r="B373" s="39">
        <v>26</v>
      </c>
      <c r="C373" s="39" t="s">
        <v>674</v>
      </c>
      <c r="D373" s="39">
        <v>2018</v>
      </c>
      <c r="E373" s="27" t="s">
        <v>646</v>
      </c>
      <c r="F373">
        <f>VLOOKUP('Apr-18'!E373,[2]Flipkey_data_global!E:F,2,0)</f>
        <v>1</v>
      </c>
      <c r="G373">
        <v>1</v>
      </c>
      <c r="H373" s="33">
        <f t="shared" si="10"/>
        <v>0</v>
      </c>
    </row>
    <row r="374" spans="1:8">
      <c r="A374" t="s">
        <v>675</v>
      </c>
      <c r="B374" s="39">
        <v>26</v>
      </c>
      <c r="C374" s="39" t="s">
        <v>674</v>
      </c>
      <c r="D374" s="39">
        <v>2018</v>
      </c>
      <c r="E374" s="27" t="s">
        <v>647</v>
      </c>
      <c r="F374">
        <f>VLOOKUP('Apr-18'!E374,[2]Flipkey_data_global!E:F,2,0)</f>
        <v>2</v>
      </c>
      <c r="G374">
        <v>2</v>
      </c>
      <c r="H374" s="33">
        <f t="shared" si="10"/>
        <v>0</v>
      </c>
    </row>
    <row r="375" spans="1:8">
      <c r="A375" t="s">
        <v>675</v>
      </c>
      <c r="B375" s="39">
        <v>26</v>
      </c>
      <c r="C375" s="39" t="s">
        <v>674</v>
      </c>
      <c r="D375" s="39">
        <v>2018</v>
      </c>
      <c r="E375" s="27" t="s">
        <v>648</v>
      </c>
      <c r="F375">
        <f>VLOOKUP('Apr-18'!E375,[2]Flipkey_data_global!E:F,2,0)</f>
        <v>135</v>
      </c>
      <c r="G375">
        <v>118</v>
      </c>
      <c r="H375" s="33">
        <f t="shared" si="10"/>
        <v>17</v>
      </c>
    </row>
    <row r="376" spans="1:8">
      <c r="A376" t="s">
        <v>675</v>
      </c>
      <c r="B376" s="39">
        <v>26</v>
      </c>
      <c r="C376" s="39" t="s">
        <v>674</v>
      </c>
      <c r="D376" s="39">
        <v>2018</v>
      </c>
      <c r="E376" s="27" t="s">
        <v>649</v>
      </c>
      <c r="F376">
        <f>VLOOKUP('Apr-18'!E376,[2]Flipkey_data_global!E:F,2,0)</f>
        <v>99</v>
      </c>
      <c r="G376">
        <v>88</v>
      </c>
      <c r="H376" s="33">
        <f t="shared" si="10"/>
        <v>11</v>
      </c>
    </row>
    <row r="377" spans="1:8">
      <c r="A377" t="s">
        <v>675</v>
      </c>
      <c r="B377" s="39">
        <v>26</v>
      </c>
      <c r="C377" s="39" t="s">
        <v>674</v>
      </c>
      <c r="D377" s="39">
        <v>2018</v>
      </c>
      <c r="E377" s="27" t="s">
        <v>650</v>
      </c>
      <c r="F377">
        <f>VLOOKUP('Apr-18'!E377,[2]Flipkey_data_global!E:F,2,0)</f>
        <v>39</v>
      </c>
      <c r="G377">
        <v>38</v>
      </c>
      <c r="H377" s="33">
        <f t="shared" si="10"/>
        <v>1</v>
      </c>
    </row>
    <row r="378" spans="1:8">
      <c r="A378" t="s">
        <v>675</v>
      </c>
      <c r="B378" s="39">
        <v>26</v>
      </c>
      <c r="C378" s="39" t="s">
        <v>674</v>
      </c>
      <c r="D378" s="39">
        <v>2018</v>
      </c>
      <c r="E378" s="27" t="s">
        <v>651</v>
      </c>
      <c r="F378">
        <f>VLOOKUP('Apr-18'!E378,[2]Flipkey_data_global!E:F,2,0)</f>
        <v>107</v>
      </c>
      <c r="G378">
        <v>106</v>
      </c>
      <c r="H378" s="33">
        <f t="shared" ref="H378:H395" si="11">IF(AND(ISNUMBER(F378),ISNUMBER(G378)),F378-G378,"")</f>
        <v>1</v>
      </c>
    </row>
    <row r="379" spans="1:8">
      <c r="A379" t="s">
        <v>675</v>
      </c>
      <c r="B379" s="39">
        <v>26</v>
      </c>
      <c r="C379" s="39" t="s">
        <v>674</v>
      </c>
      <c r="D379" s="39">
        <v>2018</v>
      </c>
      <c r="E379" s="27" t="s">
        <v>652</v>
      </c>
      <c r="F379">
        <f>VLOOKUP('Apr-18'!E379,[2]Flipkey_data_global!E:F,2,0)</f>
        <v>10</v>
      </c>
      <c r="G379">
        <v>9</v>
      </c>
      <c r="H379" s="33">
        <f t="shared" si="11"/>
        <v>1</v>
      </c>
    </row>
    <row r="380" spans="1:8">
      <c r="A380" t="s">
        <v>675</v>
      </c>
      <c r="B380" s="39">
        <v>26</v>
      </c>
      <c r="C380" s="39" t="s">
        <v>674</v>
      </c>
      <c r="D380" s="39">
        <v>2018</v>
      </c>
      <c r="E380" s="27" t="s">
        <v>653</v>
      </c>
      <c r="F380" t="str">
        <f>VLOOKUP('Apr-18'!E380,[2]Flipkey_data_global!E:F,2,0)</f>
        <v xml:space="preserve"> </v>
      </c>
      <c r="G380" s="40" t="s">
        <v>673</v>
      </c>
      <c r="H380" s="33" t="str">
        <f t="shared" si="11"/>
        <v/>
      </c>
    </row>
    <row r="381" spans="1:8">
      <c r="A381" t="s">
        <v>675</v>
      </c>
      <c r="B381" s="39">
        <v>26</v>
      </c>
      <c r="C381" s="39" t="s">
        <v>674</v>
      </c>
      <c r="D381" s="39">
        <v>2018</v>
      </c>
      <c r="E381" s="27" t="s">
        <v>654</v>
      </c>
      <c r="F381">
        <f>VLOOKUP('Apr-18'!E381,[2]Flipkey_data_global!E:F,2,0)</f>
        <v>26</v>
      </c>
      <c r="G381">
        <v>28</v>
      </c>
      <c r="H381" s="33">
        <f t="shared" si="11"/>
        <v>-2</v>
      </c>
    </row>
    <row r="382" spans="1:8">
      <c r="A382" t="s">
        <v>675</v>
      </c>
      <c r="B382" s="39">
        <v>26</v>
      </c>
      <c r="C382" s="39" t="s">
        <v>674</v>
      </c>
      <c r="D382" s="39">
        <v>2018</v>
      </c>
      <c r="E382" s="27" t="s">
        <v>655</v>
      </c>
      <c r="F382">
        <f>VLOOKUP('Apr-18'!E382,[2]Flipkey_data_global!E:F,2,0)</f>
        <v>188</v>
      </c>
      <c r="G382">
        <v>178</v>
      </c>
      <c r="H382" s="33">
        <f t="shared" si="11"/>
        <v>10</v>
      </c>
    </row>
    <row r="383" spans="1:8">
      <c r="A383" t="s">
        <v>675</v>
      </c>
      <c r="B383" s="39">
        <v>26</v>
      </c>
      <c r="C383" s="39" t="s">
        <v>674</v>
      </c>
      <c r="D383" s="39">
        <v>2018</v>
      </c>
      <c r="E383" s="27" t="s">
        <v>656</v>
      </c>
      <c r="F383">
        <f>VLOOKUP('Apr-18'!E383,[2]Flipkey_data_global!E:F,2,0)</f>
        <v>3</v>
      </c>
      <c r="G383">
        <v>3</v>
      </c>
      <c r="H383" s="33">
        <f t="shared" si="11"/>
        <v>0</v>
      </c>
    </row>
    <row r="384" spans="1:8">
      <c r="A384" t="s">
        <v>675</v>
      </c>
      <c r="B384" s="39">
        <v>26</v>
      </c>
      <c r="C384" s="39" t="s">
        <v>674</v>
      </c>
      <c r="D384" s="39">
        <v>2018</v>
      </c>
      <c r="E384" s="27" t="s">
        <v>657</v>
      </c>
      <c r="F384">
        <f>VLOOKUP('Apr-18'!E384,[2]Flipkey_data_global!E:F,2,0)</f>
        <v>12</v>
      </c>
      <c r="G384">
        <v>1</v>
      </c>
      <c r="H384" s="33">
        <f t="shared" si="11"/>
        <v>11</v>
      </c>
    </row>
    <row r="385" spans="1:8">
      <c r="A385" t="s">
        <v>675</v>
      </c>
      <c r="B385" s="39">
        <v>26</v>
      </c>
      <c r="C385" s="39" t="s">
        <v>674</v>
      </c>
      <c r="D385" s="39">
        <v>2018</v>
      </c>
      <c r="E385" s="27" t="s">
        <v>658</v>
      </c>
      <c r="F385">
        <f>VLOOKUP('Apr-18'!E385,[2]Flipkey_data_global!E:F,2,0)</f>
        <v>40</v>
      </c>
      <c r="G385">
        <v>38</v>
      </c>
      <c r="H385" s="33">
        <f t="shared" si="11"/>
        <v>2</v>
      </c>
    </row>
    <row r="386" spans="1:8">
      <c r="A386" t="s">
        <v>675</v>
      </c>
      <c r="B386" s="39">
        <v>26</v>
      </c>
      <c r="C386" s="39" t="s">
        <v>674</v>
      </c>
      <c r="D386" s="39">
        <v>2018</v>
      </c>
      <c r="E386" s="27" t="s">
        <v>659</v>
      </c>
      <c r="F386">
        <f>VLOOKUP('Apr-18'!E386,[2]Flipkey_data_global!E:F,2,0)</f>
        <v>1</v>
      </c>
      <c r="G386">
        <v>1</v>
      </c>
      <c r="H386" s="33">
        <f t="shared" si="11"/>
        <v>0</v>
      </c>
    </row>
    <row r="387" spans="1:8">
      <c r="A387" t="s">
        <v>675</v>
      </c>
      <c r="B387" s="39">
        <v>26</v>
      </c>
      <c r="C387" s="39" t="s">
        <v>674</v>
      </c>
      <c r="D387" s="39">
        <v>2018</v>
      </c>
      <c r="E387" s="27" t="s">
        <v>660</v>
      </c>
      <c r="F387">
        <f>VLOOKUP('Apr-18'!E387,[2]Flipkey_data_global!E:F,2,0)</f>
        <v>3</v>
      </c>
      <c r="G387">
        <v>3</v>
      </c>
      <c r="H387" s="33">
        <f t="shared" si="11"/>
        <v>0</v>
      </c>
    </row>
    <row r="388" spans="1:8">
      <c r="A388" t="s">
        <v>675</v>
      </c>
      <c r="B388" s="39">
        <v>26</v>
      </c>
      <c r="C388" s="39" t="s">
        <v>674</v>
      </c>
      <c r="D388" s="39">
        <v>2018</v>
      </c>
      <c r="E388" s="27" t="s">
        <v>661</v>
      </c>
      <c r="F388">
        <f>VLOOKUP('Apr-18'!E388,[2]Flipkey_data_global!E:F,2,0)</f>
        <v>1</v>
      </c>
      <c r="G388">
        <v>1</v>
      </c>
      <c r="H388" s="33">
        <f t="shared" si="11"/>
        <v>0</v>
      </c>
    </row>
    <row r="389" spans="1:8">
      <c r="A389" t="s">
        <v>675</v>
      </c>
      <c r="B389" s="39">
        <v>26</v>
      </c>
      <c r="C389" s="39" t="s">
        <v>674</v>
      </c>
      <c r="D389" s="39">
        <v>2018</v>
      </c>
      <c r="E389" s="27" t="s">
        <v>662</v>
      </c>
      <c r="F389">
        <f>VLOOKUP('Apr-18'!E389,[2]Flipkey_data_global!E:F,2,0)</f>
        <v>26</v>
      </c>
      <c r="G389">
        <v>28</v>
      </c>
      <c r="H389" s="33">
        <f t="shared" si="11"/>
        <v>-2</v>
      </c>
    </row>
    <row r="390" spans="1:8">
      <c r="A390" t="s">
        <v>675</v>
      </c>
      <c r="B390" s="39">
        <v>26</v>
      </c>
      <c r="C390" s="39" t="s">
        <v>674</v>
      </c>
      <c r="D390" s="39">
        <v>2018</v>
      </c>
      <c r="E390" s="27" t="s">
        <v>663</v>
      </c>
      <c r="F390">
        <f>VLOOKUP('Apr-18'!E390,[2]Flipkey_data_global!E:F,2,0)</f>
        <v>3</v>
      </c>
      <c r="G390">
        <v>3</v>
      </c>
      <c r="H390" s="33">
        <f t="shared" si="11"/>
        <v>0</v>
      </c>
    </row>
    <row r="391" spans="1:8">
      <c r="A391" t="s">
        <v>675</v>
      </c>
      <c r="B391" s="39">
        <v>26</v>
      </c>
      <c r="C391" s="39" t="s">
        <v>674</v>
      </c>
      <c r="D391" s="39">
        <v>2018</v>
      </c>
      <c r="E391" s="27" t="s">
        <v>664</v>
      </c>
      <c r="F391">
        <f>VLOOKUP('Apr-18'!E391,[2]Flipkey_data_global!E:F,2,0)</f>
        <v>5944</v>
      </c>
      <c r="G391">
        <v>5047</v>
      </c>
      <c r="H391" s="33">
        <f t="shared" si="11"/>
        <v>897</v>
      </c>
    </row>
    <row r="392" spans="1:8">
      <c r="A392" t="s">
        <v>675</v>
      </c>
      <c r="B392" s="39">
        <v>26</v>
      </c>
      <c r="C392" s="39" t="s">
        <v>674</v>
      </c>
      <c r="D392" s="39">
        <v>2018</v>
      </c>
      <c r="E392" s="27" t="s">
        <v>665</v>
      </c>
      <c r="F392">
        <f>VLOOKUP('Apr-18'!E392,[2]Flipkey_data_global!E:F,2,0)</f>
        <v>25</v>
      </c>
      <c r="G392">
        <v>24</v>
      </c>
      <c r="H392" s="33">
        <f t="shared" si="11"/>
        <v>1</v>
      </c>
    </row>
    <row r="393" spans="1:8">
      <c r="A393" t="s">
        <v>675</v>
      </c>
      <c r="B393" s="39">
        <v>26</v>
      </c>
      <c r="C393" s="39" t="s">
        <v>674</v>
      </c>
      <c r="D393" s="39">
        <v>2018</v>
      </c>
      <c r="E393" s="27" t="s">
        <v>666</v>
      </c>
      <c r="F393">
        <f>VLOOKUP('Apr-18'!E393,[2]Flipkey_data_global!E:F,2,0)</f>
        <v>48</v>
      </c>
      <c r="G393">
        <v>54</v>
      </c>
      <c r="H393" s="33">
        <f t="shared" si="11"/>
        <v>-6</v>
      </c>
    </row>
    <row r="394" spans="1:8">
      <c r="A394" t="s">
        <v>675</v>
      </c>
      <c r="B394" s="39">
        <v>26</v>
      </c>
      <c r="C394" s="39" t="s">
        <v>674</v>
      </c>
      <c r="D394" s="39">
        <v>2018</v>
      </c>
      <c r="E394" s="27" t="s">
        <v>667</v>
      </c>
      <c r="F394">
        <f>VLOOKUP('Apr-18'!E394,[2]Flipkey_data_global!E:F,2,0)</f>
        <v>124</v>
      </c>
      <c r="G394">
        <v>119</v>
      </c>
      <c r="H394" s="33">
        <f t="shared" si="11"/>
        <v>5</v>
      </c>
    </row>
    <row r="395" spans="1:8" ht="15.75" thickBot="1">
      <c r="A395" t="s">
        <v>675</v>
      </c>
      <c r="B395" s="39">
        <v>26</v>
      </c>
      <c r="C395" s="39" t="s">
        <v>674</v>
      </c>
      <c r="D395" s="39">
        <v>2018</v>
      </c>
      <c r="E395" s="34" t="s">
        <v>668</v>
      </c>
      <c r="F395" s="38" t="str">
        <f>VLOOKUP('Apr-18'!E395,[2]Flipkey_data_global!E:F,2,0)</f>
        <v xml:space="preserve"> </v>
      </c>
      <c r="G395" s="38" t="s">
        <v>673</v>
      </c>
      <c r="H395" s="33" t="str">
        <f t="shared" si="11"/>
        <v/>
      </c>
    </row>
    <row r="396" spans="1:8" ht="15.75" thickTop="1">
      <c r="A396" s="27"/>
    </row>
    <row r="397" spans="1:8" ht="15.75" thickBot="1">
      <c r="A397" s="27"/>
      <c r="E397" s="37" t="s">
        <v>672</v>
      </c>
      <c r="F397" s="35">
        <f>SUM(F346:F395)</f>
        <v>12819</v>
      </c>
      <c r="G397" s="35">
        <f>SUM(G346:G395)</f>
        <v>11827</v>
      </c>
      <c r="H397" s="35">
        <f>SUM(H346:H395)</f>
        <v>992</v>
      </c>
    </row>
    <row r="398" spans="1:8" ht="15.75" thickTop="1">
      <c r="A398" s="27"/>
    </row>
    <row r="399" spans="1:8">
      <c r="A399" s="2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Flipkey_Timeseries</vt:lpstr>
      <vt:lpstr>june-18</vt:lpstr>
      <vt:lpstr>May-18</vt:lpstr>
      <vt:lpstr>Apr-18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Nimmi Sharma</cp:lastModifiedBy>
  <dcterms:created xsi:type="dcterms:W3CDTF">2018-06-13T11:40:55Z</dcterms:created>
  <dcterms:modified xsi:type="dcterms:W3CDTF">2018-06-28T10:09:44Z</dcterms:modified>
</cp:coreProperties>
</file>