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n\Desktop\homework\week5\"/>
    </mc:Choice>
  </mc:AlternateContent>
  <xr:revisionPtr revIDLastSave="0" documentId="8_{DB8CC943-C613-4CEA-BC00-1208B7467762}" xr6:coauthVersionLast="47" xr6:coauthVersionMax="47" xr10:uidLastSave="{00000000-0000-0000-0000-000000000000}"/>
  <bookViews>
    <workbookView xWindow="22932" yWindow="-84" windowWidth="23256" windowHeight="12720" xr2:uid="{6EDCCE81-1C3D-461D-8FBE-12A4A5718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3" i="1" s="1"/>
  <c r="D45" i="1"/>
  <c r="E45" i="1"/>
  <c r="F45" i="1"/>
  <c r="G45" i="1"/>
  <c r="D46" i="1" s="1"/>
  <c r="E41" i="1"/>
  <c r="F41" i="1"/>
  <c r="G41" i="1"/>
  <c r="G40" i="1"/>
  <c r="F40" i="1"/>
  <c r="D41" i="1"/>
  <c r="E40" i="1"/>
  <c r="E27" i="1"/>
  <c r="K27" i="1"/>
  <c r="G5" i="1"/>
  <c r="L27" i="1"/>
  <c r="H27" i="1" s="1"/>
  <c r="I27" i="1" s="1"/>
  <c r="D20" i="1"/>
  <c r="E20" i="1"/>
  <c r="F20" i="1"/>
  <c r="G20" i="1"/>
  <c r="D21" i="1"/>
  <c r="G21" i="1" s="1"/>
  <c r="E19" i="1"/>
  <c r="F19" i="1"/>
  <c r="G19" i="1"/>
  <c r="D19" i="1"/>
  <c r="G18" i="1"/>
  <c r="F18" i="1"/>
  <c r="E18" i="1"/>
  <c r="D6" i="1"/>
  <c r="E6" i="1" s="1"/>
  <c r="J6" i="1"/>
  <c r="K6" i="1" s="1"/>
  <c r="K5" i="1"/>
  <c r="I5" i="1"/>
  <c r="H5" i="1"/>
  <c r="E5" i="1"/>
  <c r="F5" i="1"/>
  <c r="L5" i="1"/>
  <c r="G53" i="1" l="1"/>
  <c r="F53" i="1"/>
  <c r="F46" i="1"/>
  <c r="G46" i="1"/>
  <c r="D47" i="1" s="1"/>
  <c r="E46" i="1"/>
  <c r="D42" i="1"/>
  <c r="F27" i="1"/>
  <c r="E21" i="1"/>
  <c r="F21" i="1"/>
  <c r="D22" i="1" s="1"/>
  <c r="L6" i="1"/>
  <c r="H6" i="1" s="1"/>
  <c r="I6" i="1" s="1"/>
  <c r="E47" i="1" l="1"/>
  <c r="G47" i="1"/>
  <c r="F47" i="1"/>
  <c r="D48" i="1" s="1"/>
  <c r="E42" i="1"/>
  <c r="F42" i="1"/>
  <c r="G42" i="1"/>
  <c r="G27" i="1"/>
  <c r="J28" i="1" s="1"/>
  <c r="E22" i="1"/>
  <c r="F22" i="1"/>
  <c r="G22" i="1"/>
  <c r="F6" i="1"/>
  <c r="G6" i="1" s="1"/>
  <c r="J7" i="1" s="1"/>
  <c r="F48" i="1" l="1"/>
  <c r="D49" i="1" s="1"/>
  <c r="E48" i="1"/>
  <c r="G48" i="1"/>
  <c r="D43" i="1"/>
  <c r="K28" i="1"/>
  <c r="D28" i="1"/>
  <c r="E28" i="1" s="1"/>
  <c r="K7" i="1"/>
  <c r="D7" i="1"/>
  <c r="F49" i="1" l="1"/>
  <c r="E49" i="1"/>
  <c r="G49" i="1"/>
  <c r="D50" i="1" s="1"/>
  <c r="F43" i="1"/>
  <c r="G43" i="1"/>
  <c r="E43" i="1"/>
  <c r="D44" i="1"/>
  <c r="L28" i="1"/>
  <c r="F28" i="1" s="1"/>
  <c r="G28" i="1" s="1"/>
  <c r="E7" i="1"/>
  <c r="L7" i="1"/>
  <c r="F7" i="1" s="1"/>
  <c r="G7" i="1" s="1"/>
  <c r="F50" i="1" l="1"/>
  <c r="G50" i="1"/>
  <c r="E50" i="1"/>
  <c r="D51" i="1"/>
  <c r="E44" i="1"/>
  <c r="G44" i="1"/>
  <c r="F44" i="1"/>
  <c r="H28" i="1"/>
  <c r="I28" i="1"/>
  <c r="J29" i="1" s="1"/>
  <c r="H7" i="1"/>
  <c r="I7" i="1" s="1"/>
  <c r="D8" i="1" s="1"/>
  <c r="G51" i="1" l="1"/>
  <c r="E51" i="1"/>
  <c r="F51" i="1"/>
  <c r="D52" i="1"/>
  <c r="K29" i="1"/>
  <c r="D29" i="1"/>
  <c r="L29" i="1" s="1"/>
  <c r="F29" i="1" s="1"/>
  <c r="J8" i="1"/>
  <c r="E8" i="1"/>
  <c r="G52" i="1" l="1"/>
  <c r="F52" i="1"/>
  <c r="E52" i="1"/>
  <c r="E29" i="1"/>
  <c r="H29" i="1"/>
  <c r="I29" i="1" s="1"/>
  <c r="G29" i="1"/>
  <c r="K8" i="1"/>
  <c r="L8" i="1"/>
  <c r="H8" i="1" s="1"/>
  <c r="I8" i="1" s="1"/>
  <c r="J30" i="1" l="1"/>
  <c r="D30" i="1"/>
  <c r="E30" i="1" s="1"/>
  <c r="F8" i="1"/>
  <c r="G8" i="1" s="1"/>
  <c r="J9" i="1" s="1"/>
  <c r="K30" i="1" l="1"/>
  <c r="L30" i="1"/>
  <c r="F30" i="1" s="1"/>
  <c r="G30" i="1" s="1"/>
  <c r="D9" i="1"/>
  <c r="L9" i="1"/>
  <c r="F9" i="1" s="1"/>
  <c r="G9" i="1" s="1"/>
  <c r="K9" i="1"/>
  <c r="H30" i="1" l="1"/>
  <c r="I30" i="1" s="1"/>
  <c r="D31" i="1" s="1"/>
  <c r="E31" i="1" s="1"/>
  <c r="E9" i="1"/>
  <c r="H9" i="1"/>
  <c r="I9" i="1" s="1"/>
  <c r="D10" i="1" s="1"/>
  <c r="E10" i="1" s="1"/>
  <c r="J31" i="1" l="1"/>
  <c r="J10" i="1"/>
  <c r="K31" i="1" l="1"/>
  <c r="L31" i="1"/>
  <c r="H31" i="1" s="1"/>
  <c r="I31" i="1" s="1"/>
  <c r="L10" i="1"/>
  <c r="H10" i="1" s="1"/>
  <c r="I10" i="1" s="1"/>
  <c r="K10" i="1"/>
  <c r="F31" i="1" l="1"/>
  <c r="F10" i="1"/>
  <c r="G10" i="1" s="1"/>
  <c r="J11" i="1" s="1"/>
  <c r="G31" i="1" l="1"/>
  <c r="D32" i="1" s="1"/>
  <c r="E32" i="1" s="1"/>
  <c r="K11" i="1"/>
  <c r="D11" i="1"/>
  <c r="E11" i="1" s="1"/>
  <c r="J32" i="1" l="1"/>
  <c r="L32" i="1" s="1"/>
  <c r="L11" i="1"/>
  <c r="K32" i="1" l="1"/>
  <c r="H11" i="1"/>
  <c r="I11" i="1" s="1"/>
  <c r="F11" i="1"/>
  <c r="G11" i="1" s="1"/>
  <c r="J12" i="1" s="1"/>
  <c r="K12" i="1" s="1"/>
  <c r="F32" i="1" l="1"/>
  <c r="G32" i="1" s="1"/>
  <c r="H32" i="1"/>
  <c r="I32" i="1" s="1"/>
  <c r="D33" i="1" s="1"/>
  <c r="E33" i="1" s="1"/>
  <c r="D12" i="1"/>
  <c r="J33" i="1" l="1"/>
  <c r="L33" i="1" s="1"/>
  <c r="L12" i="1"/>
  <c r="F12" i="1" s="1"/>
  <c r="G12" i="1" s="1"/>
  <c r="E12" i="1"/>
  <c r="H12" i="1"/>
  <c r="I12" i="1" s="1"/>
  <c r="D13" i="1" s="1"/>
  <c r="E13" i="1" s="1"/>
  <c r="K33" i="1" l="1"/>
  <c r="H33" i="1"/>
  <c r="I33" i="1" s="1"/>
  <c r="J13" i="1"/>
  <c r="F33" i="1" l="1"/>
  <c r="L13" i="1"/>
  <c r="H13" i="1" s="1"/>
  <c r="I13" i="1" s="1"/>
  <c r="K13" i="1"/>
  <c r="G33" i="1" l="1"/>
  <c r="D34" i="1" s="1"/>
  <c r="E34" i="1" s="1"/>
  <c r="F13" i="1"/>
  <c r="G13" i="1" s="1"/>
  <c r="J34" i="1" l="1"/>
  <c r="L34" i="1" s="1"/>
  <c r="K34" i="1" l="1"/>
  <c r="F34" i="1" l="1"/>
  <c r="G34" i="1" s="1"/>
  <c r="H34" i="1"/>
  <c r="I34" i="1" s="1"/>
  <c r="J35" i="1" l="1"/>
  <c r="D35" i="1"/>
  <c r="E35" i="1" s="1"/>
  <c r="L35" i="1" l="1"/>
  <c r="K35" i="1"/>
  <c r="H35" i="1"/>
  <c r="I35" i="1" s="1"/>
  <c r="F35" i="1" l="1"/>
  <c r="G35" i="1" s="1"/>
</calcChain>
</file>

<file path=xl/sharedStrings.xml><?xml version="1.0" encoding="utf-8"?>
<sst xmlns="http://schemas.openxmlformats.org/spreadsheetml/2006/main" count="46" uniqueCount="25">
  <si>
    <t>i</t>
  </si>
  <si>
    <t>x2</t>
  </si>
  <si>
    <t>f(x2)</t>
  </si>
  <si>
    <t>x1</t>
  </si>
  <si>
    <t>f(x1)</t>
  </si>
  <si>
    <t>xu</t>
  </si>
  <si>
    <t>f(xu)</t>
  </si>
  <si>
    <t>d</t>
  </si>
  <si>
    <t>fx</t>
  </si>
  <si>
    <t>2*sin(x)-(x^2)/10)</t>
  </si>
  <si>
    <t>xl</t>
  </si>
  <si>
    <t>f(xl)</t>
  </si>
  <si>
    <t>fx2&gt;fx1</t>
  </si>
  <si>
    <t>fx1&gt;fx2</t>
  </si>
  <si>
    <t xml:space="preserve">xl = x2 </t>
  </si>
  <si>
    <t>xu = x1</t>
  </si>
  <si>
    <t>Golden-Section Search</t>
  </si>
  <si>
    <t>Newtin's Method</t>
  </si>
  <si>
    <t>diff</t>
  </si>
  <si>
    <t>https://www.derivative-calculator.net/</t>
  </si>
  <si>
    <t>x</t>
  </si>
  <si>
    <t>f(x)</t>
  </si>
  <si>
    <t>f'(x)</t>
  </si>
  <si>
    <t>f''(x)</t>
  </si>
  <si>
    <t>x^5-15x^4+85x^3-225x^2+274x-120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</si>
</sst>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/>
    <xf numFmtId="0" fontId="1" fillId="4" borderId="0" xfId="1" applyFill="1"/>
    <xf numFmtId="0" fontId="2" fillId="4" borderId="0" xfId="2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4B66-C6C0-491A-A357-83C38D5686DC}">
  <dimension ref="A2:P53"/>
  <sheetViews>
    <sheetView tabSelected="1" workbookViewId="0">
      <selection activeCell="Q13" sqref="Q13"/>
    </sheetView>
  </sheetViews>
  <sheetFormatPr defaultRowHeight="15" x14ac:dyDescent="0.25"/>
  <cols>
    <col min="6" max="6" width="9.140625" customWidth="1"/>
    <col min="9" max="9" width="9.140625" customWidth="1"/>
  </cols>
  <sheetData>
    <row r="2" spans="1:16" x14ac:dyDescent="0.25">
      <c r="E2" t="s">
        <v>8</v>
      </c>
      <c r="F2" t="s">
        <v>9</v>
      </c>
    </row>
    <row r="3" spans="1:16" x14ac:dyDescent="0.25">
      <c r="A3">
        <v>1</v>
      </c>
      <c r="B3" t="s">
        <v>16</v>
      </c>
    </row>
    <row r="4" spans="1:16" x14ac:dyDescent="0.25">
      <c r="C4" s="3" t="s">
        <v>0</v>
      </c>
      <c r="D4" s="3" t="s">
        <v>10</v>
      </c>
      <c r="E4" s="3" t="s">
        <v>11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7</v>
      </c>
    </row>
    <row r="5" spans="1:16" x14ac:dyDescent="0.25">
      <c r="C5">
        <v>1</v>
      </c>
      <c r="D5">
        <v>0</v>
      </c>
      <c r="E5">
        <f>2*SIN(D5)-(D5^2)/10</f>
        <v>0</v>
      </c>
      <c r="F5">
        <f>J5-L5</f>
        <v>1.5278640450004204</v>
      </c>
      <c r="G5" s="1">
        <f>0</f>
        <v>0</v>
      </c>
      <c r="H5">
        <f>D5+L5</f>
        <v>2.4721359549995796</v>
      </c>
      <c r="I5" s="2">
        <f>2*SIN(H5)-(H5^2)/10</f>
        <v>0.62997446998224593</v>
      </c>
      <c r="J5">
        <v>4</v>
      </c>
      <c r="K5">
        <f>2*SIN(J5)-(J5^2)/10</f>
        <v>-3.1136049906158565</v>
      </c>
      <c r="L5">
        <f>((SQRT(5)-1)/2)*(J5-D5)</f>
        <v>2.4721359549995796</v>
      </c>
      <c r="O5" t="s">
        <v>12</v>
      </c>
      <c r="P5" t="s">
        <v>15</v>
      </c>
    </row>
    <row r="6" spans="1:16" x14ac:dyDescent="0.25">
      <c r="C6">
        <v>2</v>
      </c>
      <c r="D6">
        <f t="shared" ref="D6:D8" si="0">IF(I5&gt;G5,F5,D5)</f>
        <v>1.5278640450004204</v>
      </c>
      <c r="E6">
        <f t="shared" ref="E6:E13" si="1">2*SIN(D6)-(D6^2)/10</f>
        <v>1.7647202482716493</v>
      </c>
      <c r="F6">
        <f t="shared" ref="F6:F8" si="2">J6-L6</f>
        <v>2.4721359549995792</v>
      </c>
      <c r="G6" s="1">
        <f t="shared" ref="G6:G13" si="3">2*SIN(F6)-(F6^2)/10</f>
        <v>0.62997446998224671</v>
      </c>
      <c r="H6">
        <f t="shared" ref="H6:H8" si="4">D6+L6</f>
        <v>3.0557280900008412</v>
      </c>
      <c r="I6" s="2">
        <f t="shared" ref="I6:I8" si="5">2*SIN(H6)-(H6^2)/10</f>
        <v>-0.76222922960434003</v>
      </c>
      <c r="J6">
        <f t="shared" ref="J6:J8" si="6">IF(G5&gt;I5,H5,J5)</f>
        <v>4</v>
      </c>
      <c r="K6">
        <f t="shared" ref="K6:K13" si="7">2*SIN(J6)-(J6^2)/10</f>
        <v>-3.1136049906158565</v>
      </c>
      <c r="L6">
        <f t="shared" ref="L6:L8" si="8">((SQRT(5)-1)/2)*(J6-D6)</f>
        <v>1.5278640450004208</v>
      </c>
      <c r="O6" t="s">
        <v>13</v>
      </c>
      <c r="P6" t="s">
        <v>14</v>
      </c>
    </row>
    <row r="7" spans="1:16" x14ac:dyDescent="0.25">
      <c r="C7">
        <v>3</v>
      </c>
      <c r="D7">
        <f t="shared" si="0"/>
        <v>1.5278640450004204</v>
      </c>
      <c r="E7">
        <f t="shared" si="1"/>
        <v>1.7647202482716493</v>
      </c>
      <c r="F7">
        <f t="shared" si="2"/>
        <v>2.1114561800016824</v>
      </c>
      <c r="G7" s="1">
        <f t="shared" si="3"/>
        <v>1.2689137607528127</v>
      </c>
      <c r="H7">
        <f t="shared" si="4"/>
        <v>2.4721359549995796</v>
      </c>
      <c r="I7" s="2">
        <f t="shared" si="5"/>
        <v>0.62997446998224593</v>
      </c>
      <c r="J7">
        <f t="shared" si="6"/>
        <v>3.0557280900008412</v>
      </c>
      <c r="K7">
        <f t="shared" si="7"/>
        <v>-0.76222922960434003</v>
      </c>
      <c r="L7">
        <f t="shared" si="8"/>
        <v>0.944271909999159</v>
      </c>
    </row>
    <row r="8" spans="1:16" x14ac:dyDescent="0.25">
      <c r="C8">
        <v>4</v>
      </c>
      <c r="D8">
        <f t="shared" si="0"/>
        <v>1.5278640450004204</v>
      </c>
      <c r="E8">
        <f t="shared" si="1"/>
        <v>1.7647202482716493</v>
      </c>
      <c r="F8">
        <f t="shared" si="2"/>
        <v>1.8885438199983176</v>
      </c>
      <c r="G8" s="1">
        <f t="shared" si="3"/>
        <v>1.5432233693764974</v>
      </c>
      <c r="H8">
        <f t="shared" si="4"/>
        <v>2.1114561800016824</v>
      </c>
      <c r="I8" s="2">
        <f t="shared" si="5"/>
        <v>1.2689137607528127</v>
      </c>
      <c r="J8">
        <f t="shared" si="6"/>
        <v>2.4721359549995796</v>
      </c>
      <c r="K8">
        <f t="shared" si="7"/>
        <v>0.62997446998224593</v>
      </c>
      <c r="L8">
        <f t="shared" si="8"/>
        <v>0.58359213500126217</v>
      </c>
    </row>
    <row r="9" spans="1:16" x14ac:dyDescent="0.25">
      <c r="C9">
        <v>5</v>
      </c>
      <c r="D9">
        <f>IF(I8&gt;G8,F8,D8)</f>
        <v>1.5278640450004204</v>
      </c>
      <c r="E9">
        <f t="shared" si="1"/>
        <v>1.7647202482716493</v>
      </c>
      <c r="F9">
        <f t="shared" ref="F9" si="9">J9-L9</f>
        <v>1.7507764050037853</v>
      </c>
      <c r="G9" s="1">
        <f t="shared" si="3"/>
        <v>1.6611727163335082</v>
      </c>
      <c r="H9">
        <f t="shared" ref="H9" si="10">D9+L9</f>
        <v>1.8885438199983176</v>
      </c>
      <c r="I9" s="2">
        <f>2*SIN(H9)-(H9^2)/10</f>
        <v>1.5432233693764974</v>
      </c>
      <c r="J9">
        <f>IF(G8&gt;I8,H8,J8)</f>
        <v>2.1114561800016824</v>
      </c>
      <c r="K9">
        <f t="shared" si="7"/>
        <v>1.2689137607528127</v>
      </c>
      <c r="L9">
        <f t="shared" ref="L9" si="11">((SQRT(5)-1)/2)*(J9-D9)</f>
        <v>0.36067977499789716</v>
      </c>
    </row>
    <row r="10" spans="1:16" x14ac:dyDescent="0.25">
      <c r="C10">
        <v>6</v>
      </c>
      <c r="D10">
        <f t="shared" ref="D10:D13" si="12">IF(I9&gt;G9,F9,D9)</f>
        <v>1.5278640450004204</v>
      </c>
      <c r="E10">
        <f t="shared" si="1"/>
        <v>1.7647202482716493</v>
      </c>
      <c r="F10">
        <f t="shared" ref="F10:F13" si="13">J10-L10</f>
        <v>1.6656314599949527</v>
      </c>
      <c r="G10" s="1">
        <f t="shared" si="3"/>
        <v>1.7135802199950467</v>
      </c>
      <c r="H10">
        <f t="shared" ref="H10:H13" si="14">D10+L10</f>
        <v>1.7507764050037853</v>
      </c>
      <c r="I10" s="2">
        <f t="shared" ref="I10:I13" si="15">2*SIN(H10)-(H10^2)/10</f>
        <v>1.6611727163335082</v>
      </c>
      <c r="J10">
        <f t="shared" ref="J10:J13" si="16">IF(G9&gt;I9,H9,J9)</f>
        <v>1.8885438199983176</v>
      </c>
      <c r="K10">
        <f t="shared" si="7"/>
        <v>1.5432233693764974</v>
      </c>
      <c r="L10">
        <f t="shared" ref="L10:L13" si="17">((SQRT(5)-1)/2)*(J10-D10)</f>
        <v>0.22291236000336501</v>
      </c>
    </row>
    <row r="11" spans="1:16" x14ac:dyDescent="0.25">
      <c r="C11">
        <v>7</v>
      </c>
      <c r="D11">
        <f t="shared" si="12"/>
        <v>1.5278640450004204</v>
      </c>
      <c r="E11">
        <f t="shared" si="1"/>
        <v>1.7647202482716493</v>
      </c>
      <c r="F11">
        <f t="shared" si="13"/>
        <v>1.613008990009253</v>
      </c>
      <c r="G11" s="1">
        <f t="shared" si="3"/>
        <v>1.7380385554635229</v>
      </c>
      <c r="H11">
        <f t="shared" si="14"/>
        <v>1.6656314599949527</v>
      </c>
      <c r="I11" s="2">
        <f t="shared" si="15"/>
        <v>1.7135802199950467</v>
      </c>
      <c r="J11">
        <f t="shared" si="16"/>
        <v>1.7507764050037853</v>
      </c>
      <c r="K11">
        <f t="shared" si="7"/>
        <v>1.6611727163335082</v>
      </c>
      <c r="L11">
        <f t="shared" si="17"/>
        <v>0.13776741499453216</v>
      </c>
    </row>
    <row r="12" spans="1:16" x14ac:dyDescent="0.25">
      <c r="C12">
        <v>8</v>
      </c>
      <c r="D12">
        <f t="shared" si="12"/>
        <v>1.5278640450004204</v>
      </c>
      <c r="E12">
        <f t="shared" si="1"/>
        <v>1.7647202482716493</v>
      </c>
      <c r="F12">
        <f t="shared" si="13"/>
        <v>1.5804865149861198</v>
      </c>
      <c r="G12" s="1">
        <f t="shared" si="3"/>
        <v>1.7501123385822828</v>
      </c>
      <c r="H12">
        <f t="shared" si="14"/>
        <v>1.6130089900092532</v>
      </c>
      <c r="I12" s="2">
        <f t="shared" si="15"/>
        <v>1.7380385554635227</v>
      </c>
      <c r="J12">
        <f t="shared" si="16"/>
        <v>1.6656314599949527</v>
      </c>
      <c r="K12">
        <f t="shared" si="7"/>
        <v>1.7135802199950467</v>
      </c>
      <c r="L12">
        <f t="shared" si="17"/>
        <v>8.5144945008832851E-2</v>
      </c>
    </row>
    <row r="13" spans="1:16" x14ac:dyDescent="0.25">
      <c r="D13">
        <f t="shared" si="12"/>
        <v>1.5278640450004204</v>
      </c>
      <c r="E13">
        <f t="shared" si="1"/>
        <v>1.7647202482716493</v>
      </c>
      <c r="F13">
        <f t="shared" si="13"/>
        <v>1.5603865200235538</v>
      </c>
      <c r="G13" s="1">
        <f t="shared" si="3"/>
        <v>1.7564110277144227</v>
      </c>
      <c r="H13">
        <f t="shared" si="14"/>
        <v>1.5804865149861198</v>
      </c>
      <c r="I13" s="2">
        <f t="shared" si="15"/>
        <v>1.7501123385822828</v>
      </c>
      <c r="J13">
        <f t="shared" si="16"/>
        <v>1.6130089900092532</v>
      </c>
      <c r="K13">
        <f t="shared" si="7"/>
        <v>1.7380385554635227</v>
      </c>
      <c r="L13">
        <f t="shared" si="17"/>
        <v>5.2622469985699423E-2</v>
      </c>
    </row>
    <row r="14" spans="1:16" x14ac:dyDescent="0.25">
      <c r="G14" s="1"/>
      <c r="I14" s="2"/>
    </row>
    <row r="15" spans="1:16" x14ac:dyDescent="0.25">
      <c r="G15" s="4"/>
      <c r="I15" s="5"/>
    </row>
    <row r="16" spans="1:16" x14ac:dyDescent="0.25">
      <c r="A16">
        <v>2</v>
      </c>
      <c r="B16" t="s">
        <v>17</v>
      </c>
      <c r="E16" t="s">
        <v>18</v>
      </c>
      <c r="F16" t="s">
        <v>19</v>
      </c>
      <c r="G16" s="4"/>
      <c r="I16" s="5"/>
    </row>
    <row r="17" spans="1:12" x14ac:dyDescent="0.25">
      <c r="C17" t="s">
        <v>0</v>
      </c>
      <c r="D17" t="s">
        <v>20</v>
      </c>
      <c r="E17" t="s">
        <v>21</v>
      </c>
      <c r="F17" t="s">
        <v>22</v>
      </c>
      <c r="G17" s="4" t="s">
        <v>23</v>
      </c>
    </row>
    <row r="18" spans="1:12" x14ac:dyDescent="0.25">
      <c r="C18">
        <v>0</v>
      </c>
      <c r="D18">
        <v>2.5</v>
      </c>
      <c r="E18">
        <f>2*SIN(D18)-D18^2/10</f>
        <v>0.5719442882079131</v>
      </c>
      <c r="F18">
        <f>2*COS(D18)-D18/5</f>
        <v>-2.1022872310938672</v>
      </c>
      <c r="G18" s="4">
        <f>-2*SIN(D18)-1/5</f>
        <v>-1.3969442882079131</v>
      </c>
    </row>
    <row r="19" spans="1:12" x14ac:dyDescent="0.25">
      <c r="C19">
        <v>1</v>
      </c>
      <c r="D19">
        <f>D18-F18/G18</f>
        <v>0.99508155132599319</v>
      </c>
      <c r="E19">
        <f>2*SIN(D19)-D19^2/10</f>
        <v>1.5785880072468781</v>
      </c>
      <c r="F19">
        <f>2*COS(D19)-D19/5</f>
        <v>0.88985266129551743</v>
      </c>
      <c r="G19" s="4">
        <f>-2*SIN(D19)-1/5</f>
        <v>-1.8776067366258125</v>
      </c>
    </row>
    <row r="20" spans="1:12" x14ac:dyDescent="0.25">
      <c r="C20">
        <v>2</v>
      </c>
      <c r="D20">
        <f t="shared" ref="D20:D22" si="18">D19-F19/G19</f>
        <v>1.4690107527596457</v>
      </c>
      <c r="E20">
        <f t="shared" ref="E20:E22" si="19">2*SIN(D20)-D20^2/10</f>
        <v>1.7738493793142234</v>
      </c>
      <c r="F20">
        <f t="shared" ref="F20:F22" si="20">2*COS(D20)-D20/5</f>
        <v>-9.0582330237717251E-2</v>
      </c>
      <c r="G20" s="4">
        <f t="shared" ref="G20:G22" si="21">-2*SIN(D20)-1/5</f>
        <v>-2.1896486384865694</v>
      </c>
    </row>
    <row r="21" spans="1:12" x14ac:dyDescent="0.25">
      <c r="C21">
        <v>3</v>
      </c>
      <c r="D21">
        <f t="shared" si="18"/>
        <v>1.4276423210187772</v>
      </c>
      <c r="E21">
        <f t="shared" si="19"/>
        <v>1.7757256442136526</v>
      </c>
      <c r="F21">
        <f t="shared" si="20"/>
        <v>-1.973394672618034E-4</v>
      </c>
      <c r="G21" s="4">
        <f t="shared" si="21"/>
        <v>-2.179541903890041</v>
      </c>
    </row>
    <row r="22" spans="1:12" x14ac:dyDescent="0.25">
      <c r="C22">
        <v>4</v>
      </c>
      <c r="D22">
        <f t="shared" si="18"/>
        <v>1.4275517793013137</v>
      </c>
      <c r="E22">
        <f t="shared" si="19"/>
        <v>1.7757256531474153</v>
      </c>
      <c r="F22">
        <f t="shared" si="20"/>
        <v>-1.1697889878981016E-9</v>
      </c>
      <c r="G22" s="4">
        <f t="shared" si="21"/>
        <v>-2.17951606140605</v>
      </c>
    </row>
    <row r="23" spans="1:12" x14ac:dyDescent="0.25">
      <c r="G23" s="4"/>
    </row>
    <row r="24" spans="1:12" x14ac:dyDescent="0.25">
      <c r="A24">
        <v>3</v>
      </c>
      <c r="D24" t="s">
        <v>8</v>
      </c>
      <c r="E24" t="s">
        <v>24</v>
      </c>
      <c r="G24" s="4"/>
      <c r="I24" s="5"/>
    </row>
    <row r="25" spans="1:12" x14ac:dyDescent="0.25">
      <c r="B25" t="s">
        <v>16</v>
      </c>
    </row>
    <row r="26" spans="1:12" x14ac:dyDescent="0.25">
      <c r="C26" s="3" t="s">
        <v>0</v>
      </c>
      <c r="D26" s="3" t="s">
        <v>10</v>
      </c>
      <c r="E26" s="3" t="s">
        <v>11</v>
      </c>
      <c r="F26" s="3" t="s">
        <v>1</v>
      </c>
      <c r="G26" s="3" t="s">
        <v>2</v>
      </c>
      <c r="H26" s="3" t="s">
        <v>3</v>
      </c>
      <c r="I26" s="3" t="s">
        <v>4</v>
      </c>
      <c r="J26" s="3" t="s">
        <v>5</v>
      </c>
      <c r="K26" s="3" t="s">
        <v>6</v>
      </c>
      <c r="L26" s="3" t="s">
        <v>7</v>
      </c>
    </row>
    <row r="27" spans="1:12" x14ac:dyDescent="0.25">
      <c r="C27">
        <v>1</v>
      </c>
      <c r="D27">
        <v>0.25</v>
      </c>
      <c r="E27">
        <f>(D27^5)-(15*D27^4)+(85*D27^3)-(225*D27^2)+(247*D27)-120</f>
        <v>-71.0419921875</v>
      </c>
      <c r="F27">
        <f>J27-L27</f>
        <v>1.6823725421878941</v>
      </c>
      <c r="G27" s="1">
        <f>(F27^5)-(15*F27^4)+(85*F27^3)-(225*F27^2)+(247*F27)-120</f>
        <v>-43.228204631959727</v>
      </c>
      <c r="H27">
        <f>D27+L27</f>
        <v>2.5676274578121059</v>
      </c>
      <c r="I27" s="2">
        <f>(H27^5)-(15*H27^4)+(85*H27^3)-(225*H27^2)+(247*H27)-120</f>
        <v>-70.666390817332513</v>
      </c>
      <c r="J27">
        <v>4</v>
      </c>
      <c r="K27">
        <f>(J27^5)-(15*J27^4)+(85*J27^3)-(225*J27^2)+(247*J27)-120</f>
        <v>-108</v>
      </c>
      <c r="L27">
        <f>((SQRT(5)-1)/2)*(J27-D27)</f>
        <v>2.3176274578121059</v>
      </c>
    </row>
    <row r="28" spans="1:12" x14ac:dyDescent="0.25">
      <c r="C28">
        <v>2</v>
      </c>
      <c r="D28">
        <f t="shared" ref="D28:D30" si="22">IF(I27&gt;G27,F27,D27)</f>
        <v>0.25</v>
      </c>
      <c r="E28">
        <f t="shared" ref="E28:E35" si="23">(D28^5)-(15*D28^4)+(85*D28^3)-(225*D28^2)+(247*D28)-120</f>
        <v>-71.0419921875</v>
      </c>
      <c r="F28">
        <f t="shared" ref="F28:F35" si="24">J28-L28</f>
        <v>1.1352549156242113</v>
      </c>
      <c r="G28" s="1">
        <f t="shared" ref="G28:G35" si="25">(F28^5)-(15*F28^4)+(85*F28^3)-(225*F28^2)+(247*F28)-120</f>
        <v>-28.23715889691789</v>
      </c>
      <c r="H28">
        <f t="shared" ref="H28:H35" si="26">D28+L28</f>
        <v>1.6823725421878946</v>
      </c>
      <c r="I28" s="2">
        <f t="shared" ref="I28:I35" si="27">(H28^5)-(15*H28^4)+(85*H28^3)-(225*H28^2)+(247*H28)-120</f>
        <v>-43.228204631959727</v>
      </c>
      <c r="J28">
        <f t="shared" ref="J28:J30" si="28">IF(G27&gt;I27,H27,J27)</f>
        <v>2.5676274578121059</v>
      </c>
      <c r="K28">
        <f t="shared" ref="K28:K35" si="29">(J28^5)-(15*J28^4)+(85*J28^3)-(225*J28^2)+(247*J28)-120</f>
        <v>-70.666390817332513</v>
      </c>
      <c r="L28">
        <f t="shared" ref="L28:L35" si="30">((SQRT(5)-1)/2)*(J28-D28)</f>
        <v>1.4323725421878946</v>
      </c>
    </row>
    <row r="29" spans="1:12" x14ac:dyDescent="0.25">
      <c r="C29">
        <v>3</v>
      </c>
      <c r="D29">
        <f t="shared" si="22"/>
        <v>0.25</v>
      </c>
      <c r="E29">
        <f t="shared" si="23"/>
        <v>-71.0419921875</v>
      </c>
      <c r="F29">
        <f t="shared" si="24"/>
        <v>0.79711762656368301</v>
      </c>
      <c r="G29" s="1">
        <f t="shared" si="25"/>
        <v>-28.758983252865903</v>
      </c>
      <c r="H29">
        <f t="shared" si="26"/>
        <v>1.1352549156242115</v>
      </c>
      <c r="I29" s="2">
        <f t="shared" si="27"/>
        <v>-28.23715889691789</v>
      </c>
      <c r="J29">
        <f t="shared" si="28"/>
        <v>1.6823725421878946</v>
      </c>
      <c r="K29">
        <f t="shared" si="29"/>
        <v>-43.228204631959727</v>
      </c>
      <c r="L29">
        <f t="shared" si="30"/>
        <v>0.88525491562421155</v>
      </c>
    </row>
    <row r="30" spans="1:12" x14ac:dyDescent="0.25">
      <c r="C30">
        <v>4</v>
      </c>
      <c r="D30">
        <f t="shared" si="22"/>
        <v>0.79711762656368301</v>
      </c>
      <c r="E30">
        <f t="shared" si="23"/>
        <v>-28.758983252865903</v>
      </c>
      <c r="F30">
        <f t="shared" si="24"/>
        <v>1.1352549156242113</v>
      </c>
      <c r="G30" s="1">
        <f t="shared" si="25"/>
        <v>-28.23715889691789</v>
      </c>
      <c r="H30">
        <f t="shared" si="26"/>
        <v>1.344235253127366</v>
      </c>
      <c r="I30" s="2">
        <f t="shared" si="27"/>
        <v>-32.665494587319415</v>
      </c>
      <c r="J30">
        <f t="shared" si="28"/>
        <v>1.6823725421878946</v>
      </c>
      <c r="K30">
        <f t="shared" si="29"/>
        <v>-43.228204631959727</v>
      </c>
      <c r="L30">
        <f t="shared" si="30"/>
        <v>0.54711762656368312</v>
      </c>
    </row>
    <row r="31" spans="1:12" x14ac:dyDescent="0.25">
      <c r="C31">
        <v>5</v>
      </c>
      <c r="D31">
        <f>IF(I30&gt;G30,F30,D30)</f>
        <v>0.79711762656368301</v>
      </c>
      <c r="E31">
        <f t="shared" si="23"/>
        <v>-28.758983252865903</v>
      </c>
      <c r="F31">
        <f t="shared" si="24"/>
        <v>1.0060979640668375</v>
      </c>
      <c r="G31" s="1">
        <f t="shared" si="25"/>
        <v>-27.020145227924274</v>
      </c>
      <c r="H31">
        <f t="shared" si="26"/>
        <v>1.1352549156242115</v>
      </c>
      <c r="I31" s="2">
        <f t="shared" si="27"/>
        <v>-28.23715889691789</v>
      </c>
      <c r="J31">
        <f>IF(G30&gt;I30,H30,J30)</f>
        <v>1.344235253127366</v>
      </c>
      <c r="K31">
        <f t="shared" si="29"/>
        <v>-32.665494587319415</v>
      </c>
      <c r="L31">
        <f t="shared" si="30"/>
        <v>0.33813728906052848</v>
      </c>
    </row>
    <row r="32" spans="1:12" x14ac:dyDescent="0.25">
      <c r="C32">
        <v>6</v>
      </c>
      <c r="D32">
        <f t="shared" ref="D32:D35" si="31">IF(I31&gt;G31,F31,D31)</f>
        <v>0.79711762656368301</v>
      </c>
      <c r="E32">
        <f t="shared" si="23"/>
        <v>-28.758983252865903</v>
      </c>
      <c r="F32">
        <f t="shared" si="24"/>
        <v>0.92627457812105685</v>
      </c>
      <c r="G32" s="1">
        <f t="shared" si="25"/>
        <v>-27.064918792063594</v>
      </c>
      <c r="H32">
        <f t="shared" si="26"/>
        <v>1.0060979640668377</v>
      </c>
      <c r="I32" s="2">
        <f t="shared" si="27"/>
        <v>-27.020145227924274</v>
      </c>
      <c r="J32">
        <f t="shared" ref="J32:J35" si="32">IF(G31&gt;I31,H31,J31)</f>
        <v>1.1352549156242115</v>
      </c>
      <c r="K32">
        <f t="shared" si="29"/>
        <v>-28.23715889691789</v>
      </c>
      <c r="L32">
        <f t="shared" si="30"/>
        <v>0.20898033750315465</v>
      </c>
    </row>
    <row r="33" spans="2:12" x14ac:dyDescent="0.25">
      <c r="C33">
        <v>7</v>
      </c>
      <c r="D33">
        <f t="shared" si="31"/>
        <v>0.92627457812105685</v>
      </c>
      <c r="E33">
        <f t="shared" si="23"/>
        <v>-27.064918792063594</v>
      </c>
      <c r="F33">
        <f t="shared" si="24"/>
        <v>1.0060979640668375</v>
      </c>
      <c r="G33" s="1">
        <f t="shared" si="25"/>
        <v>-27.020145227924274</v>
      </c>
      <c r="H33">
        <f t="shared" si="26"/>
        <v>1.0554315296784309</v>
      </c>
      <c r="I33" s="2">
        <f t="shared" si="27"/>
        <v>-27.314059934040245</v>
      </c>
      <c r="J33">
        <f t="shared" si="32"/>
        <v>1.1352549156242115</v>
      </c>
      <c r="K33">
        <f t="shared" si="29"/>
        <v>-28.23715889691789</v>
      </c>
      <c r="L33">
        <f t="shared" si="30"/>
        <v>0.12915695155737394</v>
      </c>
    </row>
    <row r="34" spans="2:12" x14ac:dyDescent="0.25">
      <c r="C34">
        <v>8</v>
      </c>
      <c r="D34">
        <f t="shared" si="31"/>
        <v>0.92627457812105685</v>
      </c>
      <c r="E34">
        <f t="shared" si="23"/>
        <v>-27.064918792063594</v>
      </c>
      <c r="F34">
        <f t="shared" si="24"/>
        <v>0.97560814373265003</v>
      </c>
      <c r="G34" s="1">
        <f t="shared" si="25"/>
        <v>-26.957084040768507</v>
      </c>
      <c r="H34">
        <f t="shared" si="26"/>
        <v>1.0060979640668377</v>
      </c>
      <c r="I34" s="2">
        <f t="shared" si="27"/>
        <v>-27.020145227924274</v>
      </c>
      <c r="J34">
        <f t="shared" si="32"/>
        <v>1.0554315296784309</v>
      </c>
      <c r="K34">
        <f t="shared" si="29"/>
        <v>-27.314059934040245</v>
      </c>
      <c r="L34">
        <f t="shared" si="30"/>
        <v>7.9823385945780839E-2</v>
      </c>
    </row>
    <row r="35" spans="2:12" x14ac:dyDescent="0.25">
      <c r="D35">
        <f t="shared" si="31"/>
        <v>0.92627457812105685</v>
      </c>
      <c r="E35">
        <f t="shared" si="23"/>
        <v>-27.064918792063594</v>
      </c>
      <c r="F35">
        <f t="shared" si="24"/>
        <v>0.95676439845524441</v>
      </c>
      <c r="G35" s="1">
        <f t="shared" si="25"/>
        <v>-26.966622888900901</v>
      </c>
      <c r="H35">
        <f t="shared" si="26"/>
        <v>0.97560814373265015</v>
      </c>
      <c r="I35" s="2">
        <f t="shared" si="27"/>
        <v>-26.957084040768478</v>
      </c>
      <c r="J35">
        <f t="shared" si="32"/>
        <v>1.0060979640668377</v>
      </c>
      <c r="K35">
        <f t="shared" si="29"/>
        <v>-27.020145227924274</v>
      </c>
      <c r="L35">
        <f t="shared" si="30"/>
        <v>4.9333565611593251E-2</v>
      </c>
    </row>
    <row r="38" spans="2:12" x14ac:dyDescent="0.25">
      <c r="B38" t="s">
        <v>17</v>
      </c>
      <c r="E38" t="s">
        <v>18</v>
      </c>
      <c r="F38" t="s">
        <v>19</v>
      </c>
      <c r="G38" s="4"/>
      <c r="I38" s="5"/>
    </row>
    <row r="39" spans="2:12" x14ac:dyDescent="0.25">
      <c r="C39" t="s">
        <v>0</v>
      </c>
      <c r="D39" t="s">
        <v>20</v>
      </c>
      <c r="E39" t="s">
        <v>21</v>
      </c>
      <c r="F39" t="s">
        <v>22</v>
      </c>
      <c r="G39" s="4" t="s">
        <v>23</v>
      </c>
    </row>
    <row r="40" spans="2:12" x14ac:dyDescent="0.25">
      <c r="C40">
        <v>0</v>
      </c>
      <c r="D40">
        <v>0</v>
      </c>
      <c r="E40">
        <f>(D40^5)-(15*D40^4)+(85*D40^3)-(225*D40^2)+(247*D40)-120</f>
        <v>-120</v>
      </c>
      <c r="F40">
        <f>(5*D40^4)-(60*D40^3)+(255*D40^2)-(450*D40)+274</f>
        <v>274</v>
      </c>
      <c r="G40" s="4">
        <f>(20*D40^3)-(180*D40^2)+(510*D40)-450</f>
        <v>-450</v>
      </c>
    </row>
    <row r="41" spans="2:12" x14ac:dyDescent="0.25">
      <c r="C41">
        <v>1</v>
      </c>
      <c r="D41">
        <f>D40-F40/G40</f>
        <v>0.60888888888888892</v>
      </c>
      <c r="E41">
        <f t="shared" ref="E41:E53" si="33">(D41^5)-(15*D41^4)+(85*D41^3)-(225*D41^2)+(247*D41)-120</f>
        <v>-35.812165798865394</v>
      </c>
      <c r="F41">
        <f t="shared" ref="F41:F44" si="34">(5*D41^4)-(60*D41^3)+(255*D41^2)-(450*D41)+274</f>
        <v>81.682834467428762</v>
      </c>
      <c r="G41" s="4">
        <f t="shared" ref="G41:G44" si="35">(20*D41^3)-(180*D41^2)+(510*D41)-450</f>
        <v>-201.68603039780518</v>
      </c>
    </row>
    <row r="42" spans="2:12" x14ac:dyDescent="0.25">
      <c r="C42">
        <v>2</v>
      </c>
      <c r="D42">
        <f t="shared" ref="D42:D44" si="36">D41-F41/G41</f>
        <v>1.0138888499983305</v>
      </c>
      <c r="E42">
        <f t="shared" si="33"/>
        <v>-27.051218158650926</v>
      </c>
      <c r="F42">
        <f t="shared" si="34"/>
        <v>22.631262535966016</v>
      </c>
      <c r="G42" s="4">
        <f t="shared" si="35"/>
        <v>-97.106435935637649</v>
      </c>
    </row>
    <row r="43" spans="2:12" x14ac:dyDescent="0.25">
      <c r="C43">
        <v>3</v>
      </c>
      <c r="D43">
        <f t="shared" si="36"/>
        <v>1.2469451074740561</v>
      </c>
      <c r="E43">
        <f t="shared" si="33"/>
        <v>-30.299127950278177</v>
      </c>
      <c r="F43">
        <f t="shared" si="34"/>
        <v>5.124814109092938</v>
      </c>
      <c r="G43" s="4">
        <f t="shared" si="35"/>
        <v>-55.158170194727745</v>
      </c>
    </row>
    <row r="44" spans="2:12" x14ac:dyDescent="0.25">
      <c r="C44">
        <v>4</v>
      </c>
      <c r="D44">
        <f t="shared" si="36"/>
        <v>1.3398563496526952</v>
      </c>
      <c r="E44">
        <f t="shared" si="33"/>
        <v>-32.549662809761969</v>
      </c>
      <c r="F44">
        <f t="shared" si="34"/>
        <v>0.63864639334201456</v>
      </c>
      <c r="G44" s="4">
        <f t="shared" si="35"/>
        <v>-41.705363118750142</v>
      </c>
    </row>
    <row r="45" spans="2:12" x14ac:dyDescent="0.25">
      <c r="C45">
        <v>5</v>
      </c>
      <c r="D45">
        <f t="shared" ref="D45:D53" si="37">D44-F44/G44</f>
        <v>1.3551696414114447</v>
      </c>
      <c r="E45">
        <f t="shared" si="33"/>
        <v>-32.958151239669633</v>
      </c>
      <c r="F45">
        <f t="shared" ref="F45:F53" si="38">(5*D45^4)-(60*D45^3)+(255*D45^2)-(450*D45)+274</f>
        <v>1.5752337859282761E-2</v>
      </c>
      <c r="G45" s="4">
        <f t="shared" ref="G45:G53" si="39">(20*D45^3)-(180*D45^2)+(510*D45)-450</f>
        <v>-39.655771348630651</v>
      </c>
    </row>
    <row r="46" spans="2:12" x14ac:dyDescent="0.25">
      <c r="C46">
        <v>6</v>
      </c>
      <c r="D46">
        <f t="shared" si="37"/>
        <v>1.3555668682796551</v>
      </c>
      <c r="E46">
        <f t="shared" si="33"/>
        <v>-32.968873235103217</v>
      </c>
      <c r="F46">
        <f t="shared" si="38"/>
        <v>1.0437903029014706E-5</v>
      </c>
      <c r="G46" s="4">
        <f t="shared" si="39"/>
        <v>-39.603222676782423</v>
      </c>
    </row>
    <row r="47" spans="2:12" x14ac:dyDescent="0.25">
      <c r="C47">
        <v>7</v>
      </c>
      <c r="D47">
        <f t="shared" si="37"/>
        <v>1.355567131841616</v>
      </c>
      <c r="E47">
        <f t="shared" si="33"/>
        <v>-32.968880351274834</v>
      </c>
      <c r="F47">
        <f t="shared" si="38"/>
        <v>4.5474735088646412E-12</v>
      </c>
      <c r="G47" s="4">
        <f t="shared" si="39"/>
        <v>-39.60318782082021</v>
      </c>
    </row>
    <row r="48" spans="2:12" x14ac:dyDescent="0.25">
      <c r="C48">
        <v>8</v>
      </c>
      <c r="D48">
        <f t="shared" si="37"/>
        <v>1.3555671318417308</v>
      </c>
      <c r="E48">
        <f t="shared" si="33"/>
        <v>-32.968880351277846</v>
      </c>
      <c r="F48">
        <f t="shared" si="38"/>
        <v>0</v>
      </c>
      <c r="G48" s="4">
        <f t="shared" si="39"/>
        <v>-39.603187820805033</v>
      </c>
    </row>
    <row r="49" spans="3:7" x14ac:dyDescent="0.25">
      <c r="C49">
        <v>9</v>
      </c>
      <c r="D49">
        <f t="shared" si="37"/>
        <v>1.3555671318417308</v>
      </c>
      <c r="E49">
        <f t="shared" si="33"/>
        <v>-32.968880351277846</v>
      </c>
      <c r="F49">
        <f t="shared" si="38"/>
        <v>0</v>
      </c>
      <c r="G49" s="4">
        <f t="shared" si="39"/>
        <v>-39.603187820805033</v>
      </c>
    </row>
    <row r="50" spans="3:7" x14ac:dyDescent="0.25">
      <c r="C50">
        <v>10</v>
      </c>
      <c r="D50">
        <f t="shared" si="37"/>
        <v>1.3555671318417308</v>
      </c>
      <c r="E50">
        <f t="shared" si="33"/>
        <v>-32.968880351277846</v>
      </c>
      <c r="F50">
        <f t="shared" si="38"/>
        <v>0</v>
      </c>
      <c r="G50" s="4">
        <f t="shared" si="39"/>
        <v>-39.603187820805033</v>
      </c>
    </row>
    <row r="51" spans="3:7" x14ac:dyDescent="0.25">
      <c r="C51">
        <v>11</v>
      </c>
      <c r="D51">
        <f t="shared" si="37"/>
        <v>1.3555671318417308</v>
      </c>
      <c r="E51">
        <f t="shared" si="33"/>
        <v>-32.968880351277846</v>
      </c>
      <c r="F51">
        <f t="shared" si="38"/>
        <v>0</v>
      </c>
      <c r="G51" s="4">
        <f t="shared" si="39"/>
        <v>-39.603187820805033</v>
      </c>
    </row>
    <row r="52" spans="3:7" x14ac:dyDescent="0.25">
      <c r="C52">
        <v>12</v>
      </c>
      <c r="D52">
        <f t="shared" si="37"/>
        <v>1.3555671318417308</v>
      </c>
      <c r="E52">
        <f t="shared" si="33"/>
        <v>-32.968880351277846</v>
      </c>
      <c r="F52">
        <f t="shared" si="38"/>
        <v>0</v>
      </c>
      <c r="G52" s="4">
        <f t="shared" si="39"/>
        <v>-39.603187820805033</v>
      </c>
    </row>
    <row r="53" spans="3:7" x14ac:dyDescent="0.25">
      <c r="C53">
        <v>13</v>
      </c>
      <c r="D53">
        <f t="shared" si="37"/>
        <v>1.3555671318417308</v>
      </c>
      <c r="E53">
        <f t="shared" si="33"/>
        <v>-32.968880351277846</v>
      </c>
      <c r="F53">
        <f t="shared" si="38"/>
        <v>0</v>
      </c>
      <c r="G53" s="4">
        <f t="shared" si="39"/>
        <v>-39.603187820805033</v>
      </c>
    </row>
  </sheetData>
  <pageMargins left="0.7" right="0.7" top="0.75" bottom="0.75" header="0.3" footer="0.3"/>
  <ignoredErrors>
    <ignoredError sqref="F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0C38B99EEE0145B125E223217E8E2C" ma:contentTypeVersion="0" ma:contentTypeDescription="Create a new document." ma:contentTypeScope="" ma:versionID="0fbeae6ed641c2c80cdcd979bc5c110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77fb32974b89cd331a982737c13496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7D532F-B6DE-46C9-89C7-AA097F495161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3FE4EF9-2D32-44F2-B87D-5CD3FA329B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F7BC3-28CA-455A-9476-8E54E7865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Mr.Noom</dc:creator>
  <cp:lastModifiedBy>POOMMIN  PHINPHIMAI</cp:lastModifiedBy>
  <dcterms:created xsi:type="dcterms:W3CDTF">2022-09-20T04:45:00Z</dcterms:created>
  <dcterms:modified xsi:type="dcterms:W3CDTF">2022-10-01T07:26:32Z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0x0101002E0C38B99EEE0145B125E223217E8E2C</vt:lpwstr>
  </property>
</Properties>
</file>