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p\Jupyter\Stat_work\Week6\"/>
    </mc:Choice>
  </mc:AlternateContent>
  <bookViews>
    <workbookView xWindow="0" yWindow="0" windowWidth="23040" windowHeight="9636"/>
  </bookViews>
  <sheets>
    <sheet name="detergent" sheetId="1" r:id="rId1"/>
  </sheets>
  <calcPr calcId="0"/>
</workbook>
</file>

<file path=xl/calcChain.xml><?xml version="1.0" encoding="utf-8"?>
<calcChain xmlns="http://schemas.openxmlformats.org/spreadsheetml/2006/main">
  <c r="H21" i="1" l="1"/>
  <c r="P12" i="1"/>
  <c r="P11" i="1"/>
  <c r="O13" i="1"/>
  <c r="O12" i="1"/>
  <c r="O11" i="1"/>
  <c r="O7" i="1"/>
  <c r="I18" i="1"/>
  <c r="J18" i="1"/>
  <c r="K18" i="1"/>
  <c r="H18" i="1"/>
  <c r="I17" i="1"/>
  <c r="J17" i="1"/>
  <c r="K17" i="1"/>
  <c r="H17" i="1"/>
  <c r="H16" i="1"/>
  <c r="I16" i="1"/>
  <c r="J16" i="1"/>
  <c r="K16" i="1"/>
  <c r="P6" i="1"/>
  <c r="P5" i="1"/>
  <c r="P4" i="1"/>
  <c r="P3" i="1"/>
  <c r="O6" i="1"/>
  <c r="O5" i="1"/>
  <c r="O4" i="1"/>
  <c r="O3" i="1"/>
  <c r="H13" i="1"/>
  <c r="I13" i="1"/>
  <c r="J13" i="1"/>
  <c r="K13" i="1"/>
  <c r="H14" i="1"/>
  <c r="I14" i="1"/>
  <c r="J14" i="1"/>
  <c r="K14" i="1"/>
  <c r="I12" i="1"/>
  <c r="J12" i="1"/>
  <c r="K12" i="1"/>
  <c r="H12" i="1"/>
  <c r="L7" i="1"/>
  <c r="L5" i="1"/>
  <c r="L6" i="1"/>
  <c r="L4" i="1"/>
  <c r="I7" i="1"/>
  <c r="J7" i="1"/>
  <c r="K7" i="1"/>
  <c r="H7" i="1"/>
  <c r="E14" i="1"/>
  <c r="C14" i="1"/>
  <c r="D14" i="1"/>
  <c r="B14" i="1"/>
</calcChain>
</file>

<file path=xl/sharedStrings.xml><?xml version="1.0" encoding="utf-8"?>
<sst xmlns="http://schemas.openxmlformats.org/spreadsheetml/2006/main" count="25" uniqueCount="24">
  <si>
    <t>Response</t>
  </si>
  <si>
    <t>Detergent</t>
  </si>
  <si>
    <t>Pen</t>
  </si>
  <si>
    <t>avg</t>
  </si>
  <si>
    <t>Brandpen</t>
  </si>
  <si>
    <t>detergent</t>
  </si>
  <si>
    <t>I</t>
  </si>
  <si>
    <t>J</t>
  </si>
  <si>
    <t>SST</t>
  </si>
  <si>
    <t>SSA</t>
  </si>
  <si>
    <t>SSB</t>
  </si>
  <si>
    <t>SSE</t>
  </si>
  <si>
    <t>df</t>
  </si>
  <si>
    <t>Hypothesis</t>
  </si>
  <si>
    <t>Mean square</t>
  </si>
  <si>
    <t>Test statistic</t>
  </si>
  <si>
    <t>Rejection region</t>
  </si>
  <si>
    <t>Err</t>
  </si>
  <si>
    <t>Ha</t>
  </si>
  <si>
    <t>Hb</t>
  </si>
  <si>
    <t>not re</t>
  </si>
  <si>
    <t>re</t>
  </si>
  <si>
    <t>Wb</t>
  </si>
  <si>
    <t>Det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</si>
</sst>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O24" sqref="O24"/>
    </sheetView>
  </sheetViews>
  <sheetFormatPr defaultRowHeight="14.4" x14ac:dyDescent="0.3"/>
  <sheetData>
    <row r="1" spans="1:18" x14ac:dyDescent="0.3">
      <c r="B1" t="s">
        <v>0</v>
      </c>
      <c r="C1" t="s">
        <v>1</v>
      </c>
      <c r="D1" t="s">
        <v>2</v>
      </c>
    </row>
    <row r="2" spans="1:18" x14ac:dyDescent="0.3">
      <c r="B2">
        <v>0.97000002900000004</v>
      </c>
      <c r="C2">
        <v>1</v>
      </c>
      <c r="D2">
        <v>1</v>
      </c>
      <c r="H2" t="s">
        <v>5</v>
      </c>
      <c r="P2" t="s">
        <v>12</v>
      </c>
    </row>
    <row r="3" spans="1:18" x14ac:dyDescent="0.3">
      <c r="B3">
        <v>0.769999981</v>
      </c>
      <c r="C3">
        <v>1</v>
      </c>
      <c r="D3">
        <v>2</v>
      </c>
      <c r="G3" t="s">
        <v>4</v>
      </c>
      <c r="H3">
        <v>1</v>
      </c>
      <c r="I3">
        <v>2</v>
      </c>
      <c r="J3">
        <v>3</v>
      </c>
      <c r="K3">
        <v>4</v>
      </c>
      <c r="N3" t="s">
        <v>8</v>
      </c>
      <c r="O3">
        <f>SUM(H12:K14)</f>
        <v>0.69469169525666752</v>
      </c>
      <c r="P3">
        <f>H9*H10-1</f>
        <v>11</v>
      </c>
    </row>
    <row r="4" spans="1:18" x14ac:dyDescent="0.3">
      <c r="B4">
        <v>0.670000017</v>
      </c>
      <c r="C4">
        <v>1</v>
      </c>
      <c r="D4">
        <v>3</v>
      </c>
      <c r="G4">
        <v>1</v>
      </c>
      <c r="H4">
        <v>0.97000002900000004</v>
      </c>
      <c r="I4">
        <v>0.48</v>
      </c>
      <c r="J4">
        <v>0.48</v>
      </c>
      <c r="K4">
        <v>0.46</v>
      </c>
      <c r="L4">
        <f>AVERAGE(H4:K4)</f>
        <v>0.59750000724999996</v>
      </c>
      <c r="N4" t="s">
        <v>9</v>
      </c>
      <c r="O4">
        <f>((L4-L7)*(L4-L7)+(L5-L7)*(L5-L7)+(L6-L7)*(L6-L7))*4</f>
        <v>0.12821667406166679</v>
      </c>
      <c r="P4">
        <f>H9-1</f>
        <v>2</v>
      </c>
    </row>
    <row r="5" spans="1:18" x14ac:dyDescent="0.3">
      <c r="B5">
        <v>0.47999998900000002</v>
      </c>
      <c r="C5">
        <v>2</v>
      </c>
      <c r="D5">
        <v>1</v>
      </c>
      <c r="G5">
        <v>2</v>
      </c>
      <c r="H5">
        <v>0.77</v>
      </c>
      <c r="I5">
        <v>0.14000000100000001</v>
      </c>
      <c r="J5">
        <v>0.22</v>
      </c>
      <c r="K5">
        <v>0.25</v>
      </c>
      <c r="L5">
        <f t="shared" ref="L5:L6" si="0">AVERAGE(H5:K5)</f>
        <v>0.34500000024999999</v>
      </c>
      <c r="N5" t="s">
        <v>10</v>
      </c>
      <c r="O5">
        <f>((H7-L7)*(H7-L7)+(I7-L7)*(I7-L7)+(J7-L7)*(J7-L7)+(K7-L7)*(K7-L7))*3</f>
        <v>0.47969168598333334</v>
      </c>
      <c r="P5">
        <f>H10-1</f>
        <v>3</v>
      </c>
    </row>
    <row r="6" spans="1:18" x14ac:dyDescent="0.3">
      <c r="B6">
        <v>0.14000000100000001</v>
      </c>
      <c r="C6">
        <v>2</v>
      </c>
      <c r="D6">
        <v>2</v>
      </c>
      <c r="G6">
        <v>3</v>
      </c>
      <c r="H6">
        <v>0.67</v>
      </c>
      <c r="I6">
        <v>0.39</v>
      </c>
      <c r="J6">
        <v>0.56999999999999995</v>
      </c>
      <c r="K6">
        <v>0.19</v>
      </c>
      <c r="L6">
        <f t="shared" si="0"/>
        <v>0.45499999999999996</v>
      </c>
      <c r="N6" t="s">
        <v>11</v>
      </c>
      <c r="O6">
        <f>O3-O4-O5</f>
        <v>8.6783335211667367E-2</v>
      </c>
      <c r="P6">
        <f>P3-P4-P5</f>
        <v>6</v>
      </c>
    </row>
    <row r="7" spans="1:18" x14ac:dyDescent="0.3">
      <c r="B7">
        <v>0.38999998600000002</v>
      </c>
      <c r="C7">
        <v>2</v>
      </c>
      <c r="D7">
        <v>3</v>
      </c>
      <c r="H7">
        <f>AVERAGE(H4:H6)</f>
        <v>0.80333334299999992</v>
      </c>
      <c r="I7">
        <f t="shared" ref="I7:K7" si="1">AVERAGE(I4:I6)</f>
        <v>0.33666666699999998</v>
      </c>
      <c r="J7">
        <f t="shared" si="1"/>
        <v>0.42333333333333334</v>
      </c>
      <c r="K7">
        <f t="shared" si="1"/>
        <v>0.3</v>
      </c>
      <c r="L7">
        <f>AVERAGE(H4:K6)</f>
        <v>0.46583333583333336</v>
      </c>
      <c r="N7" t="s">
        <v>11</v>
      </c>
      <c r="O7">
        <f>SUM(H16:K18)</f>
        <v>8.6783335211667076E-2</v>
      </c>
    </row>
    <row r="8" spans="1:18" x14ac:dyDescent="0.3">
      <c r="B8">
        <v>0.47999998900000002</v>
      </c>
      <c r="C8">
        <v>3</v>
      </c>
      <c r="D8">
        <v>1</v>
      </c>
    </row>
    <row r="9" spans="1:18" x14ac:dyDescent="0.3">
      <c r="B9">
        <v>0.219999999</v>
      </c>
      <c r="C9">
        <v>3</v>
      </c>
      <c r="D9">
        <v>2</v>
      </c>
      <c r="G9" t="s">
        <v>6</v>
      </c>
      <c r="H9">
        <v>3</v>
      </c>
    </row>
    <row r="10" spans="1:18" x14ac:dyDescent="0.3">
      <c r="B10">
        <v>0.56999999300000004</v>
      </c>
      <c r="C10">
        <v>3</v>
      </c>
      <c r="D10">
        <v>3</v>
      </c>
      <c r="G10" t="s">
        <v>7</v>
      </c>
      <c r="H10">
        <v>4</v>
      </c>
      <c r="N10" t="s">
        <v>13</v>
      </c>
      <c r="O10" t="s">
        <v>14</v>
      </c>
      <c r="P10" t="s">
        <v>15</v>
      </c>
      <c r="Q10" t="s">
        <v>16</v>
      </c>
    </row>
    <row r="11" spans="1:18" x14ac:dyDescent="0.3">
      <c r="B11">
        <v>0.46000000800000002</v>
      </c>
      <c r="C11">
        <v>4</v>
      </c>
      <c r="D11">
        <v>1</v>
      </c>
      <c r="N11" t="s">
        <v>18</v>
      </c>
      <c r="O11">
        <f>O4/P4</f>
        <v>6.4108337030833393E-2</v>
      </c>
      <c r="P11">
        <f>O11/O13</f>
        <v>4.4323028291874991</v>
      </c>
      <c r="Q11">
        <v>5.1433</v>
      </c>
      <c r="R11" t="s">
        <v>20</v>
      </c>
    </row>
    <row r="12" spans="1:18" x14ac:dyDescent="0.3">
      <c r="B12">
        <v>0.25</v>
      </c>
      <c r="C12">
        <v>4</v>
      </c>
      <c r="D12">
        <v>2</v>
      </c>
      <c r="H12">
        <f>(H4-$L$7)*(H4-$L$7)</f>
        <v>0.25418405449861176</v>
      </c>
      <c r="I12">
        <f t="shared" ref="I12:K12" si="2">(I4-$L$7)*(I4-$L$7)</f>
        <v>2.0069437361111604E-4</v>
      </c>
      <c r="J12">
        <f t="shared" si="2"/>
        <v>2.0069437361111604E-4</v>
      </c>
      <c r="K12">
        <f t="shared" si="2"/>
        <v>3.4027806944450792E-5</v>
      </c>
      <c r="N12" t="s">
        <v>19</v>
      </c>
      <c r="O12">
        <f>O5/P5</f>
        <v>0.15989722866111111</v>
      </c>
      <c r="P12">
        <f>O12/O13</f>
        <v>11.054926266969339</v>
      </c>
      <c r="Q12">
        <v>4.7571000000000003</v>
      </c>
      <c r="R12" t="s">
        <v>21</v>
      </c>
    </row>
    <row r="13" spans="1:18" x14ac:dyDescent="0.3">
      <c r="B13">
        <v>0.189999998</v>
      </c>
      <c r="C13">
        <v>4</v>
      </c>
      <c r="D13">
        <v>3</v>
      </c>
      <c r="H13">
        <f t="shared" ref="H13:K13" si="3">(H5-$L$7)*(H5-$L$7)</f>
        <v>9.2517359590277778E-2</v>
      </c>
      <c r="I13">
        <f t="shared" si="3"/>
        <v>0.10616736208861111</v>
      </c>
      <c r="J13">
        <f t="shared" si="3"/>
        <v>6.0434029006944466E-2</v>
      </c>
      <c r="K13">
        <f t="shared" si="3"/>
        <v>4.6584028856944466E-2</v>
      </c>
      <c r="N13" t="s">
        <v>17</v>
      </c>
      <c r="O13">
        <f>O6/P6</f>
        <v>1.4463889201944561E-2</v>
      </c>
    </row>
    <row r="14" spans="1:18" x14ac:dyDescent="0.3">
      <c r="A14" t="s">
        <v>3</v>
      </c>
      <c r="B14">
        <f>AVERAGE(B2:B13)</f>
        <v>0.46583333249999997</v>
      </c>
      <c r="C14">
        <f t="shared" ref="C14:D14" si="4">AVERAGE(C2:C13)</f>
        <v>2.5</v>
      </c>
      <c r="D14">
        <f t="shared" si="4"/>
        <v>2</v>
      </c>
      <c r="E14">
        <f>AVERAGE(B2:D13)</f>
        <v>1.6552777775</v>
      </c>
      <c r="H14">
        <f t="shared" ref="H14:K14" si="5">(H6-$L$7)*(H6-$L$7)</f>
        <v>4.1684026756944458E-2</v>
      </c>
      <c r="I14">
        <f t="shared" si="5"/>
        <v>5.75069482361112E-3</v>
      </c>
      <c r="J14">
        <f t="shared" si="5"/>
        <v>1.0850693923611101E-2</v>
      </c>
      <c r="K14">
        <f t="shared" si="5"/>
        <v>7.6084029156944469E-2</v>
      </c>
    </row>
    <row r="16" spans="1:18" x14ac:dyDescent="0.3">
      <c r="H16">
        <f>(H4-L4-$H$7+$L$7)*(H4-L4-$H$7+$L$7)</f>
        <v>1.2250010208335589E-3</v>
      </c>
      <c r="I16">
        <f>(I4-$L$4-I7+$L$7)*(I4-$L$4-I7+$L$7)</f>
        <v>1.361109925000275E-4</v>
      </c>
      <c r="J16">
        <f t="shared" ref="I16:K16" si="6">(J4-$L$4-J7+$L$7)*(J4-$L$4-J7+$L$7)</f>
        <v>5.6250007125000162E-3</v>
      </c>
      <c r="K16">
        <f t="shared" si="6"/>
        <v>8.0277750861113906E-4</v>
      </c>
    </row>
    <row r="17" spans="7:11" x14ac:dyDescent="0.3">
      <c r="H17">
        <f>(H5-$L$5-H7+$L$7)*(H5-$L$5-H7+$L$7)</f>
        <v>7.6562487020834114E-3</v>
      </c>
      <c r="I17">
        <f t="shared" ref="I17:K17" si="7">(I5-$L$5-I7+$L$7)*(I5-$L$5-I7+$L$7)</f>
        <v>5.7506940020833263E-3</v>
      </c>
      <c r="J17">
        <f t="shared" si="7"/>
        <v>6.8062496287500046E-3</v>
      </c>
      <c r="K17">
        <f t="shared" si="7"/>
        <v>5.017361429861123E-3</v>
      </c>
    </row>
    <row r="18" spans="7:11" x14ac:dyDescent="0.3">
      <c r="H18">
        <f>(H6-$L$6-H7+$L$7)*(H6-$L$6-H7+$L$7)</f>
        <v>1.5006251755833339E-2</v>
      </c>
      <c r="I18">
        <f t="shared" ref="I18:K18" si="8">(I6-$L$6-I7+$L$7)*(I6-$L$6-I7+$L$7)</f>
        <v>4.1173613891666849E-3</v>
      </c>
      <c r="J18">
        <f t="shared" si="8"/>
        <v>2.4806250787500012E-2</v>
      </c>
      <c r="K18">
        <f t="shared" si="8"/>
        <v>9.8340272819444352E-3</v>
      </c>
    </row>
    <row r="21" spans="7:11" x14ac:dyDescent="0.3">
      <c r="G21" t="s">
        <v>22</v>
      </c>
      <c r="H21">
        <f>4.9*SQRT(O13/H9)</f>
        <v>0.34023422311631585</v>
      </c>
    </row>
    <row r="23" spans="7:11" x14ac:dyDescent="0.3">
      <c r="G23" t="s">
        <v>23</v>
      </c>
      <c r="H23">
        <v>4</v>
      </c>
      <c r="I23">
        <v>2</v>
      </c>
      <c r="J23">
        <v>3</v>
      </c>
      <c r="K23">
        <v>1</v>
      </c>
    </row>
    <row r="24" spans="7:11" x14ac:dyDescent="0.3">
      <c r="H24">
        <v>0.3</v>
      </c>
      <c r="I24">
        <v>0.33666666699999998</v>
      </c>
      <c r="J24">
        <v>0.42333333333333334</v>
      </c>
      <c r="K24">
        <v>0.80333334299999992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detergent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Phuwit Vititayanon</cp:lastModifiedBy>
  <dcterms:created xsi:type="dcterms:W3CDTF">2018-02-20T06:53:42Z</dcterms:created>
  <dcterms:modified xsi:type="dcterms:W3CDTF">2018-02-20T08:16:45Z</dcterms:modified>
</cp:coreProperties>
</file>