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yadav\Desktop\SOLUTION OF CASE STUDY\"/>
    </mc:Choice>
  </mc:AlternateContent>
  <xr:revisionPtr revIDLastSave="0" documentId="13_ncr:1_{2CC0EA9D-F7FD-43C9-8356-B4906F04C56C}" xr6:coauthVersionLast="47" xr6:coauthVersionMax="47" xr10:uidLastSave="{00000000-0000-0000-0000-000000000000}"/>
  <bookViews>
    <workbookView xWindow="-98" yWindow="-98" windowWidth="21795" windowHeight="12975" firstSheet="1" activeTab="4" xr2:uid="{00000000-000D-0000-FFFF-FFFF00000000}"/>
  </bookViews>
  <sheets>
    <sheet name="Excel_Assessment" sheetId="6" r:id="rId1"/>
    <sheet name="Test Table" sheetId="7" r:id="rId2"/>
    <sheet name="SQL_Assessment" sheetId="5" r:id="rId3"/>
    <sheet name="PowerBI Assessment" sheetId="2" r:id="rId4"/>
    <sheet name="Data for SQL PowerBI Assessment" sheetId="4" r:id="rId5"/>
  </sheets>
  <externalReferences>
    <externalReference r:id="rId6"/>
  </externalReferences>
  <definedNames>
    <definedName name="_xlnm._FilterDatabase" localSheetId="0" hidden="1">Excel_Assessment!$B$33:$C$45</definedName>
    <definedName name="_xlnm._FilterDatabase" localSheetId="3" hidden="1">'Data for SQL PowerBI Assessment'!$A$1:$H$91</definedName>
    <definedName name="_xlnm._FilterDatabase" localSheetId="2" hidden="1">[1]Data!$A$1:$I$91</definedName>
    <definedName name="_xlnm._FilterDatabase" localSheetId="1" hidden="1">'Test Table'!$D$22:$D$36</definedName>
  </definedNames>
  <calcPr calcId="191029"/>
  <pivotCaches>
    <pivotCache cacheId="1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36" i="7"/>
  <c r="E35" i="7"/>
  <c r="E34" i="7"/>
  <c r="E33" i="7"/>
  <c r="E32" i="7"/>
  <c r="E31" i="7"/>
  <c r="E30" i="7"/>
  <c r="E29" i="7"/>
  <c r="E28" i="7"/>
  <c r="E27" i="7"/>
  <c r="E26" i="7"/>
  <c r="E25" i="7"/>
  <c r="E23" i="7"/>
  <c r="F18" i="7"/>
  <c r="F17" i="7"/>
  <c r="F16" i="7"/>
  <c r="F15" i="7"/>
  <c r="F14" i="7"/>
  <c r="F13" i="7"/>
  <c r="F12" i="7"/>
  <c r="F11" i="7"/>
  <c r="H10" i="7"/>
  <c r="F10" i="7"/>
  <c r="H9" i="7"/>
  <c r="F9" i="7"/>
  <c r="H11" i="7" s="1"/>
  <c r="F8" i="7"/>
  <c r="F7" i="7"/>
  <c r="F6" i="7"/>
  <c r="F5" i="7"/>
  <c r="F4" i="7"/>
  <c r="F3" i="7"/>
  <c r="F2" i="7"/>
  <c r="H18" i="7" s="1"/>
  <c r="E1" i="6"/>
  <c r="E2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H168" i="4"/>
  <c r="H2" i="7" l="1"/>
  <c r="H12" i="7"/>
  <c r="H3" i="7"/>
  <c r="H13" i="7"/>
  <c r="H4" i="7"/>
  <c r="H14" i="7"/>
  <c r="H5" i="7"/>
  <c r="H15" i="7"/>
  <c r="H6" i="7"/>
  <c r="H16" i="7"/>
  <c r="H7" i="7"/>
  <c r="H17" i="7"/>
  <c r="H8" i="7"/>
  <c r="I22" i="6"/>
  <c r="I11" i="6"/>
  <c r="I8" i="6"/>
  <c r="I7" i="6"/>
  <c r="I13" i="6"/>
  <c r="I14" i="6"/>
  <c r="I15" i="6"/>
  <c r="I16" i="6"/>
  <c r="I17" i="6"/>
  <c r="I19" i="6"/>
  <c r="I20" i="6"/>
  <c r="I23" i="6"/>
  <c r="I9" i="6"/>
  <c r="I10" i="6"/>
  <c r="I12" i="6"/>
  <c r="I18" i="6"/>
  <c r="I21" i="6"/>
</calcChain>
</file>

<file path=xl/sharedStrings.xml><?xml version="1.0" encoding="utf-8"?>
<sst xmlns="http://schemas.openxmlformats.org/spreadsheetml/2006/main" count="1774" uniqueCount="448">
  <si>
    <t>• Load all the three tables and use data modelling to relate the tables</t>
  </si>
  <si>
    <t xml:space="preserve">• Calculate  revenue contribution of producer (if there is a producer X with 10,000 revenue out of total 100,000; when I select producer X result should show 10%; in the same way with revenue) </t>
  </si>
  <si>
    <t xml:space="preserve">• Group the accounts based on revenue as Tier1 (having revenue &gt; 10000), Tier 2(5000 to 10000), Teir 3 (&lt;5000) </t>
  </si>
  <si>
    <t>• Compare quarterly sales for different years (Use Date field)</t>
  </si>
  <si>
    <t>• Create a tab/Page to show the data or visuals for just the Construction Niche.</t>
  </si>
  <si>
    <t>• Create a calculated column to dervie stage numbers from Stage Name (ex: 3-Closed Won stage number is 3)</t>
  </si>
  <si>
    <t>• Create a textbox to show producer selected; if there is no producer select show as "Please select a producer"</t>
  </si>
  <si>
    <t>• User should be able to drill through the report to get producer details.(A bar graph with sales by producer has to be created in one page; a table with account information in one page; user should be abe to drill through from graph to view account details page)</t>
  </si>
  <si>
    <t>• Count fof Account ID's that are closed (Stage Name - 3-Closed Won)</t>
  </si>
  <si>
    <t xml:space="preserve">• Use Bookmarks feature to navigate to multiple pages; add a button to clear filters; </t>
  </si>
  <si>
    <t>• Create a measure to calculate cumulative sales over the quarter</t>
  </si>
  <si>
    <t>Assuming you have a Table named as "Test" and the data as give here, write queries for the below:</t>
  </si>
  <si>
    <t>Region</t>
  </si>
  <si>
    <t xml:space="preserve">Company </t>
  </si>
  <si>
    <t>Client name</t>
  </si>
  <si>
    <t>Actuals</t>
  </si>
  <si>
    <t>Malta</t>
  </si>
  <si>
    <t>40010</t>
  </si>
  <si>
    <t>Absolut</t>
  </si>
  <si>
    <t>Q1</t>
  </si>
  <si>
    <t>40011</t>
  </si>
  <si>
    <t>Q2</t>
  </si>
  <si>
    <t>Ad  Hoc/One  offs</t>
  </si>
  <si>
    <t>Q3</t>
  </si>
  <si>
    <t>40027</t>
  </si>
  <si>
    <t>Q4</t>
  </si>
  <si>
    <t>Advent  Insurance</t>
  </si>
  <si>
    <t>Q5</t>
  </si>
  <si>
    <t>Advent  International</t>
  </si>
  <si>
    <t>Amariz  Cell</t>
  </si>
  <si>
    <t>Autorama</t>
  </si>
  <si>
    <t>Q6</t>
  </si>
  <si>
    <t>Freedom</t>
  </si>
  <si>
    <t>Freedom  Health</t>
  </si>
  <si>
    <t>LEBRON</t>
  </si>
  <si>
    <t>Perfect  Home</t>
  </si>
  <si>
    <t>UIB</t>
  </si>
  <si>
    <t>UIB  Holdings</t>
  </si>
  <si>
    <t>Unlimited  Care</t>
  </si>
  <si>
    <t>Unlimted  Care</t>
  </si>
  <si>
    <t>Q1. Get total of Actual cost, where Region is Malta, Company is 40010 and Actuals are between 3000 and 5000</t>
  </si>
  <si>
    <t>Q2. Get the count of Client Name</t>
  </si>
  <si>
    <t>Q6. Highlight Duplicates in column D</t>
  </si>
  <si>
    <t>Q3. Remove extra spaces using formula of column D in column F</t>
  </si>
  <si>
    <t>Q4. Combine Column C and D, in column G</t>
  </si>
  <si>
    <t>Q5. Get actuals from column E refering to column H</t>
  </si>
  <si>
    <t xml:space="preserve"> Actuals </t>
  </si>
  <si>
    <t>Clean</t>
  </si>
  <si>
    <t>Combine</t>
  </si>
  <si>
    <t>Data</t>
  </si>
  <si>
    <t>40027LEBRON</t>
  </si>
  <si>
    <t>40027Amariz  Cell</t>
  </si>
  <si>
    <t>40027Ad  Hoc/One  offs</t>
  </si>
  <si>
    <t>40011Unlimited  Care</t>
  </si>
  <si>
    <t>40011UIB  Holdings</t>
  </si>
  <si>
    <t>40011Freedom  Health</t>
  </si>
  <si>
    <t>40011Advent  International</t>
  </si>
  <si>
    <t>40011Absolut</t>
  </si>
  <si>
    <t>40010Unlimted  Care</t>
  </si>
  <si>
    <t>40010UIB</t>
  </si>
  <si>
    <t>40010Perfect  Home</t>
  </si>
  <si>
    <t>40010Freedom</t>
  </si>
  <si>
    <t>40010Autorama</t>
  </si>
  <si>
    <t>40010Advent  Insurance</t>
  </si>
  <si>
    <t>40010Ad  Hoc/One  offs</t>
  </si>
  <si>
    <t>40010Absolut</t>
  </si>
  <si>
    <t>7. After answering all the questions create table and name it as "Test Table"</t>
  </si>
  <si>
    <r>
      <t xml:space="preserve">8. Create a table outside existing data consisting of </t>
    </r>
    <r>
      <rPr>
        <b/>
        <sz val="11"/>
        <color rgb="FFFF0000"/>
        <rFont val="Calibri"/>
        <family val="2"/>
        <scheme val="minor"/>
      </rPr>
      <t>Company</t>
    </r>
    <r>
      <rPr>
        <sz val="11"/>
        <color rgb="FFFF0000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Total Actuals</t>
    </r>
    <r>
      <rPr>
        <sz val="11"/>
        <color rgb="FFFF0000"/>
        <rFont val="Calibri"/>
        <family val="2"/>
        <scheme val="minor"/>
      </rPr>
      <t xml:space="preserve"> and create an appropriate Graph</t>
    </r>
  </si>
  <si>
    <t>Date</t>
  </si>
  <si>
    <t>Primary Producer</t>
  </si>
  <si>
    <t>Stage Name</t>
  </si>
  <si>
    <t>Account Name</t>
  </si>
  <si>
    <t>Opportunity Name</t>
  </si>
  <si>
    <t>Niche Affiliations</t>
  </si>
  <si>
    <t>Expected Decision Date</t>
  </si>
  <si>
    <t>Annual Revenue</t>
  </si>
  <si>
    <t>Office</t>
  </si>
  <si>
    <t>Acct ID</t>
  </si>
  <si>
    <t>Primary Office</t>
  </si>
  <si>
    <t>28/06/2018</t>
  </si>
  <si>
    <t>Producer1</t>
  </si>
  <si>
    <t>1-Met Client,Data Gather,Insurer Market</t>
  </si>
  <si>
    <t>West Point Construction Ltd</t>
  </si>
  <si>
    <t>Meeting 06/03/2019</t>
  </si>
  <si>
    <t>Construction</t>
  </si>
  <si>
    <t>01/07/2019</t>
  </si>
  <si>
    <t>Office 1</t>
  </si>
  <si>
    <t>A101</t>
  </si>
  <si>
    <t>16/11/2017</t>
  </si>
  <si>
    <t>Producer2</t>
  </si>
  <si>
    <t>Newmor Group Limited</t>
  </si>
  <si>
    <t>2019 Review</t>
  </si>
  <si>
    <t>Commercial - All Other</t>
  </si>
  <si>
    <t>31/12/2019</t>
  </si>
  <si>
    <t>Office 2</t>
  </si>
  <si>
    <t>A102</t>
  </si>
  <si>
    <t>10/11/2017</t>
  </si>
  <si>
    <t>2-Client Presentation-Await Feedback</t>
  </si>
  <si>
    <t>Prohire Plc</t>
  </si>
  <si>
    <t>Review - 2019</t>
  </si>
  <si>
    <t>Transportation</t>
  </si>
  <si>
    <t>04/06/2019</t>
  </si>
  <si>
    <t>Producer3</t>
  </si>
  <si>
    <t>Office 3</t>
  </si>
  <si>
    <t>A103</t>
  </si>
  <si>
    <t>06/12/2017</t>
  </si>
  <si>
    <t>G T Access Ltd</t>
  </si>
  <si>
    <t>First Meeting - Review 2019</t>
  </si>
  <si>
    <t>Other</t>
  </si>
  <si>
    <t>30/11/2019</t>
  </si>
  <si>
    <t>Producer4</t>
  </si>
  <si>
    <t>A104</t>
  </si>
  <si>
    <t>29/04/2019</t>
  </si>
  <si>
    <t>Arh Group Ltd</t>
  </si>
  <si>
    <t>Insurance Review</t>
  </si>
  <si>
    <t>28/06/2019</t>
  </si>
  <si>
    <t>Producer5</t>
  </si>
  <si>
    <t>A105</t>
  </si>
  <si>
    <t>07/06/2019</t>
  </si>
  <si>
    <t>Barkley Plastics Ltd</t>
  </si>
  <si>
    <t>First Meeting 07/08/19</t>
  </si>
  <si>
    <t>Manufacturing</t>
  </si>
  <si>
    <t>29/11/2019</t>
  </si>
  <si>
    <t>A106</t>
  </si>
  <si>
    <t>10/06/2019</t>
  </si>
  <si>
    <t>3-Closed Won</t>
  </si>
  <si>
    <t>M &amp; E Maintenance Solutions Ltd</t>
  </si>
  <si>
    <t>First Meeting 11/06/19</t>
  </si>
  <si>
    <t>19/06/2019</t>
  </si>
  <si>
    <t>A107</t>
  </si>
  <si>
    <t>26/02/2019</t>
  </si>
  <si>
    <t>ATP Industries Group Ltd</t>
  </si>
  <si>
    <t>29/07/2019</t>
  </si>
  <si>
    <t>A108</t>
  </si>
  <si>
    <t>23/10/2018</t>
  </si>
  <si>
    <t>Evolution Foods Ltd</t>
  </si>
  <si>
    <t>Food &amp; Agribusiness</t>
  </si>
  <si>
    <t>09/09/2019</t>
  </si>
  <si>
    <t>A109</t>
  </si>
  <si>
    <t>13/02/2019</t>
  </si>
  <si>
    <t>Franklin Silencers Ltd</t>
  </si>
  <si>
    <t>First Meeting - 27th Feb</t>
  </si>
  <si>
    <t>21/06/2019</t>
  </si>
  <si>
    <t>A110</t>
  </si>
  <si>
    <t>17/01/2019</t>
  </si>
  <si>
    <t>H.D. Ricketts Ltd</t>
  </si>
  <si>
    <t>First Meeting 06/02/19</t>
  </si>
  <si>
    <t>01/05/2019</t>
  </si>
  <si>
    <t>A111</t>
  </si>
  <si>
    <t>Transmanor Limited</t>
  </si>
  <si>
    <t>Commercial Insurance - June 2019</t>
  </si>
  <si>
    <t>01/06/2019</t>
  </si>
  <si>
    <t>A112</t>
  </si>
  <si>
    <t>15/04/2019</t>
  </si>
  <si>
    <t>Simons Group Ltd</t>
  </si>
  <si>
    <t>IASME Consultancy</t>
  </si>
  <si>
    <t>25/07/2019</t>
  </si>
  <si>
    <t>A113</t>
  </si>
  <si>
    <t>10/04/2019</t>
  </si>
  <si>
    <t>Ensco 1067 Limited, W J Holdings Limited, MCS Control Systems Limited, EMR (Brackley) Limited &amp;  Subsidiary Companies</t>
  </si>
  <si>
    <t>Payment Fraud Training</t>
  </si>
  <si>
    <t>01/03/2019</t>
  </si>
  <si>
    <t>A114</t>
  </si>
  <si>
    <t>Hepworth Fabrication</t>
  </si>
  <si>
    <t>IASME Audit</t>
  </si>
  <si>
    <t>A115</t>
  </si>
  <si>
    <t>08/05/2019</t>
  </si>
  <si>
    <t>Middleton Sheet Metal Holdings Company Ltd</t>
  </si>
  <si>
    <t>31/05/2019</t>
  </si>
  <si>
    <t>A116</t>
  </si>
  <si>
    <t>12/12/2018</t>
  </si>
  <si>
    <t>LTS Distribution</t>
  </si>
  <si>
    <t>Cyber Consultancy - Cyber Essentials</t>
  </si>
  <si>
    <t>01/01/2019</t>
  </si>
  <si>
    <t>A117</t>
  </si>
  <si>
    <t>DMN Logistics Ltd</t>
  </si>
  <si>
    <t>Cyber Consultancy</t>
  </si>
  <si>
    <t>A118</t>
  </si>
  <si>
    <t>Global Invacom Ltd</t>
  </si>
  <si>
    <t>A119</t>
  </si>
  <si>
    <t>R &amp; J M Place Ltd</t>
  </si>
  <si>
    <t>A120</t>
  </si>
  <si>
    <t>IBP Conex Ltd</t>
  </si>
  <si>
    <t>GRC Programme</t>
  </si>
  <si>
    <t>01/04/2019</t>
  </si>
  <si>
    <t>A121</t>
  </si>
  <si>
    <t>Cyber Consultancy Services</t>
  </si>
  <si>
    <t>08/03/2019</t>
  </si>
  <si>
    <t>Tarilian Laser Technologies Limited</t>
  </si>
  <si>
    <t>A122</t>
  </si>
  <si>
    <t>IASME Audit for Vicardio Business</t>
  </si>
  <si>
    <t>Career Development Institute</t>
  </si>
  <si>
    <t>A123</t>
  </si>
  <si>
    <t>Cyber Security Training</t>
  </si>
  <si>
    <t>B E Wedge Holdings Limited</t>
  </si>
  <si>
    <t>A124</t>
  </si>
  <si>
    <t>Vindis Group Ltd</t>
  </si>
  <si>
    <t>A125</t>
  </si>
  <si>
    <t>18/03/2019</t>
  </si>
  <si>
    <t>MFG Solicitors LLP</t>
  </si>
  <si>
    <t>A126</t>
  </si>
  <si>
    <t>30/05/2019</t>
  </si>
  <si>
    <t>Tudor Grange Academy</t>
  </si>
  <si>
    <t>A127</t>
  </si>
  <si>
    <t/>
  </si>
  <si>
    <t>29/06/2019</t>
  </si>
  <si>
    <t>H20PHS</t>
  </si>
  <si>
    <t>A128</t>
  </si>
  <si>
    <t>Schuler Presses</t>
  </si>
  <si>
    <t>A129</t>
  </si>
  <si>
    <t>DPO As A service</t>
  </si>
  <si>
    <t>Brown &amp; Co</t>
  </si>
  <si>
    <t>A130</t>
  </si>
  <si>
    <t>IASME</t>
  </si>
  <si>
    <t>Real Estate Commercial</t>
  </si>
  <si>
    <t>18/07/2019</t>
  </si>
  <si>
    <t>Amada United Kingdom Limited</t>
  </si>
  <si>
    <t>A131</t>
  </si>
  <si>
    <t>ARJO HUNTLEIGH INTERNATIONAL LIMITED UK</t>
  </si>
  <si>
    <t>A132</t>
  </si>
  <si>
    <t>Arjo Cyber Insurance</t>
  </si>
  <si>
    <t>Healthcare - All Other</t>
  </si>
  <si>
    <t>24/10/2019</t>
  </si>
  <si>
    <t>CEME</t>
  </si>
  <si>
    <t>A133</t>
  </si>
  <si>
    <t>Ceme - Cyber Security Programme</t>
  </si>
  <si>
    <t>09/05/2019</t>
  </si>
  <si>
    <t>Royal National Institute of Blind People (RNIB)</t>
  </si>
  <si>
    <t>A134</t>
  </si>
  <si>
    <t>13/05/2019</t>
  </si>
  <si>
    <t>Eurocell Building Plastics Ltd</t>
  </si>
  <si>
    <t>A135</t>
  </si>
  <si>
    <t>CBCP</t>
  </si>
  <si>
    <t>06/06/2019</t>
  </si>
  <si>
    <t>St Johns Ambulance</t>
  </si>
  <si>
    <t>A136</t>
  </si>
  <si>
    <t>Tide way Sewage London</t>
  </si>
  <si>
    <t>A137</t>
  </si>
  <si>
    <t>12/09/2018</t>
  </si>
  <si>
    <t>Cyber Insurance</t>
  </si>
  <si>
    <t>16/08/2019</t>
  </si>
  <si>
    <t>Subcon Lazer Cutting Ltd</t>
  </si>
  <si>
    <t>A138</t>
  </si>
  <si>
    <t>Commercial Insurance</t>
  </si>
  <si>
    <t>26/07/2019</t>
  </si>
  <si>
    <t>Gerrys Visa Services Ltd</t>
  </si>
  <si>
    <t>A139</t>
  </si>
  <si>
    <t>Cyber Consultancy - GDPR</t>
  </si>
  <si>
    <t>21/02/2019</t>
  </si>
  <si>
    <t>Lodge Tyre Co Ltd</t>
  </si>
  <si>
    <t>A140</t>
  </si>
  <si>
    <t>Cyber Consultancy - IASME</t>
  </si>
  <si>
    <t>Seymour Hotels Ltd T/as Diglis House Hotel</t>
  </si>
  <si>
    <t>A141</t>
  </si>
  <si>
    <t>Cyber Consultancy - GDPR Support</t>
  </si>
  <si>
    <t>Sabre Retail Fashion Limited T/A Mint Velvet</t>
  </si>
  <si>
    <t>A142</t>
  </si>
  <si>
    <t>Hunter Boot Limited</t>
  </si>
  <si>
    <t>A143</t>
  </si>
  <si>
    <t>Harrison Randall Ltd</t>
  </si>
  <si>
    <t>A144</t>
  </si>
  <si>
    <t>Cyber Consultancy  - IASME</t>
  </si>
  <si>
    <t>Scott Arms Dental practice</t>
  </si>
  <si>
    <t>A145</t>
  </si>
  <si>
    <t>14/12/2018</t>
  </si>
  <si>
    <t>Thomas Dudley Limited</t>
  </si>
  <si>
    <t>A146</t>
  </si>
  <si>
    <t>07/01/2019</t>
  </si>
  <si>
    <t>General Insurance</t>
  </si>
  <si>
    <t>12/07/2019</t>
  </si>
  <si>
    <t>CoordSport Ltd</t>
  </si>
  <si>
    <t>A147</t>
  </si>
  <si>
    <t>Cyber Essentials</t>
  </si>
  <si>
    <t>09/01/2019</t>
  </si>
  <si>
    <t>Darlington Memorial Hospital</t>
  </si>
  <si>
    <t>A148</t>
  </si>
  <si>
    <t>31/01/2019</t>
  </si>
  <si>
    <t>Solihull Metropolitan Borough Council</t>
  </si>
  <si>
    <t>A149</t>
  </si>
  <si>
    <t>11/01/2019</t>
  </si>
  <si>
    <t>Hickstead Estates</t>
  </si>
  <si>
    <t>A150</t>
  </si>
  <si>
    <t>Cyber Essentials and Insurance</t>
  </si>
  <si>
    <t>Healthcare - Institutional</t>
  </si>
  <si>
    <t>Tayler and Fletcher LLP</t>
  </si>
  <si>
    <t>A151</t>
  </si>
  <si>
    <t>Solihull Metropolitan borough council</t>
  </si>
  <si>
    <t>Public Sector</t>
  </si>
  <si>
    <t>Towler Shaw Roberts</t>
  </si>
  <si>
    <t>A152</t>
  </si>
  <si>
    <t>11/05/2018</t>
  </si>
  <si>
    <t>Real Estate</t>
  </si>
  <si>
    <t>02/01/2019</t>
  </si>
  <si>
    <t>Property Services Plus</t>
  </si>
  <si>
    <t>A153</t>
  </si>
  <si>
    <t>08/01/2019</t>
  </si>
  <si>
    <t>Main Portfolio</t>
  </si>
  <si>
    <t>28/08/2019</t>
  </si>
  <si>
    <t>Alltrust SIPP Limited as Trustees of the Alltrust SIPP - J Regan ISS0975</t>
  </si>
  <si>
    <t>A154</t>
  </si>
  <si>
    <t>Property Portfolio</t>
  </si>
  <si>
    <t>Chartered Surveyors</t>
  </si>
  <si>
    <t>15/07/2019</t>
  </si>
  <si>
    <t>Legal Indemnities</t>
  </si>
  <si>
    <t>A155</t>
  </si>
  <si>
    <t>14/05/2019</t>
  </si>
  <si>
    <t>PSP - new  renewal risks added</t>
  </si>
  <si>
    <t>Jordans Village</t>
  </si>
  <si>
    <t>A156</t>
  </si>
  <si>
    <t>property Services Plus additional risks</t>
  </si>
  <si>
    <t>28/02/2019</t>
  </si>
  <si>
    <t>F Ball &amp; Co Ltd</t>
  </si>
  <si>
    <t>A157</t>
  </si>
  <si>
    <t>Property Service Plus - additonal risks</t>
  </si>
  <si>
    <t>30/03/2019</t>
  </si>
  <si>
    <t>Lawfield Contracts Ltd</t>
  </si>
  <si>
    <t>A158</t>
  </si>
  <si>
    <t>Pension risk added - Wright Hassall lead</t>
  </si>
  <si>
    <t>Financial Institutions; Real Estate</t>
  </si>
  <si>
    <t>11/03/2019</t>
  </si>
  <si>
    <t>William Hackett Chains Ltd</t>
  </si>
  <si>
    <t>A159</t>
  </si>
  <si>
    <t>Properety Services plus some more D&amp;O</t>
  </si>
  <si>
    <t>police mutual</t>
  </si>
  <si>
    <t>A160</t>
  </si>
  <si>
    <t>Property Service Plus</t>
  </si>
  <si>
    <t>Molls Meats Ltd</t>
  </si>
  <si>
    <t>A161</t>
  </si>
  <si>
    <t>Various Legal Indemnity cases Jan - May</t>
  </si>
  <si>
    <t>Law Firms</t>
  </si>
  <si>
    <t>R &amp; R W Bartlett Ltd</t>
  </si>
  <si>
    <t>A162</t>
  </si>
  <si>
    <t>Property Service Plus - renewal</t>
  </si>
  <si>
    <t>30/08/2019</t>
  </si>
  <si>
    <t>Luckmans Duckett Parker</t>
  </si>
  <si>
    <t>A163</t>
  </si>
  <si>
    <t>Property Services Plus - renewal addition</t>
  </si>
  <si>
    <t>30/10/2019</t>
  </si>
  <si>
    <t>ADI Shuttle Group, LLC</t>
  </si>
  <si>
    <t>A164</t>
  </si>
  <si>
    <t>20/06/2018</t>
  </si>
  <si>
    <t>Jordans Village-</t>
  </si>
  <si>
    <t>J A Burke Construction Ltd</t>
  </si>
  <si>
    <t>A165</t>
  </si>
  <si>
    <t>Meeting 09/05/19</t>
  </si>
  <si>
    <t>J G Woodcock Construction Ltd</t>
  </si>
  <si>
    <t>A166</t>
  </si>
  <si>
    <t>20/03/2019</t>
  </si>
  <si>
    <t>new business 2019</t>
  </si>
  <si>
    <t>Frederick Cooper (Birmingham) Ltd</t>
  </si>
  <si>
    <t>A167</t>
  </si>
  <si>
    <t>27/03/2019</t>
  </si>
  <si>
    <t>First Meeting 09/04/19</t>
  </si>
  <si>
    <t>05/08/2019</t>
  </si>
  <si>
    <t>Adi Group Ltd</t>
  </si>
  <si>
    <t>A168</t>
  </si>
  <si>
    <t>01/02/2019</t>
  </si>
  <si>
    <t>commercial covers</t>
  </si>
  <si>
    <t>NS Clarke Transport Limited</t>
  </si>
  <si>
    <t>A169</t>
  </si>
  <si>
    <t>31/03/2019</t>
  </si>
  <si>
    <t>Vacuum Furnace Engineering Ltd</t>
  </si>
  <si>
    <t>A170</t>
  </si>
  <si>
    <t>23/05/2019</t>
  </si>
  <si>
    <t>Meeting 10/07/19</t>
  </si>
  <si>
    <t>25/11/2019</t>
  </si>
  <si>
    <t>Thermoseal</t>
  </si>
  <si>
    <t>A171</t>
  </si>
  <si>
    <t>05/06/2019</t>
  </si>
  <si>
    <t>New business 2019</t>
  </si>
  <si>
    <t>Financial Institutions</t>
  </si>
  <si>
    <t>08/06/2019</t>
  </si>
  <si>
    <t>Purity Brewing Co Limited</t>
  </si>
  <si>
    <t>A172</t>
  </si>
  <si>
    <t>17/06/2019</t>
  </si>
  <si>
    <t>new business meeting</t>
  </si>
  <si>
    <t>Brockhouse Group Ltd</t>
  </si>
  <si>
    <t>A173</t>
  </si>
  <si>
    <t>31/07/2019</t>
  </si>
  <si>
    <t>Vanguard Foundry Ltd</t>
  </si>
  <si>
    <t>A174</t>
  </si>
  <si>
    <t>01/10/2019</t>
  </si>
  <si>
    <t>Salop Leisure Holdings Ltd.</t>
  </si>
  <si>
    <t>A175</t>
  </si>
  <si>
    <t>30/09/2019</t>
  </si>
  <si>
    <t>Lake Chemical &amp; Minerals Ltd</t>
  </si>
  <si>
    <t>A176</t>
  </si>
  <si>
    <t>Elliott Nash Limited</t>
  </si>
  <si>
    <t>A177</t>
  </si>
  <si>
    <t>new business</t>
  </si>
  <si>
    <t>Finance</t>
  </si>
  <si>
    <t>04/07/2017</t>
  </si>
  <si>
    <t>Review Opportunity 2017</t>
  </si>
  <si>
    <t>01/12/2019</t>
  </si>
  <si>
    <t>31/08/2017</t>
  </si>
  <si>
    <t>2nd meeting tele 10/10/17</t>
  </si>
  <si>
    <t>30/04/2019</t>
  </si>
  <si>
    <t>19/09/2017</t>
  </si>
  <si>
    <t>First Meeting Tele 18/10/17</t>
  </si>
  <si>
    <t>14/11/2017</t>
  </si>
  <si>
    <t>new business 2018</t>
  </si>
  <si>
    <t>15/10/2019</t>
  </si>
  <si>
    <t>27/03/2018</t>
  </si>
  <si>
    <t>First Meeting 19/06/18</t>
  </si>
  <si>
    <t>01/09/2019</t>
  </si>
  <si>
    <t>12/06/2018</t>
  </si>
  <si>
    <t>Meeting 01/08/18</t>
  </si>
  <si>
    <t>13/07/2018</t>
  </si>
  <si>
    <t>First Meeting 22/08/18</t>
  </si>
  <si>
    <t>01/11/2019</t>
  </si>
  <si>
    <t>06/03/2019</t>
  </si>
  <si>
    <t>First Meeting 04/06/19</t>
  </si>
  <si>
    <t>Retail</t>
  </si>
  <si>
    <t>14/03/2019</t>
  </si>
  <si>
    <t>Meeting 21/05/19</t>
  </si>
  <si>
    <t>property owners</t>
  </si>
  <si>
    <t>Unclassified/Commercial</t>
  </si>
  <si>
    <t>07/03/2017</t>
  </si>
  <si>
    <t>Create a BI Dashboard/Report that would display the sale analysis; please make sure that below requirments are captured in the report</t>
  </si>
  <si>
    <t>40011Autorama</t>
  </si>
  <si>
    <t>9.In a new column, calculate the average of the "Actuals" column for each unique company in the table. Ensure that this is done without using PivotTables or manually sorting the data.</t>
  </si>
  <si>
    <t>10. Create a PivotTable that shows the total "Actuals" for each region, and then create a PivotChart based on this PivotTable to visualize the data.</t>
  </si>
  <si>
    <t>Q8.</t>
  </si>
  <si>
    <t>Q9.</t>
  </si>
  <si>
    <t>Q10.</t>
  </si>
  <si>
    <t>Totally 10 Questions</t>
  </si>
  <si>
    <t xml:space="preserve">Q7 </t>
  </si>
  <si>
    <t>Import all three tables &amp; Join them (You can create separate csv files for each table in the data set Data for SQL PowerBI Assessment Sheet)</t>
  </si>
  <si>
    <t>What are the percentage of deals closed (Hint: Closing deal means that Stage name should be 3-Closed Won)</t>
  </si>
  <si>
    <t>Replace missing values in  "Niche Affiliations" variable with "Others"</t>
  </si>
  <si>
    <t>Select the deals with criteria (Revenue should &gt;5000 and Opportunity Name = Cyber Consultancy and office = "Office2")</t>
  </si>
  <si>
    <t>Select top 5 opportunities by revenue for each stage (Hint: Required to aggregate the data by "Stage Name" and rank)</t>
  </si>
  <si>
    <t xml:space="preserve">Create a separate file with accounts and Group the accounts based on revenue as Tier1 (having revenue &gt; 10000), Tier 2(5000 to 10000), Teir 3 (&lt;5000) </t>
  </si>
  <si>
    <t>Calculate revenue contribution of each producer</t>
  </si>
  <si>
    <t>Create a calculated column to dervie stage numbers from Stage Name (ex: 3-Closed Won stage number is 3)</t>
  </si>
  <si>
    <t>Compare quarterly sales for different years (Use Date field)</t>
  </si>
  <si>
    <t>Find the number of opportunities and total opportunity amount (revenue) by each month? (Use Date field)</t>
  </si>
  <si>
    <t>FORMULA-ctrl+alt+vclick on format and ok</t>
  </si>
  <si>
    <t xml:space="preserve">Sum of  Actuals </t>
  </si>
  <si>
    <t>See Test Table sheet</t>
  </si>
  <si>
    <t>Ques 9.</t>
  </si>
  <si>
    <t>Average of each client</t>
  </si>
  <si>
    <t>See Test Table</t>
  </si>
  <si>
    <t>Row Labels</t>
  </si>
  <si>
    <t>Grand Total</t>
  </si>
  <si>
    <t>Ans</t>
  </si>
  <si>
    <t xml:space="preserve">Ans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</si>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</sst>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&quot;GBP&quot;\ #,##0.00;&quot;GBP&quot;\ \-#,##0.00"/>
  </numFmts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E9E8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 style="thin">
        <color rgb="FFD5D3D1"/>
      </left>
      <right/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/>
      <top style="thin">
        <color rgb="FFD5D3D1"/>
      </top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/>
      <top style="thin">
        <color rgb="FFD5D3D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0" fontId="10" fillId="0" borderId="0"/>
  </cellStyleXfs>
  <cellXfs count="73">
    <xf numFmtId="0" fontId="0" fillId="0" borderId="0" xfId="0"/>
    <xf numFmtId="0" fontId="0" fillId="2" borderId="8" xfId="0" applyFill="1" applyBorder="1"/>
    <xf numFmtId="0" fontId="7" fillId="3" borderId="9" xfId="2" applyFont="1" applyFill="1" applyBorder="1"/>
    <xf numFmtId="0" fontId="7" fillId="3" borderId="10" xfId="2" applyFont="1" applyFill="1" applyBorder="1"/>
    <xf numFmtId="0" fontId="7" fillId="3" borderId="11" xfId="2" applyFont="1" applyFill="1" applyBorder="1"/>
    <xf numFmtId="0" fontId="8" fillId="4" borderId="12" xfId="2" applyFont="1" applyFill="1" applyBorder="1" applyAlignment="1">
      <alignment horizontal="left"/>
    </xf>
    <xf numFmtId="0" fontId="8" fillId="4" borderId="13" xfId="2" applyFont="1" applyFill="1" applyBorder="1" applyAlignment="1">
      <alignment horizontal="left"/>
    </xf>
    <xf numFmtId="165" fontId="8" fillId="4" borderId="14" xfId="2" applyNumberFormat="1" applyFont="1" applyFill="1" applyBorder="1" applyAlignment="1">
      <alignment horizontal="right"/>
    </xf>
    <xf numFmtId="0" fontId="7" fillId="3" borderId="12" xfId="2" applyFont="1" applyFill="1" applyBorder="1"/>
    <xf numFmtId="0" fontId="8" fillId="4" borderId="14" xfId="2" applyFont="1" applyFill="1" applyBorder="1" applyAlignment="1">
      <alignment horizontal="right"/>
    </xf>
    <xf numFmtId="0" fontId="8" fillId="4" borderId="15" xfId="2" applyFont="1" applyFill="1" applyBorder="1" applyAlignment="1">
      <alignment horizontal="left"/>
    </xf>
    <xf numFmtId="0" fontId="8" fillId="4" borderId="16" xfId="2" applyFont="1" applyFill="1" applyBorder="1" applyAlignment="1">
      <alignment horizontal="left"/>
    </xf>
    <xf numFmtId="165" fontId="8" fillId="4" borderId="17" xfId="2" applyNumberFormat="1" applyFont="1" applyFill="1" applyBorder="1" applyAlignment="1">
      <alignment horizontal="right"/>
    </xf>
    <xf numFmtId="0" fontId="4" fillId="2" borderId="19" xfId="0" applyFont="1" applyFill="1" applyBorder="1"/>
    <xf numFmtId="0" fontId="0" fillId="0" borderId="0" xfId="0" applyAlignment="1">
      <alignment horizontal="left" wrapText="1"/>
    </xf>
    <xf numFmtId="0" fontId="6" fillId="5" borderId="0" xfId="0" applyFont="1" applyFill="1"/>
    <xf numFmtId="9" fontId="0" fillId="0" borderId="0" xfId="1" applyFont="1"/>
    <xf numFmtId="0" fontId="6" fillId="0" borderId="0" xfId="0" applyFont="1"/>
    <xf numFmtId="0" fontId="12" fillId="6" borderId="0" xfId="0" applyFont="1" applyFill="1"/>
    <xf numFmtId="0" fontId="0" fillId="2" borderId="4" xfId="0" quotePrefix="1" applyFill="1" applyBorder="1"/>
    <xf numFmtId="0" fontId="0" fillId="0" borderId="20" xfId="0" quotePrefix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Alignment="1">
      <alignment horizontal="right"/>
    </xf>
    <xf numFmtId="0" fontId="0" fillId="0" borderId="0" xfId="0" quotePrefix="1"/>
    <xf numFmtId="0" fontId="5" fillId="0" borderId="0" xfId="0" applyFont="1"/>
    <xf numFmtId="0" fontId="3" fillId="0" borderId="0" xfId="0" applyFont="1"/>
    <xf numFmtId="0" fontId="4" fillId="2" borderId="21" xfId="0" applyFont="1" applyFill="1" applyBorder="1"/>
    <xf numFmtId="0" fontId="5" fillId="0" borderId="0" xfId="0" applyFont="1" applyAlignment="1">
      <alignment wrapText="1"/>
    </xf>
    <xf numFmtId="0" fontId="13" fillId="7" borderId="18" xfId="0" applyFont="1" applyFill="1" applyBorder="1" applyAlignment="1">
      <alignment horizontal="left" vertical="center" wrapText="1"/>
    </xf>
    <xf numFmtId="0" fontId="13" fillId="7" borderId="18" xfId="0" applyFont="1" applyFill="1" applyBorder="1" applyAlignment="1" applyProtection="1">
      <alignment horizontal="left" vertical="center" wrapText="1"/>
      <protection locked="0"/>
    </xf>
    <xf numFmtId="0" fontId="14" fillId="7" borderId="18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left"/>
    </xf>
    <xf numFmtId="0" fontId="6" fillId="0" borderId="23" xfId="0" applyFont="1" applyBorder="1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wrapText="1"/>
    </xf>
    <xf numFmtId="0" fontId="6" fillId="5" borderId="0" xfId="0" applyFont="1" applyFill="1" applyAlignment="1">
      <alignment horizontal="left" wrapText="1"/>
    </xf>
    <xf numFmtId="0" fontId="6" fillId="0" borderId="0" xfId="0" applyFont="1" applyAlignment="1">
      <alignment horizontal="center" vertical="center" wrapText="1"/>
    </xf>
    <xf numFmtId="164" fontId="13" fillId="7" borderId="18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NumberFormat="1"/>
    <xf numFmtId="0" fontId="15" fillId="0" borderId="0" xfId="0" applyFont="1"/>
    <xf numFmtId="0" fontId="0" fillId="0" borderId="18" xfId="0" applyBorder="1"/>
    <xf numFmtId="0" fontId="0" fillId="0" borderId="26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3" fillId="7" borderId="28" xfId="0" applyFont="1" applyFill="1" applyBorder="1" applyAlignment="1">
      <alignment horizontal="left" vertical="center" wrapText="1"/>
    </xf>
    <xf numFmtId="0" fontId="13" fillId="7" borderId="29" xfId="0" applyFont="1" applyFill="1" applyBorder="1" applyAlignment="1">
      <alignment horizontal="left" vertical="center" wrapText="1"/>
    </xf>
    <xf numFmtId="0" fontId="13" fillId="7" borderId="29" xfId="0" applyFont="1" applyFill="1" applyBorder="1" applyAlignment="1" applyProtection="1">
      <alignment horizontal="left" vertical="center" wrapText="1"/>
      <protection locked="0"/>
    </xf>
    <xf numFmtId="164" fontId="13" fillId="7" borderId="29" xfId="0" applyNumberFormat="1" applyFont="1" applyFill="1" applyBorder="1" applyAlignment="1" applyProtection="1">
      <alignment horizontal="left" vertical="center" wrapText="1"/>
      <protection locked="0"/>
    </xf>
    <xf numFmtId="0" fontId="14" fillId="7" borderId="2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164" fontId="13" fillId="7" borderId="30" xfId="0" applyNumberFormat="1" applyFont="1" applyFill="1" applyBorder="1" applyAlignment="1">
      <alignment horizontal="left" vertical="center" wrapText="1"/>
    </xf>
    <xf numFmtId="0" fontId="1" fillId="0" borderId="26" xfId="0" applyFont="1" applyBorder="1"/>
    <xf numFmtId="0" fontId="1" fillId="0" borderId="27" xfId="0" applyFont="1" applyBorder="1"/>
    <xf numFmtId="0" fontId="1" fillId="0" borderId="31" xfId="0" applyFont="1" applyBorder="1"/>
    <xf numFmtId="0" fontId="1" fillId="0" borderId="33" xfId="0" applyFont="1" applyBorder="1"/>
    <xf numFmtId="0" fontId="1" fillId="9" borderId="0" xfId="0" applyFont="1" applyFill="1"/>
    <xf numFmtId="0" fontId="13" fillId="7" borderId="30" xfId="0" applyFont="1" applyFill="1" applyBorder="1" applyAlignment="1">
      <alignment horizontal="left" vertical="center" wrapText="1"/>
    </xf>
    <xf numFmtId="0" fontId="0" fillId="8" borderId="26" xfId="0" applyFont="1" applyFill="1" applyBorder="1"/>
    <xf numFmtId="0" fontId="0" fillId="0" borderId="26" xfId="0" applyFont="1" applyBorder="1"/>
    <xf numFmtId="0" fontId="0" fillId="0" borderId="31" xfId="0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7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_ * #,##0.00_ ;_ * \-#,##0.00_ ;_ * &quot;-&quot;??_ ;_ @_ 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165" formatCode="&quot;GBP&quot;\ #,##0.00;&quot;GBP&quot;\ \-#,##0.00"/>
      <fill>
        <patternFill patternType="solid">
          <bgColor rgb="FFFFFFFF"/>
        </patternFill>
      </fill>
      <alignment horizontal="right"/>
      <border>
        <left style="thin">
          <color rgb="FFD5D3D1"/>
        </left>
        <right/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 style="thin">
          <color rgb="FFD5D3D1"/>
        </left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font>
        <b val="0"/>
        <i val="0"/>
        <strike val="0"/>
        <u val="none"/>
        <sz val="12"/>
        <color rgb="FF000000"/>
        <name val="Calibri"/>
        <scheme val="none"/>
      </font>
      <numFmt numFmtId="0" formatCode="General"/>
      <fill>
        <patternFill patternType="solid">
          <bgColor rgb="FFFFFFFF"/>
        </patternFill>
      </fill>
      <alignment horizontal="left"/>
      <border>
        <left/>
        <right style="thin">
          <color rgb="FFD5D3D1"/>
        </right>
        <top style="thin">
          <color rgb="FFD5D3D1"/>
        </top>
        <bottom style="thin">
          <color rgb="FFD5D3D1"/>
        </bottom>
      </border>
    </dxf>
    <dxf>
      <numFmt numFmtId="164" formatCode="_ * #,##0.00_ ;_ * \-#,##0.00_ ;_ * &quot;-&quot;??_ ;_ @_ 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* #,##0.00_ ;_ * \-#,##0.00_ ;_ * &quot;-&quot;??_ ;_ @_ "/>
      <fill>
        <patternFill patternType="solid">
          <fgColor indexed="64"/>
          <bgColor theme="5" tint="0.5999938962981048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u val="none"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  <dxf>
      <border diagonalUp="0" diagonalDown="0" outline="0">
        <left/>
        <right/>
        <top/>
        <bottom/>
      </border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 </a:t>
            </a:r>
            <a:r>
              <a:rPr lang="en-IN" b="1"/>
              <a:t>Business</a:t>
            </a:r>
            <a:r>
              <a:rPr lang="en-IN" b="1" baseline="0"/>
              <a:t> Problem</a:t>
            </a:r>
          </a:p>
          <a:p>
            <a:pPr>
              <a:defRPr/>
            </a:pPr>
            <a:r>
              <a:rPr lang="en-IN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Excel_Assessment!$C$32</c:f>
              <c:strCache>
                <c:ptCount val="1"/>
                <c:pt idx="0">
                  <c:v>  Actuals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Excel_Assessment!$B$33:$B$49</c:f>
              <c:strCache>
                <c:ptCount val="17"/>
                <c:pt idx="0">
                  <c:v>40010</c:v>
                </c:pt>
                <c:pt idx="1">
                  <c:v>40011</c:v>
                </c:pt>
                <c:pt idx="2">
                  <c:v>40010</c:v>
                </c:pt>
                <c:pt idx="3">
                  <c:v>40027</c:v>
                </c:pt>
                <c:pt idx="4">
                  <c:v>40010</c:v>
                </c:pt>
                <c:pt idx="5">
                  <c:v>40011</c:v>
                </c:pt>
                <c:pt idx="6">
                  <c:v>40027</c:v>
                </c:pt>
                <c:pt idx="7">
                  <c:v>40010</c:v>
                </c:pt>
                <c:pt idx="8">
                  <c:v>40011</c:v>
                </c:pt>
                <c:pt idx="9">
                  <c:v>40010</c:v>
                </c:pt>
                <c:pt idx="10">
                  <c:v>40011</c:v>
                </c:pt>
                <c:pt idx="11">
                  <c:v>40027</c:v>
                </c:pt>
                <c:pt idx="12">
                  <c:v>40010</c:v>
                </c:pt>
                <c:pt idx="13">
                  <c:v>40010</c:v>
                </c:pt>
                <c:pt idx="14">
                  <c:v>40011</c:v>
                </c:pt>
                <c:pt idx="15">
                  <c:v>40011</c:v>
                </c:pt>
                <c:pt idx="16">
                  <c:v>40010</c:v>
                </c:pt>
              </c:strCache>
            </c:strRef>
          </c:cat>
          <c:val>
            <c:numRef>
              <c:f>Excel_Assessment!$C$33:$C$49</c:f>
              <c:numCache>
                <c:formatCode>General</c:formatCode>
                <c:ptCount val="17"/>
                <c:pt idx="0">
                  <c:v>7375</c:v>
                </c:pt>
                <c:pt idx="1">
                  <c:v>245.833333333333</c:v>
                </c:pt>
                <c:pt idx="2">
                  <c:v>222.45359999999999</c:v>
                </c:pt>
                <c:pt idx="3">
                  <c:v>0</c:v>
                </c:pt>
                <c:pt idx="4">
                  <c:v>3933.3333333333298</c:v>
                </c:pt>
                <c:pt idx="5">
                  <c:v>245.833333333333</c:v>
                </c:pt>
                <c:pt idx="6">
                  <c:v>8894.25</c:v>
                </c:pt>
                <c:pt idx="7">
                  <c:v>5900</c:v>
                </c:pt>
                <c:pt idx="8">
                  <c:v>295</c:v>
                </c:pt>
                <c:pt idx="9">
                  <c:v>3638.3333333333298</c:v>
                </c:pt>
                <c:pt idx="10">
                  <c:v>295</c:v>
                </c:pt>
                <c:pt idx="11">
                  <c:v>5737.7028</c:v>
                </c:pt>
                <c:pt idx="12">
                  <c:v>5826.2263999999996</c:v>
                </c:pt>
                <c:pt idx="13">
                  <c:v>5408.3333333333303</c:v>
                </c:pt>
                <c:pt idx="14">
                  <c:v>295</c:v>
                </c:pt>
                <c:pt idx="15">
                  <c:v>295</c:v>
                </c:pt>
                <c:pt idx="16">
                  <c:v>3933.3333333333298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C-4E98-8871-4E05BE63A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93056"/>
        <c:axId val="329194880"/>
      </c:barChart>
      <c:catAx>
        <c:axId val="31879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194880"/>
        <c:crosses val="autoZero"/>
        <c:auto val="1"/>
        <c:lblAlgn val="ctr"/>
        <c:lblOffset val="100"/>
        <c:noMultiLvlLbl val="0"/>
      </c:catAx>
      <c:valAx>
        <c:axId val="3291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 Actuals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9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SOLUTION Business Problem.xlsx]Excel_Assessment!PivotTable6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Excel_Assessment!$H$39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Excel_Assessment!$G$40:$G$43</c:f>
              <c:strCache>
                <c:ptCount val="3"/>
                <c:pt idx="0">
                  <c:v>40010</c:v>
                </c:pt>
                <c:pt idx="1">
                  <c:v>40011</c:v>
                </c:pt>
                <c:pt idx="2">
                  <c:v>40027</c:v>
                </c:pt>
              </c:strCache>
            </c:strRef>
          </c:cat>
          <c:val>
            <c:numRef>
              <c:f>Excel_Assessment!$H$40:$H$43</c:f>
              <c:numCache>
                <c:formatCode>General</c:formatCode>
                <c:ptCount val="3"/>
                <c:pt idx="0">
                  <c:v>36237.013333333314</c:v>
                </c:pt>
                <c:pt idx="1">
                  <c:v>1671.6666666666661</c:v>
                </c:pt>
                <c:pt idx="2">
                  <c:v>14631.952799999999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2-4D32-A263-1B66DFB0C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8778656"/>
        <c:axId val="104485824"/>
      </c:barChart>
      <c:catAx>
        <c:axId val="318778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Companies under Malta</a:t>
                </a:r>
                <a:r>
                  <a:rPr lang="en-IN" b="1" baseline="0"/>
                  <a:t> Region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85824"/>
        <c:crosses val="autoZero"/>
        <c:auto val="1"/>
        <c:lblAlgn val="ctr"/>
        <c:lblOffset val="100"/>
        <c:noMultiLvlLbl val="0"/>
      </c:catAx>
      <c:valAx>
        <c:axId val="104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Total</a:t>
                </a:r>
                <a:r>
                  <a:rPr lang="en-IN" b="1" baseline="0"/>
                  <a:t> Actuals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77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815578</xdr:colOff>
      <xdr:row>49</xdr:row>
      <xdr:rowOff>116680</xdr:rowOff>
    </xdr:from>
    <xdr:to>
      <xdr:col>4</xdr:col>
      <xdr:colOff>127991</xdr:colOff>
      <xdr:row>67</xdr:row>
      <xdr:rowOff>172639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39C5B-517B-5E40-62F0-059B50C7F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285750</xdr:colOff>
      <xdr:row>33</xdr:row>
      <xdr:rowOff>130968</xdr:rowOff>
    </xdr:from>
    <xdr:to>
      <xdr:col>12</xdr:col>
      <xdr:colOff>145849</xdr:colOff>
      <xdr:row>49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804F0-C77E-5183-97EA-F8A0820DB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\emeadata\Business%20Intelligence\Projects\BI\BI%20Training\PBI_Assessment\SQL_Questions(Intermedia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QL_Assessment"/>
      <sheetName val="Data"/>
    </sheetNames>
    <sheetDataSet>
      <sheetData sheetId="0" refreshError="1"/>
      <sheetData sheetId="1">
        <row r="1">
          <cell r="A1" t="str">
            <v>Date</v>
          </cell>
          <cell r="B1" t="str">
            <v>Created By</v>
          </cell>
          <cell r="C1" t="str">
            <v>Primary Producer</v>
          </cell>
          <cell r="D1" t="str">
            <v>Stage Name</v>
          </cell>
          <cell r="E1" t="str">
            <v>Account Name</v>
          </cell>
          <cell r="F1" t="str">
            <v>Opportunity Name</v>
          </cell>
          <cell r="G1" t="str">
            <v>Niche Affiliations</v>
          </cell>
          <cell r="H1" t="str">
            <v>Expected Decision Date</v>
          </cell>
          <cell r="I1" t="str">
            <v>Annual Revenue</v>
          </cell>
        </row>
        <row r="2">
          <cell r="A2" t="str">
            <v>28/06/2018</v>
          </cell>
          <cell r="B2" t="str">
            <v>Vicky Knight</v>
          </cell>
          <cell r="C2" t="str">
            <v>Charlie Case</v>
          </cell>
          <cell r="D2" t="str">
            <v>1-Met Client,Data Gather,Insurer Market</v>
          </cell>
          <cell r="E2" t="str">
            <v>West Point Construction Ltd</v>
          </cell>
          <cell r="F2" t="str">
            <v>Meeting 06/03/2019</v>
          </cell>
          <cell r="G2" t="str">
            <v>Construction</v>
          </cell>
          <cell r="H2" t="str">
            <v>01/07/2019</v>
          </cell>
          <cell r="I2">
            <v>20000</v>
          </cell>
        </row>
        <row r="3">
          <cell r="A3" t="str">
            <v>16/11/2017</v>
          </cell>
          <cell r="B3" t="str">
            <v>Jake Taylor</v>
          </cell>
          <cell r="C3" t="str">
            <v>Jake Taylor</v>
          </cell>
          <cell r="D3" t="str">
            <v>1-Met Client,Data Gather,Insurer Market</v>
          </cell>
          <cell r="E3" t="str">
            <v>Newmor Group Limited</v>
          </cell>
          <cell r="F3" t="str">
            <v>2019 Review</v>
          </cell>
          <cell r="G3" t="str">
            <v>Commercial - All Other</v>
          </cell>
          <cell r="H3" t="str">
            <v>31/12/2019</v>
          </cell>
          <cell r="I3">
            <v>10000</v>
          </cell>
        </row>
        <row r="4">
          <cell r="A4" t="str">
            <v>10/11/2017</v>
          </cell>
          <cell r="B4" t="str">
            <v>Jake Taylor</v>
          </cell>
          <cell r="C4" t="str">
            <v>Jake Taylor</v>
          </cell>
          <cell r="D4" t="str">
            <v>2-Client Presentation-Await Feedback</v>
          </cell>
          <cell r="E4" t="str">
            <v>Prohire Plc</v>
          </cell>
          <cell r="F4" t="str">
            <v>Review - 2019</v>
          </cell>
          <cell r="G4" t="str">
            <v>Transportation</v>
          </cell>
          <cell r="H4" t="str">
            <v>04/06/2019</v>
          </cell>
          <cell r="I4">
            <v>10000</v>
          </cell>
        </row>
        <row r="5">
          <cell r="A5" t="str">
            <v>06/12/2017</v>
          </cell>
          <cell r="B5" t="str">
            <v>Jake Taylor</v>
          </cell>
          <cell r="C5" t="str">
            <v>Jake Taylor</v>
          </cell>
          <cell r="D5" t="str">
            <v>1-Met Client,Data Gather,Insurer Market</v>
          </cell>
          <cell r="E5" t="str">
            <v>G T Access Ltd</v>
          </cell>
          <cell r="F5" t="str">
            <v>First Meeting - Review 2019</v>
          </cell>
          <cell r="G5" t="str">
            <v>Other</v>
          </cell>
          <cell r="H5" t="str">
            <v>30/11/2019</v>
          </cell>
          <cell r="I5">
            <v>8000</v>
          </cell>
        </row>
        <row r="6">
          <cell r="A6" t="str">
            <v>29/04/2019</v>
          </cell>
          <cell r="B6" t="str">
            <v>Vicky Knight</v>
          </cell>
          <cell r="C6" t="str">
            <v>Jake Taylor</v>
          </cell>
          <cell r="D6" t="str">
            <v>2-Client Presentation-Await Feedback</v>
          </cell>
          <cell r="E6" t="str">
            <v>Arh Group Ltd</v>
          </cell>
          <cell r="F6" t="str">
            <v>Insurance Review</v>
          </cell>
          <cell r="G6" t="str">
            <v>Commercial - All Other</v>
          </cell>
          <cell r="H6" t="str">
            <v>28/06/2019</v>
          </cell>
          <cell r="I6">
            <v>25000</v>
          </cell>
        </row>
        <row r="7">
          <cell r="A7" t="str">
            <v>07/06/2019</v>
          </cell>
          <cell r="B7" t="str">
            <v>Vicky Knight</v>
          </cell>
          <cell r="C7" t="str">
            <v>Jake Taylor</v>
          </cell>
          <cell r="D7" t="str">
            <v>1-Met Client,Data Gather,Insurer Market</v>
          </cell>
          <cell r="E7" t="str">
            <v>Barkley Plastics Ltd</v>
          </cell>
          <cell r="F7" t="str">
            <v>First Meeting 07/08/19</v>
          </cell>
          <cell r="G7" t="str">
            <v>Manufacturing</v>
          </cell>
          <cell r="H7" t="str">
            <v>29/11/2019</v>
          </cell>
          <cell r="I7">
            <v>5000</v>
          </cell>
        </row>
        <row r="8">
          <cell r="A8" t="str">
            <v>10/06/2019</v>
          </cell>
          <cell r="B8" t="str">
            <v>Vicky Knight</v>
          </cell>
          <cell r="C8" t="str">
            <v>Jake Taylor</v>
          </cell>
          <cell r="D8" t="str">
            <v>3-Closed Won</v>
          </cell>
          <cell r="E8" t="str">
            <v>M &amp; E Maintenance Solutions Ltd</v>
          </cell>
          <cell r="F8" t="str">
            <v>First Meeting 11/06/19</v>
          </cell>
          <cell r="G8" t="str">
            <v>Construction</v>
          </cell>
          <cell r="H8" t="str">
            <v>19/06/2019</v>
          </cell>
          <cell r="I8">
            <v>5000</v>
          </cell>
        </row>
        <row r="9">
          <cell r="A9" t="str">
            <v>26/02/2019</v>
          </cell>
          <cell r="B9" t="str">
            <v>Vicky Knight</v>
          </cell>
          <cell r="C9" t="str">
            <v>Jake Taylor</v>
          </cell>
          <cell r="D9" t="str">
            <v>2-Client Presentation-Await Feedback</v>
          </cell>
          <cell r="E9" t="str">
            <v>ATP Industries Group Ltd</v>
          </cell>
          <cell r="F9" t="str">
            <v>2019 Review</v>
          </cell>
          <cell r="G9" t="str">
            <v>Manufacturing</v>
          </cell>
          <cell r="H9" t="str">
            <v>29/07/2019</v>
          </cell>
          <cell r="I9">
            <v>5000</v>
          </cell>
        </row>
        <row r="10">
          <cell r="A10" t="str">
            <v>23/10/2018</v>
          </cell>
          <cell r="B10" t="str">
            <v>Jake Taylor</v>
          </cell>
          <cell r="C10" t="str">
            <v>Jake Taylor</v>
          </cell>
          <cell r="D10" t="str">
            <v>1-Met Client,Data Gather,Insurer Market</v>
          </cell>
          <cell r="E10" t="str">
            <v>Evolution Foods Ltd</v>
          </cell>
          <cell r="F10" t="str">
            <v>First Meeting - Review 2019</v>
          </cell>
          <cell r="G10" t="str">
            <v>Food &amp; Agribusiness</v>
          </cell>
          <cell r="H10" t="str">
            <v>09/09/2019</v>
          </cell>
          <cell r="I10">
            <v>5000</v>
          </cell>
        </row>
        <row r="11">
          <cell r="A11" t="str">
            <v>13/02/2019</v>
          </cell>
          <cell r="B11" t="str">
            <v>Jake Taylor</v>
          </cell>
          <cell r="C11" t="str">
            <v>Jake Taylor</v>
          </cell>
          <cell r="D11" t="str">
            <v>2-Client Presentation-Await Feedback</v>
          </cell>
          <cell r="E11" t="str">
            <v>Franklin Silencers Ltd</v>
          </cell>
          <cell r="F11" t="str">
            <v>First Meeting - 27th Feb</v>
          </cell>
          <cell r="G11" t="str">
            <v>Manufacturing</v>
          </cell>
          <cell r="H11" t="str">
            <v>21/06/2019</v>
          </cell>
          <cell r="I11">
            <v>4000</v>
          </cell>
        </row>
        <row r="12">
          <cell r="A12" t="str">
            <v>17/01/2019</v>
          </cell>
          <cell r="B12" t="str">
            <v>Vicky Knight</v>
          </cell>
          <cell r="C12" t="str">
            <v>Jake Taylor</v>
          </cell>
          <cell r="D12" t="str">
            <v>1-Met Client,Data Gather,Insurer Market</v>
          </cell>
          <cell r="E12" t="str">
            <v>H.D. Ricketts Ltd</v>
          </cell>
          <cell r="F12" t="str">
            <v>First Meeting 06/02/19</v>
          </cell>
          <cell r="G12" t="str">
            <v>Transportation</v>
          </cell>
          <cell r="H12" t="str">
            <v>01/05/2019</v>
          </cell>
          <cell r="I12">
            <v>20000</v>
          </cell>
        </row>
        <row r="13">
          <cell r="A13" t="str">
            <v>07/03/2017</v>
          </cell>
          <cell r="B13" t="str">
            <v>Rebecca Smallman</v>
          </cell>
          <cell r="C13" t="str">
            <v>Jake Taylor</v>
          </cell>
          <cell r="D13" t="str">
            <v>1-Met Client,Data Gather,Insurer Market</v>
          </cell>
          <cell r="E13" t="str">
            <v>Transmanor Limited</v>
          </cell>
          <cell r="F13" t="str">
            <v>Commercial Insurance - June 2019</v>
          </cell>
          <cell r="G13" t="str">
            <v>Transportation</v>
          </cell>
          <cell r="H13" t="str">
            <v>01/06/2019</v>
          </cell>
          <cell r="I13">
            <v>15000</v>
          </cell>
        </row>
        <row r="14">
          <cell r="A14" t="str">
            <v>15/04/2019</v>
          </cell>
          <cell r="B14" t="str">
            <v>Johnty Mongan</v>
          </cell>
          <cell r="C14" t="str">
            <v>Johnty Mongan</v>
          </cell>
          <cell r="D14" t="str">
            <v>1-Met Client,Data Gather,Insurer Market</v>
          </cell>
          <cell r="E14" t="str">
            <v>Simons Group Ltd</v>
          </cell>
          <cell r="F14" t="str">
            <v>IASME Consultancy</v>
          </cell>
          <cell r="G14" t="str">
            <v>Commercial - All Other</v>
          </cell>
          <cell r="H14" t="str">
            <v>25/07/2019</v>
          </cell>
          <cell r="I14">
            <v>4980</v>
          </cell>
        </row>
        <row r="15">
          <cell r="A15" t="str">
            <v>10/04/2019</v>
          </cell>
          <cell r="B15" t="str">
            <v>Johnty Mongan</v>
          </cell>
          <cell r="C15" t="str">
            <v>Johnty Mongan</v>
          </cell>
          <cell r="D15" t="str">
            <v>3-Closed Won</v>
          </cell>
          <cell r="E15" t="str">
            <v>Ensco 1067 Limited, W J Holdings Limited, MCS Control Systems Limited, EMR (Brackley) Limited &amp;  Subsidiary Companies</v>
          </cell>
          <cell r="F15" t="str">
            <v>Payment Fraud Training</v>
          </cell>
          <cell r="G15" t="str">
            <v/>
          </cell>
          <cell r="H15" t="str">
            <v>01/03/2019</v>
          </cell>
          <cell r="I15">
            <v>495</v>
          </cell>
        </row>
        <row r="16">
          <cell r="A16" t="str">
            <v>29/04/2019</v>
          </cell>
          <cell r="B16" t="str">
            <v>Johnty Mongan</v>
          </cell>
          <cell r="C16" t="str">
            <v>Johnty Mongan</v>
          </cell>
          <cell r="D16" t="str">
            <v>3-Closed Won</v>
          </cell>
          <cell r="E16" t="str">
            <v>Hepworth Fabrication</v>
          </cell>
          <cell r="F16" t="str">
            <v>IASME Audit</v>
          </cell>
          <cell r="G16" t="str">
            <v>Manufacturing</v>
          </cell>
          <cell r="H16" t="str">
            <v>29/04/2019</v>
          </cell>
          <cell r="I16">
            <v>4980</v>
          </cell>
        </row>
        <row r="17">
          <cell r="A17" t="str">
            <v>08/05/2019</v>
          </cell>
          <cell r="B17" t="str">
            <v>Johnty Mongan</v>
          </cell>
          <cell r="C17" t="str">
            <v>Johnty Mongan</v>
          </cell>
          <cell r="D17" t="str">
            <v>2-Client Presentation-Await Feedback</v>
          </cell>
          <cell r="E17" t="str">
            <v>Middleton Sheet Metal Holdings Company Ltd</v>
          </cell>
          <cell r="F17" t="str">
            <v>IASME Consultancy</v>
          </cell>
          <cell r="G17" t="str">
            <v>Manufacturing</v>
          </cell>
          <cell r="H17" t="str">
            <v>31/05/2019</v>
          </cell>
          <cell r="I17">
            <v>4980</v>
          </cell>
        </row>
        <row r="18">
          <cell r="A18" t="str">
            <v>12/12/2018</v>
          </cell>
          <cell r="B18" t="str">
            <v>Johnty Mongan</v>
          </cell>
          <cell r="C18" t="str">
            <v>Johnty Mongan</v>
          </cell>
          <cell r="D18" t="str">
            <v>3-Closed Won</v>
          </cell>
          <cell r="E18" t="str">
            <v>LTS Distribution</v>
          </cell>
          <cell r="F18" t="str">
            <v>Cyber Consultancy - Cyber Essentials</v>
          </cell>
          <cell r="G18" t="str">
            <v>Transportation</v>
          </cell>
          <cell r="H18" t="str">
            <v>01/01/2019</v>
          </cell>
          <cell r="I18">
            <v>2985</v>
          </cell>
        </row>
        <row r="19">
          <cell r="A19" t="str">
            <v>12/12/2018</v>
          </cell>
          <cell r="B19" t="str">
            <v>Johnty Mongan</v>
          </cell>
          <cell r="C19" t="str">
            <v>Johnty Mongan</v>
          </cell>
          <cell r="D19" t="str">
            <v>3-Closed Won</v>
          </cell>
          <cell r="E19" t="str">
            <v>DMN Logistics Ltd</v>
          </cell>
          <cell r="F19" t="str">
            <v>Cyber Consultancy</v>
          </cell>
          <cell r="G19" t="str">
            <v>Transportation</v>
          </cell>
          <cell r="H19" t="str">
            <v>01/01/2019</v>
          </cell>
          <cell r="I19">
            <v>6965</v>
          </cell>
        </row>
        <row r="20">
          <cell r="A20" t="str">
            <v>12/12/2018</v>
          </cell>
          <cell r="B20" t="str">
            <v>Johnty Mongan</v>
          </cell>
          <cell r="C20" t="str">
            <v>Johnty Mongan</v>
          </cell>
          <cell r="D20" t="str">
            <v>2-Client Presentation-Await Feedback</v>
          </cell>
          <cell r="E20" t="str">
            <v>Global Invacom Ltd</v>
          </cell>
          <cell r="F20" t="str">
            <v>Cyber Consultancy</v>
          </cell>
          <cell r="G20" t="str">
            <v>Commercial - All Other</v>
          </cell>
          <cell r="H20" t="str">
            <v>28/06/2019</v>
          </cell>
          <cell r="I20">
            <v>4980</v>
          </cell>
        </row>
        <row r="21">
          <cell r="A21" t="str">
            <v>10/04/2019</v>
          </cell>
          <cell r="B21" t="str">
            <v>Johnty Mongan</v>
          </cell>
          <cell r="C21" t="str">
            <v>Johnty Mongan</v>
          </cell>
          <cell r="D21" t="str">
            <v>3-Closed Won</v>
          </cell>
          <cell r="E21" t="str">
            <v>R &amp; J M Place Ltd</v>
          </cell>
          <cell r="F21" t="str">
            <v>IASME Consultancy</v>
          </cell>
          <cell r="G21" t="str">
            <v>Food &amp; Agribusiness</v>
          </cell>
          <cell r="H21" t="str">
            <v>01/03/2019</v>
          </cell>
          <cell r="I21">
            <v>4980</v>
          </cell>
        </row>
        <row r="22">
          <cell r="A22" t="str">
            <v>10/04/2019</v>
          </cell>
          <cell r="B22" t="str">
            <v>Johnty Mongan</v>
          </cell>
          <cell r="C22" t="str">
            <v>Johnty Mongan</v>
          </cell>
          <cell r="D22" t="str">
            <v>3-Closed Won</v>
          </cell>
          <cell r="E22" t="str">
            <v>IBP Conex Ltd</v>
          </cell>
          <cell r="F22" t="str">
            <v>GRC Programme</v>
          </cell>
          <cell r="G22" t="str">
            <v>Commercial - All Other</v>
          </cell>
          <cell r="H22" t="str">
            <v>01/04/2019</v>
          </cell>
          <cell r="I22">
            <v>9995</v>
          </cell>
        </row>
        <row r="23">
          <cell r="A23" t="str">
            <v>12/12/2018</v>
          </cell>
          <cell r="B23" t="str">
            <v>Johnty Mongan</v>
          </cell>
          <cell r="C23" t="str">
            <v>Johnty Mongan</v>
          </cell>
          <cell r="D23" t="str">
            <v>3-Closed Won</v>
          </cell>
          <cell r="E23" t="str">
            <v>IBP Conex Ltd</v>
          </cell>
          <cell r="F23" t="str">
            <v>Cyber Consultancy Services</v>
          </cell>
          <cell r="G23" t="str">
            <v>Commercial - All Other</v>
          </cell>
          <cell r="H23" t="str">
            <v>08/03/2019</v>
          </cell>
          <cell r="I23">
            <v>7500</v>
          </cell>
        </row>
        <row r="24">
          <cell r="A24" t="str">
            <v>10/04/2019</v>
          </cell>
          <cell r="B24" t="str">
            <v>Johnty Mongan</v>
          </cell>
          <cell r="C24" t="str">
            <v>Johnty Mongan</v>
          </cell>
          <cell r="D24" t="str">
            <v>3-Closed Won</v>
          </cell>
          <cell r="E24" t="str">
            <v>Tarilian Laser Technologies Limited</v>
          </cell>
          <cell r="F24" t="str">
            <v>IASME Audit for Vicardio Business</v>
          </cell>
          <cell r="G24" t="str">
            <v>Commercial - All Other</v>
          </cell>
          <cell r="H24" t="str">
            <v>01/04/2019</v>
          </cell>
          <cell r="I24">
            <v>4980</v>
          </cell>
        </row>
        <row r="25">
          <cell r="A25" t="str">
            <v>10/04/2019</v>
          </cell>
          <cell r="B25" t="str">
            <v>Johnty Mongan</v>
          </cell>
          <cell r="C25" t="str">
            <v>Johnty Mongan</v>
          </cell>
          <cell r="D25" t="str">
            <v>3-Closed Won</v>
          </cell>
          <cell r="E25" t="str">
            <v>Career Development Institute</v>
          </cell>
          <cell r="F25" t="str">
            <v>Cyber Security Training</v>
          </cell>
          <cell r="G25" t="str">
            <v>Commercial - All Other</v>
          </cell>
          <cell r="H25" t="str">
            <v>01/04/2019</v>
          </cell>
          <cell r="I25">
            <v>3000</v>
          </cell>
        </row>
        <row r="26">
          <cell r="A26" t="str">
            <v>10/04/2019</v>
          </cell>
          <cell r="B26" t="str">
            <v>Johnty Mongan</v>
          </cell>
          <cell r="C26" t="str">
            <v>Johnty Mongan</v>
          </cell>
          <cell r="D26" t="str">
            <v>3-Closed Won</v>
          </cell>
          <cell r="E26" t="str">
            <v>B E Wedge Holdings Limited</v>
          </cell>
          <cell r="F26" t="str">
            <v>IASME Consultancy</v>
          </cell>
          <cell r="G26" t="str">
            <v>Commercial - All Other</v>
          </cell>
          <cell r="H26" t="str">
            <v>01/04/2019</v>
          </cell>
          <cell r="I26">
            <v>4980</v>
          </cell>
        </row>
        <row r="27">
          <cell r="A27" t="str">
            <v>10/04/2019</v>
          </cell>
          <cell r="B27" t="str">
            <v>Johnty Mongan</v>
          </cell>
          <cell r="C27" t="str">
            <v>Johnty Mongan</v>
          </cell>
          <cell r="D27" t="str">
            <v>3-Closed Won</v>
          </cell>
          <cell r="E27" t="str">
            <v>Vindis Group Ltd</v>
          </cell>
          <cell r="F27" t="str">
            <v>IASME Consultancy</v>
          </cell>
          <cell r="G27" t="str">
            <v>Commercial - All Other</v>
          </cell>
          <cell r="H27" t="str">
            <v>18/03/2019</v>
          </cell>
          <cell r="I27">
            <v>3750</v>
          </cell>
        </row>
        <row r="28">
          <cell r="A28" t="str">
            <v>15/04/2019</v>
          </cell>
          <cell r="B28" t="str">
            <v>Johnty Mongan</v>
          </cell>
          <cell r="C28" t="str">
            <v>Johnty Mongan</v>
          </cell>
          <cell r="D28" t="str">
            <v>3-Closed Won</v>
          </cell>
          <cell r="E28" t="str">
            <v>MFG Solicitors LLP</v>
          </cell>
          <cell r="F28" t="str">
            <v>Cyber Security Training</v>
          </cell>
          <cell r="G28" t="str">
            <v>Commercial - All Other</v>
          </cell>
          <cell r="H28" t="str">
            <v>30/05/2019</v>
          </cell>
          <cell r="I28">
            <v>2750</v>
          </cell>
        </row>
        <row r="29">
          <cell r="A29" t="str">
            <v>15/04/2019</v>
          </cell>
          <cell r="B29" t="str">
            <v>Johnty Mongan</v>
          </cell>
          <cell r="C29" t="str">
            <v>Johnty Mongan</v>
          </cell>
          <cell r="D29" t="str">
            <v>2-Client Presentation-Await Feedback</v>
          </cell>
          <cell r="E29" t="str">
            <v>Tudor Grange Academy</v>
          </cell>
          <cell r="F29" t="str">
            <v>IASME Consultancy</v>
          </cell>
          <cell r="G29" t="str">
            <v/>
          </cell>
          <cell r="H29" t="str">
            <v>29/06/2019</v>
          </cell>
          <cell r="I29">
            <v>4980</v>
          </cell>
        </row>
        <row r="30">
          <cell r="A30" t="str">
            <v>15/04/2019</v>
          </cell>
          <cell r="B30" t="str">
            <v>Johnty Mongan</v>
          </cell>
          <cell r="C30" t="str">
            <v>Johnty Mongan</v>
          </cell>
          <cell r="D30" t="str">
            <v>2-Client Presentation-Await Feedback</v>
          </cell>
          <cell r="E30" t="str">
            <v>H20PHS</v>
          </cell>
          <cell r="F30" t="str">
            <v>IASME Consultancy</v>
          </cell>
          <cell r="G30" t="str">
            <v>Commercial - All Other</v>
          </cell>
          <cell r="H30" t="str">
            <v>21/06/2019</v>
          </cell>
          <cell r="I30">
            <v>4980</v>
          </cell>
        </row>
        <row r="31">
          <cell r="A31" t="str">
            <v>15/04/2019</v>
          </cell>
          <cell r="B31" t="str">
            <v>Johnty Mongan</v>
          </cell>
          <cell r="C31" t="str">
            <v>Johnty Mongan</v>
          </cell>
          <cell r="D31" t="str">
            <v>2-Client Presentation-Await Feedback</v>
          </cell>
          <cell r="E31" t="str">
            <v>Schuler Presses</v>
          </cell>
          <cell r="F31" t="str">
            <v>DPO As A service</v>
          </cell>
          <cell r="G31" t="str">
            <v/>
          </cell>
          <cell r="H31" t="str">
            <v>28/06/2019</v>
          </cell>
          <cell r="I31">
            <v>6995</v>
          </cell>
        </row>
        <row r="32">
          <cell r="A32" t="str">
            <v>15/04/2019</v>
          </cell>
          <cell r="B32" t="str">
            <v>Johnty Mongan</v>
          </cell>
          <cell r="C32" t="str">
            <v>Johnty Mongan</v>
          </cell>
          <cell r="D32" t="str">
            <v>2-Client Presentation-Await Feedback</v>
          </cell>
          <cell r="E32" t="str">
            <v>Brown &amp; Co</v>
          </cell>
          <cell r="F32" t="str">
            <v>IASME</v>
          </cell>
          <cell r="G32" t="str">
            <v>Real Estate Commercial</v>
          </cell>
          <cell r="H32" t="str">
            <v>18/07/2019</v>
          </cell>
          <cell r="I32">
            <v>4980</v>
          </cell>
        </row>
        <row r="33">
          <cell r="A33" t="str">
            <v>15/04/2019</v>
          </cell>
          <cell r="B33" t="str">
            <v>Johnty Mongan</v>
          </cell>
          <cell r="C33" t="str">
            <v>Johnty Mongan</v>
          </cell>
          <cell r="D33" t="str">
            <v>1-Met Client,Data Gather,Insurer Market</v>
          </cell>
          <cell r="E33" t="str">
            <v>Amada United Kingdom Limited</v>
          </cell>
          <cell r="F33" t="str">
            <v>IASME Consultancy</v>
          </cell>
          <cell r="G33" t="str">
            <v/>
          </cell>
          <cell r="H33" t="str">
            <v>29/06/2019</v>
          </cell>
          <cell r="I33">
            <v>4980</v>
          </cell>
        </row>
        <row r="34">
          <cell r="A34" t="str">
            <v>08/05/2019</v>
          </cell>
          <cell r="B34" t="str">
            <v>Johnty Mongan</v>
          </cell>
          <cell r="C34" t="str">
            <v>Johnty Mongan</v>
          </cell>
          <cell r="D34" t="str">
            <v>2-Client Presentation-Await Feedback</v>
          </cell>
          <cell r="E34" t="str">
            <v>ARJO HUNTLEIGH INTERNATIONAL LIMITED UK</v>
          </cell>
          <cell r="F34" t="str">
            <v>Arjo Cyber Insurance</v>
          </cell>
          <cell r="G34" t="str">
            <v>Healthcare - All Other</v>
          </cell>
          <cell r="H34" t="str">
            <v>24/10/2019</v>
          </cell>
          <cell r="I34">
            <v>20000</v>
          </cell>
        </row>
        <row r="35">
          <cell r="A35" t="str">
            <v>08/05/2019</v>
          </cell>
          <cell r="B35" t="str">
            <v>Johnty Mongan</v>
          </cell>
          <cell r="C35" t="str">
            <v>Johnty Mongan</v>
          </cell>
          <cell r="D35" t="str">
            <v>3-Closed Won</v>
          </cell>
          <cell r="E35" t="str">
            <v>CEME</v>
          </cell>
          <cell r="F35" t="str">
            <v>Ceme - Cyber Security Programme</v>
          </cell>
          <cell r="G35" t="str">
            <v>Commercial - All Other</v>
          </cell>
          <cell r="H35" t="str">
            <v>09/05/2019</v>
          </cell>
          <cell r="I35">
            <v>8970</v>
          </cell>
        </row>
        <row r="36">
          <cell r="A36" t="str">
            <v>09/05/2019</v>
          </cell>
          <cell r="B36" t="str">
            <v>Johnty Mongan</v>
          </cell>
          <cell r="C36" t="str">
            <v>Johnty Mongan</v>
          </cell>
          <cell r="D36" t="str">
            <v>3-Closed Won</v>
          </cell>
          <cell r="E36" t="str">
            <v>Royal National Institute of Blind People (RNIB)</v>
          </cell>
          <cell r="F36" t="str">
            <v>IASME Consultancy</v>
          </cell>
          <cell r="G36" t="str">
            <v>Commercial - All Other</v>
          </cell>
          <cell r="H36" t="str">
            <v>13/05/2019</v>
          </cell>
          <cell r="I36">
            <v>6250</v>
          </cell>
        </row>
        <row r="37">
          <cell r="A37" t="str">
            <v>06/06/2019</v>
          </cell>
          <cell r="B37" t="str">
            <v>Johnty Mongan</v>
          </cell>
          <cell r="C37" t="str">
            <v>Johnty Mongan</v>
          </cell>
          <cell r="D37" t="str">
            <v>3-Closed Won</v>
          </cell>
          <cell r="E37" t="str">
            <v>Eurocell Building Plastics Ltd</v>
          </cell>
          <cell r="F37" t="str">
            <v>CBCP</v>
          </cell>
          <cell r="G37" t="str">
            <v/>
          </cell>
          <cell r="H37" t="str">
            <v>06/06/2019</v>
          </cell>
          <cell r="I37">
            <v>11000</v>
          </cell>
        </row>
        <row r="38">
          <cell r="A38" t="str">
            <v>06/06/2019</v>
          </cell>
          <cell r="B38" t="str">
            <v>Johnty Mongan</v>
          </cell>
          <cell r="C38" t="str">
            <v>Johnty Mongan</v>
          </cell>
          <cell r="D38" t="str">
            <v>3-Closed Won</v>
          </cell>
          <cell r="E38" t="str">
            <v>St Johns Ambulance</v>
          </cell>
          <cell r="F38" t="str">
            <v>IASME Consultancy</v>
          </cell>
          <cell r="G38" t="str">
            <v/>
          </cell>
          <cell r="H38" t="str">
            <v>06/06/2019</v>
          </cell>
          <cell r="I38">
            <v>4980</v>
          </cell>
        </row>
        <row r="39">
          <cell r="A39" t="str">
            <v>12/09/2018</v>
          </cell>
          <cell r="B39" t="str">
            <v>Johnty Mongan</v>
          </cell>
          <cell r="C39" t="str">
            <v>Johnty Mongan</v>
          </cell>
          <cell r="D39" t="str">
            <v>1-Met Client,Data Gather,Insurer Market</v>
          </cell>
          <cell r="E39" t="str">
            <v>Tide way Sewage London</v>
          </cell>
          <cell r="F39" t="str">
            <v>Cyber Insurance</v>
          </cell>
          <cell r="G39" t="str">
            <v>Construction</v>
          </cell>
          <cell r="H39" t="str">
            <v>16/08/2019</v>
          </cell>
          <cell r="I39">
            <v>7000</v>
          </cell>
        </row>
        <row r="40">
          <cell r="A40" t="str">
            <v>12/12/2018</v>
          </cell>
          <cell r="B40" t="str">
            <v>Johnty Mongan</v>
          </cell>
          <cell r="C40" t="str">
            <v>Johnty Mongan</v>
          </cell>
          <cell r="D40" t="str">
            <v>2-Client Presentation-Await Feedback</v>
          </cell>
          <cell r="E40" t="str">
            <v>Subcon Lazer Cutting Ltd</v>
          </cell>
          <cell r="F40" t="str">
            <v>Commercial Insurance</v>
          </cell>
          <cell r="G40" t="str">
            <v>Manufacturing</v>
          </cell>
          <cell r="H40" t="str">
            <v>26/07/2019</v>
          </cell>
          <cell r="I40">
            <v>4125</v>
          </cell>
        </row>
        <row r="41">
          <cell r="A41" t="str">
            <v>12/12/2018</v>
          </cell>
          <cell r="B41" t="str">
            <v>Johnty Mongan</v>
          </cell>
          <cell r="C41" t="str">
            <v>Johnty Mongan</v>
          </cell>
          <cell r="D41" t="str">
            <v>2-Client Presentation-Await Feedback</v>
          </cell>
          <cell r="E41" t="str">
            <v>Gerrys Visa Services Ltd</v>
          </cell>
          <cell r="F41" t="str">
            <v>Cyber Consultancy - GDPR</v>
          </cell>
          <cell r="G41" t="str">
            <v/>
          </cell>
          <cell r="H41" t="str">
            <v>21/02/2019</v>
          </cell>
          <cell r="I41">
            <v>4980</v>
          </cell>
        </row>
        <row r="42">
          <cell r="A42" t="str">
            <v>12/12/2018</v>
          </cell>
          <cell r="B42" t="str">
            <v>Johnty Mongan</v>
          </cell>
          <cell r="C42" t="str">
            <v>Johnty Mongan</v>
          </cell>
          <cell r="D42" t="str">
            <v>3-Closed Won</v>
          </cell>
          <cell r="E42" t="str">
            <v>Lodge Tyre Co Ltd</v>
          </cell>
          <cell r="F42" t="str">
            <v>Cyber Consultancy - IASME</v>
          </cell>
          <cell r="G42" t="str">
            <v>Transportation</v>
          </cell>
          <cell r="H42" t="str">
            <v>10/04/2019</v>
          </cell>
          <cell r="I42">
            <v>3985</v>
          </cell>
        </row>
        <row r="43">
          <cell r="A43" t="str">
            <v>12/12/2018</v>
          </cell>
          <cell r="B43" t="str">
            <v>Johnty Mongan</v>
          </cell>
          <cell r="C43" t="str">
            <v>Johnty Mongan</v>
          </cell>
          <cell r="D43" t="str">
            <v>2-Client Presentation-Await Feedback</v>
          </cell>
          <cell r="E43" t="str">
            <v>Seymour Hotels Ltd T/as Diglis House Hotel</v>
          </cell>
          <cell r="F43" t="str">
            <v>Cyber Consultancy - GDPR Support</v>
          </cell>
          <cell r="G43" t="str">
            <v>Commercial - All Other</v>
          </cell>
          <cell r="H43" t="str">
            <v>01/01/2019</v>
          </cell>
          <cell r="I43">
            <v>1950</v>
          </cell>
        </row>
        <row r="44">
          <cell r="A44" t="str">
            <v>12/12/2018</v>
          </cell>
          <cell r="B44" t="str">
            <v>Johnty Mongan</v>
          </cell>
          <cell r="C44" t="str">
            <v>Johnty Mongan</v>
          </cell>
          <cell r="D44" t="str">
            <v>2-Client Presentation-Await Feedback</v>
          </cell>
          <cell r="E44" t="str">
            <v>Schuler Presses</v>
          </cell>
          <cell r="F44" t="str">
            <v>Cyber Consultancy - GDPR Support</v>
          </cell>
          <cell r="G44" t="str">
            <v/>
          </cell>
          <cell r="H44" t="str">
            <v>01/01/2019</v>
          </cell>
          <cell r="I44">
            <v>7000</v>
          </cell>
        </row>
        <row r="45">
          <cell r="A45" t="str">
            <v>12/12/2018</v>
          </cell>
          <cell r="B45" t="str">
            <v>Johnty Mongan</v>
          </cell>
          <cell r="C45" t="str">
            <v>Johnty Mongan</v>
          </cell>
          <cell r="D45" t="str">
            <v>2-Client Presentation-Await Feedback</v>
          </cell>
          <cell r="E45" t="str">
            <v>Sabre Retail Fashion Limited T/A Mint Velvet</v>
          </cell>
          <cell r="F45" t="str">
            <v>Cyber Consultancy - Cyber Essentials</v>
          </cell>
          <cell r="G45" t="str">
            <v>Commercial - All Other</v>
          </cell>
          <cell r="H45" t="str">
            <v>29/06/2019</v>
          </cell>
          <cell r="I45">
            <v>4980</v>
          </cell>
        </row>
        <row r="46">
          <cell r="A46" t="str">
            <v>12/12/2018</v>
          </cell>
          <cell r="B46" t="str">
            <v>Johnty Mongan</v>
          </cell>
          <cell r="C46" t="str">
            <v>Johnty Mongan</v>
          </cell>
          <cell r="D46" t="str">
            <v>2-Client Presentation-Await Feedback</v>
          </cell>
          <cell r="E46" t="str">
            <v>Hunter Boot Limited</v>
          </cell>
          <cell r="F46" t="str">
            <v>Cyber Consultancy  - IASME</v>
          </cell>
          <cell r="G46" t="str">
            <v>Manufacturing</v>
          </cell>
          <cell r="H46" t="str">
            <v>26/07/2019</v>
          </cell>
          <cell r="I46">
            <v>4980</v>
          </cell>
        </row>
        <row r="47">
          <cell r="A47" t="str">
            <v>14/12/2018</v>
          </cell>
          <cell r="B47" t="str">
            <v>Johnty Mongan</v>
          </cell>
          <cell r="C47" t="str">
            <v>Johnty Mongan</v>
          </cell>
          <cell r="D47" t="str">
            <v>3-Closed Won</v>
          </cell>
          <cell r="E47" t="str">
            <v>ARJO HUNTLEIGH INTERNATIONAL LIMITED UK</v>
          </cell>
          <cell r="F47" t="str">
            <v>IASME Audit</v>
          </cell>
          <cell r="G47" t="str">
            <v>Healthcare - All Other</v>
          </cell>
          <cell r="H47" t="str">
            <v>01/03/2019</v>
          </cell>
          <cell r="I47">
            <v>2000</v>
          </cell>
        </row>
        <row r="48">
          <cell r="A48" t="str">
            <v>07/01/2019</v>
          </cell>
          <cell r="B48" t="str">
            <v>Johnty Mongan</v>
          </cell>
          <cell r="C48" t="str">
            <v>Johnty Mongan</v>
          </cell>
          <cell r="D48" t="str">
            <v>2-Client Presentation-Await Feedback</v>
          </cell>
          <cell r="E48" t="str">
            <v>Harrison Randall Ltd</v>
          </cell>
          <cell r="F48" t="str">
            <v>General Insurance</v>
          </cell>
          <cell r="G48" t="str">
            <v>Manufacturing</v>
          </cell>
          <cell r="H48" t="str">
            <v>12/07/2019</v>
          </cell>
          <cell r="I48">
            <v>3000</v>
          </cell>
        </row>
        <row r="49">
          <cell r="A49" t="str">
            <v>07/01/2019</v>
          </cell>
          <cell r="B49" t="str">
            <v>Johnty Mongan</v>
          </cell>
          <cell r="C49" t="str">
            <v>Johnty Mongan</v>
          </cell>
          <cell r="D49" t="str">
            <v>3-Closed Won</v>
          </cell>
          <cell r="E49" t="str">
            <v>Scott Arms Dental practice</v>
          </cell>
          <cell r="F49" t="str">
            <v>Cyber Essentials</v>
          </cell>
          <cell r="G49" t="str">
            <v>Commercial - All Other</v>
          </cell>
          <cell r="H49" t="str">
            <v>09/01/2019</v>
          </cell>
          <cell r="I49">
            <v>2980</v>
          </cell>
        </row>
        <row r="50">
          <cell r="A50" t="str">
            <v>07/01/2019</v>
          </cell>
          <cell r="B50" t="str">
            <v>Johnty Mongan</v>
          </cell>
          <cell r="C50" t="str">
            <v>Johnty Mongan</v>
          </cell>
          <cell r="D50" t="str">
            <v>2-Client Presentation-Await Feedback</v>
          </cell>
          <cell r="E50" t="str">
            <v>Thomas Dudley Limited</v>
          </cell>
          <cell r="F50" t="str">
            <v>Cyber Essentials</v>
          </cell>
          <cell r="G50" t="str">
            <v>Commercial - All Other</v>
          </cell>
          <cell r="H50" t="str">
            <v>31/01/2019</v>
          </cell>
          <cell r="I50">
            <v>2980</v>
          </cell>
        </row>
        <row r="51">
          <cell r="A51" t="str">
            <v>11/01/2019</v>
          </cell>
          <cell r="B51" t="str">
            <v>Johnty Mongan</v>
          </cell>
          <cell r="C51" t="str">
            <v>Johnty Mongan</v>
          </cell>
          <cell r="D51" t="str">
            <v>2-Client Presentation-Await Feedback</v>
          </cell>
          <cell r="E51" t="str">
            <v>CoordSport Ltd</v>
          </cell>
          <cell r="F51" t="str">
            <v>Cyber Essentials</v>
          </cell>
          <cell r="G51" t="str">
            <v>Commercial - All Other</v>
          </cell>
          <cell r="H51" t="str">
            <v>31/01/2019</v>
          </cell>
          <cell r="I51">
            <v>2985</v>
          </cell>
        </row>
        <row r="52">
          <cell r="A52" t="str">
            <v>11/01/2019</v>
          </cell>
          <cell r="B52" t="str">
            <v>Johnty Mongan</v>
          </cell>
          <cell r="C52" t="str">
            <v>Johnty Mongan</v>
          </cell>
          <cell r="D52" t="str">
            <v>1-Met Client,Data Gather,Insurer Market</v>
          </cell>
          <cell r="E52" t="str">
            <v>Darlington Memorial Hospital</v>
          </cell>
          <cell r="F52" t="str">
            <v>Cyber Essentials and Insurance</v>
          </cell>
          <cell r="G52" t="str">
            <v>Healthcare - Institutional</v>
          </cell>
          <cell r="H52" t="str">
            <v>31/01/2019</v>
          </cell>
          <cell r="I52">
            <v>10000</v>
          </cell>
        </row>
        <row r="53">
          <cell r="A53" t="str">
            <v>10/04/2019</v>
          </cell>
          <cell r="B53" t="str">
            <v>Lee Gavin</v>
          </cell>
          <cell r="C53" t="str">
            <v>Lee Gavin</v>
          </cell>
          <cell r="D53" t="str">
            <v>3-Closed Won</v>
          </cell>
          <cell r="E53" t="str">
            <v>Solihull Metropolitan Borough Council</v>
          </cell>
          <cell r="F53" t="str">
            <v>Solihull Metropolitan borough council</v>
          </cell>
          <cell r="G53" t="str">
            <v>Public Sector</v>
          </cell>
          <cell r="H53" t="str">
            <v>01/04/2019</v>
          </cell>
          <cell r="I53">
            <v>13244.54</v>
          </cell>
        </row>
        <row r="54">
          <cell r="A54" t="str">
            <v>11/05/2018</v>
          </cell>
          <cell r="B54" t="str">
            <v>Faye Locke</v>
          </cell>
          <cell r="C54" t="str">
            <v>Lee Gavin</v>
          </cell>
          <cell r="D54" t="str">
            <v>3-Closed Won</v>
          </cell>
          <cell r="E54" t="str">
            <v>Hickstead Estates</v>
          </cell>
          <cell r="F54" t="str">
            <v>Hickstead Estates</v>
          </cell>
          <cell r="G54" t="str">
            <v>Real Estate</v>
          </cell>
          <cell r="H54" t="str">
            <v>02/01/2019</v>
          </cell>
          <cell r="I54">
            <v>17000</v>
          </cell>
        </row>
        <row r="55">
          <cell r="A55" t="str">
            <v>08/01/2019</v>
          </cell>
          <cell r="B55" t="str">
            <v>Faye Locke</v>
          </cell>
          <cell r="C55" t="str">
            <v>Lee Gavin</v>
          </cell>
          <cell r="D55" t="str">
            <v>1-Met Client,Data Gather,Insurer Market</v>
          </cell>
          <cell r="E55" t="str">
            <v>Tayler and Fletcher LLP</v>
          </cell>
          <cell r="F55" t="str">
            <v>Main Portfolio</v>
          </cell>
          <cell r="G55" t="str">
            <v>Real Estate</v>
          </cell>
          <cell r="H55" t="str">
            <v>28/08/2019</v>
          </cell>
          <cell r="I55">
            <v>8500</v>
          </cell>
        </row>
        <row r="56">
          <cell r="A56" t="str">
            <v>08/05/2019</v>
          </cell>
          <cell r="B56" t="str">
            <v>Lee Gavin</v>
          </cell>
          <cell r="C56" t="str">
            <v>Lee Gavin</v>
          </cell>
          <cell r="D56" t="str">
            <v>1-Met Client,Data Gather,Insurer Market</v>
          </cell>
          <cell r="E56" t="str">
            <v>Towler Shaw Roberts</v>
          </cell>
          <cell r="F56" t="str">
            <v>Property Portfolio</v>
          </cell>
          <cell r="G56" t="str">
            <v>Chartered Surveyors</v>
          </cell>
          <cell r="H56" t="str">
            <v>15/07/2019</v>
          </cell>
          <cell r="I56">
            <v>10000</v>
          </cell>
        </row>
        <row r="57">
          <cell r="A57" t="str">
            <v>14/05/2019</v>
          </cell>
          <cell r="B57" t="str">
            <v>Lee Gavin</v>
          </cell>
          <cell r="C57" t="str">
            <v>Lee Gavin</v>
          </cell>
          <cell r="D57" t="str">
            <v>3-Closed Won</v>
          </cell>
          <cell r="E57" t="str">
            <v>Property Services Plus</v>
          </cell>
          <cell r="F57" t="str">
            <v>PSP - new  renewal risks added</v>
          </cell>
          <cell r="G57" t="str">
            <v>Real Estate</v>
          </cell>
          <cell r="H57" t="str">
            <v>31/01/2019</v>
          </cell>
          <cell r="I57">
            <v>3757.31</v>
          </cell>
        </row>
        <row r="58">
          <cell r="A58" t="str">
            <v>14/05/2019</v>
          </cell>
          <cell r="B58" t="str">
            <v>Lee Gavin</v>
          </cell>
          <cell r="C58" t="str">
            <v>Lee Gavin</v>
          </cell>
          <cell r="D58" t="str">
            <v>3-Closed Won</v>
          </cell>
          <cell r="E58" t="str">
            <v>Property Services Plus</v>
          </cell>
          <cell r="F58" t="str">
            <v>property Services Plus additional risks</v>
          </cell>
          <cell r="G58" t="str">
            <v>Real Estate</v>
          </cell>
          <cell r="H58" t="str">
            <v>28/02/2019</v>
          </cell>
          <cell r="I58">
            <v>493.07</v>
          </cell>
        </row>
        <row r="59">
          <cell r="A59" t="str">
            <v>14/05/2019</v>
          </cell>
          <cell r="B59" t="str">
            <v>Lee Gavin</v>
          </cell>
          <cell r="C59" t="str">
            <v>Lee Gavin</v>
          </cell>
          <cell r="D59" t="str">
            <v>3-Closed Won</v>
          </cell>
          <cell r="E59" t="str">
            <v>Property Services Plus</v>
          </cell>
          <cell r="F59" t="str">
            <v>Property Service Plus - additonal risks</v>
          </cell>
          <cell r="G59" t="str">
            <v>Real Estate</v>
          </cell>
          <cell r="H59" t="str">
            <v>30/03/2019</v>
          </cell>
          <cell r="I59">
            <v>636.20000000000005</v>
          </cell>
        </row>
        <row r="60">
          <cell r="A60" t="str">
            <v>14/05/2019</v>
          </cell>
          <cell r="B60" t="str">
            <v>Lee Gavin</v>
          </cell>
          <cell r="C60" t="str">
            <v>Lee Gavin</v>
          </cell>
          <cell r="D60" t="str">
            <v>3-Closed Won</v>
          </cell>
          <cell r="E60" t="str">
            <v>Alltrust SIPP Limited as Trustees of the Alltrust SIPP - J Regan ISS0975</v>
          </cell>
          <cell r="F60" t="str">
            <v>Pension risk added - Wright Hassall lead</v>
          </cell>
          <cell r="G60" t="str">
            <v>Financial Institutions; Real Estate</v>
          </cell>
          <cell r="H60" t="str">
            <v>11/03/2019</v>
          </cell>
          <cell r="I60">
            <v>869.84</v>
          </cell>
        </row>
        <row r="61">
          <cell r="A61" t="str">
            <v>14/05/2019</v>
          </cell>
          <cell r="B61" t="str">
            <v>Lee Gavin</v>
          </cell>
          <cell r="C61" t="str">
            <v>Lee Gavin</v>
          </cell>
          <cell r="D61" t="str">
            <v>3-Closed Won</v>
          </cell>
          <cell r="E61" t="str">
            <v>Property Services Plus</v>
          </cell>
          <cell r="F61" t="str">
            <v>Properety Services plus some more D&amp;O</v>
          </cell>
          <cell r="G61" t="str">
            <v>Real Estate</v>
          </cell>
          <cell r="H61" t="str">
            <v>30/05/2019</v>
          </cell>
          <cell r="I61">
            <v>157.52000000000001</v>
          </cell>
        </row>
        <row r="62">
          <cell r="A62" t="str">
            <v>14/05/2019</v>
          </cell>
          <cell r="B62" t="str">
            <v>Lee Gavin</v>
          </cell>
          <cell r="C62" t="str">
            <v>Lee Gavin</v>
          </cell>
          <cell r="D62" t="str">
            <v>3-Closed Won</v>
          </cell>
          <cell r="E62" t="str">
            <v>Property Services Plus</v>
          </cell>
          <cell r="F62" t="str">
            <v>Property Service Plus</v>
          </cell>
          <cell r="G62" t="str">
            <v>Real Estate</v>
          </cell>
          <cell r="H62" t="str">
            <v>30/05/2019</v>
          </cell>
          <cell r="I62">
            <v>3592.04</v>
          </cell>
        </row>
        <row r="63">
          <cell r="A63" t="str">
            <v>14/05/2019</v>
          </cell>
          <cell r="B63" t="str">
            <v>Lee Gavin</v>
          </cell>
          <cell r="C63" t="str">
            <v>Lee Gavin</v>
          </cell>
          <cell r="D63" t="str">
            <v>3-Closed Won</v>
          </cell>
          <cell r="E63" t="str">
            <v>Legal Indemnities</v>
          </cell>
          <cell r="F63" t="str">
            <v>Various Legal Indemnity cases Jan - May</v>
          </cell>
          <cell r="G63" t="str">
            <v>Law Firms</v>
          </cell>
          <cell r="H63" t="str">
            <v>30/05/2019</v>
          </cell>
          <cell r="I63">
            <v>1059.5899999999999</v>
          </cell>
        </row>
        <row r="64">
          <cell r="A64" t="str">
            <v>14/05/2019</v>
          </cell>
          <cell r="B64" t="str">
            <v>Lee Gavin</v>
          </cell>
          <cell r="C64" t="str">
            <v>Lee Gavin</v>
          </cell>
          <cell r="D64" t="str">
            <v>3-Closed Won</v>
          </cell>
          <cell r="E64" t="str">
            <v>Property Services Plus</v>
          </cell>
          <cell r="F64" t="str">
            <v>Property Service Plus - renewal</v>
          </cell>
          <cell r="G64" t="str">
            <v>Real Estate</v>
          </cell>
          <cell r="H64" t="str">
            <v>30/08/2019</v>
          </cell>
          <cell r="I64">
            <v>1096.33</v>
          </cell>
        </row>
        <row r="65">
          <cell r="A65" t="str">
            <v>14/05/2019</v>
          </cell>
          <cell r="B65" t="str">
            <v>Lee Gavin</v>
          </cell>
          <cell r="C65" t="str">
            <v>Lee Gavin</v>
          </cell>
          <cell r="D65" t="str">
            <v>3-Closed Won</v>
          </cell>
          <cell r="E65" t="str">
            <v>Property Services Plus</v>
          </cell>
          <cell r="F65" t="str">
            <v>Property Services Plus - renewal addition</v>
          </cell>
          <cell r="G65" t="str">
            <v>Real Estate</v>
          </cell>
          <cell r="H65" t="str">
            <v>30/10/2019</v>
          </cell>
          <cell r="I65">
            <v>1034.44</v>
          </cell>
        </row>
        <row r="66">
          <cell r="A66" t="str">
            <v>20/06/2018</v>
          </cell>
          <cell r="B66" t="str">
            <v>Amanda Bishop</v>
          </cell>
          <cell r="C66" t="str">
            <v>Lee Gavin</v>
          </cell>
          <cell r="D66" t="str">
            <v>3-Closed Won</v>
          </cell>
          <cell r="E66" t="str">
            <v>Jordans Village</v>
          </cell>
          <cell r="F66" t="str">
            <v>Jordans Village-</v>
          </cell>
          <cell r="G66" t="str">
            <v>Real Estate</v>
          </cell>
          <cell r="H66" t="str">
            <v>17/01/2019</v>
          </cell>
          <cell r="I66">
            <v>5200</v>
          </cell>
        </row>
        <row r="67">
          <cell r="A67" t="str">
            <v>10/04/2019</v>
          </cell>
          <cell r="B67" t="str">
            <v>Vicky Knight</v>
          </cell>
          <cell r="C67" t="str">
            <v>Richard Grosvenor</v>
          </cell>
          <cell r="D67" t="str">
            <v>1-Met Client,Data Gather,Insurer Market</v>
          </cell>
          <cell r="E67" t="str">
            <v>F Ball &amp; Co Ltd</v>
          </cell>
          <cell r="F67" t="str">
            <v>Meeting 09/05/19</v>
          </cell>
          <cell r="G67" t="str">
            <v>Manufacturing</v>
          </cell>
          <cell r="H67" t="str">
            <v>31/12/2019</v>
          </cell>
          <cell r="I67">
            <v>20000</v>
          </cell>
        </row>
        <row r="68">
          <cell r="A68" t="str">
            <v>20/03/2019</v>
          </cell>
          <cell r="B68" t="str">
            <v>Richard Grosvenor</v>
          </cell>
          <cell r="C68" t="str">
            <v>Richard Grosvenor</v>
          </cell>
          <cell r="D68" t="str">
            <v>3-Closed Won</v>
          </cell>
          <cell r="E68" t="str">
            <v>Lawfield Contracts Ltd</v>
          </cell>
          <cell r="F68" t="str">
            <v>new business 2019</v>
          </cell>
          <cell r="G68" t="str">
            <v>Construction</v>
          </cell>
          <cell r="H68" t="str">
            <v>11/03/2019</v>
          </cell>
          <cell r="I68">
            <v>1259.1400000000001</v>
          </cell>
        </row>
        <row r="69">
          <cell r="A69" t="str">
            <v>27/03/2019</v>
          </cell>
          <cell r="B69" t="str">
            <v>Vicky Knight</v>
          </cell>
          <cell r="C69" t="str">
            <v>Richard Grosvenor</v>
          </cell>
          <cell r="D69" t="str">
            <v>2-Client Presentation-Await Feedback</v>
          </cell>
          <cell r="E69" t="str">
            <v>William Hackett Chains Ltd</v>
          </cell>
          <cell r="F69" t="str">
            <v>First Meeting 09/04/19</v>
          </cell>
          <cell r="G69" t="str">
            <v>Manufacturing</v>
          </cell>
          <cell r="H69" t="str">
            <v>05/08/2019</v>
          </cell>
          <cell r="I69">
            <v>5000</v>
          </cell>
        </row>
        <row r="70">
          <cell r="A70" t="str">
            <v>01/02/2019</v>
          </cell>
          <cell r="B70" t="str">
            <v>Richard Grosvenor</v>
          </cell>
          <cell r="C70" t="str">
            <v>Richard Grosvenor</v>
          </cell>
          <cell r="D70" t="str">
            <v>3-Closed Won</v>
          </cell>
          <cell r="E70" t="str">
            <v>police mutual</v>
          </cell>
          <cell r="F70" t="str">
            <v>commercial covers</v>
          </cell>
          <cell r="G70" t="str">
            <v>Commercial - All Other</v>
          </cell>
          <cell r="H70" t="str">
            <v>28/02/2019</v>
          </cell>
          <cell r="I70" t="e">
            <v>#VALUE!</v>
          </cell>
        </row>
        <row r="71">
          <cell r="A71" t="str">
            <v>08/05/2019</v>
          </cell>
          <cell r="B71" t="str">
            <v>Richard Grosvenor</v>
          </cell>
          <cell r="C71" t="str">
            <v>Richard Grosvenor</v>
          </cell>
          <cell r="D71" t="str">
            <v>3-Closed Won</v>
          </cell>
          <cell r="E71" t="str">
            <v>Molls Meats Ltd</v>
          </cell>
          <cell r="F71" t="str">
            <v>new business 2019</v>
          </cell>
          <cell r="G71" t="str">
            <v>Food &amp; Agribusiness</v>
          </cell>
          <cell r="H71" t="str">
            <v>31/03/2019</v>
          </cell>
          <cell r="I71">
            <v>4417</v>
          </cell>
        </row>
        <row r="72">
          <cell r="A72" t="str">
            <v>23/05/2019</v>
          </cell>
          <cell r="B72" t="str">
            <v>Vicky Knight</v>
          </cell>
          <cell r="C72" t="str">
            <v>Richard Grosvenor</v>
          </cell>
          <cell r="D72" t="str">
            <v>1-Met Client,Data Gather,Insurer Market</v>
          </cell>
          <cell r="E72" t="str">
            <v>R &amp; R W Bartlett Ltd</v>
          </cell>
          <cell r="F72" t="str">
            <v>Meeting 10/07/19</v>
          </cell>
          <cell r="G72" t="str">
            <v>Food &amp; Agribusiness</v>
          </cell>
          <cell r="H72" t="str">
            <v>25/11/2019</v>
          </cell>
          <cell r="I72">
            <v>10000</v>
          </cell>
        </row>
        <row r="73">
          <cell r="A73" t="str">
            <v>05/06/2019</v>
          </cell>
          <cell r="B73" t="str">
            <v>Richard Grosvenor</v>
          </cell>
          <cell r="C73" t="str">
            <v>Richard Grosvenor</v>
          </cell>
          <cell r="D73" t="str">
            <v>2-Client Presentation-Await Feedback</v>
          </cell>
          <cell r="E73" t="str">
            <v>Luckmans Duckett Parker</v>
          </cell>
          <cell r="F73" t="str">
            <v>New business 2019</v>
          </cell>
          <cell r="G73" t="str">
            <v>Financial Institutions</v>
          </cell>
          <cell r="H73" t="str">
            <v>08/06/2019</v>
          </cell>
          <cell r="I73">
            <v>2000</v>
          </cell>
        </row>
        <row r="74">
          <cell r="A74" t="str">
            <v>17/06/2019</v>
          </cell>
          <cell r="B74" t="str">
            <v>Richard Grosvenor</v>
          </cell>
          <cell r="C74" t="str">
            <v>Richard Grosvenor</v>
          </cell>
          <cell r="D74" t="str">
            <v>1-Met Client,Data Gather,Insurer Market</v>
          </cell>
          <cell r="E74" t="str">
            <v>ADI Shuttle Group, LLC</v>
          </cell>
          <cell r="F74" t="str">
            <v>new business meeting</v>
          </cell>
          <cell r="G74" t="str">
            <v/>
          </cell>
          <cell r="H74" t="str">
            <v>31/12/2019</v>
          </cell>
          <cell r="I74">
            <v>30000</v>
          </cell>
        </row>
        <row r="75">
          <cell r="A75" t="str">
            <v>17/06/2019</v>
          </cell>
          <cell r="B75" t="str">
            <v>Richard Grosvenor</v>
          </cell>
          <cell r="C75" t="str">
            <v>Richard Grosvenor</v>
          </cell>
          <cell r="D75" t="str">
            <v>1-Met Client,Data Gather,Insurer Market</v>
          </cell>
          <cell r="E75" t="str">
            <v>J A Burke Construction Ltd</v>
          </cell>
          <cell r="F75" t="str">
            <v>new business 2019</v>
          </cell>
          <cell r="G75" t="str">
            <v>Construction</v>
          </cell>
          <cell r="H75" t="str">
            <v>31/07/2019</v>
          </cell>
          <cell r="I75">
            <v>10000</v>
          </cell>
        </row>
        <row r="76">
          <cell r="A76" t="str">
            <v>17/06/2019</v>
          </cell>
          <cell r="B76" t="str">
            <v>Richard Grosvenor</v>
          </cell>
          <cell r="C76" t="str">
            <v>Richard Grosvenor</v>
          </cell>
          <cell r="D76" t="str">
            <v>1-Met Client,Data Gather,Insurer Market</v>
          </cell>
          <cell r="E76" t="str">
            <v>J G Woodcock Construction Ltd</v>
          </cell>
          <cell r="F76" t="str">
            <v>New business 2019</v>
          </cell>
          <cell r="G76" t="str">
            <v>Construction</v>
          </cell>
          <cell r="H76" t="str">
            <v>01/10/2019</v>
          </cell>
          <cell r="I76">
            <v>8000</v>
          </cell>
        </row>
        <row r="77">
          <cell r="A77" t="str">
            <v>17/06/2019</v>
          </cell>
          <cell r="B77" t="str">
            <v>Richard Grosvenor</v>
          </cell>
          <cell r="C77" t="str">
            <v>Richard Grosvenor</v>
          </cell>
          <cell r="D77" t="str">
            <v>1-Met Client,Data Gather,Insurer Market</v>
          </cell>
          <cell r="E77" t="str">
            <v>Frederick Cooper (Birmingham) Ltd</v>
          </cell>
          <cell r="F77" t="str">
            <v>New business 2019</v>
          </cell>
          <cell r="G77" t="str">
            <v>Manufacturing</v>
          </cell>
          <cell r="H77" t="str">
            <v>30/09/2019</v>
          </cell>
          <cell r="I77">
            <v>7000</v>
          </cell>
        </row>
        <row r="78">
          <cell r="A78" t="str">
            <v>01/02/2019</v>
          </cell>
          <cell r="B78" t="str">
            <v>Richard Grosvenor</v>
          </cell>
          <cell r="C78" t="str">
            <v>Richard Grosvenor</v>
          </cell>
          <cell r="D78" t="str">
            <v>3-Closed Won</v>
          </cell>
          <cell r="E78" t="str">
            <v>police mutual</v>
          </cell>
          <cell r="F78" t="str">
            <v>commercial covers</v>
          </cell>
          <cell r="G78" t="str">
            <v>Commercial - All Other</v>
          </cell>
          <cell r="H78" t="str">
            <v>28/02/2019</v>
          </cell>
          <cell r="I78" t="e">
            <v>#VALUE!</v>
          </cell>
        </row>
        <row r="79">
          <cell r="A79" t="str">
            <v>21/06/2019</v>
          </cell>
          <cell r="B79" t="str">
            <v>Richard Grosvenor</v>
          </cell>
          <cell r="C79" t="str">
            <v>Richard Grosvenor</v>
          </cell>
          <cell r="D79" t="str">
            <v>1-Met Client,Data Gather,Insurer Market</v>
          </cell>
          <cell r="E79" t="str">
            <v>Adi Group Ltd</v>
          </cell>
          <cell r="F79" t="str">
            <v>new business</v>
          </cell>
          <cell r="G79" t="str">
            <v>Finance</v>
          </cell>
          <cell r="H79" t="str">
            <v>31/12/2019</v>
          </cell>
          <cell r="I79">
            <v>25000</v>
          </cell>
        </row>
        <row r="80">
          <cell r="A80" t="str">
            <v>04/07/2017</v>
          </cell>
          <cell r="B80" t="str">
            <v>Vicky Knight</v>
          </cell>
          <cell r="C80" t="str">
            <v>Richard Grosvenor</v>
          </cell>
          <cell r="D80" t="str">
            <v>1-Met Client,Data Gather,Insurer Market</v>
          </cell>
          <cell r="E80" t="str">
            <v>NS Clarke Transport Limited</v>
          </cell>
          <cell r="F80" t="str">
            <v>Review Opportunity 2017</v>
          </cell>
          <cell r="G80" t="str">
            <v>Transportation</v>
          </cell>
          <cell r="H80" t="str">
            <v>01/12/2019</v>
          </cell>
          <cell r="I80">
            <v>10000</v>
          </cell>
        </row>
        <row r="81">
          <cell r="A81" t="str">
            <v>31/08/2017</v>
          </cell>
          <cell r="B81" t="str">
            <v>Vicky Knight</v>
          </cell>
          <cell r="C81" t="str">
            <v>Richard Grosvenor</v>
          </cell>
          <cell r="D81" t="str">
            <v>3-Closed Won</v>
          </cell>
          <cell r="E81" t="str">
            <v>Hepworth Fabrication</v>
          </cell>
          <cell r="F81" t="str">
            <v>2nd meeting tele 10/10/17</v>
          </cell>
          <cell r="G81" t="str">
            <v>Manufacturing</v>
          </cell>
          <cell r="H81" t="str">
            <v>30/04/2019</v>
          </cell>
          <cell r="I81">
            <v>17700</v>
          </cell>
        </row>
        <row r="82">
          <cell r="A82" t="str">
            <v>19/09/2017</v>
          </cell>
          <cell r="B82" t="str">
            <v>Vicky Knight</v>
          </cell>
          <cell r="C82" t="str">
            <v>Richard Grosvenor</v>
          </cell>
          <cell r="D82" t="str">
            <v>3-Closed Won</v>
          </cell>
          <cell r="E82" t="str">
            <v>Vacuum Furnace Engineering Ltd</v>
          </cell>
          <cell r="F82" t="str">
            <v>First Meeting Tele 18/10/17</v>
          </cell>
          <cell r="G82" t="str">
            <v>Manufacturing</v>
          </cell>
          <cell r="H82" t="str">
            <v>01/01/2019</v>
          </cell>
          <cell r="I82">
            <v>16000</v>
          </cell>
        </row>
        <row r="83">
          <cell r="A83" t="str">
            <v>14/11/2017</v>
          </cell>
          <cell r="B83" t="str">
            <v>Richard Grosvenor</v>
          </cell>
          <cell r="C83" t="str">
            <v>Richard Grosvenor</v>
          </cell>
          <cell r="D83" t="str">
            <v>1-Met Client,Data Gather,Insurer Market</v>
          </cell>
          <cell r="E83" t="str">
            <v>Thermoseal</v>
          </cell>
          <cell r="F83" t="str">
            <v>new business 2018</v>
          </cell>
          <cell r="G83" t="str">
            <v>Manufacturing</v>
          </cell>
          <cell r="H83" t="str">
            <v>15/10/2019</v>
          </cell>
          <cell r="I83">
            <v>5000</v>
          </cell>
        </row>
        <row r="84">
          <cell r="A84" t="str">
            <v>27/03/2018</v>
          </cell>
          <cell r="B84" t="str">
            <v>Vicky Knight</v>
          </cell>
          <cell r="C84" t="str">
            <v>Richard Grosvenor</v>
          </cell>
          <cell r="D84" t="str">
            <v>1-Met Client,Data Gather,Insurer Market</v>
          </cell>
          <cell r="E84" t="str">
            <v>Purity Brewing Co Limited</v>
          </cell>
          <cell r="F84" t="str">
            <v>First Meeting 19/06/18</v>
          </cell>
          <cell r="G84" t="str">
            <v>Food &amp; Agribusiness</v>
          </cell>
          <cell r="H84" t="str">
            <v>01/09/2019</v>
          </cell>
          <cell r="I84">
            <v>8000</v>
          </cell>
        </row>
        <row r="85">
          <cell r="A85" t="str">
            <v>12/06/2018</v>
          </cell>
          <cell r="B85" t="str">
            <v>Vicky Knight</v>
          </cell>
          <cell r="C85" t="str">
            <v>Richard Grosvenor</v>
          </cell>
          <cell r="D85" t="str">
            <v>1-Met Client,Data Gather,Insurer Market</v>
          </cell>
          <cell r="E85" t="str">
            <v>Brockhouse Group Ltd</v>
          </cell>
          <cell r="F85" t="str">
            <v>Meeting 01/08/18</v>
          </cell>
          <cell r="G85" t="str">
            <v>Manufacturing</v>
          </cell>
          <cell r="H85" t="str">
            <v>01/12/2019</v>
          </cell>
          <cell r="I85">
            <v>7500</v>
          </cell>
        </row>
        <row r="86">
          <cell r="A86" t="str">
            <v>13/07/2018</v>
          </cell>
          <cell r="B86" t="str">
            <v>Vicky Knight</v>
          </cell>
          <cell r="C86" t="str">
            <v>Richard Grosvenor</v>
          </cell>
          <cell r="D86" t="str">
            <v>1-Met Client,Data Gather,Insurer Market</v>
          </cell>
          <cell r="E86" t="str">
            <v>Vanguard Foundry Ltd</v>
          </cell>
          <cell r="F86" t="str">
            <v>First Meeting 22/08/18</v>
          </cell>
          <cell r="G86" t="str">
            <v>Manufacturing</v>
          </cell>
          <cell r="H86" t="str">
            <v>01/11/2019</v>
          </cell>
          <cell r="I86">
            <v>25000</v>
          </cell>
        </row>
        <row r="87">
          <cell r="A87" t="str">
            <v>06/03/2019</v>
          </cell>
          <cell r="B87" t="str">
            <v>Vicky Knight</v>
          </cell>
          <cell r="C87" t="str">
            <v>Richard Grosvenor</v>
          </cell>
          <cell r="D87" t="str">
            <v>1-Met Client,Data Gather,Insurer Market</v>
          </cell>
          <cell r="E87" t="str">
            <v>Salop Leisure Holdings Ltd.</v>
          </cell>
          <cell r="F87" t="str">
            <v>First Meeting 04/06/19</v>
          </cell>
          <cell r="G87" t="str">
            <v>Retail</v>
          </cell>
          <cell r="H87" t="str">
            <v>01/11/2019</v>
          </cell>
          <cell r="I87">
            <v>20000</v>
          </cell>
        </row>
        <row r="88">
          <cell r="A88" t="str">
            <v>14/03/2019</v>
          </cell>
          <cell r="B88" t="str">
            <v>Vicky Knight</v>
          </cell>
          <cell r="C88" t="str">
            <v>Richard Grosvenor</v>
          </cell>
          <cell r="D88" t="str">
            <v>1-Met Client,Data Gather,Insurer Market</v>
          </cell>
          <cell r="E88" t="str">
            <v>Lake Chemical &amp; Minerals Ltd</v>
          </cell>
          <cell r="F88" t="str">
            <v>Meeting 21/05/19</v>
          </cell>
          <cell r="G88" t="str">
            <v>Commercial - All Other</v>
          </cell>
          <cell r="H88" t="str">
            <v>05/08/2019</v>
          </cell>
          <cell r="I88">
            <v>10000</v>
          </cell>
        </row>
        <row r="89">
          <cell r="A89" t="str">
            <v>01/02/2019</v>
          </cell>
          <cell r="B89" t="str">
            <v>Richard Grosvenor</v>
          </cell>
          <cell r="C89" t="str">
            <v>Richard Grosvenor</v>
          </cell>
          <cell r="D89" t="str">
            <v>3-Closed Won</v>
          </cell>
          <cell r="E89" t="str">
            <v>police mutual</v>
          </cell>
          <cell r="F89" t="str">
            <v>commercial covers</v>
          </cell>
          <cell r="G89" t="str">
            <v>Commercial - All Other</v>
          </cell>
          <cell r="H89" t="str">
            <v>28/02/2019</v>
          </cell>
          <cell r="I89" t="e">
            <v>#VALUE!</v>
          </cell>
        </row>
        <row r="90">
          <cell r="A90" t="str">
            <v>01/02/2019</v>
          </cell>
          <cell r="B90" t="str">
            <v>Richard Grosvenor</v>
          </cell>
          <cell r="C90" t="str">
            <v>Richard Grosvenor</v>
          </cell>
          <cell r="D90" t="str">
            <v>3-Closed Won</v>
          </cell>
          <cell r="E90" t="str">
            <v>police mutual</v>
          </cell>
          <cell r="F90" t="str">
            <v>commercial covers</v>
          </cell>
          <cell r="G90" t="str">
            <v>Commercial - All Other</v>
          </cell>
          <cell r="H90" t="str">
            <v>28/02/2019</v>
          </cell>
          <cell r="I90">
            <v>15000</v>
          </cell>
        </row>
        <row r="91">
          <cell r="A91" t="str">
            <v>02/01/2019</v>
          </cell>
          <cell r="B91" t="str">
            <v>Richard Grosvenor</v>
          </cell>
          <cell r="C91" t="str">
            <v>Richard Grosvenor</v>
          </cell>
          <cell r="D91" t="str">
            <v>3-Closed Won</v>
          </cell>
          <cell r="E91" t="str">
            <v>Elliott Nash Limited</v>
          </cell>
          <cell r="F91" t="str">
            <v>property owners</v>
          </cell>
          <cell r="G91" t="str">
            <v>Unclassified/Commercial</v>
          </cell>
          <cell r="H91" t="str">
            <v>01/07/2019</v>
          </cell>
          <cell r="I91">
            <v>523.19000000000005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 yadav" refreshedDate="45301.914964120369" createdVersion="8" refreshedVersion="8" minRefreshableVersion="3" recordCount="17" xr:uid="{546D3FDC-4E0C-4AB0-B7C0-5CBEE4D2408C}">
  <cacheSource type="worksheet">
    <worksheetSource name="Table88"/>
  </cacheSource>
  <cacheFields count="8">
    <cacheField name="Region" numFmtId="0">
      <sharedItems count="1">
        <s v="Malta"/>
      </sharedItems>
    </cacheField>
    <cacheField name="Company " numFmtId="0">
      <sharedItems count="3">
        <s v="40010"/>
        <s v="40011"/>
        <s v="40027"/>
      </sharedItems>
    </cacheField>
    <cacheField name="Client name" numFmtId="0">
      <sharedItems/>
    </cacheField>
    <cacheField name=" Actuals " numFmtId="0">
      <sharedItems containsSemiMixedTypes="0" containsString="0" containsNumber="1" minValue="0" maxValue="8894.25"/>
    </cacheField>
    <cacheField name="Clean" numFmtId="0">
      <sharedItems/>
    </cacheField>
    <cacheField name="Combine" numFmtId="0">
      <sharedItems/>
    </cacheField>
    <cacheField name="Data" numFmtId="0">
      <sharedItems/>
    </cacheField>
    <cacheField name="Actuals" numFmtId="0">
      <sharedItems containsSemiMixedTypes="0" containsString="0" containsNumber="1" minValue="0" maxValue="8894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x v="0"/>
    <s v="Absolut"/>
    <n v="7375"/>
    <s v="Absolut"/>
    <s v="40010Absolut"/>
    <s v="40027LEBRON"/>
    <n v="5737.7028"/>
  </r>
  <r>
    <x v="0"/>
    <x v="1"/>
    <s v="Absolut"/>
    <n v="245.833333333333"/>
    <s v="Absolut"/>
    <s v="40011Absolut"/>
    <s v="40027Amariz  Cell"/>
    <n v="8894.25"/>
  </r>
  <r>
    <x v="0"/>
    <x v="0"/>
    <s v="Ad  Hoc/One  offs"/>
    <n v="222.45359999999999"/>
    <s v="Ad  Hoc/One  offs"/>
    <s v="40010Ad  Hoc/One  offs"/>
    <s v="40027Ad  Hoc/One  offs"/>
    <n v="0"/>
  </r>
  <r>
    <x v="0"/>
    <x v="2"/>
    <s v="Ad  Hoc/One  offs"/>
    <n v="0"/>
    <s v="Ad  Hoc/One  offs"/>
    <s v="40027Ad  Hoc/One  offs"/>
    <s v="40011Unlimited  Care"/>
    <n v="295"/>
  </r>
  <r>
    <x v="0"/>
    <x v="0"/>
    <s v="Advent  Insurance"/>
    <n v="3933.3333333333298"/>
    <s v="Advent  Insurance"/>
    <s v="40010Advent  Insurance"/>
    <s v="40011UIB  Holdings"/>
    <n v="295"/>
  </r>
  <r>
    <x v="0"/>
    <x v="1"/>
    <s v="Advent  International"/>
    <n v="245.833333333333"/>
    <s v="Advent  International"/>
    <s v="40011Advent  International"/>
    <s v="40011Freedom  Health"/>
    <n v="295"/>
  </r>
  <r>
    <x v="0"/>
    <x v="2"/>
    <s v="Amariz  Cell"/>
    <n v="8894.25"/>
    <s v="Amariz  Cell"/>
    <s v="40027Amariz  Cell"/>
    <s v="40011Autorama"/>
    <n v="295"/>
  </r>
  <r>
    <x v="0"/>
    <x v="0"/>
    <s v="Autorama"/>
    <n v="5900"/>
    <s v="Autorama"/>
    <s v="40010Autorama"/>
    <s v="40011Advent  International"/>
    <n v="245.833333333333"/>
  </r>
  <r>
    <x v="0"/>
    <x v="1"/>
    <s v="Autorama"/>
    <n v="295"/>
    <s v="Autorama"/>
    <s v="40011Autorama"/>
    <s v="40011Absolut"/>
    <n v="245.833333333333"/>
  </r>
  <r>
    <x v="0"/>
    <x v="0"/>
    <s v="Freedom"/>
    <n v="3638.3333333333298"/>
    <s v="Freedom"/>
    <s v="40010Freedom"/>
    <s v="40010Unlimted  Care"/>
    <n v="3933.3333333333298"/>
  </r>
  <r>
    <x v="0"/>
    <x v="1"/>
    <s v="Freedom  Health"/>
    <n v="295"/>
    <s v="Freedom  Health"/>
    <s v="40011Freedom  Health"/>
    <s v="40010UIB"/>
    <n v="5408.3333333333303"/>
  </r>
  <r>
    <x v="0"/>
    <x v="2"/>
    <s v="LEBRON"/>
    <n v="5737.7028"/>
    <s v="LEBRON"/>
    <s v="40027LEBRON"/>
    <s v="40010Perfect  Home"/>
    <n v="5826.2263999999996"/>
  </r>
  <r>
    <x v="0"/>
    <x v="0"/>
    <s v="Perfect  Home"/>
    <n v="5826.2263999999996"/>
    <s v="Perfect  Home"/>
    <s v="40010Perfect  Home"/>
    <s v="40010Freedom"/>
    <n v="3638.3333333333298"/>
  </r>
  <r>
    <x v="0"/>
    <x v="0"/>
    <s v="UIB"/>
    <n v="5408.3333333333303"/>
    <s v="UIB"/>
    <s v="40010UIB"/>
    <s v="40010Autorama"/>
    <n v="5900"/>
  </r>
  <r>
    <x v="0"/>
    <x v="1"/>
    <s v="UIB  Holdings"/>
    <n v="295"/>
    <s v="UIB  Holdings"/>
    <s v="40011UIB  Holdings"/>
    <s v="40010Advent  Insurance"/>
    <n v="3933.3333333333298"/>
  </r>
  <r>
    <x v="0"/>
    <x v="1"/>
    <s v="Unlimited  Care"/>
    <n v="295"/>
    <s v="Unlimited  Care"/>
    <s v="40011Unlimited  Care"/>
    <s v="40010Ad  Hoc/One  offs"/>
    <n v="222.45359999999999"/>
  </r>
  <r>
    <x v="0"/>
    <x v="0"/>
    <s v="Unlimted  Care"/>
    <n v="3933.3333333333298"/>
    <s v="Unlimted  Care"/>
    <s v="40010Unlimted  Care"/>
    <s v="40010Absolut"/>
    <n v="7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F7F1A-3CD0-4A6F-ADFB-0DE2844E18AE}" name="PivotTable6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9:H43" firstHeaderRow="1" firstDataRow="1" firstDataCol="1"/>
  <pivotFields count="8">
    <pivotField multipleItemSelectionAllowed="1" showAll="0">
      <items count="2">
        <item x="0"/>
        <item t="default"/>
      </items>
    </pivotField>
    <pivotField axis="axisRow"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 Actuals 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8" displayName="Table8" ref="B6:I23" totalsRowShown="0" headerRowDxfId="70">
  <autoFilter ref="B6:I23" xr:uid="{00000000-000C-0000-FFFF-FFFF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Region" totalsRowDxfId="69"/>
    <tableColumn id="2" xr3:uid="{00000000-0010-0000-0000-000002000000}" name="Company " dataDxfId="68" totalsRowDxfId="67"/>
    <tableColumn id="3" xr3:uid="{00000000-0010-0000-0000-000003000000}" name="Client name" totalsRowDxfId="66"/>
    <tableColumn id="4" xr3:uid="{00000000-0010-0000-0000-000004000000}" name=" Actuals " dataDxfId="65" totalsRowDxfId="64"/>
    <tableColumn id="5" xr3:uid="{00000000-0010-0000-0000-000005000000}" name="Clean" dataDxfId="49"/>
    <tableColumn id="6" xr3:uid="{00000000-0010-0000-0000-000006000000}" name="Combine" dataDxfId="50">
      <calculatedColumnFormula>_xlfn.CONCAT(Table8[[#This Row],[Company ]], Table8[[#This Row],[Client name]])</calculatedColumnFormula>
    </tableColumn>
    <tableColumn id="7" xr3:uid="{00000000-0010-0000-0000-000007000000}" name="Data" totalsRowDxfId="63"/>
    <tableColumn id="8" xr3:uid="{00000000-0010-0000-0000-000008000000}" name="Actuals" dataDxfId="51" totalsRowDxfId="62">
      <calculatedColumnFormula>INDEX(Table8[[ Actuals ]],MATCH(Table8[[#This Row],[Data]],Table8[[Company ]],0),MATCH(Table8[[#This Row],[Data]],Table8[Client name],0))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E7E6AB-1EA7-4020-9DE3-336D9DA1E71F}" name="Table9" displayName="Table9" ref="B32:C49" totalsRowShown="0" headerRowDxfId="10" dataDxfId="16" headerRowBorderDxfId="14" tableBorderDxfId="15" totalsRowBorderDxfId="13">
  <autoFilter ref="B32:C49" xr:uid="{9CE7E6AB-1EA7-4020-9DE3-336D9DA1E71F}"/>
  <tableColumns count="2">
    <tableColumn id="1" xr3:uid="{A8A89F21-F78F-4F31-98EC-6D9E403296BC}" name="Company " dataDxfId="12"/>
    <tableColumn id="2" xr3:uid="{0E8C4B0F-8C09-4168-80F7-20898E1EAF65}" name=" Actuals 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DAE0D8-DFD2-479F-B70C-9EB84A7F8095}" name="Table88" displayName="Table88" ref="A1:H18" totalsRowShown="0" headerRowDxfId="18" headerRowBorderDxfId="27" tableBorderDxfId="28" totalsRowBorderDxfId="26">
  <autoFilter ref="A1:H18" xr:uid="{1FDAE0D8-DFD2-479F-B70C-9EB84A7F80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4D19C8-6B0F-4110-88BB-BE6DB934960F}" name="Region" dataDxfId="25" totalsRowDxfId="34"/>
    <tableColumn id="2" xr3:uid="{FFA26425-F177-4775-84D8-19A82DDF9317}" name="Company " dataDxfId="24" totalsRowDxfId="33"/>
    <tableColumn id="3" xr3:uid="{8763DEAE-26D3-499A-95FC-3008095C0C35}" name="Client name" dataDxfId="23" totalsRowDxfId="32"/>
    <tableColumn id="4" xr3:uid="{E176AE75-6064-413E-8074-F7B0C2D9954D}" name=" Actuals " dataDxfId="22" totalsRowDxfId="31"/>
    <tableColumn id="5" xr3:uid="{A2099A74-AD3E-4C27-957E-4F3ACFE709B4}" name="Clean" dataDxfId="17"/>
    <tableColumn id="6" xr3:uid="{86CC3DA2-C450-4291-ACBD-5A262C45A561}" name="Combine" dataDxfId="21">
      <calculatedColumnFormula>_xlfn.CONCAT(Table88[[#This Row],[Company ]], Table88[[#This Row],[Client name]])</calculatedColumnFormula>
    </tableColumn>
    <tableColumn id="7" xr3:uid="{B45B9C97-BA9C-433A-9A36-737BAB52DEE1}" name="Data" dataDxfId="20" totalsRowDxfId="30"/>
    <tableColumn id="8" xr3:uid="{CEA742AF-DBDD-481A-8E7E-77719A7FB596}" name="Actuals" dataDxfId="19" totalsRowDxfId="29">
      <calculatedColumnFormula>INDEX(Table88[[ Actuals ]],MATCH(Table88[[#This Row],[Data]],Table88[Combine],0))</calculatedColumnFormula>
    </tableColumn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78B3A1B-A25D-43D9-8767-1648486AA83C}" name="Table10" displayName="Table10" ref="D22:E36" totalsRowShown="0" headerRowDxfId="0" headerRowBorderDxfId="4" tableBorderDxfId="5" totalsRowBorderDxfId="3">
  <autoFilter ref="D22:E36" xr:uid="{078B3A1B-A25D-43D9-8767-1648486AA83C}">
    <filterColumn colId="0" hiddenButton="1"/>
    <filterColumn colId="1" hiddenButton="1"/>
  </autoFilter>
  <tableColumns count="2">
    <tableColumn id="1" xr3:uid="{B2ADB126-8E81-4477-B2D8-77FB4736D7D2}" name="Client name" dataDxfId="2"/>
    <tableColumn id="2" xr3:uid="{0D2D553B-D1EE-4C64-B409-D2FD5296AF2E}" name="Average of each client" dataDxfId="1">
      <calculatedColumnFormula>AVERAGEIF(Table88[[#All],[Client name]],$D23,Table88[[#All],[ Actuals 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ales" displayName="Sales" ref="A1:H181" totalsRowShown="0">
  <tableColumns count="8">
    <tableColumn id="1" xr3:uid="{00000000-0010-0000-0100-000001000000}" name="Date" dataDxfId="61"/>
    <tableColumn id="3" xr3:uid="{00000000-0010-0000-0100-000003000000}" name="Primary Producer" dataDxfId="60"/>
    <tableColumn id="4" xr3:uid="{00000000-0010-0000-0100-000004000000}" name="Stage Name" dataDxfId="59"/>
    <tableColumn id="5" xr3:uid="{00000000-0010-0000-0100-000005000000}" name="Account Name" dataDxfId="58"/>
    <tableColumn id="6" xr3:uid="{00000000-0010-0000-0100-000006000000}" name="Opportunity Name" dataDxfId="57"/>
    <tableColumn id="7" xr3:uid="{00000000-0010-0000-0100-000007000000}" name="Niche Affiliations" dataDxfId="56"/>
    <tableColumn id="8" xr3:uid="{00000000-0010-0000-0100-000008000000}" name="Expected Decision Date" dataDxfId="55"/>
    <tableColumn id="9" xr3:uid="{00000000-0010-0000-0100-000009000000}" name="Annual Revenue" dataDxfId="5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Producer" displayName="Producer" ref="J1:K6" totalsRowShown="0">
  <autoFilter ref="J1:K6" xr:uid="{00000000-0009-0000-0100-000002000000}"/>
  <tableColumns count="2">
    <tableColumn id="1" xr3:uid="{00000000-0010-0000-0200-000001000000}" name="Primary Producer" dataDxfId="53"/>
    <tableColumn id="2" xr3:uid="{00000000-0010-0000-0200-000002000000}" name="Off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Accounts" displayName="Accounts" ref="O1:Q78" totalsRowShown="0">
  <autoFilter ref="O1:Q78" xr:uid="{00000000-0009-0000-0100-000003000000}"/>
  <tableColumns count="3">
    <tableColumn id="1" xr3:uid="{00000000-0010-0000-0300-000001000000}" name="Account Name" dataDxfId="52"/>
    <tableColumn id="2" xr3:uid="{00000000-0010-0000-0300-000002000000}" name="Acct ID"/>
    <tableColumn id="3" xr3:uid="{00000000-0010-0000-0300-000003000000}" name="Primary Off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9"/>
  <sheetViews>
    <sheetView zoomScale="80" zoomScaleNormal="80" workbookViewId="0">
      <selection activeCell="B1" sqref="B1:D1"/>
    </sheetView>
  </sheetViews>
  <sheetFormatPr defaultColWidth="9" defaultRowHeight="14.25" outlineLevelRow="1"/>
  <cols>
    <col min="1" max="1" width="18.1328125" customWidth="1"/>
    <col min="2" max="4" width="20.46484375" customWidth="1"/>
    <col min="5" max="5" width="14.6640625" customWidth="1"/>
    <col min="6" max="6" width="20.46484375" customWidth="1"/>
    <col min="7" max="7" width="12.3984375" bestFit="1" customWidth="1"/>
    <col min="8" max="8" width="13.86328125" bestFit="1" customWidth="1"/>
    <col min="9" max="9" width="47.1328125" customWidth="1"/>
  </cols>
  <sheetData>
    <row r="1" spans="1:9" ht="32.25" customHeight="1">
      <c r="A1" s="29" t="s">
        <v>425</v>
      </c>
      <c r="B1" s="37" t="s">
        <v>40</v>
      </c>
      <c r="C1" s="38"/>
      <c r="D1" s="39"/>
      <c r="E1" s="19">
        <f>SUMIFS(Table8[[ Actuals ]],Table8[[Company ]],"40010",Table8[Region],"Malta",Table8[[ Actuals ]],"&gt;=3000",Table8[[ Actuals ]],"&lt;=5000")</f>
        <v>11504.999999999989</v>
      </c>
      <c r="F1" s="21"/>
      <c r="G1" s="21"/>
      <c r="H1" s="21"/>
      <c r="I1" s="21"/>
    </row>
    <row r="2" spans="1:9" ht="31.5" customHeight="1" thickBot="1">
      <c r="A2" s="22"/>
      <c r="B2" s="40" t="s">
        <v>41</v>
      </c>
      <c r="C2" s="41"/>
      <c r="D2" s="42"/>
      <c r="E2" s="1">
        <f>COUNTA(Table8[Client name])</f>
        <v>17</v>
      </c>
    </row>
    <row r="3" spans="1:9">
      <c r="A3" s="22"/>
    </row>
    <row r="4" spans="1:9">
      <c r="A4" s="22"/>
      <c r="B4" s="26"/>
      <c r="I4" s="20"/>
    </row>
    <row r="5" spans="1:9" ht="42.75">
      <c r="A5" s="22"/>
      <c r="D5" s="30" t="s">
        <v>42</v>
      </c>
      <c r="E5" s="27"/>
      <c r="F5" s="30" t="s">
        <v>43</v>
      </c>
      <c r="G5" s="30" t="s">
        <v>44</v>
      </c>
      <c r="H5" s="27"/>
      <c r="I5" s="27" t="s">
        <v>45</v>
      </c>
    </row>
    <row r="6" spans="1:9" outlineLevel="1">
      <c r="A6" s="22"/>
      <c r="B6" s="31" t="s">
        <v>12</v>
      </c>
      <c r="C6" s="31" t="s">
        <v>13</v>
      </c>
      <c r="D6" s="32" t="s">
        <v>14</v>
      </c>
      <c r="E6" s="46" t="s">
        <v>46</v>
      </c>
      <c r="F6" s="33" t="s">
        <v>47</v>
      </c>
      <c r="G6" s="33" t="s">
        <v>48</v>
      </c>
      <c r="H6" s="33" t="s">
        <v>49</v>
      </c>
      <c r="I6" s="33" t="s">
        <v>15</v>
      </c>
    </row>
    <row r="7" spans="1:9" outlineLevel="1">
      <c r="A7" s="22"/>
      <c r="B7" t="s">
        <v>16</v>
      </c>
      <c r="C7" t="s">
        <v>17</v>
      </c>
      <c r="D7" t="s">
        <v>18</v>
      </c>
      <c r="E7">
        <v>7375</v>
      </c>
      <c r="F7" s="48" t="s">
        <v>437</v>
      </c>
      <c r="G7" t="str">
        <f>_xlfn.CONCAT(Table8[[#This Row],[Company ]], Table8[[#This Row],[Client name]])</f>
        <v>40010Absolut</v>
      </c>
      <c r="H7" t="s">
        <v>50</v>
      </c>
      <c r="I7">
        <f>INDEX(Table8[[ Actuals ]],MATCH(Table8[[#This Row],[Data]],Table8[Combine],0))</f>
        <v>5737.7028</v>
      </c>
    </row>
    <row r="8" spans="1:9" outlineLevel="1">
      <c r="A8" s="22"/>
      <c r="B8" t="s">
        <v>16</v>
      </c>
      <c r="C8" t="s">
        <v>20</v>
      </c>
      <c r="D8" t="s">
        <v>18</v>
      </c>
      <c r="E8">
        <v>245.833333333333</v>
      </c>
      <c r="G8" t="str">
        <f>_xlfn.CONCAT(Table8[[#This Row],[Company ]], Table8[[#This Row],[Client name]])</f>
        <v>40011Absolut</v>
      </c>
      <c r="H8" t="s">
        <v>51</v>
      </c>
      <c r="I8">
        <f>INDEX(Table8[[ Actuals ]],MATCH(Table8[[#This Row],[Data]],Table8[Combine],0))</f>
        <v>8894.25</v>
      </c>
    </row>
    <row r="9" spans="1:9" outlineLevel="1">
      <c r="A9" s="22"/>
      <c r="B9" t="s">
        <v>16</v>
      </c>
      <c r="C9" t="s">
        <v>17</v>
      </c>
      <c r="D9" t="s">
        <v>22</v>
      </c>
      <c r="E9">
        <v>222.45359999999999</v>
      </c>
      <c r="G9" t="str">
        <f>_xlfn.CONCAT(Table8[[#This Row],[Company ]], Table8[[#This Row],[Client name]])</f>
        <v>40010Ad  Hoc/One  offs</v>
      </c>
      <c r="H9" t="s">
        <v>52</v>
      </c>
      <c r="I9">
        <f>INDEX(Table8[[ Actuals ]],MATCH(Table8[[#This Row],[Data]],Table8[Combine],0))</f>
        <v>0</v>
      </c>
    </row>
    <row r="10" spans="1:9" outlineLevel="1">
      <c r="A10" s="22"/>
      <c r="B10" t="s">
        <v>16</v>
      </c>
      <c r="C10" t="s">
        <v>24</v>
      </c>
      <c r="D10" t="s">
        <v>22</v>
      </c>
      <c r="E10">
        <v>0</v>
      </c>
      <c r="G10" t="str">
        <f>_xlfn.CONCAT(Table8[[#This Row],[Company ]], Table8[[#This Row],[Client name]])</f>
        <v>40027Ad  Hoc/One  offs</v>
      </c>
      <c r="H10" t="s">
        <v>53</v>
      </c>
      <c r="I10">
        <f>INDEX(Table8[[ Actuals ]],MATCH(Table8[[#This Row],[Data]],Table8[Combine],0))</f>
        <v>295</v>
      </c>
    </row>
    <row r="11" spans="1:9" outlineLevel="1">
      <c r="A11" s="22"/>
      <c r="B11" t="s">
        <v>16</v>
      </c>
      <c r="C11" t="s">
        <v>17</v>
      </c>
      <c r="D11" t="s">
        <v>26</v>
      </c>
      <c r="E11">
        <v>3933.3333333333298</v>
      </c>
      <c r="G11" t="str">
        <f>_xlfn.CONCAT(Table8[[#This Row],[Company ]], Table8[[#This Row],[Client name]])</f>
        <v>40010Advent  Insurance</v>
      </c>
      <c r="H11" t="s">
        <v>54</v>
      </c>
      <c r="I11">
        <f>INDEX(Table8[[ Actuals ]],MATCH(Table8[[#This Row],[Data]],Table8[Combine],0))</f>
        <v>295</v>
      </c>
    </row>
    <row r="12" spans="1:9" outlineLevel="1">
      <c r="A12" s="22"/>
      <c r="B12" t="s">
        <v>16</v>
      </c>
      <c r="C12" t="s">
        <v>20</v>
      </c>
      <c r="D12" t="s">
        <v>28</v>
      </c>
      <c r="E12">
        <v>245.833333333333</v>
      </c>
      <c r="G12" t="str">
        <f>_xlfn.CONCAT(Table8[[#This Row],[Company ]], Table8[[#This Row],[Client name]])</f>
        <v>40011Advent  International</v>
      </c>
      <c r="H12" t="s">
        <v>55</v>
      </c>
      <c r="I12">
        <f>INDEX(Table8[[ Actuals ]],MATCH(Table8[[#This Row],[Data]],Table8[Combine],0))</f>
        <v>295</v>
      </c>
    </row>
    <row r="13" spans="1:9" outlineLevel="1">
      <c r="A13" s="22"/>
      <c r="B13" t="s">
        <v>16</v>
      </c>
      <c r="C13" t="s">
        <v>24</v>
      </c>
      <c r="D13" t="s">
        <v>29</v>
      </c>
      <c r="E13">
        <v>8894.25</v>
      </c>
      <c r="G13" t="str">
        <f>_xlfn.CONCAT(Table8[[#This Row],[Company ]], Table8[[#This Row],[Client name]])</f>
        <v>40027Amariz  Cell</v>
      </c>
      <c r="H13" t="s">
        <v>419</v>
      </c>
      <c r="I13">
        <f>INDEX(Table8[[ Actuals ]],MATCH(Table8[[#This Row],[Data]],Table8[Combine],0))</f>
        <v>295</v>
      </c>
    </row>
    <row r="14" spans="1:9" outlineLevel="1">
      <c r="A14" s="22"/>
      <c r="B14" t="s">
        <v>16</v>
      </c>
      <c r="C14" t="s">
        <v>17</v>
      </c>
      <c r="D14" t="s">
        <v>30</v>
      </c>
      <c r="E14">
        <v>5900</v>
      </c>
      <c r="G14" t="str">
        <f>_xlfn.CONCAT(Table8[[#This Row],[Company ]], Table8[[#This Row],[Client name]])</f>
        <v>40010Autorama</v>
      </c>
      <c r="H14" t="s">
        <v>56</v>
      </c>
      <c r="I14">
        <f>INDEX(Table8[[ Actuals ]],MATCH(Table8[[#This Row],[Data]],Table8[Combine],0))</f>
        <v>245.833333333333</v>
      </c>
    </row>
    <row r="15" spans="1:9" outlineLevel="1">
      <c r="A15" s="22"/>
      <c r="B15" t="s">
        <v>16</v>
      </c>
      <c r="C15" t="s">
        <v>20</v>
      </c>
      <c r="D15" t="s">
        <v>30</v>
      </c>
      <c r="E15">
        <v>295</v>
      </c>
      <c r="G15" t="str">
        <f>_xlfn.CONCAT(Table8[[#This Row],[Company ]], Table8[[#This Row],[Client name]])</f>
        <v>40011Autorama</v>
      </c>
      <c r="H15" t="s">
        <v>57</v>
      </c>
      <c r="I15">
        <f>INDEX(Table8[[ Actuals ]],MATCH(Table8[[#This Row],[Data]],Table8[Combine],0))</f>
        <v>245.833333333333</v>
      </c>
    </row>
    <row r="16" spans="1:9" outlineLevel="1">
      <c r="A16" s="22"/>
      <c r="B16" t="s">
        <v>16</v>
      </c>
      <c r="C16" t="s">
        <v>17</v>
      </c>
      <c r="D16" t="s">
        <v>32</v>
      </c>
      <c r="E16">
        <v>3638.3333333333298</v>
      </c>
      <c r="G16" t="str">
        <f>_xlfn.CONCAT(Table8[[#This Row],[Company ]], Table8[[#This Row],[Client name]])</f>
        <v>40010Freedom</v>
      </c>
      <c r="H16" t="s">
        <v>58</v>
      </c>
      <c r="I16">
        <f>INDEX(Table8[[ Actuals ]],MATCH(Table8[[#This Row],[Data]],Table8[Combine],0))</f>
        <v>3933.3333333333298</v>
      </c>
    </row>
    <row r="17" spans="1:9" outlineLevel="1">
      <c r="A17" s="22"/>
      <c r="B17" t="s">
        <v>16</v>
      </c>
      <c r="C17" t="s">
        <v>20</v>
      </c>
      <c r="D17" t="s">
        <v>33</v>
      </c>
      <c r="E17">
        <v>295</v>
      </c>
      <c r="G17" t="str">
        <f>_xlfn.CONCAT(Table8[[#This Row],[Company ]], Table8[[#This Row],[Client name]])</f>
        <v>40011Freedom  Health</v>
      </c>
      <c r="H17" t="s">
        <v>59</v>
      </c>
      <c r="I17">
        <f>INDEX(Table8[[ Actuals ]],MATCH(Table8[[#This Row],[Data]],Table8[Combine],0))</f>
        <v>5408.3333333333303</v>
      </c>
    </row>
    <row r="18" spans="1:9" outlineLevel="1">
      <c r="A18" s="22"/>
      <c r="B18" t="s">
        <v>16</v>
      </c>
      <c r="C18" t="s">
        <v>24</v>
      </c>
      <c r="D18" t="s">
        <v>34</v>
      </c>
      <c r="E18">
        <v>5737.7028</v>
      </c>
      <c r="G18" t="str">
        <f>_xlfn.CONCAT(Table8[[#This Row],[Company ]], Table8[[#This Row],[Client name]])</f>
        <v>40027LEBRON</v>
      </c>
      <c r="H18" t="s">
        <v>60</v>
      </c>
      <c r="I18">
        <f>INDEX(Table8[[ Actuals ]],MATCH(Table8[[#This Row],[Data]],Table8[Combine],0))</f>
        <v>5826.2263999999996</v>
      </c>
    </row>
    <row r="19" spans="1:9" outlineLevel="1">
      <c r="A19" s="22"/>
      <c r="B19" t="s">
        <v>16</v>
      </c>
      <c r="C19" t="s">
        <v>17</v>
      </c>
      <c r="D19" t="s">
        <v>35</v>
      </c>
      <c r="E19">
        <v>5826.2263999999996</v>
      </c>
      <c r="G19" t="str">
        <f>_xlfn.CONCAT(Table8[[#This Row],[Company ]], Table8[[#This Row],[Client name]])</f>
        <v>40010Perfect  Home</v>
      </c>
      <c r="H19" t="s">
        <v>61</v>
      </c>
      <c r="I19">
        <f>INDEX(Table8[[ Actuals ]],MATCH(Table8[[#This Row],[Data]],Table8[Combine],0))</f>
        <v>3638.3333333333298</v>
      </c>
    </row>
    <row r="20" spans="1:9" outlineLevel="1">
      <c r="A20" s="22"/>
      <c r="B20" t="s">
        <v>16</v>
      </c>
      <c r="C20" t="s">
        <v>17</v>
      </c>
      <c r="D20" t="s">
        <v>36</v>
      </c>
      <c r="E20">
        <v>5408.3333333333303</v>
      </c>
      <c r="G20" t="str">
        <f>_xlfn.CONCAT(Table8[[#This Row],[Company ]], Table8[[#This Row],[Client name]])</f>
        <v>40010UIB</v>
      </c>
      <c r="H20" t="s">
        <v>62</v>
      </c>
      <c r="I20">
        <f>INDEX(Table8[[ Actuals ]],MATCH(Table8[[#This Row],[Data]],Table8[Combine],0))</f>
        <v>5900</v>
      </c>
    </row>
    <row r="21" spans="1:9" outlineLevel="1">
      <c r="A21" s="22"/>
      <c r="B21" t="s">
        <v>16</v>
      </c>
      <c r="C21" t="s">
        <v>20</v>
      </c>
      <c r="D21" t="s">
        <v>37</v>
      </c>
      <c r="E21">
        <v>295</v>
      </c>
      <c r="G21" t="str">
        <f>_xlfn.CONCAT(Table8[[#This Row],[Company ]], Table8[[#This Row],[Client name]])</f>
        <v>40011UIB  Holdings</v>
      </c>
      <c r="H21" t="s">
        <v>63</v>
      </c>
      <c r="I21">
        <f>INDEX(Table8[[ Actuals ]],MATCH(Table8[[#This Row],[Data]],Table8[Combine],0))</f>
        <v>3933.3333333333298</v>
      </c>
    </row>
    <row r="22" spans="1:9" outlineLevel="1">
      <c r="A22" s="22"/>
      <c r="B22" t="s">
        <v>16</v>
      </c>
      <c r="C22" t="s">
        <v>20</v>
      </c>
      <c r="D22" t="s">
        <v>38</v>
      </c>
      <c r="E22">
        <v>295</v>
      </c>
      <c r="G22" t="str">
        <f>_xlfn.CONCAT(Table8[[#This Row],[Company ]], Table8[[#This Row],[Client name]])</f>
        <v>40011Unlimited  Care</v>
      </c>
      <c r="H22" t="s">
        <v>64</v>
      </c>
      <c r="I22">
        <f>INDEX(Table8[[ Actuals ]],MATCH(Table8[[#This Row],[Data]],Table8[Combine],0))</f>
        <v>222.45359999999999</v>
      </c>
    </row>
    <row r="23" spans="1:9" outlineLevel="1">
      <c r="A23" s="22"/>
      <c r="B23" t="s">
        <v>16</v>
      </c>
      <c r="C23" t="s">
        <v>17</v>
      </c>
      <c r="D23" t="s">
        <v>39</v>
      </c>
      <c r="E23">
        <v>3933.3333333333298</v>
      </c>
      <c r="G23" t="str">
        <f>_xlfn.CONCAT(Table8[[#This Row],[Company ]], Table8[[#This Row],[Client name]])</f>
        <v>40010Unlimted  Care</v>
      </c>
      <c r="H23" t="s">
        <v>65</v>
      </c>
      <c r="I23">
        <f>INDEX(Table8[[ Actuals ]],MATCH(Table8[[#This Row],[Data]],Table8[Combine],0))</f>
        <v>7375</v>
      </c>
    </row>
    <row r="24" spans="1:9" outlineLevel="1">
      <c r="A24" s="22"/>
    </row>
    <row r="25" spans="1:9">
      <c r="A25" s="22"/>
      <c r="B25" s="27" t="s">
        <v>66</v>
      </c>
      <c r="G25" s="27" t="s">
        <v>420</v>
      </c>
    </row>
    <row r="26" spans="1:9">
      <c r="A26" s="22"/>
      <c r="B26" s="48" t="s">
        <v>439</v>
      </c>
      <c r="G26" s="48" t="s">
        <v>442</v>
      </c>
    </row>
    <row r="27" spans="1:9">
      <c r="A27" s="22"/>
      <c r="C27" s="25"/>
    </row>
    <row r="28" spans="1:9">
      <c r="A28" s="22"/>
      <c r="B28" s="28"/>
      <c r="C28" s="25"/>
    </row>
    <row r="29" spans="1:9">
      <c r="A29" s="22"/>
    </row>
    <row r="30" spans="1:9">
      <c r="A30" s="22"/>
      <c r="E30" s="26"/>
    </row>
    <row r="31" spans="1:9">
      <c r="A31" s="22"/>
      <c r="B31" s="43" t="s">
        <v>67</v>
      </c>
      <c r="C31" s="43"/>
      <c r="D31" s="43"/>
      <c r="E31" s="43"/>
      <c r="G31" s="27" t="s">
        <v>421</v>
      </c>
    </row>
    <row r="32" spans="1:9">
      <c r="A32" s="48" t="s">
        <v>446</v>
      </c>
      <c r="B32" s="55" t="s">
        <v>13</v>
      </c>
      <c r="C32" s="61" t="s">
        <v>46</v>
      </c>
      <c r="G32" s="48" t="s">
        <v>445</v>
      </c>
    </row>
    <row r="33" spans="1:8">
      <c r="A33" s="22"/>
      <c r="B33" s="62" t="s">
        <v>17</v>
      </c>
      <c r="C33" s="63">
        <v>7375</v>
      </c>
    </row>
    <row r="34" spans="1:8">
      <c r="A34" s="22"/>
      <c r="B34" s="62" t="s">
        <v>20</v>
      </c>
      <c r="C34" s="63">
        <v>245.833333333333</v>
      </c>
    </row>
    <row r="35" spans="1:8">
      <c r="A35" s="22"/>
      <c r="B35" s="62" t="s">
        <v>17</v>
      </c>
      <c r="C35" s="63">
        <v>222.45359999999999</v>
      </c>
    </row>
    <row r="36" spans="1:8">
      <c r="A36" s="22"/>
      <c r="B36" s="62" t="s">
        <v>24</v>
      </c>
      <c r="C36" s="63">
        <v>0</v>
      </c>
    </row>
    <row r="37" spans="1:8">
      <c r="A37" s="22"/>
      <c r="B37" s="62" t="s">
        <v>17</v>
      </c>
      <c r="C37" s="63">
        <v>3933.3333333333298</v>
      </c>
    </row>
    <row r="38" spans="1:8">
      <c r="A38" s="22"/>
      <c r="B38" s="62" t="s">
        <v>20</v>
      </c>
      <c r="C38" s="63">
        <v>245.833333333333</v>
      </c>
    </row>
    <row r="39" spans="1:8">
      <c r="A39" s="22"/>
      <c r="B39" s="62" t="s">
        <v>24</v>
      </c>
      <c r="C39" s="63">
        <v>8894.25</v>
      </c>
      <c r="G39" s="71" t="s">
        <v>443</v>
      </c>
      <c r="H39" t="s">
        <v>438</v>
      </c>
    </row>
    <row r="40" spans="1:8">
      <c r="A40" s="22"/>
      <c r="B40" s="62" t="s">
        <v>17</v>
      </c>
      <c r="C40" s="63">
        <v>5900</v>
      </c>
      <c r="G40" s="72" t="s">
        <v>17</v>
      </c>
      <c r="H40" s="47">
        <v>36237.013333333314</v>
      </c>
    </row>
    <row r="41" spans="1:8">
      <c r="A41" s="22"/>
      <c r="B41" s="62" t="s">
        <v>20</v>
      </c>
      <c r="C41" s="63">
        <v>295</v>
      </c>
      <c r="G41" s="72" t="s">
        <v>20</v>
      </c>
      <c r="H41" s="47">
        <v>1671.6666666666661</v>
      </c>
    </row>
    <row r="42" spans="1:8">
      <c r="A42" s="22"/>
      <c r="B42" s="62" t="s">
        <v>17</v>
      </c>
      <c r="C42" s="63">
        <v>3638.3333333333298</v>
      </c>
      <c r="G42" s="72" t="s">
        <v>24</v>
      </c>
      <c r="H42" s="47">
        <v>14631.952799999999</v>
      </c>
    </row>
    <row r="43" spans="1:8">
      <c r="A43" s="22"/>
      <c r="B43" s="62" t="s">
        <v>20</v>
      </c>
      <c r="C43" s="63">
        <v>295</v>
      </c>
      <c r="G43" s="72" t="s">
        <v>444</v>
      </c>
      <c r="H43" s="47">
        <v>52540.632799999978</v>
      </c>
    </row>
    <row r="44" spans="1:8">
      <c r="A44" s="22"/>
      <c r="B44" s="62" t="s">
        <v>24</v>
      </c>
      <c r="C44" s="63">
        <v>5737.7028</v>
      </c>
    </row>
    <row r="45" spans="1:8">
      <c r="A45" s="22"/>
      <c r="B45" s="62" t="s">
        <v>17</v>
      </c>
      <c r="C45" s="63">
        <v>5826.2263999999996</v>
      </c>
    </row>
    <row r="46" spans="1:8">
      <c r="A46" s="22"/>
      <c r="B46" s="62" t="s">
        <v>17</v>
      </c>
      <c r="C46" s="63">
        <v>5408.3333333333303</v>
      </c>
    </row>
    <row r="47" spans="1:8" ht="14.65" thickBot="1">
      <c r="A47" s="23"/>
      <c r="B47" s="62" t="s">
        <v>20</v>
      </c>
      <c r="C47" s="63">
        <v>295</v>
      </c>
      <c r="D47" s="24"/>
      <c r="E47" s="24"/>
      <c r="F47" s="24"/>
    </row>
    <row r="48" spans="1:8">
      <c r="B48" s="62" t="s">
        <v>20</v>
      </c>
      <c r="C48" s="63">
        <v>295</v>
      </c>
    </row>
    <row r="49" spans="2:3">
      <c r="B49" s="64" t="s">
        <v>17</v>
      </c>
      <c r="C49" s="65">
        <v>3933.3333333333298</v>
      </c>
    </row>
  </sheetData>
  <mergeCells count="3">
    <mergeCell ref="B1:D1"/>
    <mergeCell ref="B2:D2"/>
    <mergeCell ref="B31:E31"/>
  </mergeCells>
  <conditionalFormatting sqref="D7">
    <cfRule type="duplicateValues" dxfId="48" priority="2"/>
  </conditionalFormatting>
  <conditionalFormatting sqref="D6:D23">
    <cfRule type="duplicateValues" dxfId="47" priority="1"/>
  </conditionalFormatting>
  <pageMargins left="0.7" right="0.7" top="0.75" bottom="0.75" header="0.3" footer="0.3"/>
  <pageSetup orientation="portrait" horizontalDpi="90" verticalDpi="90" r:id="rId2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69AE-F2FD-4FBA-8C5E-7D6FFDDBDF79}">
  <sheetPr codeName="Sheet2"/>
  <dimension ref="A1:H36"/>
  <sheetViews>
    <sheetView workbookViewId="0"/>
  </sheetViews>
  <sheetFormatPr defaultRowHeight="14.25"/>
  <cols>
    <col min="1" max="1" width="6.33203125" bestFit="1" customWidth="1"/>
    <col min="2" max="2" width="8.3984375" bestFit="1" customWidth="1"/>
    <col min="3" max="4" width="17.59765625" bestFit="1" customWidth="1"/>
    <col min="5" max="5" width="18.86328125" bestFit="1" customWidth="1"/>
    <col min="6" max="7" width="22.6640625" bestFit="1" customWidth="1"/>
    <col min="8" max="8" width="11.73046875" bestFit="1" customWidth="1"/>
  </cols>
  <sheetData>
    <row r="1" spans="1:8">
      <c r="A1" s="55" t="s">
        <v>12</v>
      </c>
      <c r="B1" s="56" t="s">
        <v>13</v>
      </c>
      <c r="C1" s="57" t="s">
        <v>14</v>
      </c>
      <c r="D1" s="58" t="s">
        <v>46</v>
      </c>
      <c r="E1" s="59" t="s">
        <v>47</v>
      </c>
      <c r="F1" s="59" t="s">
        <v>48</v>
      </c>
      <c r="G1" s="59" t="s">
        <v>49</v>
      </c>
      <c r="H1" s="60" t="s">
        <v>15</v>
      </c>
    </row>
    <row r="2" spans="1:8">
      <c r="A2" s="50" t="s">
        <v>16</v>
      </c>
      <c r="B2" s="49" t="s">
        <v>17</v>
      </c>
      <c r="C2" s="49" t="s">
        <v>18</v>
      </c>
      <c r="D2" s="49">
        <v>7375</v>
      </c>
      <c r="E2" s="49" t="s">
        <v>18</v>
      </c>
      <c r="F2" s="49" t="str">
        <f>_xlfn.CONCAT(Table88[[#This Row],[Company ]], Table88[[#This Row],[Client name]])</f>
        <v>40010Absolut</v>
      </c>
      <c r="G2" s="49" t="s">
        <v>50</v>
      </c>
      <c r="H2" s="51">
        <f>INDEX(Table88[[ Actuals ]],MATCH(Table88[[#This Row],[Data]],Table88[Combine],0))</f>
        <v>5737.7028</v>
      </c>
    </row>
    <row r="3" spans="1:8">
      <c r="A3" s="50" t="s">
        <v>16</v>
      </c>
      <c r="B3" s="49" t="s">
        <v>20</v>
      </c>
      <c r="C3" s="49" t="s">
        <v>18</v>
      </c>
      <c r="D3" s="49">
        <v>245.833333333333</v>
      </c>
      <c r="E3" s="49" t="s">
        <v>18</v>
      </c>
      <c r="F3" s="49" t="str">
        <f>_xlfn.CONCAT(Table88[[#This Row],[Company ]], Table88[[#This Row],[Client name]])</f>
        <v>40011Absolut</v>
      </c>
      <c r="G3" s="49" t="s">
        <v>51</v>
      </c>
      <c r="H3" s="51">
        <f>INDEX(Table88[[ Actuals ]],MATCH(Table88[[#This Row],[Data]],Table88[Combine],0))</f>
        <v>8894.25</v>
      </c>
    </row>
    <row r="4" spans="1:8">
      <c r="A4" s="50" t="s">
        <v>16</v>
      </c>
      <c r="B4" s="49" t="s">
        <v>17</v>
      </c>
      <c r="C4" s="49" t="s">
        <v>22</v>
      </c>
      <c r="D4" s="49">
        <v>222.45359999999999</v>
      </c>
      <c r="E4" s="49" t="s">
        <v>22</v>
      </c>
      <c r="F4" s="49" t="str">
        <f>_xlfn.CONCAT(Table88[[#This Row],[Company ]], Table88[[#This Row],[Client name]])</f>
        <v>40010Ad  Hoc/One  offs</v>
      </c>
      <c r="G4" s="49" t="s">
        <v>52</v>
      </c>
      <c r="H4" s="51">
        <f>INDEX(Table88[[ Actuals ]],MATCH(Table88[[#This Row],[Data]],Table88[Combine],0))</f>
        <v>0</v>
      </c>
    </row>
    <row r="5" spans="1:8">
      <c r="A5" s="50" t="s">
        <v>16</v>
      </c>
      <c r="B5" s="49" t="s">
        <v>24</v>
      </c>
      <c r="C5" s="49" t="s">
        <v>22</v>
      </c>
      <c r="D5" s="49">
        <v>0</v>
      </c>
      <c r="E5" s="49" t="s">
        <v>22</v>
      </c>
      <c r="F5" s="49" t="str">
        <f>_xlfn.CONCAT(Table88[[#This Row],[Company ]], Table88[[#This Row],[Client name]])</f>
        <v>40027Ad  Hoc/One  offs</v>
      </c>
      <c r="G5" s="49" t="s">
        <v>53</v>
      </c>
      <c r="H5" s="51">
        <f>INDEX(Table88[[ Actuals ]],MATCH(Table88[[#This Row],[Data]],Table88[Combine],0))</f>
        <v>295</v>
      </c>
    </row>
    <row r="6" spans="1:8">
      <c r="A6" s="50" t="s">
        <v>16</v>
      </c>
      <c r="B6" s="49" t="s">
        <v>17</v>
      </c>
      <c r="C6" s="49" t="s">
        <v>26</v>
      </c>
      <c r="D6" s="49">
        <v>3933.3333333333298</v>
      </c>
      <c r="E6" s="49" t="s">
        <v>26</v>
      </c>
      <c r="F6" s="49" t="str">
        <f>_xlfn.CONCAT(Table88[[#This Row],[Company ]], Table88[[#This Row],[Client name]])</f>
        <v>40010Advent  Insurance</v>
      </c>
      <c r="G6" s="49" t="s">
        <v>54</v>
      </c>
      <c r="H6" s="51">
        <f>INDEX(Table88[[ Actuals ]],MATCH(Table88[[#This Row],[Data]],Table88[Combine],0))</f>
        <v>295</v>
      </c>
    </row>
    <row r="7" spans="1:8">
      <c r="A7" s="50" t="s">
        <v>16</v>
      </c>
      <c r="B7" s="49" t="s">
        <v>20</v>
      </c>
      <c r="C7" s="49" t="s">
        <v>28</v>
      </c>
      <c r="D7" s="49">
        <v>245.833333333333</v>
      </c>
      <c r="E7" s="49" t="s">
        <v>28</v>
      </c>
      <c r="F7" s="49" t="str">
        <f>_xlfn.CONCAT(Table88[[#This Row],[Company ]], Table88[[#This Row],[Client name]])</f>
        <v>40011Advent  International</v>
      </c>
      <c r="G7" s="49" t="s">
        <v>55</v>
      </c>
      <c r="H7" s="51">
        <f>INDEX(Table88[[ Actuals ]],MATCH(Table88[[#This Row],[Data]],Table88[Combine],0))</f>
        <v>295</v>
      </c>
    </row>
    <row r="8" spans="1:8">
      <c r="A8" s="50" t="s">
        <v>16</v>
      </c>
      <c r="B8" s="49" t="s">
        <v>24</v>
      </c>
      <c r="C8" s="49" t="s">
        <v>29</v>
      </c>
      <c r="D8" s="49">
        <v>8894.25</v>
      </c>
      <c r="E8" s="49" t="s">
        <v>29</v>
      </c>
      <c r="F8" s="49" t="str">
        <f>_xlfn.CONCAT(Table88[[#This Row],[Company ]], Table88[[#This Row],[Client name]])</f>
        <v>40027Amariz  Cell</v>
      </c>
      <c r="G8" s="49" t="s">
        <v>419</v>
      </c>
      <c r="H8" s="51">
        <f>INDEX(Table88[[ Actuals ]],MATCH(Table88[[#This Row],[Data]],Table88[Combine],0))</f>
        <v>295</v>
      </c>
    </row>
    <row r="9" spans="1:8">
      <c r="A9" s="50" t="s">
        <v>16</v>
      </c>
      <c r="B9" s="49" t="s">
        <v>17</v>
      </c>
      <c r="C9" s="49" t="s">
        <v>30</v>
      </c>
      <c r="D9" s="49">
        <v>5900</v>
      </c>
      <c r="E9" s="49" t="s">
        <v>30</v>
      </c>
      <c r="F9" s="49" t="str">
        <f>_xlfn.CONCAT(Table88[[#This Row],[Company ]], Table88[[#This Row],[Client name]])</f>
        <v>40010Autorama</v>
      </c>
      <c r="G9" s="49" t="s">
        <v>56</v>
      </c>
      <c r="H9" s="51">
        <f>INDEX(Table88[[ Actuals ]],MATCH(Table88[[#This Row],[Data]],Table88[Combine],0))</f>
        <v>245.833333333333</v>
      </c>
    </row>
    <row r="10" spans="1:8">
      <c r="A10" s="50" t="s">
        <v>16</v>
      </c>
      <c r="B10" s="49" t="s">
        <v>20</v>
      </c>
      <c r="C10" s="49" t="s">
        <v>30</v>
      </c>
      <c r="D10" s="49">
        <v>295</v>
      </c>
      <c r="E10" s="49" t="s">
        <v>30</v>
      </c>
      <c r="F10" s="49" t="str">
        <f>_xlfn.CONCAT(Table88[[#This Row],[Company ]], Table88[[#This Row],[Client name]])</f>
        <v>40011Autorama</v>
      </c>
      <c r="G10" s="49" t="s">
        <v>57</v>
      </c>
      <c r="H10" s="51">
        <f>INDEX(Table88[[ Actuals ]],MATCH(Table88[[#This Row],[Data]],Table88[Combine],0))</f>
        <v>245.833333333333</v>
      </c>
    </row>
    <row r="11" spans="1:8">
      <c r="A11" s="50" t="s">
        <v>16</v>
      </c>
      <c r="B11" s="49" t="s">
        <v>17</v>
      </c>
      <c r="C11" s="49" t="s">
        <v>32</v>
      </c>
      <c r="D11" s="49">
        <v>3638.3333333333298</v>
      </c>
      <c r="E11" s="49" t="s">
        <v>32</v>
      </c>
      <c r="F11" s="49" t="str">
        <f>_xlfn.CONCAT(Table88[[#This Row],[Company ]], Table88[[#This Row],[Client name]])</f>
        <v>40010Freedom</v>
      </c>
      <c r="G11" s="49" t="s">
        <v>58</v>
      </c>
      <c r="H11" s="51">
        <f>INDEX(Table88[[ Actuals ]],MATCH(Table88[[#This Row],[Data]],Table88[Combine],0))</f>
        <v>3933.3333333333298</v>
      </c>
    </row>
    <row r="12" spans="1:8">
      <c r="A12" s="50" t="s">
        <v>16</v>
      </c>
      <c r="B12" s="49" t="s">
        <v>20</v>
      </c>
      <c r="C12" s="49" t="s">
        <v>33</v>
      </c>
      <c r="D12" s="49">
        <v>295</v>
      </c>
      <c r="E12" s="49" t="s">
        <v>33</v>
      </c>
      <c r="F12" s="49" t="str">
        <f>_xlfn.CONCAT(Table88[[#This Row],[Company ]], Table88[[#This Row],[Client name]])</f>
        <v>40011Freedom  Health</v>
      </c>
      <c r="G12" s="49" t="s">
        <v>59</v>
      </c>
      <c r="H12" s="51">
        <f>INDEX(Table88[[ Actuals ]],MATCH(Table88[[#This Row],[Data]],Table88[Combine],0))</f>
        <v>5408.3333333333303</v>
      </c>
    </row>
    <row r="13" spans="1:8">
      <c r="A13" s="50" t="s">
        <v>16</v>
      </c>
      <c r="B13" s="49" t="s">
        <v>24</v>
      </c>
      <c r="C13" s="49" t="s">
        <v>34</v>
      </c>
      <c r="D13" s="49">
        <v>5737.7028</v>
      </c>
      <c r="E13" s="49" t="s">
        <v>34</v>
      </c>
      <c r="F13" s="49" t="str">
        <f>_xlfn.CONCAT(Table88[[#This Row],[Company ]], Table88[[#This Row],[Client name]])</f>
        <v>40027LEBRON</v>
      </c>
      <c r="G13" s="49" t="s">
        <v>60</v>
      </c>
      <c r="H13" s="51">
        <f>INDEX(Table88[[ Actuals ]],MATCH(Table88[[#This Row],[Data]],Table88[Combine],0))</f>
        <v>5826.2263999999996</v>
      </c>
    </row>
    <row r="14" spans="1:8">
      <c r="A14" s="50" t="s">
        <v>16</v>
      </c>
      <c r="B14" s="49" t="s">
        <v>17</v>
      </c>
      <c r="C14" s="49" t="s">
        <v>35</v>
      </c>
      <c r="D14" s="49">
        <v>5826.2263999999996</v>
      </c>
      <c r="E14" s="49" t="s">
        <v>35</v>
      </c>
      <c r="F14" s="49" t="str">
        <f>_xlfn.CONCAT(Table88[[#This Row],[Company ]], Table88[[#This Row],[Client name]])</f>
        <v>40010Perfect  Home</v>
      </c>
      <c r="G14" s="49" t="s">
        <v>61</v>
      </c>
      <c r="H14" s="51">
        <f>INDEX(Table88[[ Actuals ]],MATCH(Table88[[#This Row],[Data]],Table88[Combine],0))</f>
        <v>3638.3333333333298</v>
      </c>
    </row>
    <row r="15" spans="1:8">
      <c r="A15" s="50" t="s">
        <v>16</v>
      </c>
      <c r="B15" s="49" t="s">
        <v>17</v>
      </c>
      <c r="C15" s="49" t="s">
        <v>36</v>
      </c>
      <c r="D15" s="49">
        <v>5408.3333333333303</v>
      </c>
      <c r="E15" s="49" t="s">
        <v>36</v>
      </c>
      <c r="F15" s="49" t="str">
        <f>_xlfn.CONCAT(Table88[[#This Row],[Company ]], Table88[[#This Row],[Client name]])</f>
        <v>40010UIB</v>
      </c>
      <c r="G15" s="49" t="s">
        <v>62</v>
      </c>
      <c r="H15" s="51">
        <f>INDEX(Table88[[ Actuals ]],MATCH(Table88[[#This Row],[Data]],Table88[Combine],0))</f>
        <v>5900</v>
      </c>
    </row>
    <row r="16" spans="1:8">
      <c r="A16" s="50" t="s">
        <v>16</v>
      </c>
      <c r="B16" s="49" t="s">
        <v>20</v>
      </c>
      <c r="C16" s="49" t="s">
        <v>37</v>
      </c>
      <c r="D16" s="49">
        <v>295</v>
      </c>
      <c r="E16" s="49" t="s">
        <v>37</v>
      </c>
      <c r="F16" s="49" t="str">
        <f>_xlfn.CONCAT(Table88[[#This Row],[Company ]], Table88[[#This Row],[Client name]])</f>
        <v>40011UIB  Holdings</v>
      </c>
      <c r="G16" s="49" t="s">
        <v>63</v>
      </c>
      <c r="H16" s="51">
        <f>INDEX(Table88[[ Actuals ]],MATCH(Table88[[#This Row],[Data]],Table88[Combine],0))</f>
        <v>3933.3333333333298</v>
      </c>
    </row>
    <row r="17" spans="1:8">
      <c r="A17" s="50" t="s">
        <v>16</v>
      </c>
      <c r="B17" s="49" t="s">
        <v>20</v>
      </c>
      <c r="C17" s="49" t="s">
        <v>38</v>
      </c>
      <c r="D17" s="49">
        <v>295</v>
      </c>
      <c r="E17" s="49" t="s">
        <v>38</v>
      </c>
      <c r="F17" s="49" t="str">
        <f>_xlfn.CONCAT(Table88[[#This Row],[Company ]], Table88[[#This Row],[Client name]])</f>
        <v>40011Unlimited  Care</v>
      </c>
      <c r="G17" s="49" t="s">
        <v>64</v>
      </c>
      <c r="H17" s="51">
        <f>INDEX(Table88[[ Actuals ]],MATCH(Table88[[#This Row],[Data]],Table88[Combine],0))</f>
        <v>222.45359999999999</v>
      </c>
    </row>
    <row r="18" spans="1:8">
      <c r="A18" s="52" t="s">
        <v>16</v>
      </c>
      <c r="B18" s="53" t="s">
        <v>17</v>
      </c>
      <c r="C18" s="53" t="s">
        <v>39</v>
      </c>
      <c r="D18" s="53">
        <v>3933.3333333333298</v>
      </c>
      <c r="E18" s="53" t="s">
        <v>39</v>
      </c>
      <c r="F18" s="53" t="str">
        <f>_xlfn.CONCAT(Table88[[#This Row],[Company ]], Table88[[#This Row],[Client name]])</f>
        <v>40010Unlimted  Care</v>
      </c>
      <c r="G18" s="53" t="s">
        <v>65</v>
      </c>
      <c r="H18" s="54">
        <f>INDEX(Table88[[ Actuals ]],MATCH(Table88[[#This Row],[Data]],Table88[Combine],0))</f>
        <v>7375</v>
      </c>
    </row>
    <row r="22" spans="1:8" ht="28.5">
      <c r="C22" s="66" t="s">
        <v>440</v>
      </c>
      <c r="D22" s="55" t="s">
        <v>14</v>
      </c>
      <c r="E22" s="67" t="s">
        <v>441</v>
      </c>
    </row>
    <row r="23" spans="1:8">
      <c r="D23" s="68" t="s">
        <v>18</v>
      </c>
      <c r="E23" s="51">
        <f>AVERAGEIF(Table88[[#All],[Client name]],$D23,Table88[[#All],[ Actuals ]])</f>
        <v>3810.4166666666665</v>
      </c>
    </row>
    <row r="24" spans="1:8">
      <c r="D24" s="68" t="s">
        <v>22</v>
      </c>
      <c r="E24" s="51">
        <f>AVERAGEIF(Table88[[#All],[Client name]],$D24,Table88[[#All],[ Actuals ]])</f>
        <v>111.2268</v>
      </c>
    </row>
    <row r="25" spans="1:8">
      <c r="D25" s="69" t="s">
        <v>26</v>
      </c>
      <c r="E25" s="51">
        <f>AVERAGEIF(Table88[[#All],[Client name]],$D25,Table88[[#All],[ Actuals ]])</f>
        <v>3933.3333333333298</v>
      </c>
    </row>
    <row r="26" spans="1:8">
      <c r="D26" s="69" t="s">
        <v>28</v>
      </c>
      <c r="E26" s="51">
        <f>AVERAGEIF(Table88[[#All],[Client name]],$D26,Table88[[#All],[ Actuals ]])</f>
        <v>245.833333333333</v>
      </c>
    </row>
    <row r="27" spans="1:8">
      <c r="D27" s="69" t="s">
        <v>29</v>
      </c>
      <c r="E27" s="51">
        <f>AVERAGEIF(Table88[[#All],[Client name]],$D27,Table88[[#All],[ Actuals ]])</f>
        <v>8894.25</v>
      </c>
    </row>
    <row r="28" spans="1:8">
      <c r="D28" s="69" t="s">
        <v>30</v>
      </c>
      <c r="E28" s="51">
        <f>AVERAGEIF(Table88[[#All],[Client name]],$D28,Table88[[#All],[ Actuals ]])</f>
        <v>3097.5</v>
      </c>
    </row>
    <row r="29" spans="1:8">
      <c r="D29" s="69" t="s">
        <v>32</v>
      </c>
      <c r="E29" s="51">
        <f>AVERAGEIF(Table88[[#All],[Client name]],$D29,Table88[[#All],[ Actuals ]])</f>
        <v>3638.3333333333298</v>
      </c>
    </row>
    <row r="30" spans="1:8">
      <c r="D30" s="69" t="s">
        <v>33</v>
      </c>
      <c r="E30" s="51">
        <f>AVERAGEIF(Table88[[#All],[Client name]],$D30,Table88[[#All],[ Actuals ]])</f>
        <v>295</v>
      </c>
    </row>
    <row r="31" spans="1:8">
      <c r="D31" s="69" t="s">
        <v>34</v>
      </c>
      <c r="E31" s="51">
        <f>AVERAGEIF(Table88[[#All],[Client name]],$D31,Table88[[#All],[ Actuals ]])</f>
        <v>5737.7028</v>
      </c>
    </row>
    <row r="32" spans="1:8">
      <c r="D32" s="69" t="s">
        <v>35</v>
      </c>
      <c r="E32" s="51">
        <f>AVERAGEIF(Table88[[#All],[Client name]],$D32,Table88[[#All],[ Actuals ]])</f>
        <v>5826.2263999999996</v>
      </c>
    </row>
    <row r="33" spans="4:5">
      <c r="D33" s="69" t="s">
        <v>36</v>
      </c>
      <c r="E33" s="51">
        <f>AVERAGEIF(Table88[[#All],[Client name]],$D33,Table88[[#All],[ Actuals ]])</f>
        <v>5408.3333333333303</v>
      </c>
    </row>
    <row r="34" spans="4:5">
      <c r="D34" s="69" t="s">
        <v>37</v>
      </c>
      <c r="E34" s="51">
        <f>AVERAGEIF(Table88[[#All],[Client name]],$D34,Table88[[#All],[ Actuals ]])</f>
        <v>295</v>
      </c>
    </row>
    <row r="35" spans="4:5">
      <c r="D35" s="69" t="s">
        <v>38</v>
      </c>
      <c r="E35" s="51">
        <f>AVERAGEIF(Table88[[#All],[Client name]],$D35,Table88[[#All],[ Actuals ]])</f>
        <v>295</v>
      </c>
    </row>
    <row r="36" spans="4:5">
      <c r="D36" s="70" t="s">
        <v>39</v>
      </c>
      <c r="E36" s="54">
        <f>AVERAGEIF(Table88[[#All],[Client name]],$D36,Table88[[#All],[ Actuals ]])</f>
        <v>3933.3333333333298</v>
      </c>
    </row>
  </sheetData>
  <conditionalFormatting sqref="C2">
    <cfRule type="duplicateValues" dxfId="9" priority="11"/>
  </conditionalFormatting>
  <conditionalFormatting sqref="C1:C18">
    <cfRule type="duplicateValues" dxfId="8" priority="10"/>
  </conditionalFormatting>
  <conditionalFormatting sqref="E2">
    <cfRule type="duplicateValues" dxfId="7" priority="9"/>
  </conditionalFormatting>
  <conditionalFormatting sqref="E2:E18">
    <cfRule type="duplicateValues" dxfId="6" priority="8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5"/>
  <sheetViews>
    <sheetView showGridLines="0" zoomScale="85" zoomScaleNormal="85" workbookViewId="0">
      <selection activeCell="C23" sqref="C23"/>
    </sheetView>
  </sheetViews>
  <sheetFormatPr defaultColWidth="9" defaultRowHeight="14.25"/>
  <cols>
    <col min="1" max="1" width="19.1328125" customWidth="1"/>
    <col min="2" max="2" width="4.1328125" customWidth="1"/>
    <col min="3" max="3" width="95.46484375" customWidth="1"/>
    <col min="8" max="8" width="15.33203125" customWidth="1"/>
    <col min="10" max="10" width="15.33203125" customWidth="1"/>
  </cols>
  <sheetData>
    <row r="1" spans="1:6" ht="14.65" thickBot="1">
      <c r="A1" s="13" t="s">
        <v>425</v>
      </c>
      <c r="B1" s="21"/>
      <c r="C1" s="21"/>
    </row>
    <row r="2" spans="1:6">
      <c r="A2" s="22"/>
    </row>
    <row r="3" spans="1:6">
      <c r="A3" s="22"/>
      <c r="C3" s="27" t="s">
        <v>11</v>
      </c>
    </row>
    <row r="4" spans="1:6" ht="17.45" customHeight="1">
      <c r="A4" s="22"/>
    </row>
    <row r="5" spans="1:6">
      <c r="A5" s="36"/>
      <c r="B5" s="35" t="s">
        <v>19</v>
      </c>
      <c r="C5" s="34" t="s">
        <v>427</v>
      </c>
      <c r="F5" s="66" t="s">
        <v>447</v>
      </c>
    </row>
    <row r="6" spans="1:6">
      <c r="A6" s="36"/>
      <c r="B6" s="35"/>
      <c r="C6" s="28"/>
    </row>
    <row r="7" spans="1:6">
      <c r="A7" s="36"/>
      <c r="B7" s="35" t="s">
        <v>21</v>
      </c>
      <c r="C7" s="34" t="s">
        <v>428</v>
      </c>
    </row>
    <row r="8" spans="1:6">
      <c r="A8" s="36"/>
      <c r="B8" s="35"/>
      <c r="C8" s="28"/>
    </row>
    <row r="9" spans="1:6">
      <c r="A9" s="36"/>
      <c r="B9" s="35" t="s">
        <v>23</v>
      </c>
      <c r="C9" s="34" t="s">
        <v>429</v>
      </c>
    </row>
    <row r="10" spans="1:6">
      <c r="A10" s="36"/>
      <c r="B10" s="35"/>
      <c r="C10" s="28"/>
    </row>
    <row r="11" spans="1:6">
      <c r="A11" s="36"/>
      <c r="B11" s="35" t="s">
        <v>25</v>
      </c>
      <c r="C11" s="34" t="s">
        <v>430</v>
      </c>
    </row>
    <row r="12" spans="1:6">
      <c r="A12" s="36"/>
      <c r="B12" s="35"/>
      <c r="C12" s="28"/>
    </row>
    <row r="13" spans="1:6">
      <c r="A13" s="36"/>
      <c r="B13" s="35" t="s">
        <v>27</v>
      </c>
      <c r="C13" s="34" t="s">
        <v>431</v>
      </c>
    </row>
    <row r="14" spans="1:6">
      <c r="A14" s="36"/>
      <c r="B14" s="35"/>
      <c r="C14" s="28"/>
    </row>
    <row r="15" spans="1:6">
      <c r="A15" s="36"/>
      <c r="B15" s="35" t="s">
        <v>31</v>
      </c>
      <c r="C15" s="34" t="s">
        <v>436</v>
      </c>
    </row>
    <row r="16" spans="1:6">
      <c r="A16" s="35"/>
      <c r="B16" s="35"/>
      <c r="C16" s="28"/>
    </row>
    <row r="17" spans="1:3">
      <c r="A17" s="35"/>
      <c r="B17" s="35" t="s">
        <v>426</v>
      </c>
      <c r="C17" s="34" t="s">
        <v>432</v>
      </c>
    </row>
    <row r="18" spans="1:3">
      <c r="A18" s="36"/>
      <c r="B18" s="35"/>
      <c r="C18" s="28"/>
    </row>
    <row r="19" spans="1:3">
      <c r="A19" s="36"/>
      <c r="B19" s="35" t="s">
        <v>422</v>
      </c>
      <c r="C19" s="34" t="s">
        <v>433</v>
      </c>
    </row>
    <row r="20" spans="1:3">
      <c r="A20" s="36"/>
      <c r="B20" s="35"/>
      <c r="C20" s="28"/>
    </row>
    <row r="21" spans="1:3">
      <c r="A21" s="36"/>
      <c r="B21" s="35" t="s">
        <v>423</v>
      </c>
      <c r="C21" s="28" t="s">
        <v>434</v>
      </c>
    </row>
    <row r="22" spans="1:3">
      <c r="A22" s="36"/>
      <c r="B22" s="35"/>
      <c r="C22" s="28"/>
    </row>
    <row r="23" spans="1:3">
      <c r="A23" s="36"/>
      <c r="B23" s="35" t="s">
        <v>424</v>
      </c>
      <c r="C23" s="28" t="s">
        <v>435</v>
      </c>
    </row>
    <row r="24" spans="1:3">
      <c r="A24" s="22"/>
      <c r="B24" s="28"/>
      <c r="C24" s="28"/>
    </row>
    <row r="25" spans="1:3">
      <c r="A25" s="22"/>
      <c r="B25" s="28"/>
      <c r="C25" s="28"/>
    </row>
  </sheetData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K20"/>
  <sheetViews>
    <sheetView showGridLines="0" zoomScale="85" zoomScaleNormal="85" workbookViewId="0">
      <pane ySplit="14" topLeftCell="A28" activePane="bottomLeft" state="frozen"/>
      <selection pane="bottomLeft" activeCell="C5" sqref="C5"/>
    </sheetView>
  </sheetViews>
  <sheetFormatPr defaultColWidth="9" defaultRowHeight="14.25"/>
  <cols>
    <col min="3" max="3" width="19.6640625" customWidth="1"/>
    <col min="4" max="4" width="18.6640625" customWidth="1"/>
    <col min="5" max="5" width="20.33203125" customWidth="1"/>
    <col min="6" max="6" width="39.53125" customWidth="1"/>
    <col min="7" max="7" width="43.46484375" customWidth="1"/>
    <col min="8" max="8" width="19" customWidth="1"/>
    <col min="9" max="9" width="34.46484375" hidden="1" customWidth="1"/>
    <col min="10" max="10" width="26.46484375" customWidth="1"/>
    <col min="11" max="11" width="27.86328125" customWidth="1"/>
    <col min="13" max="13" width="20.33203125" customWidth="1"/>
    <col min="18" max="18" width="15.33203125" customWidth="1"/>
    <col min="20" max="20" width="15.33203125" customWidth="1"/>
  </cols>
  <sheetData>
    <row r="2" spans="3:11" ht="21">
      <c r="C2" s="18" t="s">
        <v>418</v>
      </c>
      <c r="D2" s="15"/>
      <c r="E2" s="15"/>
      <c r="F2" s="15"/>
      <c r="G2" s="15"/>
      <c r="H2" s="15"/>
      <c r="I2" s="15"/>
      <c r="J2" s="17"/>
      <c r="K2" s="17"/>
    </row>
    <row r="3" spans="3:11">
      <c r="C3" s="15" t="s">
        <v>0</v>
      </c>
      <c r="D3" s="15"/>
      <c r="E3" s="15"/>
      <c r="F3" s="15"/>
      <c r="G3" s="15"/>
      <c r="H3" s="15"/>
      <c r="I3" s="15"/>
      <c r="J3" s="17"/>
      <c r="K3" s="17"/>
    </row>
    <row r="4" spans="3:11">
      <c r="C4" s="44" t="s">
        <v>1</v>
      </c>
      <c r="D4" s="44"/>
      <c r="E4" s="44"/>
      <c r="F4" s="44"/>
      <c r="G4" s="44"/>
      <c r="H4" s="44"/>
      <c r="I4" s="15"/>
      <c r="J4" s="17"/>
      <c r="K4" s="17"/>
    </row>
    <row r="5" spans="3:11">
      <c r="C5" s="15" t="s">
        <v>2</v>
      </c>
      <c r="D5" s="15"/>
      <c r="E5" s="15"/>
      <c r="F5" s="15"/>
      <c r="G5" s="15"/>
      <c r="H5" s="15"/>
      <c r="I5" s="15"/>
      <c r="J5" s="17"/>
      <c r="K5" s="17"/>
    </row>
    <row r="6" spans="3:11">
      <c r="C6" s="15" t="s">
        <v>3</v>
      </c>
      <c r="D6" s="15"/>
      <c r="E6" s="15"/>
      <c r="F6" s="15"/>
      <c r="G6" s="15"/>
      <c r="H6" s="15"/>
      <c r="I6" s="15"/>
      <c r="J6" s="17"/>
      <c r="K6" s="17"/>
    </row>
    <row r="7" spans="3:11">
      <c r="C7" s="15" t="s">
        <v>4</v>
      </c>
      <c r="D7" s="15"/>
      <c r="E7" s="15"/>
      <c r="F7" s="15"/>
      <c r="G7" s="15"/>
      <c r="H7" s="15"/>
      <c r="I7" s="15"/>
      <c r="J7" s="17"/>
      <c r="K7" s="17"/>
    </row>
    <row r="8" spans="3:11">
      <c r="C8" s="15" t="s">
        <v>5</v>
      </c>
      <c r="D8" s="15"/>
      <c r="E8" s="15"/>
      <c r="F8" s="15"/>
      <c r="G8" s="15"/>
      <c r="H8" s="15"/>
      <c r="I8" s="15"/>
      <c r="J8" s="17"/>
      <c r="K8" s="17"/>
    </row>
    <row r="9" spans="3:11">
      <c r="C9" s="15" t="s">
        <v>6</v>
      </c>
      <c r="D9" s="15"/>
      <c r="E9" s="15"/>
      <c r="F9" s="15"/>
      <c r="G9" s="15"/>
      <c r="H9" s="15"/>
      <c r="I9" s="15"/>
      <c r="J9" s="17"/>
      <c r="K9" s="17"/>
    </row>
    <row r="10" spans="3:11" ht="33.75" customHeight="1">
      <c r="C10" s="44" t="s">
        <v>7</v>
      </c>
      <c r="D10" s="44"/>
      <c r="E10" s="44"/>
      <c r="F10" s="44"/>
      <c r="G10" s="44"/>
      <c r="H10" s="44"/>
      <c r="I10" s="44"/>
      <c r="J10" s="17"/>
      <c r="K10" s="17"/>
    </row>
    <row r="11" spans="3:11">
      <c r="C11" s="15" t="s">
        <v>8</v>
      </c>
      <c r="D11" s="15"/>
      <c r="E11" s="15"/>
      <c r="F11" s="15"/>
      <c r="G11" s="15"/>
      <c r="H11" s="15"/>
      <c r="I11" s="15"/>
      <c r="J11" s="17"/>
      <c r="K11" s="17"/>
    </row>
    <row r="12" spans="3:11">
      <c r="C12" s="15" t="s">
        <v>9</v>
      </c>
      <c r="D12" s="15"/>
      <c r="E12" s="15"/>
      <c r="F12" s="15"/>
      <c r="G12" s="15"/>
      <c r="H12" s="15"/>
      <c r="I12" s="15"/>
      <c r="J12" s="17"/>
      <c r="K12" s="17"/>
    </row>
    <row r="13" spans="3:11">
      <c r="C13" s="15" t="s">
        <v>10</v>
      </c>
      <c r="D13" s="15"/>
      <c r="E13" s="15"/>
      <c r="F13" s="15"/>
      <c r="G13" s="15"/>
      <c r="H13" s="15"/>
      <c r="I13" s="15"/>
      <c r="J13" s="17"/>
      <c r="K13" s="17"/>
    </row>
    <row r="14" spans="3:11">
      <c r="C14" s="14"/>
      <c r="D14" s="14"/>
      <c r="E14" s="14"/>
      <c r="F14" s="14"/>
      <c r="G14" s="14"/>
      <c r="H14" s="14"/>
      <c r="I14" s="14"/>
      <c r="J14" s="14"/>
      <c r="K14" s="14"/>
    </row>
    <row r="15" spans="3:11" ht="28.5" customHeight="1">
      <c r="C15" s="45"/>
      <c r="D15" s="45"/>
      <c r="E15" s="45"/>
      <c r="F15" s="45"/>
      <c r="G15" s="14"/>
      <c r="H15" s="14"/>
      <c r="I15" s="14"/>
      <c r="J15" s="14"/>
      <c r="K15" s="14"/>
    </row>
    <row r="16" spans="3:11">
      <c r="E16" s="16"/>
    </row>
    <row r="17" spans="2:2">
      <c r="B17" s="16"/>
    </row>
    <row r="18" spans="2:2">
      <c r="B18" s="16"/>
    </row>
    <row r="19" spans="2:2">
      <c r="B19" s="16"/>
    </row>
    <row r="20" spans="2:2">
      <c r="B20" s="16"/>
    </row>
  </sheetData>
  <mergeCells count="3">
    <mergeCell ref="C4:H4"/>
    <mergeCell ref="C10:I10"/>
    <mergeCell ref="C15:F15"/>
  </mergeCells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Q181"/>
  <sheetViews>
    <sheetView tabSelected="1" workbookViewId="0"/>
  </sheetViews>
  <sheetFormatPr defaultColWidth="9" defaultRowHeight="14.25"/>
  <cols>
    <col min="1" max="1" width="11.6640625" bestFit="1" customWidth="1"/>
    <col min="2" max="2" width="17.46484375" bestFit="1" customWidth="1"/>
    <col min="3" max="3" width="39.53125" bestFit="1" customWidth="1"/>
    <col min="4" max="4" width="37.1328125" customWidth="1"/>
    <col min="5" max="5" width="39.6640625" bestFit="1" customWidth="1"/>
    <col min="6" max="6" width="32.46484375" bestFit="1" customWidth="1"/>
    <col min="7" max="7" width="23.19921875" bestFit="1" customWidth="1"/>
    <col min="8" max="8" width="16.33203125" bestFit="1" customWidth="1"/>
    <col min="10" max="10" width="13.53125" bestFit="1" customWidth="1"/>
    <col min="11" max="11" width="21.796875" bestFit="1" customWidth="1"/>
    <col min="15" max="15" width="116.19921875" bestFit="1" customWidth="1"/>
    <col min="16" max="16" width="9.1328125" bestFit="1" customWidth="1"/>
    <col min="17" max="17" width="15.33203125" bestFit="1" customWidth="1"/>
  </cols>
  <sheetData>
    <row r="1" spans="1:17" ht="15.75">
      <c r="A1" s="2" t="s">
        <v>68</v>
      </c>
      <c r="B1" s="3" t="s">
        <v>69</v>
      </c>
      <c r="C1" s="3" t="s">
        <v>70</v>
      </c>
      <c r="D1" s="3" t="s">
        <v>71</v>
      </c>
      <c r="E1" s="3" t="s">
        <v>72</v>
      </c>
      <c r="F1" s="3" t="s">
        <v>73</v>
      </c>
      <c r="G1" s="3" t="s">
        <v>74</v>
      </c>
      <c r="H1" s="4" t="s">
        <v>75</v>
      </c>
      <c r="J1" s="8" t="s">
        <v>69</v>
      </c>
      <c r="K1" t="s">
        <v>76</v>
      </c>
      <c r="O1" t="s">
        <v>71</v>
      </c>
      <c r="P1" t="s">
        <v>77</v>
      </c>
      <c r="Q1" t="s">
        <v>78</v>
      </c>
    </row>
    <row r="2" spans="1:17" ht="15.75">
      <c r="A2" s="5" t="s">
        <v>79</v>
      </c>
      <c r="B2" s="6" t="s">
        <v>80</v>
      </c>
      <c r="C2" s="6" t="s">
        <v>81</v>
      </c>
      <c r="D2" s="6" t="s">
        <v>82</v>
      </c>
      <c r="E2" s="6" t="s">
        <v>83</v>
      </c>
      <c r="F2" s="6" t="s">
        <v>84</v>
      </c>
      <c r="G2" s="6" t="s">
        <v>85</v>
      </c>
      <c r="H2" s="7">
        <v>20000</v>
      </c>
      <c r="J2" s="5" t="s">
        <v>80</v>
      </c>
      <c r="K2" t="s">
        <v>86</v>
      </c>
      <c r="O2" s="6" t="s">
        <v>82</v>
      </c>
      <c r="P2" t="s">
        <v>87</v>
      </c>
      <c r="Q2" t="s">
        <v>86</v>
      </c>
    </row>
    <row r="3" spans="1:17" ht="15.75">
      <c r="A3" s="5" t="s">
        <v>88</v>
      </c>
      <c r="B3" s="6" t="s">
        <v>89</v>
      </c>
      <c r="C3" s="6" t="s">
        <v>81</v>
      </c>
      <c r="D3" s="6" t="s">
        <v>90</v>
      </c>
      <c r="E3" s="6" t="s">
        <v>91</v>
      </c>
      <c r="F3" s="6" t="s">
        <v>92</v>
      </c>
      <c r="G3" s="6" t="s">
        <v>93</v>
      </c>
      <c r="H3" s="7">
        <v>10000</v>
      </c>
      <c r="J3" s="5" t="s">
        <v>89</v>
      </c>
      <c r="K3" t="s">
        <v>94</v>
      </c>
      <c r="O3" s="6" t="s">
        <v>90</v>
      </c>
      <c r="P3" t="s">
        <v>95</v>
      </c>
      <c r="Q3" t="s">
        <v>94</v>
      </c>
    </row>
    <row r="4" spans="1:17" ht="15.75">
      <c r="A4" s="5" t="s">
        <v>96</v>
      </c>
      <c r="B4" s="6" t="s">
        <v>89</v>
      </c>
      <c r="C4" s="6" t="s">
        <v>97</v>
      </c>
      <c r="D4" s="6" t="s">
        <v>98</v>
      </c>
      <c r="E4" s="6" t="s">
        <v>99</v>
      </c>
      <c r="F4" s="6" t="s">
        <v>100</v>
      </c>
      <c r="G4" s="6" t="s">
        <v>101</v>
      </c>
      <c r="H4" s="7">
        <v>10000</v>
      </c>
      <c r="J4" s="5" t="s">
        <v>102</v>
      </c>
      <c r="K4" t="s">
        <v>103</v>
      </c>
      <c r="O4" s="6" t="s">
        <v>98</v>
      </c>
      <c r="P4" t="s">
        <v>104</v>
      </c>
      <c r="Q4" t="s">
        <v>94</v>
      </c>
    </row>
    <row r="5" spans="1:17" ht="15.75">
      <c r="A5" s="5" t="s">
        <v>105</v>
      </c>
      <c r="B5" s="6" t="s">
        <v>89</v>
      </c>
      <c r="C5" s="6" t="s">
        <v>81</v>
      </c>
      <c r="D5" s="6" t="s">
        <v>106</v>
      </c>
      <c r="E5" s="6" t="s">
        <v>107</v>
      </c>
      <c r="F5" s="6" t="s">
        <v>108</v>
      </c>
      <c r="G5" s="6" t="s">
        <v>109</v>
      </c>
      <c r="H5" s="7">
        <v>8000</v>
      </c>
      <c r="J5" s="5" t="s">
        <v>110</v>
      </c>
      <c r="K5" t="s">
        <v>86</v>
      </c>
      <c r="O5" s="6" t="s">
        <v>106</v>
      </c>
      <c r="P5" t="s">
        <v>111</v>
      </c>
      <c r="Q5" t="s">
        <v>94</v>
      </c>
    </row>
    <row r="6" spans="1:17" ht="15.75">
      <c r="A6" s="5" t="s">
        <v>112</v>
      </c>
      <c r="B6" s="6" t="s">
        <v>89</v>
      </c>
      <c r="C6" s="6" t="s">
        <v>97</v>
      </c>
      <c r="D6" s="6" t="s">
        <v>113</v>
      </c>
      <c r="E6" s="6" t="s">
        <v>114</v>
      </c>
      <c r="F6" s="6" t="s">
        <v>92</v>
      </c>
      <c r="G6" s="6" t="s">
        <v>115</v>
      </c>
      <c r="H6" s="7">
        <v>25000</v>
      </c>
      <c r="J6" s="5" t="s">
        <v>116</v>
      </c>
      <c r="K6" t="s">
        <v>94</v>
      </c>
      <c r="O6" s="6" t="s">
        <v>113</v>
      </c>
      <c r="P6" t="s">
        <v>117</v>
      </c>
      <c r="Q6" t="s">
        <v>94</v>
      </c>
    </row>
    <row r="7" spans="1:17" ht="15.75">
      <c r="A7" s="5" t="s">
        <v>118</v>
      </c>
      <c r="B7" s="6" t="s">
        <v>89</v>
      </c>
      <c r="C7" s="6" t="s">
        <v>81</v>
      </c>
      <c r="D7" s="6" t="s">
        <v>119</v>
      </c>
      <c r="E7" s="6" t="s">
        <v>120</v>
      </c>
      <c r="F7" s="6" t="s">
        <v>121</v>
      </c>
      <c r="G7" s="6" t="s">
        <v>122</v>
      </c>
      <c r="H7" s="7">
        <v>5000</v>
      </c>
      <c r="O7" s="6" t="s">
        <v>119</v>
      </c>
      <c r="P7" t="s">
        <v>123</v>
      </c>
      <c r="Q7" t="s">
        <v>94</v>
      </c>
    </row>
    <row r="8" spans="1:17" ht="15.75">
      <c r="A8" s="5" t="s">
        <v>124</v>
      </c>
      <c r="B8" s="6" t="s">
        <v>89</v>
      </c>
      <c r="C8" s="6" t="s">
        <v>125</v>
      </c>
      <c r="D8" s="6" t="s">
        <v>126</v>
      </c>
      <c r="E8" s="6" t="s">
        <v>127</v>
      </c>
      <c r="F8" s="6" t="s">
        <v>84</v>
      </c>
      <c r="G8" s="6" t="s">
        <v>128</v>
      </c>
      <c r="H8" s="7">
        <v>5000</v>
      </c>
      <c r="O8" s="6" t="s">
        <v>126</v>
      </c>
      <c r="P8" t="s">
        <v>129</v>
      </c>
      <c r="Q8" t="s">
        <v>94</v>
      </c>
    </row>
    <row r="9" spans="1:17" ht="15.75">
      <c r="A9" s="5" t="s">
        <v>130</v>
      </c>
      <c r="B9" s="6" t="s">
        <v>89</v>
      </c>
      <c r="C9" s="6" t="s">
        <v>97</v>
      </c>
      <c r="D9" s="6" t="s">
        <v>131</v>
      </c>
      <c r="E9" s="6" t="s">
        <v>91</v>
      </c>
      <c r="F9" s="6" t="s">
        <v>121</v>
      </c>
      <c r="G9" s="6" t="s">
        <v>132</v>
      </c>
      <c r="H9" s="7">
        <v>5000</v>
      </c>
      <c r="O9" s="6" t="s">
        <v>131</v>
      </c>
      <c r="P9" t="s">
        <v>133</v>
      </c>
      <c r="Q9" t="s">
        <v>94</v>
      </c>
    </row>
    <row r="10" spans="1:17" ht="15.75">
      <c r="A10" s="5" t="s">
        <v>134</v>
      </c>
      <c r="B10" s="6" t="s">
        <v>89</v>
      </c>
      <c r="C10" s="6" t="s">
        <v>81</v>
      </c>
      <c r="D10" s="6" t="s">
        <v>135</v>
      </c>
      <c r="E10" s="6" t="s">
        <v>107</v>
      </c>
      <c r="F10" s="6" t="s">
        <v>136</v>
      </c>
      <c r="G10" s="6" t="s">
        <v>137</v>
      </c>
      <c r="H10" s="7">
        <v>5000</v>
      </c>
      <c r="O10" s="6" t="s">
        <v>135</v>
      </c>
      <c r="P10" t="s">
        <v>138</v>
      </c>
      <c r="Q10" t="s">
        <v>94</v>
      </c>
    </row>
    <row r="11" spans="1:17" ht="15.75">
      <c r="A11" s="5" t="s">
        <v>139</v>
      </c>
      <c r="B11" s="6" t="s">
        <v>89</v>
      </c>
      <c r="C11" s="6" t="s">
        <v>97</v>
      </c>
      <c r="D11" s="6" t="s">
        <v>140</v>
      </c>
      <c r="E11" s="6" t="s">
        <v>141</v>
      </c>
      <c r="F11" s="6" t="s">
        <v>121</v>
      </c>
      <c r="G11" s="6" t="s">
        <v>142</v>
      </c>
      <c r="H11" s="7">
        <v>4000</v>
      </c>
      <c r="O11" s="6" t="s">
        <v>140</v>
      </c>
      <c r="P11" t="s">
        <v>143</v>
      </c>
      <c r="Q11" t="s">
        <v>94</v>
      </c>
    </row>
    <row r="12" spans="1:17" ht="15.75">
      <c r="A12" s="5" t="s">
        <v>144</v>
      </c>
      <c r="B12" s="6" t="s">
        <v>89</v>
      </c>
      <c r="C12" s="6" t="s">
        <v>81</v>
      </c>
      <c r="D12" s="6" t="s">
        <v>145</v>
      </c>
      <c r="E12" s="6" t="s">
        <v>146</v>
      </c>
      <c r="F12" s="6" t="s">
        <v>100</v>
      </c>
      <c r="G12" s="6" t="s">
        <v>147</v>
      </c>
      <c r="H12" s="7">
        <v>20000</v>
      </c>
      <c r="O12" s="6" t="s">
        <v>145</v>
      </c>
      <c r="P12" t="s">
        <v>148</v>
      </c>
      <c r="Q12" t="s">
        <v>94</v>
      </c>
    </row>
    <row r="13" spans="1:17" ht="15.75">
      <c r="A13" s="5" t="s">
        <v>144</v>
      </c>
      <c r="B13" s="6" t="s">
        <v>89</v>
      </c>
      <c r="C13" s="6" t="s">
        <v>81</v>
      </c>
      <c r="D13" s="6" t="s">
        <v>149</v>
      </c>
      <c r="E13" s="6" t="s">
        <v>150</v>
      </c>
      <c r="F13" s="6" t="s">
        <v>100</v>
      </c>
      <c r="G13" s="6" t="s">
        <v>151</v>
      </c>
      <c r="H13" s="7">
        <v>15000</v>
      </c>
      <c r="O13" s="6" t="s">
        <v>149</v>
      </c>
      <c r="P13" t="s">
        <v>152</v>
      </c>
      <c r="Q13" t="s">
        <v>94</v>
      </c>
    </row>
    <row r="14" spans="1:17" ht="15.75">
      <c r="A14" s="5" t="s">
        <v>153</v>
      </c>
      <c r="B14" s="6" t="s">
        <v>102</v>
      </c>
      <c r="C14" s="6" t="s">
        <v>81</v>
      </c>
      <c r="D14" s="6" t="s">
        <v>154</v>
      </c>
      <c r="E14" s="6" t="s">
        <v>155</v>
      </c>
      <c r="F14" s="6" t="s">
        <v>92</v>
      </c>
      <c r="G14" s="6" t="s">
        <v>156</v>
      </c>
      <c r="H14" s="7">
        <v>4980</v>
      </c>
      <c r="O14" s="6" t="s">
        <v>154</v>
      </c>
      <c r="P14" t="s">
        <v>157</v>
      </c>
      <c r="Q14" t="s">
        <v>103</v>
      </c>
    </row>
    <row r="15" spans="1:17" ht="15.75">
      <c r="A15" s="5" t="s">
        <v>158</v>
      </c>
      <c r="B15" s="6" t="s">
        <v>102</v>
      </c>
      <c r="C15" s="6" t="s">
        <v>125</v>
      </c>
      <c r="D15" s="6" t="s">
        <v>159</v>
      </c>
      <c r="E15" s="6" t="s">
        <v>160</v>
      </c>
      <c r="F15" s="6" t="s">
        <v>92</v>
      </c>
      <c r="G15" s="6" t="s">
        <v>161</v>
      </c>
      <c r="H15" s="7">
        <v>495</v>
      </c>
      <c r="O15" s="6" t="s">
        <v>159</v>
      </c>
      <c r="P15" t="s">
        <v>162</v>
      </c>
      <c r="Q15" t="s">
        <v>103</v>
      </c>
    </row>
    <row r="16" spans="1:17" ht="15.75">
      <c r="A16" s="5" t="s">
        <v>112</v>
      </c>
      <c r="B16" s="6" t="s">
        <v>102</v>
      </c>
      <c r="C16" s="6" t="s">
        <v>125</v>
      </c>
      <c r="D16" s="6" t="s">
        <v>163</v>
      </c>
      <c r="E16" s="6" t="s">
        <v>164</v>
      </c>
      <c r="F16" s="6" t="s">
        <v>121</v>
      </c>
      <c r="G16" s="6" t="s">
        <v>112</v>
      </c>
      <c r="H16" s="7">
        <v>4980</v>
      </c>
      <c r="O16" s="6" t="s">
        <v>163</v>
      </c>
      <c r="P16" t="s">
        <v>165</v>
      </c>
      <c r="Q16" t="s">
        <v>103</v>
      </c>
    </row>
    <row r="17" spans="1:17" ht="15.75">
      <c r="A17" s="5" t="s">
        <v>166</v>
      </c>
      <c r="B17" s="6" t="s">
        <v>102</v>
      </c>
      <c r="C17" s="6" t="s">
        <v>97</v>
      </c>
      <c r="D17" s="6" t="s">
        <v>167</v>
      </c>
      <c r="E17" s="6" t="s">
        <v>155</v>
      </c>
      <c r="F17" s="6" t="s">
        <v>121</v>
      </c>
      <c r="G17" s="6" t="s">
        <v>168</v>
      </c>
      <c r="H17" s="7">
        <v>4980</v>
      </c>
      <c r="O17" s="6" t="s">
        <v>167</v>
      </c>
      <c r="P17" t="s">
        <v>169</v>
      </c>
      <c r="Q17" t="s">
        <v>103</v>
      </c>
    </row>
    <row r="18" spans="1:17" ht="15.75">
      <c r="A18" s="5" t="s">
        <v>170</v>
      </c>
      <c r="B18" s="6" t="s">
        <v>102</v>
      </c>
      <c r="C18" s="6" t="s">
        <v>125</v>
      </c>
      <c r="D18" s="6" t="s">
        <v>171</v>
      </c>
      <c r="E18" s="6" t="s">
        <v>172</v>
      </c>
      <c r="F18" s="6" t="s">
        <v>100</v>
      </c>
      <c r="G18" s="6" t="s">
        <v>173</v>
      </c>
      <c r="H18" s="7">
        <v>2985</v>
      </c>
      <c r="O18" s="6" t="s">
        <v>171</v>
      </c>
      <c r="P18" t="s">
        <v>174</v>
      </c>
      <c r="Q18" t="s">
        <v>103</v>
      </c>
    </row>
    <row r="19" spans="1:17" ht="15.75">
      <c r="A19" s="5" t="s">
        <v>170</v>
      </c>
      <c r="B19" s="6" t="s">
        <v>102</v>
      </c>
      <c r="C19" s="6" t="s">
        <v>125</v>
      </c>
      <c r="D19" s="6" t="s">
        <v>175</v>
      </c>
      <c r="E19" s="6" t="s">
        <v>176</v>
      </c>
      <c r="F19" s="6" t="s">
        <v>100</v>
      </c>
      <c r="G19" s="6" t="s">
        <v>173</v>
      </c>
      <c r="H19" s="7">
        <v>6965</v>
      </c>
      <c r="O19" s="6" t="s">
        <v>175</v>
      </c>
      <c r="P19" t="s">
        <v>177</v>
      </c>
      <c r="Q19" t="s">
        <v>103</v>
      </c>
    </row>
    <row r="20" spans="1:17" ht="15.75">
      <c r="A20" s="5" t="s">
        <v>170</v>
      </c>
      <c r="B20" s="6" t="s">
        <v>102</v>
      </c>
      <c r="C20" s="6" t="s">
        <v>97</v>
      </c>
      <c r="D20" s="6" t="s">
        <v>178</v>
      </c>
      <c r="E20" s="6" t="s">
        <v>176</v>
      </c>
      <c r="F20" s="6" t="s">
        <v>92</v>
      </c>
      <c r="G20" s="6" t="s">
        <v>115</v>
      </c>
      <c r="H20" s="7">
        <v>4980</v>
      </c>
      <c r="O20" s="6" t="s">
        <v>178</v>
      </c>
      <c r="P20" t="s">
        <v>179</v>
      </c>
      <c r="Q20" t="s">
        <v>103</v>
      </c>
    </row>
    <row r="21" spans="1:17" ht="15.75">
      <c r="A21" s="5" t="s">
        <v>158</v>
      </c>
      <c r="B21" s="6" t="s">
        <v>102</v>
      </c>
      <c r="C21" s="6" t="s">
        <v>125</v>
      </c>
      <c r="D21" s="6" t="s">
        <v>180</v>
      </c>
      <c r="E21" s="6" t="s">
        <v>155</v>
      </c>
      <c r="F21" s="6" t="s">
        <v>136</v>
      </c>
      <c r="G21" s="6" t="s">
        <v>161</v>
      </c>
      <c r="H21" s="7">
        <v>4980</v>
      </c>
      <c r="O21" s="6" t="s">
        <v>180</v>
      </c>
      <c r="P21" t="s">
        <v>181</v>
      </c>
      <c r="Q21" t="s">
        <v>103</v>
      </c>
    </row>
    <row r="22" spans="1:17" ht="15.75">
      <c r="A22" s="5" t="s">
        <v>158</v>
      </c>
      <c r="B22" s="6" t="s">
        <v>102</v>
      </c>
      <c r="C22" s="6" t="s">
        <v>125</v>
      </c>
      <c r="D22" s="6" t="s">
        <v>182</v>
      </c>
      <c r="E22" s="6" t="s">
        <v>183</v>
      </c>
      <c r="F22" s="6" t="s">
        <v>92</v>
      </c>
      <c r="G22" s="6" t="s">
        <v>184</v>
      </c>
      <c r="H22" s="7">
        <v>9995</v>
      </c>
      <c r="O22" s="6" t="s">
        <v>182</v>
      </c>
      <c r="P22" t="s">
        <v>185</v>
      </c>
      <c r="Q22" t="s">
        <v>103</v>
      </c>
    </row>
    <row r="23" spans="1:17" ht="15.75">
      <c r="A23" s="5" t="s">
        <v>170</v>
      </c>
      <c r="B23" s="6" t="s">
        <v>102</v>
      </c>
      <c r="C23" s="6" t="s">
        <v>125</v>
      </c>
      <c r="D23" s="6" t="s">
        <v>182</v>
      </c>
      <c r="E23" s="6" t="s">
        <v>186</v>
      </c>
      <c r="F23" s="6" t="s">
        <v>92</v>
      </c>
      <c r="G23" s="6" t="s">
        <v>187</v>
      </c>
      <c r="H23" s="7">
        <v>7500</v>
      </c>
      <c r="O23" s="6" t="s">
        <v>188</v>
      </c>
      <c r="P23" t="s">
        <v>189</v>
      </c>
      <c r="Q23" t="s">
        <v>103</v>
      </c>
    </row>
    <row r="24" spans="1:17" ht="15.75">
      <c r="A24" s="5" t="s">
        <v>158</v>
      </c>
      <c r="B24" s="6" t="s">
        <v>102</v>
      </c>
      <c r="C24" s="6" t="s">
        <v>125</v>
      </c>
      <c r="D24" s="6" t="s">
        <v>188</v>
      </c>
      <c r="E24" s="6" t="s">
        <v>190</v>
      </c>
      <c r="F24" s="6" t="s">
        <v>92</v>
      </c>
      <c r="G24" s="6" t="s">
        <v>184</v>
      </c>
      <c r="H24" s="7">
        <v>4980</v>
      </c>
      <c r="O24" s="6" t="s">
        <v>191</v>
      </c>
      <c r="P24" t="s">
        <v>192</v>
      </c>
      <c r="Q24" t="s">
        <v>103</v>
      </c>
    </row>
    <row r="25" spans="1:17" ht="15.75">
      <c r="A25" s="5" t="s">
        <v>158</v>
      </c>
      <c r="B25" s="6" t="s">
        <v>102</v>
      </c>
      <c r="C25" s="6" t="s">
        <v>125</v>
      </c>
      <c r="D25" s="6" t="s">
        <v>191</v>
      </c>
      <c r="E25" s="6" t="s">
        <v>193</v>
      </c>
      <c r="F25" s="6" t="s">
        <v>92</v>
      </c>
      <c r="G25" s="6" t="s">
        <v>184</v>
      </c>
      <c r="H25" s="7">
        <v>3000</v>
      </c>
      <c r="O25" s="6" t="s">
        <v>194</v>
      </c>
      <c r="P25" t="s">
        <v>195</v>
      </c>
      <c r="Q25" t="s">
        <v>103</v>
      </c>
    </row>
    <row r="26" spans="1:17" ht="15.75">
      <c r="A26" s="5" t="s">
        <v>158</v>
      </c>
      <c r="B26" s="6" t="s">
        <v>102</v>
      </c>
      <c r="C26" s="6" t="s">
        <v>125</v>
      </c>
      <c r="D26" s="6" t="s">
        <v>194</v>
      </c>
      <c r="E26" s="6" t="s">
        <v>155</v>
      </c>
      <c r="F26" s="6" t="s">
        <v>92</v>
      </c>
      <c r="G26" s="6" t="s">
        <v>184</v>
      </c>
      <c r="H26" s="7">
        <v>4980</v>
      </c>
      <c r="O26" s="6" t="s">
        <v>196</v>
      </c>
      <c r="P26" t="s">
        <v>197</v>
      </c>
      <c r="Q26" t="s">
        <v>103</v>
      </c>
    </row>
    <row r="27" spans="1:17" ht="15.75">
      <c r="A27" s="5" t="s">
        <v>158</v>
      </c>
      <c r="B27" s="6" t="s">
        <v>102</v>
      </c>
      <c r="C27" s="6" t="s">
        <v>125</v>
      </c>
      <c r="D27" s="6" t="s">
        <v>196</v>
      </c>
      <c r="E27" s="6" t="s">
        <v>155</v>
      </c>
      <c r="F27" s="6" t="s">
        <v>92</v>
      </c>
      <c r="G27" s="6" t="s">
        <v>198</v>
      </c>
      <c r="H27" s="7">
        <v>3750</v>
      </c>
      <c r="O27" s="6" t="s">
        <v>199</v>
      </c>
      <c r="P27" t="s">
        <v>200</v>
      </c>
      <c r="Q27" t="s">
        <v>103</v>
      </c>
    </row>
    <row r="28" spans="1:17" ht="15.75">
      <c r="A28" s="5" t="s">
        <v>153</v>
      </c>
      <c r="B28" s="6" t="s">
        <v>102</v>
      </c>
      <c r="C28" s="6" t="s">
        <v>125</v>
      </c>
      <c r="D28" s="6" t="s">
        <v>199</v>
      </c>
      <c r="E28" s="6" t="s">
        <v>193</v>
      </c>
      <c r="F28" s="6" t="s">
        <v>92</v>
      </c>
      <c r="G28" s="6" t="s">
        <v>201</v>
      </c>
      <c r="H28" s="7">
        <v>2750</v>
      </c>
      <c r="O28" s="6" t="s">
        <v>202</v>
      </c>
      <c r="P28" t="s">
        <v>203</v>
      </c>
      <c r="Q28" t="s">
        <v>103</v>
      </c>
    </row>
    <row r="29" spans="1:17" ht="15.75">
      <c r="A29" s="5" t="s">
        <v>153</v>
      </c>
      <c r="B29" s="6" t="s">
        <v>102</v>
      </c>
      <c r="C29" s="6" t="s">
        <v>97</v>
      </c>
      <c r="D29" s="6" t="s">
        <v>202</v>
      </c>
      <c r="E29" s="6" t="s">
        <v>155</v>
      </c>
      <c r="F29" s="6" t="s">
        <v>204</v>
      </c>
      <c r="G29" s="6" t="s">
        <v>205</v>
      </c>
      <c r="H29" s="7">
        <v>4980</v>
      </c>
      <c r="O29" s="6" t="s">
        <v>206</v>
      </c>
      <c r="P29" t="s">
        <v>207</v>
      </c>
      <c r="Q29" t="s">
        <v>103</v>
      </c>
    </row>
    <row r="30" spans="1:17" ht="15.75">
      <c r="A30" s="5" t="s">
        <v>153</v>
      </c>
      <c r="B30" s="6" t="s">
        <v>102</v>
      </c>
      <c r="C30" s="6" t="s">
        <v>97</v>
      </c>
      <c r="D30" s="6" t="s">
        <v>206</v>
      </c>
      <c r="E30" s="6" t="s">
        <v>155</v>
      </c>
      <c r="F30" s="6" t="s">
        <v>92</v>
      </c>
      <c r="G30" s="6" t="s">
        <v>142</v>
      </c>
      <c r="H30" s="7">
        <v>4980</v>
      </c>
      <c r="O30" s="6" t="s">
        <v>208</v>
      </c>
      <c r="P30" t="s">
        <v>209</v>
      </c>
      <c r="Q30" t="s">
        <v>103</v>
      </c>
    </row>
    <row r="31" spans="1:17" ht="15.75">
      <c r="A31" s="5" t="s">
        <v>153</v>
      </c>
      <c r="B31" s="6" t="s">
        <v>102</v>
      </c>
      <c r="C31" s="6" t="s">
        <v>97</v>
      </c>
      <c r="D31" s="6" t="s">
        <v>208</v>
      </c>
      <c r="E31" s="6" t="s">
        <v>210</v>
      </c>
      <c r="F31" s="6" t="s">
        <v>204</v>
      </c>
      <c r="G31" s="6" t="s">
        <v>115</v>
      </c>
      <c r="H31" s="7">
        <v>6995</v>
      </c>
      <c r="O31" s="6" t="s">
        <v>211</v>
      </c>
      <c r="P31" t="s">
        <v>212</v>
      </c>
      <c r="Q31" t="s">
        <v>103</v>
      </c>
    </row>
    <row r="32" spans="1:17" ht="15.75">
      <c r="A32" s="5" t="s">
        <v>153</v>
      </c>
      <c r="B32" s="6" t="s">
        <v>102</v>
      </c>
      <c r="C32" s="6" t="s">
        <v>97</v>
      </c>
      <c r="D32" s="6" t="s">
        <v>211</v>
      </c>
      <c r="E32" s="6" t="s">
        <v>213</v>
      </c>
      <c r="F32" s="6" t="s">
        <v>214</v>
      </c>
      <c r="G32" s="6" t="s">
        <v>215</v>
      </c>
      <c r="H32" s="7">
        <v>4980</v>
      </c>
      <c r="O32" s="6" t="s">
        <v>216</v>
      </c>
      <c r="P32" t="s">
        <v>217</v>
      </c>
      <c r="Q32" t="s">
        <v>103</v>
      </c>
    </row>
    <row r="33" spans="1:17" ht="15.75">
      <c r="A33" s="5" t="s">
        <v>153</v>
      </c>
      <c r="B33" s="6" t="s">
        <v>102</v>
      </c>
      <c r="C33" s="6" t="s">
        <v>81</v>
      </c>
      <c r="D33" s="6" t="s">
        <v>216</v>
      </c>
      <c r="E33" s="6" t="s">
        <v>155</v>
      </c>
      <c r="F33" s="6" t="s">
        <v>204</v>
      </c>
      <c r="G33" s="6" t="s">
        <v>205</v>
      </c>
      <c r="H33" s="7">
        <v>4980</v>
      </c>
      <c r="O33" s="6" t="s">
        <v>218</v>
      </c>
      <c r="P33" t="s">
        <v>219</v>
      </c>
      <c r="Q33" t="s">
        <v>103</v>
      </c>
    </row>
    <row r="34" spans="1:17" ht="15.75">
      <c r="A34" s="5" t="s">
        <v>166</v>
      </c>
      <c r="B34" s="6" t="s">
        <v>102</v>
      </c>
      <c r="C34" s="6" t="s">
        <v>97</v>
      </c>
      <c r="D34" s="6" t="s">
        <v>218</v>
      </c>
      <c r="E34" s="6" t="s">
        <v>220</v>
      </c>
      <c r="F34" s="6" t="s">
        <v>221</v>
      </c>
      <c r="G34" s="6" t="s">
        <v>222</v>
      </c>
      <c r="H34" s="7">
        <v>20000</v>
      </c>
      <c r="O34" s="6" t="s">
        <v>223</v>
      </c>
      <c r="P34" t="s">
        <v>224</v>
      </c>
      <c r="Q34" t="s">
        <v>103</v>
      </c>
    </row>
    <row r="35" spans="1:17" ht="15.75">
      <c r="A35" s="5" t="s">
        <v>166</v>
      </c>
      <c r="B35" s="6" t="s">
        <v>102</v>
      </c>
      <c r="C35" s="6" t="s">
        <v>125</v>
      </c>
      <c r="D35" s="6" t="s">
        <v>223</v>
      </c>
      <c r="E35" s="6" t="s">
        <v>225</v>
      </c>
      <c r="F35" s="6" t="s">
        <v>92</v>
      </c>
      <c r="G35" s="6" t="s">
        <v>226</v>
      </c>
      <c r="H35" s="7">
        <v>8970</v>
      </c>
      <c r="O35" s="6" t="s">
        <v>227</v>
      </c>
      <c r="P35" t="s">
        <v>228</v>
      </c>
      <c r="Q35" t="s">
        <v>103</v>
      </c>
    </row>
    <row r="36" spans="1:17" ht="15.75">
      <c r="A36" s="5" t="s">
        <v>226</v>
      </c>
      <c r="B36" s="6" t="s">
        <v>102</v>
      </c>
      <c r="C36" s="6" t="s">
        <v>125</v>
      </c>
      <c r="D36" s="6" t="s">
        <v>227</v>
      </c>
      <c r="E36" s="6" t="s">
        <v>155</v>
      </c>
      <c r="F36" s="6" t="s">
        <v>92</v>
      </c>
      <c r="G36" s="6" t="s">
        <v>229</v>
      </c>
      <c r="H36" s="7">
        <v>6250</v>
      </c>
      <c r="O36" s="6" t="s">
        <v>230</v>
      </c>
      <c r="P36" t="s">
        <v>231</v>
      </c>
      <c r="Q36" t="s">
        <v>103</v>
      </c>
    </row>
    <row r="37" spans="1:17" ht="15.75">
      <c r="A37" s="5" t="s">
        <v>226</v>
      </c>
      <c r="B37" s="6" t="s">
        <v>102</v>
      </c>
      <c r="C37" s="6" t="s">
        <v>125</v>
      </c>
      <c r="D37" s="6" t="s">
        <v>230</v>
      </c>
      <c r="E37" s="6" t="s">
        <v>232</v>
      </c>
      <c r="F37" s="6" t="s">
        <v>204</v>
      </c>
      <c r="G37" s="6" t="s">
        <v>233</v>
      </c>
      <c r="H37" s="7">
        <v>11000</v>
      </c>
      <c r="O37" s="6" t="s">
        <v>234</v>
      </c>
      <c r="P37" t="s">
        <v>235</v>
      </c>
      <c r="Q37" t="s">
        <v>103</v>
      </c>
    </row>
    <row r="38" spans="1:17" ht="15.75">
      <c r="A38" s="5" t="s">
        <v>233</v>
      </c>
      <c r="B38" s="6" t="s">
        <v>102</v>
      </c>
      <c r="C38" s="6" t="s">
        <v>125</v>
      </c>
      <c r="D38" s="6" t="s">
        <v>234</v>
      </c>
      <c r="E38" s="6" t="s">
        <v>155</v>
      </c>
      <c r="F38" s="6" t="s">
        <v>204</v>
      </c>
      <c r="G38" s="6" t="s">
        <v>233</v>
      </c>
      <c r="H38" s="7">
        <v>4980</v>
      </c>
      <c r="O38" s="6" t="s">
        <v>236</v>
      </c>
      <c r="P38" t="s">
        <v>237</v>
      </c>
      <c r="Q38" t="s">
        <v>103</v>
      </c>
    </row>
    <row r="39" spans="1:17" ht="15.75">
      <c r="A39" s="5" t="s">
        <v>238</v>
      </c>
      <c r="B39" s="6" t="s">
        <v>102</v>
      </c>
      <c r="C39" s="6" t="s">
        <v>81</v>
      </c>
      <c r="D39" s="6" t="s">
        <v>236</v>
      </c>
      <c r="E39" s="6" t="s">
        <v>239</v>
      </c>
      <c r="F39" s="6" t="s">
        <v>84</v>
      </c>
      <c r="G39" s="6" t="s">
        <v>240</v>
      </c>
      <c r="H39" s="7">
        <v>7000</v>
      </c>
      <c r="O39" s="6" t="s">
        <v>241</v>
      </c>
      <c r="P39" t="s">
        <v>242</v>
      </c>
      <c r="Q39" t="s">
        <v>103</v>
      </c>
    </row>
    <row r="40" spans="1:17" ht="15.75">
      <c r="A40" s="5" t="s">
        <v>170</v>
      </c>
      <c r="B40" s="6" t="s">
        <v>102</v>
      </c>
      <c r="C40" s="6" t="s">
        <v>97</v>
      </c>
      <c r="D40" s="6" t="s">
        <v>241</v>
      </c>
      <c r="E40" s="6" t="s">
        <v>243</v>
      </c>
      <c r="F40" s="6" t="s">
        <v>121</v>
      </c>
      <c r="G40" s="6" t="s">
        <v>244</v>
      </c>
      <c r="H40" s="7">
        <v>4125</v>
      </c>
      <c r="O40" s="6" t="s">
        <v>245</v>
      </c>
      <c r="P40" t="s">
        <v>246</v>
      </c>
      <c r="Q40" t="s">
        <v>103</v>
      </c>
    </row>
    <row r="41" spans="1:17" ht="15.75">
      <c r="A41" s="5" t="s">
        <v>170</v>
      </c>
      <c r="B41" s="6" t="s">
        <v>102</v>
      </c>
      <c r="C41" s="6" t="s">
        <v>97</v>
      </c>
      <c r="D41" s="6" t="s">
        <v>245</v>
      </c>
      <c r="E41" s="6" t="s">
        <v>247</v>
      </c>
      <c r="F41" s="6" t="s">
        <v>204</v>
      </c>
      <c r="G41" s="6" t="s">
        <v>248</v>
      </c>
      <c r="H41" s="7">
        <v>4980</v>
      </c>
      <c r="O41" s="6" t="s">
        <v>249</v>
      </c>
      <c r="P41" t="s">
        <v>250</v>
      </c>
      <c r="Q41" t="s">
        <v>103</v>
      </c>
    </row>
    <row r="42" spans="1:17" ht="15.75">
      <c r="A42" s="5" t="s">
        <v>170</v>
      </c>
      <c r="B42" s="6" t="s">
        <v>102</v>
      </c>
      <c r="C42" s="6" t="s">
        <v>125</v>
      </c>
      <c r="D42" s="6" t="s">
        <v>249</v>
      </c>
      <c r="E42" s="6" t="s">
        <v>251</v>
      </c>
      <c r="F42" s="6" t="s">
        <v>100</v>
      </c>
      <c r="G42" s="6" t="s">
        <v>158</v>
      </c>
      <c r="H42" s="7">
        <v>3985</v>
      </c>
      <c r="O42" s="6" t="s">
        <v>252</v>
      </c>
      <c r="P42" t="s">
        <v>253</v>
      </c>
      <c r="Q42" t="s">
        <v>103</v>
      </c>
    </row>
    <row r="43" spans="1:17" ht="15.75">
      <c r="A43" s="5" t="s">
        <v>170</v>
      </c>
      <c r="B43" s="6" t="s">
        <v>102</v>
      </c>
      <c r="C43" s="6" t="s">
        <v>97</v>
      </c>
      <c r="D43" s="6" t="s">
        <v>252</v>
      </c>
      <c r="E43" s="6" t="s">
        <v>254</v>
      </c>
      <c r="F43" s="6" t="s">
        <v>92</v>
      </c>
      <c r="G43" s="6" t="s">
        <v>173</v>
      </c>
      <c r="H43" s="7">
        <v>1950</v>
      </c>
      <c r="O43" s="6" t="s">
        <v>255</v>
      </c>
      <c r="P43" t="s">
        <v>256</v>
      </c>
      <c r="Q43" t="s">
        <v>103</v>
      </c>
    </row>
    <row r="44" spans="1:17" ht="15.75">
      <c r="A44" s="5" t="s">
        <v>170</v>
      </c>
      <c r="B44" s="6" t="s">
        <v>102</v>
      </c>
      <c r="C44" s="6" t="s">
        <v>97</v>
      </c>
      <c r="D44" s="6" t="s">
        <v>208</v>
      </c>
      <c r="E44" s="6" t="s">
        <v>254</v>
      </c>
      <c r="F44" s="6" t="s">
        <v>204</v>
      </c>
      <c r="G44" s="6" t="s">
        <v>173</v>
      </c>
      <c r="H44" s="7">
        <v>7000</v>
      </c>
      <c r="O44" s="6" t="s">
        <v>257</v>
      </c>
      <c r="P44" t="s">
        <v>258</v>
      </c>
      <c r="Q44" t="s">
        <v>103</v>
      </c>
    </row>
    <row r="45" spans="1:17" ht="15.75">
      <c r="A45" s="5" t="s">
        <v>170</v>
      </c>
      <c r="B45" s="6" t="s">
        <v>102</v>
      </c>
      <c r="C45" s="6" t="s">
        <v>97</v>
      </c>
      <c r="D45" s="6" t="s">
        <v>255</v>
      </c>
      <c r="E45" s="6" t="s">
        <v>172</v>
      </c>
      <c r="F45" s="6" t="s">
        <v>92</v>
      </c>
      <c r="G45" s="6" t="s">
        <v>205</v>
      </c>
      <c r="H45" s="7">
        <v>4980</v>
      </c>
      <c r="O45" s="6" t="s">
        <v>259</v>
      </c>
      <c r="P45" t="s">
        <v>260</v>
      </c>
      <c r="Q45" t="s">
        <v>103</v>
      </c>
    </row>
    <row r="46" spans="1:17" ht="15.75">
      <c r="A46" s="5" t="s">
        <v>170</v>
      </c>
      <c r="B46" s="6" t="s">
        <v>102</v>
      </c>
      <c r="C46" s="6" t="s">
        <v>97</v>
      </c>
      <c r="D46" s="6" t="s">
        <v>257</v>
      </c>
      <c r="E46" s="6" t="s">
        <v>261</v>
      </c>
      <c r="F46" s="6" t="s">
        <v>121</v>
      </c>
      <c r="G46" s="6" t="s">
        <v>244</v>
      </c>
      <c r="H46" s="7">
        <v>4980</v>
      </c>
      <c r="O46" s="6" t="s">
        <v>262</v>
      </c>
      <c r="P46" t="s">
        <v>263</v>
      </c>
      <c r="Q46" t="s">
        <v>103</v>
      </c>
    </row>
    <row r="47" spans="1:17" ht="15.75">
      <c r="A47" s="5" t="s">
        <v>264</v>
      </c>
      <c r="B47" s="6" t="s">
        <v>102</v>
      </c>
      <c r="C47" s="6" t="s">
        <v>125</v>
      </c>
      <c r="D47" s="6" t="s">
        <v>218</v>
      </c>
      <c r="E47" s="6" t="s">
        <v>164</v>
      </c>
      <c r="F47" s="6" t="s">
        <v>221</v>
      </c>
      <c r="G47" s="6" t="s">
        <v>161</v>
      </c>
      <c r="H47" s="7">
        <v>2000</v>
      </c>
      <c r="O47" s="6" t="s">
        <v>265</v>
      </c>
      <c r="P47" t="s">
        <v>266</v>
      </c>
      <c r="Q47" t="s">
        <v>103</v>
      </c>
    </row>
    <row r="48" spans="1:17" ht="15.75">
      <c r="A48" s="5" t="s">
        <v>267</v>
      </c>
      <c r="B48" s="6" t="s">
        <v>102</v>
      </c>
      <c r="C48" s="6" t="s">
        <v>97</v>
      </c>
      <c r="D48" s="6" t="s">
        <v>259</v>
      </c>
      <c r="E48" s="6" t="s">
        <v>268</v>
      </c>
      <c r="F48" s="6" t="s">
        <v>121</v>
      </c>
      <c r="G48" s="6" t="s">
        <v>269</v>
      </c>
      <c r="H48" s="7">
        <v>3000</v>
      </c>
      <c r="O48" s="6" t="s">
        <v>270</v>
      </c>
      <c r="P48" t="s">
        <v>271</v>
      </c>
      <c r="Q48" t="s">
        <v>103</v>
      </c>
    </row>
    <row r="49" spans="1:17" ht="15.75">
      <c r="A49" s="5" t="s">
        <v>267</v>
      </c>
      <c r="B49" s="6" t="s">
        <v>102</v>
      </c>
      <c r="C49" s="6" t="s">
        <v>125</v>
      </c>
      <c r="D49" s="6" t="s">
        <v>262</v>
      </c>
      <c r="E49" s="6" t="s">
        <v>272</v>
      </c>
      <c r="F49" s="6" t="s">
        <v>92</v>
      </c>
      <c r="G49" s="6" t="s">
        <v>273</v>
      </c>
      <c r="H49" s="7">
        <v>2980</v>
      </c>
      <c r="O49" s="6" t="s">
        <v>274</v>
      </c>
      <c r="P49" t="s">
        <v>275</v>
      </c>
      <c r="Q49" t="s">
        <v>103</v>
      </c>
    </row>
    <row r="50" spans="1:17" ht="15.75">
      <c r="A50" s="5" t="s">
        <v>267</v>
      </c>
      <c r="B50" s="6" t="s">
        <v>102</v>
      </c>
      <c r="C50" s="6" t="s">
        <v>97</v>
      </c>
      <c r="D50" s="6" t="s">
        <v>265</v>
      </c>
      <c r="E50" s="6" t="s">
        <v>272</v>
      </c>
      <c r="F50" s="6" t="s">
        <v>92</v>
      </c>
      <c r="G50" s="6" t="s">
        <v>276</v>
      </c>
      <c r="H50" s="7">
        <v>2980</v>
      </c>
      <c r="O50" s="6" t="s">
        <v>277</v>
      </c>
      <c r="P50" t="s">
        <v>278</v>
      </c>
      <c r="Q50" t="s">
        <v>86</v>
      </c>
    </row>
    <row r="51" spans="1:17" ht="15.75">
      <c r="A51" s="5" t="s">
        <v>279</v>
      </c>
      <c r="B51" s="6" t="s">
        <v>102</v>
      </c>
      <c r="C51" s="6" t="s">
        <v>97</v>
      </c>
      <c r="D51" s="6" t="s">
        <v>270</v>
      </c>
      <c r="E51" s="6" t="s">
        <v>272</v>
      </c>
      <c r="F51" s="6" t="s">
        <v>92</v>
      </c>
      <c r="G51" s="6" t="s">
        <v>276</v>
      </c>
      <c r="H51" s="7">
        <v>2985</v>
      </c>
      <c r="O51" s="6" t="s">
        <v>280</v>
      </c>
      <c r="P51" t="s">
        <v>281</v>
      </c>
      <c r="Q51" t="s">
        <v>86</v>
      </c>
    </row>
    <row r="52" spans="1:17" ht="15.75">
      <c r="A52" s="5" t="s">
        <v>279</v>
      </c>
      <c r="B52" s="6" t="s">
        <v>102</v>
      </c>
      <c r="C52" s="6" t="s">
        <v>81</v>
      </c>
      <c r="D52" s="6" t="s">
        <v>274</v>
      </c>
      <c r="E52" s="6" t="s">
        <v>282</v>
      </c>
      <c r="F52" s="6" t="s">
        <v>283</v>
      </c>
      <c r="G52" s="6" t="s">
        <v>276</v>
      </c>
      <c r="H52" s="7">
        <v>10000</v>
      </c>
      <c r="O52" s="6" t="s">
        <v>284</v>
      </c>
      <c r="P52" t="s">
        <v>285</v>
      </c>
      <c r="Q52" t="s">
        <v>86</v>
      </c>
    </row>
    <row r="53" spans="1:17" ht="15.75">
      <c r="A53" s="5" t="s">
        <v>158</v>
      </c>
      <c r="B53" s="6" t="s">
        <v>110</v>
      </c>
      <c r="C53" s="6" t="s">
        <v>125</v>
      </c>
      <c r="D53" s="6" t="s">
        <v>277</v>
      </c>
      <c r="E53" s="6" t="s">
        <v>286</v>
      </c>
      <c r="F53" s="6" t="s">
        <v>287</v>
      </c>
      <c r="G53" s="6" t="s">
        <v>184</v>
      </c>
      <c r="H53" s="7">
        <v>13244.54</v>
      </c>
      <c r="O53" s="6" t="s">
        <v>288</v>
      </c>
      <c r="P53" t="s">
        <v>289</v>
      </c>
      <c r="Q53" t="s">
        <v>86</v>
      </c>
    </row>
    <row r="54" spans="1:17" ht="15.75">
      <c r="A54" s="5" t="s">
        <v>290</v>
      </c>
      <c r="B54" s="6" t="s">
        <v>110</v>
      </c>
      <c r="C54" s="6" t="s">
        <v>125</v>
      </c>
      <c r="D54" s="6" t="s">
        <v>280</v>
      </c>
      <c r="E54" s="6" t="s">
        <v>280</v>
      </c>
      <c r="F54" s="6" t="s">
        <v>291</v>
      </c>
      <c r="G54" s="6" t="s">
        <v>292</v>
      </c>
      <c r="H54" s="7">
        <v>17000</v>
      </c>
      <c r="O54" s="6" t="s">
        <v>293</v>
      </c>
      <c r="P54" t="s">
        <v>294</v>
      </c>
      <c r="Q54" t="s">
        <v>86</v>
      </c>
    </row>
    <row r="55" spans="1:17" ht="15.75">
      <c r="A55" s="5" t="s">
        <v>295</v>
      </c>
      <c r="B55" s="6" t="s">
        <v>110</v>
      </c>
      <c r="C55" s="6" t="s">
        <v>81</v>
      </c>
      <c r="D55" s="6" t="s">
        <v>284</v>
      </c>
      <c r="E55" s="6" t="s">
        <v>296</v>
      </c>
      <c r="F55" s="6" t="s">
        <v>291</v>
      </c>
      <c r="G55" s="6" t="s">
        <v>297</v>
      </c>
      <c r="H55" s="7">
        <v>8500</v>
      </c>
      <c r="O55" s="6" t="s">
        <v>298</v>
      </c>
      <c r="P55" t="s">
        <v>299</v>
      </c>
      <c r="Q55" t="s">
        <v>86</v>
      </c>
    </row>
    <row r="56" spans="1:17" ht="15.75">
      <c r="A56" s="5" t="s">
        <v>166</v>
      </c>
      <c r="B56" s="6" t="s">
        <v>110</v>
      </c>
      <c r="C56" s="6" t="s">
        <v>81</v>
      </c>
      <c r="D56" s="6" t="s">
        <v>288</v>
      </c>
      <c r="E56" s="6" t="s">
        <v>300</v>
      </c>
      <c r="F56" s="6" t="s">
        <v>301</v>
      </c>
      <c r="G56" s="6" t="s">
        <v>302</v>
      </c>
      <c r="H56" s="7">
        <v>10000</v>
      </c>
      <c r="O56" s="6" t="s">
        <v>303</v>
      </c>
      <c r="P56" t="s">
        <v>304</v>
      </c>
      <c r="Q56" t="s">
        <v>86</v>
      </c>
    </row>
    <row r="57" spans="1:17" ht="15.75">
      <c r="A57" s="5" t="s">
        <v>305</v>
      </c>
      <c r="B57" s="6" t="s">
        <v>110</v>
      </c>
      <c r="C57" s="6" t="s">
        <v>125</v>
      </c>
      <c r="D57" s="6" t="s">
        <v>293</v>
      </c>
      <c r="E57" s="6" t="s">
        <v>306</v>
      </c>
      <c r="F57" s="6" t="s">
        <v>291</v>
      </c>
      <c r="G57" s="6" t="s">
        <v>276</v>
      </c>
      <c r="H57" s="7">
        <v>3757.31</v>
      </c>
      <c r="O57" s="6" t="s">
        <v>307</v>
      </c>
      <c r="P57" t="s">
        <v>308</v>
      </c>
      <c r="Q57" t="s">
        <v>86</v>
      </c>
    </row>
    <row r="58" spans="1:17" ht="15.75">
      <c r="A58" s="5" t="s">
        <v>305</v>
      </c>
      <c r="B58" s="6" t="s">
        <v>110</v>
      </c>
      <c r="C58" s="6" t="s">
        <v>125</v>
      </c>
      <c r="D58" s="6" t="s">
        <v>293</v>
      </c>
      <c r="E58" s="6" t="s">
        <v>309</v>
      </c>
      <c r="F58" s="6" t="s">
        <v>291</v>
      </c>
      <c r="G58" s="6" t="s">
        <v>310</v>
      </c>
      <c r="H58" s="7">
        <v>493.07</v>
      </c>
      <c r="O58" s="6" t="s">
        <v>311</v>
      </c>
      <c r="P58" t="s">
        <v>312</v>
      </c>
      <c r="Q58" t="s">
        <v>94</v>
      </c>
    </row>
    <row r="59" spans="1:17" ht="15.75">
      <c r="A59" s="5" t="s">
        <v>305</v>
      </c>
      <c r="B59" s="6" t="s">
        <v>110</v>
      </c>
      <c r="C59" s="6" t="s">
        <v>125</v>
      </c>
      <c r="D59" s="6" t="s">
        <v>293</v>
      </c>
      <c r="E59" s="6" t="s">
        <v>313</v>
      </c>
      <c r="F59" s="6" t="s">
        <v>291</v>
      </c>
      <c r="G59" s="6" t="s">
        <v>314</v>
      </c>
      <c r="H59" s="7">
        <v>636.20000000000005</v>
      </c>
      <c r="O59" s="6" t="s">
        <v>315</v>
      </c>
      <c r="P59" t="s">
        <v>316</v>
      </c>
      <c r="Q59" t="s">
        <v>94</v>
      </c>
    </row>
    <row r="60" spans="1:17" ht="15.75">
      <c r="A60" s="5" t="s">
        <v>305</v>
      </c>
      <c r="B60" s="6" t="s">
        <v>110</v>
      </c>
      <c r="C60" s="6" t="s">
        <v>125</v>
      </c>
      <c r="D60" s="6" t="s">
        <v>298</v>
      </c>
      <c r="E60" s="6" t="s">
        <v>317</v>
      </c>
      <c r="F60" s="6" t="s">
        <v>318</v>
      </c>
      <c r="G60" s="6" t="s">
        <v>319</v>
      </c>
      <c r="H60" s="7">
        <v>869.84</v>
      </c>
      <c r="O60" s="6" t="s">
        <v>320</v>
      </c>
      <c r="P60" t="s">
        <v>321</v>
      </c>
      <c r="Q60" t="s">
        <v>94</v>
      </c>
    </row>
    <row r="61" spans="1:17" ht="15.75">
      <c r="A61" s="5" t="s">
        <v>305</v>
      </c>
      <c r="B61" s="6" t="s">
        <v>110</v>
      </c>
      <c r="C61" s="6" t="s">
        <v>125</v>
      </c>
      <c r="D61" s="6" t="s">
        <v>293</v>
      </c>
      <c r="E61" s="6" t="s">
        <v>322</v>
      </c>
      <c r="F61" s="6" t="s">
        <v>291</v>
      </c>
      <c r="G61" s="6" t="s">
        <v>201</v>
      </c>
      <c r="H61" s="7">
        <v>157.52000000000001</v>
      </c>
      <c r="O61" s="6" t="s">
        <v>323</v>
      </c>
      <c r="P61" t="s">
        <v>324</v>
      </c>
      <c r="Q61" t="s">
        <v>94</v>
      </c>
    </row>
    <row r="62" spans="1:17" ht="15.75">
      <c r="A62" s="5" t="s">
        <v>305</v>
      </c>
      <c r="B62" s="6" t="s">
        <v>110</v>
      </c>
      <c r="C62" s="6" t="s">
        <v>125</v>
      </c>
      <c r="D62" s="6" t="s">
        <v>293</v>
      </c>
      <c r="E62" s="6" t="s">
        <v>325</v>
      </c>
      <c r="F62" s="6" t="s">
        <v>291</v>
      </c>
      <c r="G62" s="6" t="s">
        <v>201</v>
      </c>
      <c r="H62" s="7">
        <v>3592.04</v>
      </c>
      <c r="O62" s="6" t="s">
        <v>326</v>
      </c>
      <c r="P62" t="s">
        <v>327</v>
      </c>
      <c r="Q62" t="s">
        <v>94</v>
      </c>
    </row>
    <row r="63" spans="1:17" ht="15.75">
      <c r="A63" s="5" t="s">
        <v>305</v>
      </c>
      <c r="B63" s="6" t="s">
        <v>110</v>
      </c>
      <c r="C63" s="6" t="s">
        <v>125</v>
      </c>
      <c r="D63" s="6" t="s">
        <v>303</v>
      </c>
      <c r="E63" s="6" t="s">
        <v>328</v>
      </c>
      <c r="F63" s="6" t="s">
        <v>329</v>
      </c>
      <c r="G63" s="6" t="s">
        <v>201</v>
      </c>
      <c r="H63" s="7">
        <v>1059.5899999999999</v>
      </c>
      <c r="O63" s="6" t="s">
        <v>330</v>
      </c>
      <c r="P63" t="s">
        <v>331</v>
      </c>
      <c r="Q63" t="s">
        <v>94</v>
      </c>
    </row>
    <row r="64" spans="1:17" ht="15.75">
      <c r="A64" s="5" t="s">
        <v>305</v>
      </c>
      <c r="B64" s="6" t="s">
        <v>110</v>
      </c>
      <c r="C64" s="6" t="s">
        <v>125</v>
      </c>
      <c r="D64" s="6" t="s">
        <v>293</v>
      </c>
      <c r="E64" s="6" t="s">
        <v>332</v>
      </c>
      <c r="F64" s="6" t="s">
        <v>291</v>
      </c>
      <c r="G64" s="6" t="s">
        <v>333</v>
      </c>
      <c r="H64" s="7">
        <v>1096.33</v>
      </c>
      <c r="O64" s="6" t="s">
        <v>334</v>
      </c>
      <c r="P64" t="s">
        <v>335</v>
      </c>
      <c r="Q64" t="s">
        <v>94</v>
      </c>
    </row>
    <row r="65" spans="1:17" ht="15.75">
      <c r="A65" s="5" t="s">
        <v>305</v>
      </c>
      <c r="B65" s="6" t="s">
        <v>110</v>
      </c>
      <c r="C65" s="6" t="s">
        <v>125</v>
      </c>
      <c r="D65" s="6" t="s">
        <v>293</v>
      </c>
      <c r="E65" s="6" t="s">
        <v>336</v>
      </c>
      <c r="F65" s="6" t="s">
        <v>291</v>
      </c>
      <c r="G65" s="6" t="s">
        <v>337</v>
      </c>
      <c r="H65" s="7">
        <v>1034.44</v>
      </c>
      <c r="O65" s="6" t="s">
        <v>338</v>
      </c>
      <c r="P65" t="s">
        <v>339</v>
      </c>
      <c r="Q65" t="s">
        <v>94</v>
      </c>
    </row>
    <row r="66" spans="1:17" ht="15.75">
      <c r="A66" s="5" t="s">
        <v>340</v>
      </c>
      <c r="B66" s="6" t="s">
        <v>110</v>
      </c>
      <c r="C66" s="6" t="s">
        <v>125</v>
      </c>
      <c r="D66" s="6" t="s">
        <v>307</v>
      </c>
      <c r="E66" s="6" t="s">
        <v>341</v>
      </c>
      <c r="F66" s="6" t="s">
        <v>291</v>
      </c>
      <c r="G66" s="6" t="s">
        <v>144</v>
      </c>
      <c r="H66" s="7">
        <v>5200</v>
      </c>
      <c r="O66" s="6" t="s">
        <v>342</v>
      </c>
      <c r="P66" t="s">
        <v>343</v>
      </c>
      <c r="Q66" t="s">
        <v>94</v>
      </c>
    </row>
    <row r="67" spans="1:17" ht="15.75">
      <c r="A67" s="5" t="s">
        <v>158</v>
      </c>
      <c r="B67" s="6" t="s">
        <v>116</v>
      </c>
      <c r="C67" s="6" t="s">
        <v>81</v>
      </c>
      <c r="D67" s="6" t="s">
        <v>311</v>
      </c>
      <c r="E67" s="6" t="s">
        <v>344</v>
      </c>
      <c r="F67" s="6" t="s">
        <v>121</v>
      </c>
      <c r="G67" s="6" t="s">
        <v>93</v>
      </c>
      <c r="H67" s="7">
        <v>20000</v>
      </c>
      <c r="O67" s="6" t="s">
        <v>345</v>
      </c>
      <c r="P67" t="s">
        <v>346</v>
      </c>
      <c r="Q67" t="s">
        <v>94</v>
      </c>
    </row>
    <row r="68" spans="1:17" ht="15.75">
      <c r="A68" s="5" t="s">
        <v>347</v>
      </c>
      <c r="B68" s="6" t="s">
        <v>116</v>
      </c>
      <c r="C68" s="6" t="s">
        <v>125</v>
      </c>
      <c r="D68" s="6" t="s">
        <v>315</v>
      </c>
      <c r="E68" s="6" t="s">
        <v>348</v>
      </c>
      <c r="F68" s="6" t="s">
        <v>84</v>
      </c>
      <c r="G68" s="6" t="s">
        <v>319</v>
      </c>
      <c r="H68" s="7">
        <v>1259.1400000000001</v>
      </c>
      <c r="O68" s="6" t="s">
        <v>349</v>
      </c>
      <c r="P68" t="s">
        <v>350</v>
      </c>
      <c r="Q68" t="s">
        <v>94</v>
      </c>
    </row>
    <row r="69" spans="1:17" ht="15.75">
      <c r="A69" s="5" t="s">
        <v>351</v>
      </c>
      <c r="B69" s="6" t="s">
        <v>116</v>
      </c>
      <c r="C69" s="6" t="s">
        <v>97</v>
      </c>
      <c r="D69" s="6" t="s">
        <v>320</v>
      </c>
      <c r="E69" s="6" t="s">
        <v>352</v>
      </c>
      <c r="F69" s="6" t="s">
        <v>121</v>
      </c>
      <c r="G69" s="6" t="s">
        <v>353</v>
      </c>
      <c r="H69" s="7">
        <v>5000</v>
      </c>
      <c r="O69" s="6" t="s">
        <v>354</v>
      </c>
      <c r="P69" t="s">
        <v>355</v>
      </c>
      <c r="Q69" t="s">
        <v>94</v>
      </c>
    </row>
    <row r="70" spans="1:17" ht="15.75">
      <c r="A70" s="5" t="s">
        <v>356</v>
      </c>
      <c r="B70" s="6" t="s">
        <v>116</v>
      </c>
      <c r="C70" s="6" t="s">
        <v>125</v>
      </c>
      <c r="D70" s="6" t="s">
        <v>323</v>
      </c>
      <c r="E70" s="6" t="s">
        <v>357</v>
      </c>
      <c r="F70" s="6" t="s">
        <v>92</v>
      </c>
      <c r="G70" s="6" t="s">
        <v>310</v>
      </c>
      <c r="H70" s="9">
        <v>0</v>
      </c>
      <c r="O70" s="6" t="s">
        <v>358</v>
      </c>
      <c r="P70" t="s">
        <v>359</v>
      </c>
      <c r="Q70" t="s">
        <v>94</v>
      </c>
    </row>
    <row r="71" spans="1:17" ht="15.75">
      <c r="A71" s="5" t="s">
        <v>166</v>
      </c>
      <c r="B71" s="6" t="s">
        <v>116</v>
      </c>
      <c r="C71" s="6" t="s">
        <v>125</v>
      </c>
      <c r="D71" s="6" t="s">
        <v>326</v>
      </c>
      <c r="E71" s="6" t="s">
        <v>348</v>
      </c>
      <c r="F71" s="6" t="s">
        <v>136</v>
      </c>
      <c r="G71" s="6" t="s">
        <v>360</v>
      </c>
      <c r="H71" s="7">
        <v>4417</v>
      </c>
      <c r="O71" s="6" t="s">
        <v>361</v>
      </c>
      <c r="P71" t="s">
        <v>362</v>
      </c>
      <c r="Q71" t="s">
        <v>94</v>
      </c>
    </row>
    <row r="72" spans="1:17" ht="15.75">
      <c r="A72" s="5" t="s">
        <v>363</v>
      </c>
      <c r="B72" s="6" t="s">
        <v>116</v>
      </c>
      <c r="C72" s="6" t="s">
        <v>81</v>
      </c>
      <c r="D72" s="6" t="s">
        <v>330</v>
      </c>
      <c r="E72" s="6" t="s">
        <v>364</v>
      </c>
      <c r="F72" s="6" t="s">
        <v>136</v>
      </c>
      <c r="G72" s="6" t="s">
        <v>365</v>
      </c>
      <c r="H72" s="7">
        <v>10000</v>
      </c>
      <c r="O72" s="6" t="s">
        <v>366</v>
      </c>
      <c r="P72" t="s">
        <v>367</v>
      </c>
      <c r="Q72" t="s">
        <v>94</v>
      </c>
    </row>
    <row r="73" spans="1:17" ht="15.75">
      <c r="A73" s="5" t="s">
        <v>368</v>
      </c>
      <c r="B73" s="6" t="s">
        <v>116</v>
      </c>
      <c r="C73" s="6" t="s">
        <v>97</v>
      </c>
      <c r="D73" s="6" t="s">
        <v>334</v>
      </c>
      <c r="E73" s="6" t="s">
        <v>369</v>
      </c>
      <c r="F73" s="6" t="s">
        <v>370</v>
      </c>
      <c r="G73" s="6" t="s">
        <v>371</v>
      </c>
      <c r="H73" s="7">
        <v>2000</v>
      </c>
      <c r="O73" s="6" t="s">
        <v>372</v>
      </c>
      <c r="P73" t="s">
        <v>373</v>
      </c>
      <c r="Q73" t="s">
        <v>94</v>
      </c>
    </row>
    <row r="74" spans="1:17" ht="15.75">
      <c r="A74" s="5" t="s">
        <v>374</v>
      </c>
      <c r="B74" s="6" t="s">
        <v>116</v>
      </c>
      <c r="C74" s="6" t="s">
        <v>81</v>
      </c>
      <c r="D74" s="6" t="s">
        <v>338</v>
      </c>
      <c r="E74" s="6" t="s">
        <v>375</v>
      </c>
      <c r="F74" s="6" t="s">
        <v>204</v>
      </c>
      <c r="G74" s="6" t="s">
        <v>93</v>
      </c>
      <c r="H74" s="7">
        <v>30000</v>
      </c>
      <c r="O74" s="6" t="s">
        <v>376</v>
      </c>
      <c r="P74" t="s">
        <v>377</v>
      </c>
      <c r="Q74" t="s">
        <v>94</v>
      </c>
    </row>
    <row r="75" spans="1:17" ht="15.75">
      <c r="A75" s="5" t="s">
        <v>374</v>
      </c>
      <c r="B75" s="6" t="s">
        <v>116</v>
      </c>
      <c r="C75" s="6" t="s">
        <v>81</v>
      </c>
      <c r="D75" s="6" t="s">
        <v>342</v>
      </c>
      <c r="E75" s="6" t="s">
        <v>348</v>
      </c>
      <c r="F75" s="6" t="s">
        <v>84</v>
      </c>
      <c r="G75" s="6" t="s">
        <v>378</v>
      </c>
      <c r="H75" s="7">
        <v>10000</v>
      </c>
      <c r="O75" s="6" t="s">
        <v>379</v>
      </c>
      <c r="P75" t="s">
        <v>380</v>
      </c>
      <c r="Q75" t="s">
        <v>94</v>
      </c>
    </row>
    <row r="76" spans="1:17" ht="15.75">
      <c r="A76" s="5" t="s">
        <v>374</v>
      </c>
      <c r="B76" s="6" t="s">
        <v>116</v>
      </c>
      <c r="C76" s="6" t="s">
        <v>81</v>
      </c>
      <c r="D76" s="6" t="s">
        <v>345</v>
      </c>
      <c r="E76" s="6" t="s">
        <v>369</v>
      </c>
      <c r="F76" s="6" t="s">
        <v>84</v>
      </c>
      <c r="G76" s="6" t="s">
        <v>381</v>
      </c>
      <c r="H76" s="7">
        <v>8000</v>
      </c>
      <c r="O76" s="6" t="s">
        <v>382</v>
      </c>
      <c r="P76" t="s">
        <v>383</v>
      </c>
      <c r="Q76" t="s">
        <v>94</v>
      </c>
    </row>
    <row r="77" spans="1:17" ht="15.75">
      <c r="A77" s="5" t="s">
        <v>374</v>
      </c>
      <c r="B77" s="6" t="s">
        <v>116</v>
      </c>
      <c r="C77" s="6" t="s">
        <v>81</v>
      </c>
      <c r="D77" s="6" t="s">
        <v>349</v>
      </c>
      <c r="E77" s="6" t="s">
        <v>369</v>
      </c>
      <c r="F77" s="6" t="s">
        <v>121</v>
      </c>
      <c r="G77" s="6" t="s">
        <v>384</v>
      </c>
      <c r="H77" s="7">
        <v>7000</v>
      </c>
      <c r="O77" s="6" t="s">
        <v>385</v>
      </c>
      <c r="P77" t="s">
        <v>386</v>
      </c>
      <c r="Q77" t="s">
        <v>94</v>
      </c>
    </row>
    <row r="78" spans="1:17" ht="15.75">
      <c r="A78" s="5" t="s">
        <v>356</v>
      </c>
      <c r="B78" s="6" t="s">
        <v>116</v>
      </c>
      <c r="C78" s="6" t="s">
        <v>125</v>
      </c>
      <c r="D78" s="6" t="s">
        <v>323</v>
      </c>
      <c r="E78" s="6" t="s">
        <v>357</v>
      </c>
      <c r="F78" s="6" t="s">
        <v>92</v>
      </c>
      <c r="G78" s="6" t="s">
        <v>310</v>
      </c>
      <c r="H78" s="9">
        <v>0</v>
      </c>
      <c r="O78" s="6" t="s">
        <v>387</v>
      </c>
      <c r="P78" t="s">
        <v>388</v>
      </c>
      <c r="Q78" t="s">
        <v>94</v>
      </c>
    </row>
    <row r="79" spans="1:17" ht="15.75">
      <c r="A79" s="5" t="s">
        <v>142</v>
      </c>
      <c r="B79" s="6" t="s">
        <v>116</v>
      </c>
      <c r="C79" s="6" t="s">
        <v>81</v>
      </c>
      <c r="D79" s="6" t="s">
        <v>354</v>
      </c>
      <c r="E79" s="6" t="s">
        <v>389</v>
      </c>
      <c r="F79" s="6" t="s">
        <v>390</v>
      </c>
      <c r="G79" s="6" t="s">
        <v>93</v>
      </c>
      <c r="H79" s="7">
        <v>25000</v>
      </c>
    </row>
    <row r="80" spans="1:17" ht="15.75">
      <c r="A80" s="5" t="s">
        <v>391</v>
      </c>
      <c r="B80" s="6" t="s">
        <v>116</v>
      </c>
      <c r="C80" s="6" t="s">
        <v>81</v>
      </c>
      <c r="D80" s="6" t="s">
        <v>358</v>
      </c>
      <c r="E80" s="6" t="s">
        <v>392</v>
      </c>
      <c r="F80" s="6" t="s">
        <v>100</v>
      </c>
      <c r="G80" s="6" t="s">
        <v>393</v>
      </c>
      <c r="H80" s="7">
        <v>10000</v>
      </c>
    </row>
    <row r="81" spans="1:8" ht="15.75">
      <c r="A81" s="5" t="s">
        <v>394</v>
      </c>
      <c r="B81" s="6" t="s">
        <v>116</v>
      </c>
      <c r="C81" s="6" t="s">
        <v>125</v>
      </c>
      <c r="D81" s="6" t="s">
        <v>163</v>
      </c>
      <c r="E81" s="6" t="s">
        <v>395</v>
      </c>
      <c r="F81" s="6" t="s">
        <v>121</v>
      </c>
      <c r="G81" s="6" t="s">
        <v>396</v>
      </c>
      <c r="H81" s="7">
        <v>17700</v>
      </c>
    </row>
    <row r="82" spans="1:8" ht="15.75">
      <c r="A82" s="5" t="s">
        <v>397</v>
      </c>
      <c r="B82" s="6" t="s">
        <v>116</v>
      </c>
      <c r="C82" s="6" t="s">
        <v>125</v>
      </c>
      <c r="D82" s="6" t="s">
        <v>361</v>
      </c>
      <c r="E82" s="6" t="s">
        <v>398</v>
      </c>
      <c r="F82" s="6" t="s">
        <v>121</v>
      </c>
      <c r="G82" s="6" t="s">
        <v>173</v>
      </c>
      <c r="H82" s="7">
        <v>16000</v>
      </c>
    </row>
    <row r="83" spans="1:8" ht="15.75">
      <c r="A83" s="5" t="s">
        <v>399</v>
      </c>
      <c r="B83" s="6" t="s">
        <v>116</v>
      </c>
      <c r="C83" s="6" t="s">
        <v>81</v>
      </c>
      <c r="D83" s="6" t="s">
        <v>366</v>
      </c>
      <c r="E83" s="6" t="s">
        <v>400</v>
      </c>
      <c r="F83" s="6" t="s">
        <v>121</v>
      </c>
      <c r="G83" s="6" t="s">
        <v>401</v>
      </c>
      <c r="H83" s="7">
        <v>5000</v>
      </c>
    </row>
    <row r="84" spans="1:8" ht="15.75">
      <c r="A84" s="5" t="s">
        <v>402</v>
      </c>
      <c r="B84" s="6" t="s">
        <v>116</v>
      </c>
      <c r="C84" s="6" t="s">
        <v>81</v>
      </c>
      <c r="D84" s="6" t="s">
        <v>372</v>
      </c>
      <c r="E84" s="6" t="s">
        <v>403</v>
      </c>
      <c r="F84" s="6" t="s">
        <v>136</v>
      </c>
      <c r="G84" s="6" t="s">
        <v>404</v>
      </c>
      <c r="H84" s="7">
        <v>8000</v>
      </c>
    </row>
    <row r="85" spans="1:8" ht="15.75">
      <c r="A85" s="5" t="s">
        <v>405</v>
      </c>
      <c r="B85" s="6" t="s">
        <v>116</v>
      </c>
      <c r="C85" s="6" t="s">
        <v>81</v>
      </c>
      <c r="D85" s="6" t="s">
        <v>376</v>
      </c>
      <c r="E85" s="6" t="s">
        <v>406</v>
      </c>
      <c r="F85" s="6" t="s">
        <v>121</v>
      </c>
      <c r="G85" s="6" t="s">
        <v>393</v>
      </c>
      <c r="H85" s="7">
        <v>7500</v>
      </c>
    </row>
    <row r="86" spans="1:8" ht="15.75">
      <c r="A86" s="5" t="s">
        <v>407</v>
      </c>
      <c r="B86" s="6" t="s">
        <v>116</v>
      </c>
      <c r="C86" s="6" t="s">
        <v>81</v>
      </c>
      <c r="D86" s="6" t="s">
        <v>379</v>
      </c>
      <c r="E86" s="6" t="s">
        <v>408</v>
      </c>
      <c r="F86" s="6" t="s">
        <v>121</v>
      </c>
      <c r="G86" s="6" t="s">
        <v>409</v>
      </c>
      <c r="H86" s="7">
        <v>25000</v>
      </c>
    </row>
    <row r="87" spans="1:8" ht="15.75">
      <c r="A87" s="5" t="s">
        <v>410</v>
      </c>
      <c r="B87" s="6" t="s">
        <v>116</v>
      </c>
      <c r="C87" s="6" t="s">
        <v>81</v>
      </c>
      <c r="D87" s="6" t="s">
        <v>382</v>
      </c>
      <c r="E87" s="6" t="s">
        <v>411</v>
      </c>
      <c r="F87" s="6" t="s">
        <v>412</v>
      </c>
      <c r="G87" s="6" t="s">
        <v>409</v>
      </c>
      <c r="H87" s="7">
        <v>20000</v>
      </c>
    </row>
    <row r="88" spans="1:8" ht="15.75">
      <c r="A88" s="5" t="s">
        <v>413</v>
      </c>
      <c r="B88" s="6" t="s">
        <v>116</v>
      </c>
      <c r="C88" s="6" t="s">
        <v>81</v>
      </c>
      <c r="D88" s="6" t="s">
        <v>385</v>
      </c>
      <c r="E88" s="6" t="s">
        <v>414</v>
      </c>
      <c r="F88" s="6" t="s">
        <v>92</v>
      </c>
      <c r="G88" s="6" t="s">
        <v>353</v>
      </c>
      <c r="H88" s="7">
        <v>10000</v>
      </c>
    </row>
    <row r="89" spans="1:8" ht="15.75">
      <c r="A89" s="5" t="s">
        <v>356</v>
      </c>
      <c r="B89" s="6" t="s">
        <v>116</v>
      </c>
      <c r="C89" s="6" t="s">
        <v>125</v>
      </c>
      <c r="D89" s="6" t="s">
        <v>323</v>
      </c>
      <c r="E89" s="6" t="s">
        <v>357</v>
      </c>
      <c r="F89" s="6" t="s">
        <v>92</v>
      </c>
      <c r="G89" s="6" t="s">
        <v>310</v>
      </c>
      <c r="H89" s="9">
        <v>0</v>
      </c>
    </row>
    <row r="90" spans="1:8" ht="15.75">
      <c r="A90" s="5" t="s">
        <v>356</v>
      </c>
      <c r="B90" s="6" t="s">
        <v>116</v>
      </c>
      <c r="C90" s="6" t="s">
        <v>125</v>
      </c>
      <c r="D90" s="6" t="s">
        <v>323</v>
      </c>
      <c r="E90" s="6" t="s">
        <v>357</v>
      </c>
      <c r="F90" s="6" t="s">
        <v>92</v>
      </c>
      <c r="G90" s="6" t="s">
        <v>310</v>
      </c>
      <c r="H90" s="7">
        <v>15000</v>
      </c>
    </row>
    <row r="91" spans="1:8" ht="15.75">
      <c r="A91" s="5" t="s">
        <v>292</v>
      </c>
      <c r="B91" s="6" t="s">
        <v>116</v>
      </c>
      <c r="C91" s="6" t="s">
        <v>125</v>
      </c>
      <c r="D91" s="6" t="s">
        <v>387</v>
      </c>
      <c r="E91" s="6" t="s">
        <v>415</v>
      </c>
      <c r="F91" s="6" t="s">
        <v>416</v>
      </c>
      <c r="G91" s="6" t="s">
        <v>85</v>
      </c>
      <c r="H91" s="7">
        <v>523.19000000000005</v>
      </c>
    </row>
    <row r="92" spans="1:8" ht="15.75">
      <c r="A92" s="5" t="s">
        <v>79</v>
      </c>
      <c r="B92" s="6" t="s">
        <v>80</v>
      </c>
      <c r="C92" s="6" t="s">
        <v>81</v>
      </c>
      <c r="D92" s="6" t="s">
        <v>82</v>
      </c>
      <c r="E92" s="6" t="s">
        <v>83</v>
      </c>
      <c r="F92" s="6" t="s">
        <v>84</v>
      </c>
      <c r="G92" s="6" t="s">
        <v>85</v>
      </c>
      <c r="H92" s="7">
        <v>20000</v>
      </c>
    </row>
    <row r="93" spans="1:8" ht="15.75">
      <c r="A93" s="5" t="s">
        <v>88</v>
      </c>
      <c r="B93" s="6" t="s">
        <v>89</v>
      </c>
      <c r="C93" s="6" t="s">
        <v>81</v>
      </c>
      <c r="D93" s="6" t="s">
        <v>90</v>
      </c>
      <c r="E93" s="6" t="s">
        <v>91</v>
      </c>
      <c r="F93" s="6" t="s">
        <v>92</v>
      </c>
      <c r="G93" s="6" t="s">
        <v>93</v>
      </c>
      <c r="H93" s="7">
        <v>10000</v>
      </c>
    </row>
    <row r="94" spans="1:8" ht="15.75">
      <c r="A94" s="5" t="s">
        <v>96</v>
      </c>
      <c r="B94" s="6" t="s">
        <v>89</v>
      </c>
      <c r="C94" s="6" t="s">
        <v>97</v>
      </c>
      <c r="D94" s="6" t="s">
        <v>98</v>
      </c>
      <c r="E94" s="6" t="s">
        <v>99</v>
      </c>
      <c r="F94" s="6" t="s">
        <v>100</v>
      </c>
      <c r="G94" s="6" t="s">
        <v>101</v>
      </c>
      <c r="H94" s="7">
        <v>10000</v>
      </c>
    </row>
    <row r="95" spans="1:8" ht="15.75">
      <c r="A95" s="5" t="s">
        <v>105</v>
      </c>
      <c r="B95" s="6" t="s">
        <v>89</v>
      </c>
      <c r="C95" s="6" t="s">
        <v>81</v>
      </c>
      <c r="D95" s="6" t="s">
        <v>106</v>
      </c>
      <c r="E95" s="6" t="s">
        <v>107</v>
      </c>
      <c r="F95" s="6" t="s">
        <v>108</v>
      </c>
      <c r="G95" s="6" t="s">
        <v>109</v>
      </c>
      <c r="H95" s="7">
        <v>8000</v>
      </c>
    </row>
    <row r="96" spans="1:8" ht="15.75">
      <c r="A96" s="5" t="s">
        <v>112</v>
      </c>
      <c r="B96" s="6" t="s">
        <v>89</v>
      </c>
      <c r="C96" s="6" t="s">
        <v>97</v>
      </c>
      <c r="D96" s="6" t="s">
        <v>113</v>
      </c>
      <c r="E96" s="6" t="s">
        <v>114</v>
      </c>
      <c r="F96" s="6" t="s">
        <v>92</v>
      </c>
      <c r="G96" s="6" t="s">
        <v>115</v>
      </c>
      <c r="H96" s="7">
        <v>25000</v>
      </c>
    </row>
    <row r="97" spans="1:8" ht="15.75">
      <c r="A97" s="5" t="s">
        <v>118</v>
      </c>
      <c r="B97" s="6" t="s">
        <v>89</v>
      </c>
      <c r="C97" s="6" t="s">
        <v>81</v>
      </c>
      <c r="D97" s="6" t="s">
        <v>119</v>
      </c>
      <c r="E97" s="6" t="s">
        <v>120</v>
      </c>
      <c r="F97" s="6" t="s">
        <v>121</v>
      </c>
      <c r="G97" s="6" t="s">
        <v>122</v>
      </c>
      <c r="H97" s="7">
        <v>5000</v>
      </c>
    </row>
    <row r="98" spans="1:8" ht="15.75">
      <c r="A98" s="5" t="s">
        <v>124</v>
      </c>
      <c r="B98" s="6" t="s">
        <v>89</v>
      </c>
      <c r="C98" s="6" t="s">
        <v>125</v>
      </c>
      <c r="D98" s="6" t="s">
        <v>126</v>
      </c>
      <c r="E98" s="6" t="s">
        <v>127</v>
      </c>
      <c r="F98" s="6" t="s">
        <v>84</v>
      </c>
      <c r="G98" s="6" t="s">
        <v>128</v>
      </c>
      <c r="H98" s="7">
        <v>5000</v>
      </c>
    </row>
    <row r="99" spans="1:8" ht="15.75">
      <c r="A99" s="5" t="s">
        <v>130</v>
      </c>
      <c r="B99" s="6" t="s">
        <v>89</v>
      </c>
      <c r="C99" s="6" t="s">
        <v>97</v>
      </c>
      <c r="D99" s="6" t="s">
        <v>131</v>
      </c>
      <c r="E99" s="6" t="s">
        <v>91</v>
      </c>
      <c r="F99" s="6" t="s">
        <v>121</v>
      </c>
      <c r="G99" s="6" t="s">
        <v>132</v>
      </c>
      <c r="H99" s="7">
        <v>5000</v>
      </c>
    </row>
    <row r="100" spans="1:8" ht="15.75">
      <c r="A100" s="5" t="s">
        <v>134</v>
      </c>
      <c r="B100" s="6" t="s">
        <v>89</v>
      </c>
      <c r="C100" s="6" t="s">
        <v>81</v>
      </c>
      <c r="D100" s="6" t="s">
        <v>135</v>
      </c>
      <c r="E100" s="6" t="s">
        <v>107</v>
      </c>
      <c r="F100" s="6" t="s">
        <v>136</v>
      </c>
      <c r="G100" s="6" t="s">
        <v>137</v>
      </c>
      <c r="H100" s="7">
        <v>5000</v>
      </c>
    </row>
    <row r="101" spans="1:8" ht="15.75">
      <c r="A101" s="5" t="s">
        <v>139</v>
      </c>
      <c r="B101" s="6" t="s">
        <v>89</v>
      </c>
      <c r="C101" s="6" t="s">
        <v>97</v>
      </c>
      <c r="D101" s="6" t="s">
        <v>140</v>
      </c>
      <c r="E101" s="6" t="s">
        <v>141</v>
      </c>
      <c r="F101" s="6" t="s">
        <v>121</v>
      </c>
      <c r="G101" s="6" t="s">
        <v>142</v>
      </c>
      <c r="H101" s="7">
        <v>4000</v>
      </c>
    </row>
    <row r="102" spans="1:8" ht="15.75">
      <c r="A102" s="5" t="s">
        <v>144</v>
      </c>
      <c r="B102" s="6" t="s">
        <v>89</v>
      </c>
      <c r="C102" s="6" t="s">
        <v>81</v>
      </c>
      <c r="D102" s="6" t="s">
        <v>145</v>
      </c>
      <c r="E102" s="6" t="s">
        <v>146</v>
      </c>
      <c r="F102" s="6" t="s">
        <v>100</v>
      </c>
      <c r="G102" s="6" t="s">
        <v>147</v>
      </c>
      <c r="H102" s="7">
        <v>20000</v>
      </c>
    </row>
    <row r="103" spans="1:8" ht="15.75">
      <c r="A103" s="5" t="s">
        <v>417</v>
      </c>
      <c r="B103" s="6" t="s">
        <v>89</v>
      </c>
      <c r="C103" s="6" t="s">
        <v>81</v>
      </c>
      <c r="D103" s="6" t="s">
        <v>149</v>
      </c>
      <c r="E103" s="6" t="s">
        <v>150</v>
      </c>
      <c r="F103" s="6" t="s">
        <v>100</v>
      </c>
      <c r="G103" s="6" t="s">
        <v>151</v>
      </c>
      <c r="H103" s="7">
        <v>15000</v>
      </c>
    </row>
    <row r="104" spans="1:8" ht="15.75">
      <c r="A104" s="5" t="s">
        <v>153</v>
      </c>
      <c r="B104" s="6" t="s">
        <v>102</v>
      </c>
      <c r="C104" s="6" t="s">
        <v>81</v>
      </c>
      <c r="D104" s="6" t="s">
        <v>154</v>
      </c>
      <c r="E104" s="6" t="s">
        <v>155</v>
      </c>
      <c r="F104" s="6" t="s">
        <v>92</v>
      </c>
      <c r="G104" s="6" t="s">
        <v>156</v>
      </c>
      <c r="H104" s="7">
        <v>4980</v>
      </c>
    </row>
    <row r="105" spans="1:8" ht="15.75">
      <c r="A105" s="5" t="s">
        <v>158</v>
      </c>
      <c r="B105" s="6" t="s">
        <v>102</v>
      </c>
      <c r="C105" s="6" t="s">
        <v>125</v>
      </c>
      <c r="D105" s="6" t="s">
        <v>159</v>
      </c>
      <c r="E105" s="6" t="s">
        <v>160</v>
      </c>
      <c r="F105" s="6" t="s">
        <v>204</v>
      </c>
      <c r="G105" s="6" t="s">
        <v>161</v>
      </c>
      <c r="H105" s="7">
        <v>495</v>
      </c>
    </row>
    <row r="106" spans="1:8" ht="15.75">
      <c r="A106" s="5" t="s">
        <v>112</v>
      </c>
      <c r="B106" s="6" t="s">
        <v>102</v>
      </c>
      <c r="C106" s="6" t="s">
        <v>125</v>
      </c>
      <c r="D106" s="6" t="s">
        <v>163</v>
      </c>
      <c r="E106" s="6" t="s">
        <v>164</v>
      </c>
      <c r="F106" s="6" t="s">
        <v>121</v>
      </c>
      <c r="G106" s="6" t="s">
        <v>112</v>
      </c>
      <c r="H106" s="7">
        <v>4980</v>
      </c>
    </row>
    <row r="107" spans="1:8" ht="15.75">
      <c r="A107" s="5" t="s">
        <v>166</v>
      </c>
      <c r="B107" s="6" t="s">
        <v>102</v>
      </c>
      <c r="C107" s="6" t="s">
        <v>97</v>
      </c>
      <c r="D107" s="6" t="s">
        <v>167</v>
      </c>
      <c r="E107" s="6" t="s">
        <v>155</v>
      </c>
      <c r="F107" s="6" t="s">
        <v>121</v>
      </c>
      <c r="G107" s="6" t="s">
        <v>168</v>
      </c>
      <c r="H107" s="7">
        <v>4980</v>
      </c>
    </row>
    <row r="108" spans="1:8" ht="15.75">
      <c r="A108" s="5" t="s">
        <v>170</v>
      </c>
      <c r="B108" s="6" t="s">
        <v>102</v>
      </c>
      <c r="C108" s="6" t="s">
        <v>125</v>
      </c>
      <c r="D108" s="6" t="s">
        <v>171</v>
      </c>
      <c r="E108" s="6" t="s">
        <v>172</v>
      </c>
      <c r="F108" s="6" t="s">
        <v>100</v>
      </c>
      <c r="G108" s="6" t="s">
        <v>173</v>
      </c>
      <c r="H108" s="7">
        <v>2985</v>
      </c>
    </row>
    <row r="109" spans="1:8" ht="15.75">
      <c r="A109" s="5" t="s">
        <v>170</v>
      </c>
      <c r="B109" s="6" t="s">
        <v>102</v>
      </c>
      <c r="C109" s="6" t="s">
        <v>125</v>
      </c>
      <c r="D109" s="6" t="s">
        <v>175</v>
      </c>
      <c r="E109" s="6" t="s">
        <v>176</v>
      </c>
      <c r="F109" s="6" t="s">
        <v>100</v>
      </c>
      <c r="G109" s="6" t="s">
        <v>173</v>
      </c>
      <c r="H109" s="7">
        <v>6965</v>
      </c>
    </row>
    <row r="110" spans="1:8" ht="15.75">
      <c r="A110" s="5" t="s">
        <v>170</v>
      </c>
      <c r="B110" s="6" t="s">
        <v>102</v>
      </c>
      <c r="C110" s="6" t="s">
        <v>97</v>
      </c>
      <c r="D110" s="6" t="s">
        <v>178</v>
      </c>
      <c r="E110" s="6" t="s">
        <v>176</v>
      </c>
      <c r="F110" s="6" t="s">
        <v>92</v>
      </c>
      <c r="G110" s="6" t="s">
        <v>115</v>
      </c>
      <c r="H110" s="7">
        <v>4980</v>
      </c>
    </row>
    <row r="111" spans="1:8" ht="15.75">
      <c r="A111" s="5" t="s">
        <v>158</v>
      </c>
      <c r="B111" s="6" t="s">
        <v>102</v>
      </c>
      <c r="C111" s="6" t="s">
        <v>125</v>
      </c>
      <c r="D111" s="6" t="s">
        <v>180</v>
      </c>
      <c r="E111" s="6" t="s">
        <v>155</v>
      </c>
      <c r="F111" s="6" t="s">
        <v>136</v>
      </c>
      <c r="G111" s="6" t="s">
        <v>161</v>
      </c>
      <c r="H111" s="7">
        <v>4980</v>
      </c>
    </row>
    <row r="112" spans="1:8" ht="15.75">
      <c r="A112" s="5" t="s">
        <v>158</v>
      </c>
      <c r="B112" s="6" t="s">
        <v>102</v>
      </c>
      <c r="C112" s="6" t="s">
        <v>125</v>
      </c>
      <c r="D112" s="6" t="s">
        <v>182</v>
      </c>
      <c r="E112" s="6" t="s">
        <v>183</v>
      </c>
      <c r="F112" s="6" t="s">
        <v>92</v>
      </c>
      <c r="G112" s="6" t="s">
        <v>184</v>
      </c>
      <c r="H112" s="7">
        <v>9995</v>
      </c>
    </row>
    <row r="113" spans="1:8" ht="15.75">
      <c r="A113" s="5" t="s">
        <v>170</v>
      </c>
      <c r="B113" s="6" t="s">
        <v>102</v>
      </c>
      <c r="C113" s="6" t="s">
        <v>125</v>
      </c>
      <c r="D113" s="6" t="s">
        <v>182</v>
      </c>
      <c r="E113" s="6" t="s">
        <v>186</v>
      </c>
      <c r="F113" s="6" t="s">
        <v>92</v>
      </c>
      <c r="G113" s="6" t="s">
        <v>187</v>
      </c>
      <c r="H113" s="7">
        <v>7500</v>
      </c>
    </row>
    <row r="114" spans="1:8" ht="15.75">
      <c r="A114" s="5" t="s">
        <v>158</v>
      </c>
      <c r="B114" s="6" t="s">
        <v>102</v>
      </c>
      <c r="C114" s="6" t="s">
        <v>125</v>
      </c>
      <c r="D114" s="6" t="s">
        <v>188</v>
      </c>
      <c r="E114" s="6" t="s">
        <v>190</v>
      </c>
      <c r="F114" s="6" t="s">
        <v>92</v>
      </c>
      <c r="G114" s="6" t="s">
        <v>184</v>
      </c>
      <c r="H114" s="7">
        <v>4980</v>
      </c>
    </row>
    <row r="115" spans="1:8" ht="15.75">
      <c r="A115" s="5" t="s">
        <v>158</v>
      </c>
      <c r="B115" s="6" t="s">
        <v>102</v>
      </c>
      <c r="C115" s="6" t="s">
        <v>125</v>
      </c>
      <c r="D115" s="6" t="s">
        <v>191</v>
      </c>
      <c r="E115" s="6" t="s">
        <v>193</v>
      </c>
      <c r="F115" s="6" t="s">
        <v>92</v>
      </c>
      <c r="G115" s="6" t="s">
        <v>184</v>
      </c>
      <c r="H115" s="7">
        <v>3000</v>
      </c>
    </row>
    <row r="116" spans="1:8" ht="15.75">
      <c r="A116" s="5" t="s">
        <v>158</v>
      </c>
      <c r="B116" s="6" t="s">
        <v>102</v>
      </c>
      <c r="C116" s="6" t="s">
        <v>125</v>
      </c>
      <c r="D116" s="6" t="s">
        <v>194</v>
      </c>
      <c r="E116" s="6" t="s">
        <v>155</v>
      </c>
      <c r="F116" s="6" t="s">
        <v>92</v>
      </c>
      <c r="G116" s="6" t="s">
        <v>184</v>
      </c>
      <c r="H116" s="7">
        <v>4980</v>
      </c>
    </row>
    <row r="117" spans="1:8" ht="15.75">
      <c r="A117" s="5" t="s">
        <v>158</v>
      </c>
      <c r="B117" s="6" t="s">
        <v>102</v>
      </c>
      <c r="C117" s="6" t="s">
        <v>125</v>
      </c>
      <c r="D117" s="6" t="s">
        <v>196</v>
      </c>
      <c r="E117" s="6" t="s">
        <v>155</v>
      </c>
      <c r="F117" s="6" t="s">
        <v>92</v>
      </c>
      <c r="G117" s="6" t="s">
        <v>198</v>
      </c>
      <c r="H117" s="7">
        <v>3750</v>
      </c>
    </row>
    <row r="118" spans="1:8" ht="15.75">
      <c r="A118" s="5" t="s">
        <v>153</v>
      </c>
      <c r="B118" s="6" t="s">
        <v>102</v>
      </c>
      <c r="C118" s="6" t="s">
        <v>125</v>
      </c>
      <c r="D118" s="6" t="s">
        <v>199</v>
      </c>
      <c r="E118" s="6" t="s">
        <v>193</v>
      </c>
      <c r="F118" s="6" t="s">
        <v>92</v>
      </c>
      <c r="G118" s="6" t="s">
        <v>201</v>
      </c>
      <c r="H118" s="7">
        <v>2750</v>
      </c>
    </row>
    <row r="119" spans="1:8" ht="15.75">
      <c r="A119" s="5" t="s">
        <v>153</v>
      </c>
      <c r="B119" s="6" t="s">
        <v>102</v>
      </c>
      <c r="C119" s="6" t="s">
        <v>97</v>
      </c>
      <c r="D119" s="6" t="s">
        <v>202</v>
      </c>
      <c r="E119" s="6" t="s">
        <v>155</v>
      </c>
      <c r="F119" s="6" t="s">
        <v>204</v>
      </c>
      <c r="G119" s="6" t="s">
        <v>205</v>
      </c>
      <c r="H119" s="7">
        <v>4980</v>
      </c>
    </row>
    <row r="120" spans="1:8" ht="15.75">
      <c r="A120" s="5" t="s">
        <v>153</v>
      </c>
      <c r="B120" s="6" t="s">
        <v>102</v>
      </c>
      <c r="C120" s="6" t="s">
        <v>97</v>
      </c>
      <c r="D120" s="6" t="s">
        <v>206</v>
      </c>
      <c r="E120" s="6" t="s">
        <v>155</v>
      </c>
      <c r="F120" s="6" t="s">
        <v>92</v>
      </c>
      <c r="G120" s="6" t="s">
        <v>142</v>
      </c>
      <c r="H120" s="7">
        <v>4980</v>
      </c>
    </row>
    <row r="121" spans="1:8" ht="15.75">
      <c r="A121" s="5" t="s">
        <v>153</v>
      </c>
      <c r="B121" s="6" t="s">
        <v>102</v>
      </c>
      <c r="C121" s="6" t="s">
        <v>97</v>
      </c>
      <c r="D121" s="6" t="s">
        <v>208</v>
      </c>
      <c r="E121" s="6" t="s">
        <v>210</v>
      </c>
      <c r="F121" s="6" t="s">
        <v>204</v>
      </c>
      <c r="G121" s="6" t="s">
        <v>115</v>
      </c>
      <c r="H121" s="7">
        <v>6995</v>
      </c>
    </row>
    <row r="122" spans="1:8" ht="15.75">
      <c r="A122" s="5" t="s">
        <v>153</v>
      </c>
      <c r="B122" s="6" t="s">
        <v>102</v>
      </c>
      <c r="C122" s="6" t="s">
        <v>97</v>
      </c>
      <c r="D122" s="6" t="s">
        <v>211</v>
      </c>
      <c r="E122" s="6" t="s">
        <v>213</v>
      </c>
      <c r="F122" s="6" t="s">
        <v>214</v>
      </c>
      <c r="G122" s="6" t="s">
        <v>215</v>
      </c>
      <c r="H122" s="7">
        <v>4980</v>
      </c>
    </row>
    <row r="123" spans="1:8" ht="15.75">
      <c r="A123" s="5" t="s">
        <v>153</v>
      </c>
      <c r="B123" s="6" t="s">
        <v>102</v>
      </c>
      <c r="C123" s="6" t="s">
        <v>81</v>
      </c>
      <c r="D123" s="6" t="s">
        <v>216</v>
      </c>
      <c r="E123" s="6" t="s">
        <v>155</v>
      </c>
      <c r="F123" s="6" t="s">
        <v>204</v>
      </c>
      <c r="G123" s="6" t="s">
        <v>205</v>
      </c>
      <c r="H123" s="7">
        <v>4980</v>
      </c>
    </row>
    <row r="124" spans="1:8" ht="15.75">
      <c r="A124" s="5" t="s">
        <v>166</v>
      </c>
      <c r="B124" s="6" t="s">
        <v>102</v>
      </c>
      <c r="C124" s="6" t="s">
        <v>97</v>
      </c>
      <c r="D124" s="6" t="s">
        <v>218</v>
      </c>
      <c r="E124" s="6" t="s">
        <v>220</v>
      </c>
      <c r="F124" s="6" t="s">
        <v>221</v>
      </c>
      <c r="G124" s="6" t="s">
        <v>222</v>
      </c>
      <c r="H124" s="7">
        <v>20000</v>
      </c>
    </row>
    <row r="125" spans="1:8" ht="15.75">
      <c r="A125" s="5" t="s">
        <v>166</v>
      </c>
      <c r="B125" s="6" t="s">
        <v>102</v>
      </c>
      <c r="C125" s="6" t="s">
        <v>125</v>
      </c>
      <c r="D125" s="6" t="s">
        <v>223</v>
      </c>
      <c r="E125" s="6" t="s">
        <v>225</v>
      </c>
      <c r="F125" s="6" t="s">
        <v>92</v>
      </c>
      <c r="G125" s="6" t="s">
        <v>226</v>
      </c>
      <c r="H125" s="7">
        <v>8970</v>
      </c>
    </row>
    <row r="126" spans="1:8" ht="15.75">
      <c r="A126" s="5" t="s">
        <v>226</v>
      </c>
      <c r="B126" s="6" t="s">
        <v>102</v>
      </c>
      <c r="C126" s="6" t="s">
        <v>125</v>
      </c>
      <c r="D126" s="6" t="s">
        <v>227</v>
      </c>
      <c r="E126" s="6" t="s">
        <v>155</v>
      </c>
      <c r="F126" s="6" t="s">
        <v>92</v>
      </c>
      <c r="G126" s="6" t="s">
        <v>229</v>
      </c>
      <c r="H126" s="7">
        <v>6250</v>
      </c>
    </row>
    <row r="127" spans="1:8" ht="15.75">
      <c r="A127" s="5" t="s">
        <v>233</v>
      </c>
      <c r="B127" s="6" t="s">
        <v>102</v>
      </c>
      <c r="C127" s="6" t="s">
        <v>125</v>
      </c>
      <c r="D127" s="6" t="s">
        <v>230</v>
      </c>
      <c r="E127" s="6" t="s">
        <v>232</v>
      </c>
      <c r="F127" s="6" t="s">
        <v>204</v>
      </c>
      <c r="G127" s="6" t="s">
        <v>233</v>
      </c>
      <c r="H127" s="7">
        <v>11000</v>
      </c>
    </row>
    <row r="128" spans="1:8" ht="15.75">
      <c r="A128" s="5" t="s">
        <v>233</v>
      </c>
      <c r="B128" s="6" t="s">
        <v>102</v>
      </c>
      <c r="C128" s="6" t="s">
        <v>125</v>
      </c>
      <c r="D128" s="6" t="s">
        <v>234</v>
      </c>
      <c r="E128" s="6" t="s">
        <v>155</v>
      </c>
      <c r="F128" s="6" t="s">
        <v>204</v>
      </c>
      <c r="G128" s="6" t="s">
        <v>233</v>
      </c>
      <c r="H128" s="7">
        <v>4980</v>
      </c>
    </row>
    <row r="129" spans="1:8" ht="15.75">
      <c r="A129" s="5" t="s">
        <v>238</v>
      </c>
      <c r="B129" s="6" t="s">
        <v>102</v>
      </c>
      <c r="C129" s="6" t="s">
        <v>81</v>
      </c>
      <c r="D129" s="6" t="s">
        <v>236</v>
      </c>
      <c r="E129" s="6" t="s">
        <v>239</v>
      </c>
      <c r="F129" s="6" t="s">
        <v>84</v>
      </c>
      <c r="G129" s="6" t="s">
        <v>240</v>
      </c>
      <c r="H129" s="7">
        <v>7000</v>
      </c>
    </row>
    <row r="130" spans="1:8" ht="15.75">
      <c r="A130" s="5" t="s">
        <v>170</v>
      </c>
      <c r="B130" s="6" t="s">
        <v>102</v>
      </c>
      <c r="C130" s="6" t="s">
        <v>97</v>
      </c>
      <c r="D130" s="6" t="s">
        <v>241</v>
      </c>
      <c r="E130" s="6" t="s">
        <v>243</v>
      </c>
      <c r="F130" s="6" t="s">
        <v>121</v>
      </c>
      <c r="G130" s="6" t="s">
        <v>244</v>
      </c>
      <c r="H130" s="7">
        <v>4125</v>
      </c>
    </row>
    <row r="131" spans="1:8" ht="15.75">
      <c r="A131" s="5" t="s">
        <v>170</v>
      </c>
      <c r="B131" s="6" t="s">
        <v>102</v>
      </c>
      <c r="C131" s="6" t="s">
        <v>97</v>
      </c>
      <c r="D131" s="6" t="s">
        <v>245</v>
      </c>
      <c r="E131" s="6" t="s">
        <v>247</v>
      </c>
      <c r="F131" s="6" t="s">
        <v>204</v>
      </c>
      <c r="G131" s="6" t="s">
        <v>248</v>
      </c>
      <c r="H131" s="7">
        <v>4980</v>
      </c>
    </row>
    <row r="132" spans="1:8" ht="15.75">
      <c r="A132" s="5" t="s">
        <v>170</v>
      </c>
      <c r="B132" s="6" t="s">
        <v>102</v>
      </c>
      <c r="C132" s="6" t="s">
        <v>125</v>
      </c>
      <c r="D132" s="6" t="s">
        <v>249</v>
      </c>
      <c r="E132" s="6" t="s">
        <v>251</v>
      </c>
      <c r="F132" s="6" t="s">
        <v>100</v>
      </c>
      <c r="G132" s="6" t="s">
        <v>158</v>
      </c>
      <c r="H132" s="7">
        <v>3985</v>
      </c>
    </row>
    <row r="133" spans="1:8" ht="15.75">
      <c r="A133" s="5" t="s">
        <v>170</v>
      </c>
      <c r="B133" s="6" t="s">
        <v>102</v>
      </c>
      <c r="C133" s="6" t="s">
        <v>97</v>
      </c>
      <c r="D133" s="6" t="s">
        <v>252</v>
      </c>
      <c r="E133" s="6" t="s">
        <v>254</v>
      </c>
      <c r="F133" s="6" t="s">
        <v>92</v>
      </c>
      <c r="G133" s="6" t="s">
        <v>173</v>
      </c>
      <c r="H133" s="7">
        <v>1950</v>
      </c>
    </row>
    <row r="134" spans="1:8" ht="15.75">
      <c r="A134" s="5" t="s">
        <v>170</v>
      </c>
      <c r="B134" s="6" t="s">
        <v>102</v>
      </c>
      <c r="C134" s="6" t="s">
        <v>97</v>
      </c>
      <c r="D134" s="6" t="s">
        <v>208</v>
      </c>
      <c r="E134" s="6" t="s">
        <v>254</v>
      </c>
      <c r="F134" s="6" t="s">
        <v>204</v>
      </c>
      <c r="G134" s="6" t="s">
        <v>173</v>
      </c>
      <c r="H134" s="7">
        <v>7000</v>
      </c>
    </row>
    <row r="135" spans="1:8" ht="15.75">
      <c r="A135" s="5" t="s">
        <v>170</v>
      </c>
      <c r="B135" s="6" t="s">
        <v>102</v>
      </c>
      <c r="C135" s="6" t="s">
        <v>97</v>
      </c>
      <c r="D135" s="6" t="s">
        <v>255</v>
      </c>
      <c r="E135" s="6" t="s">
        <v>172</v>
      </c>
      <c r="F135" s="6" t="s">
        <v>92</v>
      </c>
      <c r="G135" s="6" t="s">
        <v>205</v>
      </c>
      <c r="H135" s="7">
        <v>4980</v>
      </c>
    </row>
    <row r="136" spans="1:8" ht="15.75">
      <c r="A136" s="5" t="s">
        <v>170</v>
      </c>
      <c r="B136" s="6" t="s">
        <v>102</v>
      </c>
      <c r="C136" s="6" t="s">
        <v>97</v>
      </c>
      <c r="D136" s="6" t="s">
        <v>257</v>
      </c>
      <c r="E136" s="6" t="s">
        <v>261</v>
      </c>
      <c r="F136" s="6" t="s">
        <v>121</v>
      </c>
      <c r="G136" s="6" t="s">
        <v>244</v>
      </c>
      <c r="H136" s="7">
        <v>4980</v>
      </c>
    </row>
    <row r="137" spans="1:8" ht="15.75">
      <c r="A137" s="5" t="s">
        <v>264</v>
      </c>
      <c r="B137" s="6" t="s">
        <v>102</v>
      </c>
      <c r="C137" s="6" t="s">
        <v>125</v>
      </c>
      <c r="D137" s="6" t="s">
        <v>218</v>
      </c>
      <c r="E137" s="6" t="s">
        <v>164</v>
      </c>
      <c r="F137" s="6" t="s">
        <v>221</v>
      </c>
      <c r="G137" s="6" t="s">
        <v>161</v>
      </c>
      <c r="H137" s="7">
        <v>2000</v>
      </c>
    </row>
    <row r="138" spans="1:8" ht="15.75">
      <c r="A138" s="5" t="s">
        <v>267</v>
      </c>
      <c r="B138" s="6" t="s">
        <v>102</v>
      </c>
      <c r="C138" s="6" t="s">
        <v>97</v>
      </c>
      <c r="D138" s="6" t="s">
        <v>259</v>
      </c>
      <c r="E138" s="6" t="s">
        <v>268</v>
      </c>
      <c r="F138" s="6" t="s">
        <v>121</v>
      </c>
      <c r="G138" s="6" t="s">
        <v>269</v>
      </c>
      <c r="H138" s="7">
        <v>3000</v>
      </c>
    </row>
    <row r="139" spans="1:8" ht="15.75">
      <c r="A139" s="5" t="s">
        <v>267</v>
      </c>
      <c r="B139" s="6" t="s">
        <v>102</v>
      </c>
      <c r="C139" s="6" t="s">
        <v>125</v>
      </c>
      <c r="D139" s="6" t="s">
        <v>262</v>
      </c>
      <c r="E139" s="6" t="s">
        <v>272</v>
      </c>
      <c r="F139" s="6" t="s">
        <v>92</v>
      </c>
      <c r="G139" s="6" t="s">
        <v>273</v>
      </c>
      <c r="H139" s="7">
        <v>2980</v>
      </c>
    </row>
    <row r="140" spans="1:8" ht="15.75">
      <c r="A140" s="5" t="s">
        <v>267</v>
      </c>
      <c r="B140" s="6" t="s">
        <v>102</v>
      </c>
      <c r="C140" s="6" t="s">
        <v>97</v>
      </c>
      <c r="D140" s="6" t="s">
        <v>265</v>
      </c>
      <c r="E140" s="6" t="s">
        <v>272</v>
      </c>
      <c r="F140" s="6" t="s">
        <v>92</v>
      </c>
      <c r="G140" s="6" t="s">
        <v>276</v>
      </c>
      <c r="H140" s="7">
        <v>2980</v>
      </c>
    </row>
    <row r="141" spans="1:8" ht="15.75">
      <c r="A141" s="5" t="s">
        <v>279</v>
      </c>
      <c r="B141" s="6" t="s">
        <v>102</v>
      </c>
      <c r="C141" s="6" t="s">
        <v>97</v>
      </c>
      <c r="D141" s="6" t="s">
        <v>270</v>
      </c>
      <c r="E141" s="6" t="s">
        <v>272</v>
      </c>
      <c r="F141" s="6" t="s">
        <v>92</v>
      </c>
      <c r="G141" s="6" t="s">
        <v>276</v>
      </c>
      <c r="H141" s="7">
        <v>2985</v>
      </c>
    </row>
    <row r="142" spans="1:8" ht="15.75">
      <c r="A142" s="5" t="s">
        <v>279</v>
      </c>
      <c r="B142" s="6" t="s">
        <v>102</v>
      </c>
      <c r="C142" s="6" t="s">
        <v>81</v>
      </c>
      <c r="D142" s="6" t="s">
        <v>274</v>
      </c>
      <c r="E142" s="6" t="s">
        <v>282</v>
      </c>
      <c r="F142" s="6" t="s">
        <v>283</v>
      </c>
      <c r="G142" s="6" t="s">
        <v>276</v>
      </c>
      <c r="H142" s="7">
        <v>10000</v>
      </c>
    </row>
    <row r="143" spans="1:8" ht="15.75">
      <c r="A143" s="5" t="s">
        <v>158</v>
      </c>
      <c r="B143" s="6" t="s">
        <v>110</v>
      </c>
      <c r="C143" s="6" t="s">
        <v>125</v>
      </c>
      <c r="D143" s="6" t="s">
        <v>277</v>
      </c>
      <c r="E143" s="6" t="s">
        <v>286</v>
      </c>
      <c r="F143" s="6" t="s">
        <v>287</v>
      </c>
      <c r="G143" s="6" t="s">
        <v>184</v>
      </c>
      <c r="H143" s="7">
        <v>13244.54</v>
      </c>
    </row>
    <row r="144" spans="1:8" ht="15.75">
      <c r="A144" s="5" t="s">
        <v>290</v>
      </c>
      <c r="B144" s="6" t="s">
        <v>110</v>
      </c>
      <c r="C144" s="6" t="s">
        <v>125</v>
      </c>
      <c r="D144" s="6" t="s">
        <v>280</v>
      </c>
      <c r="E144" s="6" t="s">
        <v>280</v>
      </c>
      <c r="F144" s="6" t="s">
        <v>291</v>
      </c>
      <c r="G144" s="6" t="s">
        <v>292</v>
      </c>
      <c r="H144" s="7">
        <v>17000</v>
      </c>
    </row>
    <row r="145" spans="1:8" ht="15.75">
      <c r="A145" s="5" t="s">
        <v>295</v>
      </c>
      <c r="B145" s="6" t="s">
        <v>110</v>
      </c>
      <c r="C145" s="6" t="s">
        <v>81</v>
      </c>
      <c r="D145" s="6" t="s">
        <v>284</v>
      </c>
      <c r="E145" s="6" t="s">
        <v>296</v>
      </c>
      <c r="F145" s="6" t="s">
        <v>291</v>
      </c>
      <c r="G145" s="6" t="s">
        <v>297</v>
      </c>
      <c r="H145" s="7">
        <v>8500</v>
      </c>
    </row>
    <row r="146" spans="1:8" ht="15.75">
      <c r="A146" s="5" t="s">
        <v>166</v>
      </c>
      <c r="B146" s="6" t="s">
        <v>110</v>
      </c>
      <c r="C146" s="6" t="s">
        <v>81</v>
      </c>
      <c r="D146" s="6" t="s">
        <v>288</v>
      </c>
      <c r="E146" s="6" t="s">
        <v>300</v>
      </c>
      <c r="F146" s="6" t="s">
        <v>301</v>
      </c>
      <c r="G146" s="6" t="s">
        <v>302</v>
      </c>
      <c r="H146" s="7">
        <v>10000</v>
      </c>
    </row>
    <row r="147" spans="1:8" ht="15.75">
      <c r="A147" s="5" t="s">
        <v>305</v>
      </c>
      <c r="B147" s="6" t="s">
        <v>110</v>
      </c>
      <c r="C147" s="6" t="s">
        <v>125</v>
      </c>
      <c r="D147" s="6" t="s">
        <v>293</v>
      </c>
      <c r="E147" s="6" t="s">
        <v>306</v>
      </c>
      <c r="F147" s="6" t="s">
        <v>291</v>
      </c>
      <c r="G147" s="6" t="s">
        <v>276</v>
      </c>
      <c r="H147" s="7">
        <v>3757.31</v>
      </c>
    </row>
    <row r="148" spans="1:8" ht="15.75">
      <c r="A148" s="5" t="s">
        <v>305</v>
      </c>
      <c r="B148" s="6" t="s">
        <v>110</v>
      </c>
      <c r="C148" s="6" t="s">
        <v>125</v>
      </c>
      <c r="D148" s="6" t="s">
        <v>293</v>
      </c>
      <c r="E148" s="6" t="s">
        <v>309</v>
      </c>
      <c r="F148" s="6" t="s">
        <v>291</v>
      </c>
      <c r="G148" s="6" t="s">
        <v>310</v>
      </c>
      <c r="H148" s="7">
        <v>493.07</v>
      </c>
    </row>
    <row r="149" spans="1:8" ht="15.75">
      <c r="A149" s="5" t="s">
        <v>305</v>
      </c>
      <c r="B149" s="6" t="s">
        <v>110</v>
      </c>
      <c r="C149" s="6" t="s">
        <v>125</v>
      </c>
      <c r="D149" s="6" t="s">
        <v>293</v>
      </c>
      <c r="E149" s="6" t="s">
        <v>313</v>
      </c>
      <c r="F149" s="6" t="s">
        <v>291</v>
      </c>
      <c r="G149" s="6" t="s">
        <v>314</v>
      </c>
      <c r="H149" s="7">
        <v>636.20000000000005</v>
      </c>
    </row>
    <row r="150" spans="1:8" ht="15.75">
      <c r="A150" s="5" t="s">
        <v>305</v>
      </c>
      <c r="B150" s="6" t="s">
        <v>110</v>
      </c>
      <c r="C150" s="6" t="s">
        <v>125</v>
      </c>
      <c r="D150" s="6" t="s">
        <v>298</v>
      </c>
      <c r="E150" s="6" t="s">
        <v>317</v>
      </c>
      <c r="F150" s="6" t="s">
        <v>318</v>
      </c>
      <c r="G150" s="6" t="s">
        <v>319</v>
      </c>
      <c r="H150" s="7">
        <v>869.84</v>
      </c>
    </row>
    <row r="151" spans="1:8" ht="15.75">
      <c r="A151" s="5" t="s">
        <v>305</v>
      </c>
      <c r="B151" s="6" t="s">
        <v>110</v>
      </c>
      <c r="C151" s="6" t="s">
        <v>125</v>
      </c>
      <c r="D151" s="6" t="s">
        <v>293</v>
      </c>
      <c r="E151" s="6" t="s">
        <v>322</v>
      </c>
      <c r="F151" s="6" t="s">
        <v>291</v>
      </c>
      <c r="G151" s="6" t="s">
        <v>201</v>
      </c>
      <c r="H151" s="7">
        <v>157.52000000000001</v>
      </c>
    </row>
    <row r="152" spans="1:8" ht="15.75">
      <c r="A152" s="5" t="s">
        <v>305</v>
      </c>
      <c r="B152" s="6" t="s">
        <v>110</v>
      </c>
      <c r="C152" s="6" t="s">
        <v>125</v>
      </c>
      <c r="D152" s="6" t="s">
        <v>293</v>
      </c>
      <c r="E152" s="6" t="s">
        <v>325</v>
      </c>
      <c r="F152" s="6" t="s">
        <v>291</v>
      </c>
      <c r="G152" s="6" t="s">
        <v>201</v>
      </c>
      <c r="H152" s="7">
        <v>3592.04</v>
      </c>
    </row>
    <row r="153" spans="1:8" ht="15.75">
      <c r="A153" s="5" t="s">
        <v>305</v>
      </c>
      <c r="B153" s="6" t="s">
        <v>110</v>
      </c>
      <c r="C153" s="6" t="s">
        <v>125</v>
      </c>
      <c r="D153" s="6" t="s">
        <v>303</v>
      </c>
      <c r="E153" s="6" t="s">
        <v>328</v>
      </c>
      <c r="F153" s="6" t="s">
        <v>329</v>
      </c>
      <c r="G153" s="6" t="s">
        <v>201</v>
      </c>
      <c r="H153" s="7">
        <v>1059.5899999999999</v>
      </c>
    </row>
    <row r="154" spans="1:8" ht="15.75">
      <c r="A154" s="5" t="s">
        <v>305</v>
      </c>
      <c r="B154" s="6" t="s">
        <v>110</v>
      </c>
      <c r="C154" s="6" t="s">
        <v>125</v>
      </c>
      <c r="D154" s="6" t="s">
        <v>293</v>
      </c>
      <c r="E154" s="6" t="s">
        <v>332</v>
      </c>
      <c r="F154" s="6" t="s">
        <v>291</v>
      </c>
      <c r="G154" s="6" t="s">
        <v>333</v>
      </c>
      <c r="H154" s="7">
        <v>1096.33</v>
      </c>
    </row>
    <row r="155" spans="1:8" ht="15.75">
      <c r="A155" s="5" t="s">
        <v>305</v>
      </c>
      <c r="B155" s="6" t="s">
        <v>110</v>
      </c>
      <c r="C155" s="6" t="s">
        <v>125</v>
      </c>
      <c r="D155" s="6" t="s">
        <v>293</v>
      </c>
      <c r="E155" s="6" t="s">
        <v>336</v>
      </c>
      <c r="F155" s="6" t="s">
        <v>291</v>
      </c>
      <c r="G155" s="6" t="s">
        <v>337</v>
      </c>
      <c r="H155" s="7">
        <v>1034.44</v>
      </c>
    </row>
    <row r="156" spans="1:8" ht="15.75">
      <c r="A156" s="5" t="s">
        <v>340</v>
      </c>
      <c r="B156" s="6" t="s">
        <v>110</v>
      </c>
      <c r="C156" s="6" t="s">
        <v>125</v>
      </c>
      <c r="D156" s="6" t="s">
        <v>307</v>
      </c>
      <c r="E156" s="6" t="s">
        <v>341</v>
      </c>
      <c r="F156" s="6" t="s">
        <v>291</v>
      </c>
      <c r="G156" s="6" t="s">
        <v>144</v>
      </c>
      <c r="H156" s="7">
        <v>5200</v>
      </c>
    </row>
    <row r="157" spans="1:8" ht="15.75">
      <c r="A157" s="5" t="s">
        <v>158</v>
      </c>
      <c r="B157" s="6" t="s">
        <v>116</v>
      </c>
      <c r="C157" s="6" t="s">
        <v>81</v>
      </c>
      <c r="D157" s="6" t="s">
        <v>311</v>
      </c>
      <c r="E157" s="6" t="s">
        <v>344</v>
      </c>
      <c r="F157" s="6" t="s">
        <v>121</v>
      </c>
      <c r="G157" s="6" t="s">
        <v>93</v>
      </c>
      <c r="H157" s="7">
        <v>20000</v>
      </c>
    </row>
    <row r="158" spans="1:8" ht="15.75">
      <c r="A158" s="5" t="s">
        <v>347</v>
      </c>
      <c r="B158" s="6" t="s">
        <v>116</v>
      </c>
      <c r="C158" s="6" t="s">
        <v>125</v>
      </c>
      <c r="D158" s="6" t="s">
        <v>315</v>
      </c>
      <c r="E158" s="6" t="s">
        <v>348</v>
      </c>
      <c r="F158" s="6" t="s">
        <v>84</v>
      </c>
      <c r="G158" s="6" t="s">
        <v>319</v>
      </c>
      <c r="H158" s="7">
        <v>1259.1400000000001</v>
      </c>
    </row>
    <row r="159" spans="1:8" ht="15.75">
      <c r="A159" s="5" t="s">
        <v>351</v>
      </c>
      <c r="B159" s="6" t="s">
        <v>116</v>
      </c>
      <c r="C159" s="6" t="s">
        <v>97</v>
      </c>
      <c r="D159" s="6" t="s">
        <v>320</v>
      </c>
      <c r="E159" s="6" t="s">
        <v>352</v>
      </c>
      <c r="F159" s="6" t="s">
        <v>121</v>
      </c>
      <c r="G159" s="6" t="s">
        <v>353</v>
      </c>
      <c r="H159" s="7">
        <v>5000</v>
      </c>
    </row>
    <row r="160" spans="1:8" ht="15.75">
      <c r="A160" s="5" t="s">
        <v>356</v>
      </c>
      <c r="B160" s="6" t="s">
        <v>116</v>
      </c>
      <c r="C160" s="6" t="s">
        <v>125</v>
      </c>
      <c r="D160" s="6" t="s">
        <v>323</v>
      </c>
      <c r="E160" s="6" t="s">
        <v>357</v>
      </c>
      <c r="F160" s="6" t="s">
        <v>92</v>
      </c>
      <c r="G160" s="6" t="s">
        <v>310</v>
      </c>
      <c r="H160" s="9">
        <v>0</v>
      </c>
    </row>
    <row r="161" spans="1:8" ht="15.75">
      <c r="A161" s="5" t="s">
        <v>166</v>
      </c>
      <c r="B161" s="6" t="s">
        <v>116</v>
      </c>
      <c r="C161" s="6" t="s">
        <v>125</v>
      </c>
      <c r="D161" s="6" t="s">
        <v>326</v>
      </c>
      <c r="E161" s="6" t="s">
        <v>348</v>
      </c>
      <c r="F161" s="6" t="s">
        <v>136</v>
      </c>
      <c r="G161" s="6" t="s">
        <v>360</v>
      </c>
      <c r="H161" s="7">
        <v>4417</v>
      </c>
    </row>
    <row r="162" spans="1:8" ht="15.75">
      <c r="A162" s="5" t="s">
        <v>363</v>
      </c>
      <c r="B162" s="6" t="s">
        <v>116</v>
      </c>
      <c r="C162" s="6" t="s">
        <v>81</v>
      </c>
      <c r="D162" s="6" t="s">
        <v>330</v>
      </c>
      <c r="E162" s="6" t="s">
        <v>364</v>
      </c>
      <c r="F162" s="6" t="s">
        <v>136</v>
      </c>
      <c r="G162" s="6" t="s">
        <v>365</v>
      </c>
      <c r="H162" s="7">
        <v>10000</v>
      </c>
    </row>
    <row r="163" spans="1:8" ht="15.75">
      <c r="A163" s="5" t="s">
        <v>368</v>
      </c>
      <c r="B163" s="6" t="s">
        <v>116</v>
      </c>
      <c r="C163" s="6" t="s">
        <v>97</v>
      </c>
      <c r="D163" s="6" t="s">
        <v>334</v>
      </c>
      <c r="E163" s="6" t="s">
        <v>369</v>
      </c>
      <c r="F163" s="6" t="s">
        <v>370</v>
      </c>
      <c r="G163" s="6" t="s">
        <v>371</v>
      </c>
      <c r="H163" s="7">
        <v>2000</v>
      </c>
    </row>
    <row r="164" spans="1:8" ht="15.75">
      <c r="A164" s="5" t="s">
        <v>374</v>
      </c>
      <c r="B164" s="6" t="s">
        <v>116</v>
      </c>
      <c r="C164" s="6" t="s">
        <v>81</v>
      </c>
      <c r="D164" s="6" t="s">
        <v>338</v>
      </c>
      <c r="E164" s="6" t="s">
        <v>375</v>
      </c>
      <c r="F164" s="6" t="s">
        <v>204</v>
      </c>
      <c r="G164" s="6" t="s">
        <v>93</v>
      </c>
      <c r="H164" s="7">
        <v>30000</v>
      </c>
    </row>
    <row r="165" spans="1:8" ht="15.75">
      <c r="A165" s="5" t="s">
        <v>374</v>
      </c>
      <c r="B165" s="6" t="s">
        <v>116</v>
      </c>
      <c r="C165" s="6" t="s">
        <v>81</v>
      </c>
      <c r="D165" s="6" t="s">
        <v>342</v>
      </c>
      <c r="E165" s="6" t="s">
        <v>348</v>
      </c>
      <c r="F165" s="6" t="s">
        <v>84</v>
      </c>
      <c r="G165" s="6" t="s">
        <v>378</v>
      </c>
      <c r="H165" s="7">
        <v>10000</v>
      </c>
    </row>
    <row r="166" spans="1:8" ht="15.75">
      <c r="A166" s="5" t="s">
        <v>374</v>
      </c>
      <c r="B166" s="6" t="s">
        <v>116</v>
      </c>
      <c r="C166" s="6" t="s">
        <v>81</v>
      </c>
      <c r="D166" s="6" t="s">
        <v>345</v>
      </c>
      <c r="E166" s="6" t="s">
        <v>369</v>
      </c>
      <c r="F166" s="6" t="s">
        <v>84</v>
      </c>
      <c r="G166" s="6" t="s">
        <v>381</v>
      </c>
      <c r="H166" s="7">
        <v>8000</v>
      </c>
    </row>
    <row r="167" spans="1:8" ht="15.75">
      <c r="A167" s="5" t="s">
        <v>374</v>
      </c>
      <c r="B167" s="6" t="s">
        <v>116</v>
      </c>
      <c r="C167" s="6" t="s">
        <v>81</v>
      </c>
      <c r="D167" s="6" t="s">
        <v>349</v>
      </c>
      <c r="E167" s="6" t="s">
        <v>369</v>
      </c>
      <c r="F167" s="6" t="s">
        <v>121</v>
      </c>
      <c r="G167" s="6" t="s">
        <v>384</v>
      </c>
      <c r="H167" s="7">
        <v>7000</v>
      </c>
    </row>
    <row r="168" spans="1:8" ht="15.75">
      <c r="A168" s="5" t="s">
        <v>356</v>
      </c>
      <c r="B168" s="6" t="s">
        <v>116</v>
      </c>
      <c r="C168" s="6" t="s">
        <v>125</v>
      </c>
      <c r="D168" s="6" t="s">
        <v>323</v>
      </c>
      <c r="E168" s="6" t="s">
        <v>357</v>
      </c>
      <c r="F168" s="6" t="s">
        <v>92</v>
      </c>
      <c r="G168" s="6">
        <v>0</v>
      </c>
      <c r="H168" s="9">
        <f>G168+H166</f>
        <v>8000</v>
      </c>
    </row>
    <row r="169" spans="1:8" ht="15.75">
      <c r="A169" s="5" t="s">
        <v>142</v>
      </c>
      <c r="B169" s="6" t="s">
        <v>116</v>
      </c>
      <c r="C169" s="6" t="s">
        <v>81</v>
      </c>
      <c r="D169" s="6" t="s">
        <v>354</v>
      </c>
      <c r="E169" s="6" t="s">
        <v>389</v>
      </c>
      <c r="F169" s="6" t="s">
        <v>390</v>
      </c>
      <c r="G169" s="6" t="s">
        <v>93</v>
      </c>
      <c r="H169" s="7">
        <v>25000</v>
      </c>
    </row>
    <row r="170" spans="1:8" ht="15.75">
      <c r="A170" s="5" t="s">
        <v>391</v>
      </c>
      <c r="B170" s="6" t="s">
        <v>116</v>
      </c>
      <c r="C170" s="6" t="s">
        <v>81</v>
      </c>
      <c r="D170" s="6" t="s">
        <v>358</v>
      </c>
      <c r="E170" s="6" t="s">
        <v>392</v>
      </c>
      <c r="F170" s="6" t="s">
        <v>100</v>
      </c>
      <c r="G170" s="6" t="s">
        <v>393</v>
      </c>
      <c r="H170" s="7">
        <v>10000</v>
      </c>
    </row>
    <row r="171" spans="1:8" ht="15.75">
      <c r="A171" s="5" t="s">
        <v>394</v>
      </c>
      <c r="B171" s="6" t="s">
        <v>116</v>
      </c>
      <c r="C171" s="6" t="s">
        <v>125</v>
      </c>
      <c r="D171" s="6" t="s">
        <v>163</v>
      </c>
      <c r="E171" s="6" t="s">
        <v>395</v>
      </c>
      <c r="F171" s="6" t="s">
        <v>121</v>
      </c>
      <c r="G171" s="6" t="s">
        <v>396</v>
      </c>
      <c r="H171" s="7">
        <v>17700</v>
      </c>
    </row>
    <row r="172" spans="1:8" ht="15.75">
      <c r="A172" s="5" t="s">
        <v>397</v>
      </c>
      <c r="B172" s="6" t="s">
        <v>116</v>
      </c>
      <c r="C172" s="6" t="s">
        <v>125</v>
      </c>
      <c r="D172" s="6" t="s">
        <v>361</v>
      </c>
      <c r="E172" s="6" t="s">
        <v>398</v>
      </c>
      <c r="F172" s="6" t="s">
        <v>121</v>
      </c>
      <c r="G172" s="6">
        <v>0</v>
      </c>
      <c r="H172" s="7">
        <v>16000</v>
      </c>
    </row>
    <row r="173" spans="1:8" ht="15.75">
      <c r="A173" s="5" t="s">
        <v>399</v>
      </c>
      <c r="B173" s="6" t="s">
        <v>116</v>
      </c>
      <c r="C173" s="6" t="s">
        <v>81</v>
      </c>
      <c r="D173" s="6" t="s">
        <v>366</v>
      </c>
      <c r="E173" s="6" t="s">
        <v>400</v>
      </c>
      <c r="F173" s="6" t="s">
        <v>121</v>
      </c>
      <c r="G173" s="6" t="s">
        <v>401</v>
      </c>
      <c r="H173" s="7">
        <v>5000</v>
      </c>
    </row>
    <row r="174" spans="1:8" ht="15.75">
      <c r="A174" s="5" t="s">
        <v>402</v>
      </c>
      <c r="B174" s="6" t="s">
        <v>116</v>
      </c>
      <c r="C174" s="6" t="s">
        <v>81</v>
      </c>
      <c r="D174" s="6" t="s">
        <v>372</v>
      </c>
      <c r="E174" s="6" t="s">
        <v>403</v>
      </c>
      <c r="F174" s="6" t="s">
        <v>136</v>
      </c>
      <c r="G174" s="6" t="s">
        <v>404</v>
      </c>
      <c r="H174" s="7">
        <v>8000</v>
      </c>
    </row>
    <row r="175" spans="1:8" ht="15.75">
      <c r="A175" s="5" t="s">
        <v>405</v>
      </c>
      <c r="B175" s="6" t="s">
        <v>116</v>
      </c>
      <c r="C175" s="6" t="s">
        <v>81</v>
      </c>
      <c r="D175" s="6" t="s">
        <v>376</v>
      </c>
      <c r="E175" s="6" t="s">
        <v>406</v>
      </c>
      <c r="F175" s="6" t="s">
        <v>121</v>
      </c>
      <c r="G175" s="6" t="s">
        <v>393</v>
      </c>
      <c r="H175" s="7">
        <v>7500</v>
      </c>
    </row>
    <row r="176" spans="1:8" ht="15.75">
      <c r="A176" s="5" t="s">
        <v>407</v>
      </c>
      <c r="B176" s="6" t="s">
        <v>116</v>
      </c>
      <c r="C176" s="6" t="s">
        <v>81</v>
      </c>
      <c r="D176" s="6" t="s">
        <v>379</v>
      </c>
      <c r="E176" s="6" t="s">
        <v>408</v>
      </c>
      <c r="F176" s="6" t="s">
        <v>121</v>
      </c>
      <c r="G176" s="6" t="s">
        <v>409</v>
      </c>
      <c r="H176" s="7">
        <v>25000</v>
      </c>
    </row>
    <row r="177" spans="1:8" ht="15.75">
      <c r="A177" s="5" t="s">
        <v>410</v>
      </c>
      <c r="B177" s="6" t="s">
        <v>116</v>
      </c>
      <c r="C177" s="6" t="s">
        <v>81</v>
      </c>
      <c r="D177" s="6" t="s">
        <v>382</v>
      </c>
      <c r="E177" s="6" t="s">
        <v>411</v>
      </c>
      <c r="F177" s="6" t="s">
        <v>412</v>
      </c>
      <c r="G177" s="6" t="s">
        <v>409</v>
      </c>
      <c r="H177" s="7">
        <v>20000</v>
      </c>
    </row>
    <row r="178" spans="1:8" ht="15.75">
      <c r="A178" s="5" t="s">
        <v>413</v>
      </c>
      <c r="B178" s="6" t="s">
        <v>116</v>
      </c>
      <c r="C178" s="6" t="s">
        <v>81</v>
      </c>
      <c r="D178" s="6" t="s">
        <v>385</v>
      </c>
      <c r="E178" s="6" t="s">
        <v>414</v>
      </c>
      <c r="F178" s="6" t="s">
        <v>92</v>
      </c>
      <c r="G178" s="6" t="s">
        <v>353</v>
      </c>
      <c r="H178" s="7">
        <v>10000</v>
      </c>
    </row>
    <row r="179" spans="1:8" ht="15.75">
      <c r="A179" s="5" t="s">
        <v>356</v>
      </c>
      <c r="B179" s="6" t="s">
        <v>116</v>
      </c>
      <c r="C179" s="6" t="s">
        <v>125</v>
      </c>
      <c r="D179" s="6" t="s">
        <v>323</v>
      </c>
      <c r="E179" s="6" t="s">
        <v>357</v>
      </c>
      <c r="F179" s="6" t="s">
        <v>92</v>
      </c>
      <c r="G179" s="6" t="s">
        <v>310</v>
      </c>
      <c r="H179" s="9">
        <v>0</v>
      </c>
    </row>
    <row r="180" spans="1:8" ht="15.75">
      <c r="A180" s="5" t="s">
        <v>356</v>
      </c>
      <c r="B180" s="6" t="s">
        <v>116</v>
      </c>
      <c r="C180" s="6" t="s">
        <v>125</v>
      </c>
      <c r="D180" s="6" t="s">
        <v>323</v>
      </c>
      <c r="E180" s="6" t="s">
        <v>357</v>
      </c>
      <c r="F180" s="6" t="s">
        <v>92</v>
      </c>
      <c r="G180" s="6" t="s">
        <v>310</v>
      </c>
      <c r="H180" s="7">
        <v>15000</v>
      </c>
    </row>
    <row r="181" spans="1:8" ht="15.75">
      <c r="A181" s="10" t="s">
        <v>292</v>
      </c>
      <c r="B181" s="11" t="s">
        <v>116</v>
      </c>
      <c r="C181" s="11" t="s">
        <v>125</v>
      </c>
      <c r="D181" s="11" t="s">
        <v>387</v>
      </c>
      <c r="E181" s="11" t="s">
        <v>415</v>
      </c>
      <c r="F181" s="11" t="s">
        <v>416</v>
      </c>
      <c r="G181" s="11" t="s">
        <v>85</v>
      </c>
      <c r="H181" s="12">
        <v>523.19000000000005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Excel_Assessment</vt:lpstr>
      <vt:lpstr>Test Table</vt:lpstr>
      <vt:lpstr>SQL_Assessment</vt:lpstr>
      <vt:lpstr>PowerBI Assessment</vt:lpstr>
      <vt:lpstr>Data for SQL PowerBI Assessment</vt:lpstr>
    </vt:vector>
  </TitlesOfParts>
  <Company>Arthur J Gallagher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Jyothish Babu</dc:creator>
  <cp:lastModifiedBy>vasu yadav</cp:lastModifiedBy>
  <dcterms:created xsi:type="dcterms:W3CDTF">2019-06-26T10:50:00Z</dcterms:created>
  <dcterms:modified xsi:type="dcterms:W3CDTF">2024-01-11T21:08:56Z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66F52E623510433C8C7D5C791B18F95C</vt:lpwstr>
  </property>
  <property fmtid="{D5CDD505-2E9C-101B-9397-08002B2CF9AE}" pid="3" name="KSOProductBuildVer">
    <vt:lpwstr>1033-11.2.0.11537</vt:lpwstr>
  </property>
</Properties>
</file>