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860" yWindow="3840" windowWidth="25600" windowHeight="16360" tabRatio="500" activeTab="4"/>
  </bookViews>
  <sheets>
    <sheet name="Sheet1" sheetId="1" r:id="rId1"/>
    <sheet name="Sheet1 (2)" sheetId="5" r:id="rId2"/>
    <sheet name="Sheet1 (3)" sheetId="6" r:id="rId3"/>
    <sheet name="Sheet2" sheetId="7" r:id="rId4"/>
    <sheet name="Sheet3" sheetId="8" r:id="rId5"/>
  </sheets>
  <definedNames>
    <definedName name="_xlnm._FilterDatabase" localSheetId="4" hidden="1">Sheet3!$Q$3:$Q$9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8" l="1"/>
  <c r="O4" i="8"/>
  <c r="O5" i="8"/>
  <c r="O6" i="8"/>
  <c r="O7" i="8"/>
  <c r="O8" i="8"/>
  <c r="Y4" i="8"/>
  <c r="Y5" i="8"/>
  <c r="Y6" i="8"/>
  <c r="Y7" i="8"/>
  <c r="Y8" i="8"/>
  <c r="Y9" i="8"/>
  <c r="Y3" i="8"/>
  <c r="X4" i="8"/>
  <c r="X5" i="8"/>
  <c r="X6" i="8"/>
  <c r="X7" i="8"/>
  <c r="X8" i="8"/>
  <c r="X9" i="8"/>
  <c r="X3" i="8"/>
  <c r="Q6" i="8"/>
  <c r="Q3" i="8"/>
  <c r="Q8" i="8"/>
  <c r="Q9" i="8"/>
  <c r="Q5" i="8"/>
  <c r="Q4" i="8"/>
  <c r="R6" i="8"/>
  <c r="R8" i="8"/>
  <c r="Q7" i="8"/>
  <c r="R7" i="8"/>
  <c r="R5" i="8"/>
  <c r="R4" i="8"/>
  <c r="R3" i="8"/>
  <c r="R9" i="8"/>
  <c r="G6" i="8"/>
  <c r="G3" i="8"/>
  <c r="G8" i="8"/>
  <c r="G9" i="8"/>
  <c r="G5" i="8"/>
  <c r="G4" i="8"/>
  <c r="G7" i="8"/>
  <c r="O9" i="8"/>
  <c r="H7" i="7"/>
  <c r="H8" i="7"/>
  <c r="H9" i="7"/>
  <c r="H10" i="7"/>
  <c r="H11" i="7"/>
  <c r="H12" i="7"/>
  <c r="H6" i="7"/>
  <c r="I16" i="7"/>
  <c r="I17" i="7"/>
  <c r="I18" i="7"/>
  <c r="I19" i="7"/>
  <c r="I20" i="7"/>
  <c r="I21" i="7"/>
  <c r="I15" i="7"/>
  <c r="H16" i="7"/>
  <c r="H17" i="7"/>
  <c r="H18" i="7"/>
  <c r="H19" i="7"/>
  <c r="H20" i="7"/>
  <c r="H21" i="7"/>
  <c r="H15" i="7"/>
  <c r="G16" i="7"/>
  <c r="G17" i="7"/>
  <c r="G18" i="7"/>
  <c r="G19" i="7"/>
  <c r="G20" i="7"/>
  <c r="G21" i="7"/>
  <c r="G15" i="7"/>
  <c r="G7" i="7"/>
  <c r="G8" i="7"/>
  <c r="G9" i="7"/>
  <c r="G10" i="7"/>
  <c r="G11" i="7"/>
  <c r="G12" i="7"/>
  <c r="G6" i="7"/>
  <c r="E7" i="7"/>
  <c r="E8" i="7"/>
  <c r="E9" i="7"/>
  <c r="E10" i="7"/>
  <c r="E11" i="7"/>
  <c r="E12" i="7"/>
  <c r="E6" i="7"/>
  <c r="K7" i="6"/>
  <c r="K8" i="6"/>
  <c r="K9" i="6"/>
  <c r="K10" i="6"/>
  <c r="K11" i="6"/>
  <c r="K12" i="6"/>
  <c r="K6" i="6"/>
  <c r="J7" i="6"/>
  <c r="J8" i="6"/>
  <c r="J9" i="6"/>
  <c r="J10" i="6"/>
  <c r="J11" i="6"/>
  <c r="J12" i="6"/>
  <c r="J6" i="6"/>
  <c r="I7" i="5"/>
  <c r="I8" i="5"/>
  <c r="I9" i="5"/>
  <c r="I10" i="5"/>
  <c r="I11" i="5"/>
  <c r="I12" i="5"/>
  <c r="I6" i="5"/>
  <c r="H7" i="5"/>
  <c r="H8" i="5"/>
  <c r="H9" i="5"/>
  <c r="H10" i="5"/>
  <c r="H11" i="5"/>
  <c r="H12" i="5"/>
  <c r="H6" i="5"/>
  <c r="K32" i="1"/>
  <c r="K33" i="1"/>
  <c r="K34" i="1"/>
  <c r="K35" i="1"/>
  <c r="K36" i="1"/>
  <c r="K37" i="1"/>
  <c r="K31" i="1"/>
  <c r="I41" i="1"/>
  <c r="G32" i="1"/>
  <c r="G33" i="1"/>
  <c r="G34" i="1"/>
  <c r="G35" i="1"/>
  <c r="G36" i="1"/>
  <c r="G37" i="1"/>
  <c r="G31" i="1"/>
  <c r="F32" i="1"/>
  <c r="F33" i="1"/>
  <c r="F34" i="1"/>
  <c r="F35" i="1"/>
  <c r="F36" i="1"/>
  <c r="F37" i="1"/>
  <c r="F31" i="1"/>
  <c r="J37" i="1"/>
  <c r="J36" i="1"/>
  <c r="J35" i="1"/>
  <c r="J34" i="1"/>
  <c r="J33" i="1"/>
  <c r="J32" i="1"/>
  <c r="J31" i="1"/>
  <c r="F17" i="6"/>
  <c r="H7" i="6"/>
  <c r="H8" i="6"/>
  <c r="H9" i="6"/>
  <c r="H10" i="6"/>
  <c r="H11" i="6"/>
  <c r="H12" i="6"/>
  <c r="H6" i="6"/>
  <c r="G7" i="6"/>
  <c r="G8" i="6"/>
  <c r="G9" i="6"/>
  <c r="G10" i="6"/>
  <c r="G11" i="6"/>
  <c r="G12" i="6"/>
  <c r="G6" i="6"/>
  <c r="E9" i="5"/>
  <c r="D8" i="6"/>
  <c r="F12" i="6"/>
  <c r="D12" i="6"/>
  <c r="F11" i="6"/>
  <c r="D11" i="6"/>
  <c r="F10" i="6"/>
  <c r="D10" i="6"/>
  <c r="F9" i="6"/>
  <c r="D9" i="6"/>
  <c r="F8" i="6"/>
  <c r="F7" i="6"/>
  <c r="D7" i="6"/>
  <c r="F6" i="6"/>
  <c r="D6" i="6"/>
  <c r="F9" i="5"/>
  <c r="F11" i="5"/>
  <c r="F16" i="5"/>
  <c r="D7" i="5"/>
  <c r="D8" i="5"/>
  <c r="D9" i="5"/>
  <c r="D10" i="5"/>
  <c r="D11" i="5"/>
  <c r="D12" i="5"/>
  <c r="D6" i="5"/>
  <c r="F12" i="5"/>
  <c r="F10" i="5"/>
  <c r="F8" i="5"/>
  <c r="F7" i="5"/>
  <c r="F6" i="5"/>
  <c r="G12" i="1"/>
  <c r="J12" i="1"/>
  <c r="I12" i="1"/>
  <c r="D12" i="1"/>
  <c r="G6" i="1"/>
  <c r="J6" i="1"/>
  <c r="G11" i="1"/>
  <c r="J11" i="1"/>
  <c r="G10" i="1"/>
  <c r="J10" i="1"/>
  <c r="G8" i="1"/>
  <c r="J8" i="1"/>
  <c r="G9" i="1"/>
  <c r="J9" i="1"/>
  <c r="G7" i="1"/>
  <c r="J7" i="1"/>
  <c r="I6" i="1"/>
  <c r="I11" i="1"/>
  <c r="I10" i="1"/>
  <c r="I8" i="1"/>
  <c r="I9" i="1"/>
  <c r="I7" i="1"/>
  <c r="D6" i="1"/>
  <c r="D11" i="1"/>
  <c r="D10" i="1"/>
  <c r="D8" i="1"/>
  <c r="D9" i="1"/>
  <c r="D7" i="1"/>
  <c r="F16" i="6"/>
  <c r="G14" i="1"/>
  <c r="G15" i="1"/>
</calcChain>
</file>

<file path=xl/sharedStrings.xml><?xml version="1.0" encoding="utf-8"?>
<sst xmlns="http://schemas.openxmlformats.org/spreadsheetml/2006/main" count="158" uniqueCount="85">
  <si>
    <t>KooKid Interview Data Analysis</t>
  </si>
  <si>
    <t>Food spending</t>
  </si>
  <si>
    <t>Family size</t>
  </si>
  <si>
    <t>Interviewee</t>
  </si>
  <si>
    <t>คม</t>
  </si>
  <si>
    <t>สมศักดิ์</t>
  </si>
  <si>
    <t>ประหยัด</t>
  </si>
  <si>
    <t>ประภาส</t>
  </si>
  <si>
    <t>อิ่ม</t>
  </si>
  <si>
    <t>สิงห์แก้ว</t>
  </si>
  <si>
    <t>Total income (X)</t>
  </si>
  <si>
    <t>Coded (x = X/1000)</t>
  </si>
  <si>
    <t>Food spending (Y1)</t>
  </si>
  <si>
    <t>Food spending per head (Y2)</t>
  </si>
  <si>
    <t>Coded (y1 = Y1/1000)</t>
  </si>
  <si>
    <t>Coded (y2 = Y2/1000)</t>
  </si>
  <si>
    <t>สมเกียรติ์</t>
  </si>
  <si>
    <t>PMCC1</t>
  </si>
  <si>
    <t>PMCC2</t>
  </si>
  <si>
    <t>Social spending</t>
  </si>
  <si>
    <t>PMCC</t>
  </si>
  <si>
    <t>Water + electricity spending</t>
  </si>
  <si>
    <t>Electricity + water spending</t>
  </si>
  <si>
    <t>Household expenditure</t>
  </si>
  <si>
    <t>Proportion of income (Y2)</t>
  </si>
  <si>
    <t>Coded (y2 = Y2 * 100)</t>
  </si>
  <si>
    <t>Total income (I)</t>
  </si>
  <si>
    <t>Household expenditure (E)</t>
  </si>
  <si>
    <t>Debt (D)</t>
  </si>
  <si>
    <t>X1 = I - D</t>
  </si>
  <si>
    <t>X2 = E - D</t>
  </si>
  <si>
    <t>PMCC(X2Y1)</t>
  </si>
  <si>
    <t>Y3 = Y1/X2</t>
  </si>
  <si>
    <t>X2 = X1 - D</t>
  </si>
  <si>
    <t>coded (x2 = X2/1000)</t>
  </si>
  <si>
    <t>X2 = X - D</t>
  </si>
  <si>
    <t>coded (x2 = X2 / 1000)</t>
  </si>
  <si>
    <t>Total income (x1)</t>
  </si>
  <si>
    <t xml:space="preserve">Family size </t>
  </si>
  <si>
    <t>Income per head (x2)</t>
  </si>
  <si>
    <t>Labour potential</t>
  </si>
  <si>
    <t>Basic needs (y2)</t>
  </si>
  <si>
    <t>School (y3)</t>
  </si>
  <si>
    <t>Total expenditure (y1)</t>
  </si>
  <si>
    <t>Debt (y4)</t>
  </si>
  <si>
    <t>Other (y5)</t>
  </si>
  <si>
    <t>y4/y5</t>
  </si>
  <si>
    <t>y4/y2</t>
  </si>
  <si>
    <t>Income / LB (x3)</t>
  </si>
  <si>
    <t>x1-y4</t>
  </si>
  <si>
    <t>ss</t>
  </si>
  <si>
    <t>Subject</t>
  </si>
  <si>
    <t>Province</t>
  </si>
  <si>
    <t>Region</t>
  </si>
  <si>
    <t>Area of Land</t>
  </si>
  <si>
    <t>Farming cycles per year</t>
  </si>
  <si>
    <t>กองทุนหมู่บ้าน</t>
  </si>
  <si>
    <t>Natural water source</t>
  </si>
  <si>
    <t xml:space="preserve">Total income </t>
  </si>
  <si>
    <t xml:space="preserve">Income per head </t>
  </si>
  <si>
    <t xml:space="preserve">Income / LP </t>
  </si>
  <si>
    <t xml:space="preserve">Total expenditure </t>
  </si>
  <si>
    <t xml:space="preserve">Basic needs </t>
  </si>
  <si>
    <t xml:space="preserve">School </t>
  </si>
  <si>
    <t xml:space="preserve">Debt </t>
  </si>
  <si>
    <t xml:space="preserve">Other </t>
  </si>
  <si>
    <t>Roi Et</t>
  </si>
  <si>
    <t>Northeast</t>
  </si>
  <si>
    <t>Yes</t>
  </si>
  <si>
    <t>No</t>
  </si>
  <si>
    <t>N/A</t>
  </si>
  <si>
    <t>Chiang Mai</t>
  </si>
  <si>
    <t>North</t>
  </si>
  <si>
    <t>Rent/year</t>
  </si>
  <si>
    <t>Ayuthaya</t>
  </si>
  <si>
    <t>Central</t>
  </si>
  <si>
    <t>rent/area/year</t>
  </si>
  <si>
    <t>Nakhon Phanom</t>
  </si>
  <si>
    <t>Surin</t>
  </si>
  <si>
    <t>Chiang Rai</t>
  </si>
  <si>
    <t>Income crop</t>
  </si>
  <si>
    <t>Income crop / area</t>
  </si>
  <si>
    <t>Income crop / area / cycle</t>
  </si>
  <si>
    <t>Basic needs / other</t>
  </si>
  <si>
    <t xml:space="preserve">Income crop / total income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</si>
</sst>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entury Gothic"/>
    </font>
    <font>
      <sz val="16"/>
      <color theme="1"/>
      <name val="Century Gothic"/>
    </font>
    <font>
      <sz val="12"/>
      <color theme="1"/>
      <name val="Silom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b/>
      <sz val="12"/>
      <color theme="1"/>
      <name val="Century Gothic"/>
    </font>
    <font>
      <b/>
      <u/>
      <sz val="14"/>
      <color theme="1"/>
      <name val="Century Gothic"/>
    </font>
    <font>
      <sz val="12"/>
      <color rgb="FF000000"/>
      <name val="Century Gothic"/>
    </font>
    <font>
      <b/>
      <sz val="11"/>
      <color rgb="FF000000"/>
      <name val="Times"/>
    </font>
    <font>
      <sz val="11"/>
      <color rgb="FF000000"/>
      <name val="Times"/>
    </font>
    <font>
      <sz val="11"/>
      <color rgb="FF000000"/>
      <name val="Calibri"/>
      <scheme val="minor"/>
    </font>
    <font>
      <b/>
      <sz val="11"/>
      <color rgb="FF000000"/>
      <name val="Silom"/>
    </font>
  </fonts>
  <fills count="4">
    <fill>
      <patternFill patternType="none"/>
    </fill>
    <fill>
      <patternFill patternType="gray125"/>
    </fill>
    <fill>
      <patternFill patternType="solid">
        <fgColor rgb="FFBDC0BF"/>
        <bgColor rgb="FF000000"/>
      </patternFill>
    </fill>
    <fill>
      <patternFill patternType="solid">
        <fgColor rgb="FFDBDBDB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6" fillId="0" borderId="0" xfId="0" applyFont="1"/>
    <xf numFmtId="0" fontId="1" fillId="0" borderId="1" xfId="0" applyFont="1" applyBorder="1"/>
    <xf numFmtId="0" fontId="3" fillId="0" borderId="1" xfId="0" applyFont="1" applyBorder="1"/>
    <xf numFmtId="3" fontId="1" fillId="0" borderId="1" xfId="0" applyNumberFormat="1" applyFont="1" applyBorder="1"/>
    <xf numFmtId="0" fontId="7" fillId="0" borderId="1" xfId="0" applyFont="1" applyBorder="1"/>
    <xf numFmtId="0" fontId="8" fillId="0" borderId="0" xfId="0" applyFont="1"/>
    <xf numFmtId="0" fontId="1" fillId="0" borderId="0" xfId="0" applyFont="1" applyBorder="1"/>
    <xf numFmtId="0" fontId="7" fillId="0" borderId="2" xfId="0" applyFont="1" applyBorder="1"/>
    <xf numFmtId="3" fontId="1" fillId="0" borderId="2" xfId="0" applyNumberFormat="1" applyFont="1" applyBorder="1"/>
    <xf numFmtId="0" fontId="7" fillId="0" borderId="1" xfId="0" applyFont="1" applyFill="1" applyBorder="1"/>
    <xf numFmtId="0" fontId="0" fillId="0" borderId="1" xfId="0" applyBorder="1"/>
    <xf numFmtId="0" fontId="7" fillId="0" borderId="3" xfId="0" applyFont="1" applyFill="1" applyBorder="1"/>
    <xf numFmtId="0" fontId="7" fillId="0" borderId="0" xfId="0" applyFont="1"/>
    <xf numFmtId="0" fontId="9" fillId="0" borderId="1" xfId="0" applyFont="1" applyBorder="1"/>
    <xf numFmtId="3" fontId="0" fillId="0" borderId="1" xfId="0" applyNumberFormat="1" applyBorder="1"/>
    <xf numFmtId="49" fontId="10" fillId="2" borderId="4" xfId="0" applyNumberFormat="1" applyFont="1" applyFill="1" applyBorder="1"/>
    <xf numFmtId="49" fontId="10" fillId="2" borderId="5" xfId="0" applyNumberFormat="1" applyFont="1" applyFill="1" applyBorder="1" applyAlignment="1">
      <alignment wrapText="1"/>
    </xf>
    <xf numFmtId="49" fontId="10" fillId="2" borderId="6" xfId="0" applyNumberFormat="1" applyFont="1" applyFill="1" applyBorder="1" applyAlignment="1">
      <alignment wrapText="1"/>
    </xf>
    <xf numFmtId="0" fontId="11" fillId="3" borderId="7" xfId="0" applyFont="1" applyFill="1" applyBorder="1"/>
    <xf numFmtId="3" fontId="11" fillId="0" borderId="8" xfId="0" applyNumberFormat="1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3" fontId="12" fillId="0" borderId="8" xfId="0" applyNumberFormat="1" applyFont="1" applyBorder="1" applyAlignment="1">
      <alignment wrapText="1"/>
    </xf>
    <xf numFmtId="49" fontId="10" fillId="2" borderId="8" xfId="0" applyNumberFormat="1" applyFont="1" applyFill="1" applyBorder="1" applyAlignment="1">
      <alignment wrapText="1"/>
    </xf>
    <xf numFmtId="49" fontId="10" fillId="2" borderId="5" xfId="0" applyNumberFormat="1" applyFont="1" applyFill="1" applyBorder="1"/>
    <xf numFmtId="49" fontId="13" fillId="2" borderId="5" xfId="0" applyNumberFormat="1" applyFont="1" applyFill="1" applyBorder="1"/>
    <xf numFmtId="0" fontId="11" fillId="0" borderId="8" xfId="0" applyFont="1" applyFill="1" applyBorder="1"/>
    <xf numFmtId="0" fontId="11" fillId="0" borderId="8" xfId="0" applyNumberFormat="1" applyFont="1" applyFill="1" applyBorder="1"/>
    <xf numFmtId="3" fontId="11" fillId="0" borderId="8" xfId="0" applyNumberFormat="1" applyFont="1" applyFill="1" applyBorder="1"/>
    <xf numFmtId="49" fontId="10" fillId="2" borderId="9" xfId="0" applyNumberFormat="1" applyFont="1" applyFill="1" applyBorder="1" applyAlignment="1">
      <alignment wrapText="1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Food Spending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y2</c:v>
          </c:tx>
          <c:spPr>
            <a:ln w="47625">
              <a:noFill/>
            </a:ln>
          </c:spPr>
          <c:xVal>
            <c:numRef>
              <c:f>Sheet1!$D$6:$D$12</c:f>
              <c:numCache>
                <c:formatCode>#,##0</c:formatCode>
                <c:ptCount val="7"/>
                <c:pt idx="0">
                  <c:v>173.2</c:v>
                </c:pt>
                <c:pt idx="1">
                  <c:v>535.936</c:v>
                </c:pt>
                <c:pt idx="2">
                  <c:v>400.0</c:v>
                </c:pt>
                <c:pt idx="3">
                  <c:v>482.8</c:v>
                </c:pt>
                <c:pt idx="4">
                  <c:v>384.0</c:v>
                </c:pt>
                <c:pt idx="5">
                  <c:v>228.8</c:v>
                </c:pt>
                <c:pt idx="6">
                  <c:v>572.0</c:v>
                </c:pt>
              </c:numCache>
            </c:numRef>
          </c:xVal>
          <c:yVal>
            <c:numRef>
              <c:f>Sheet1!$J$6:$J$12</c:f>
              <c:numCache>
                <c:formatCode>General</c:formatCode>
                <c:ptCount val="7"/>
                <c:pt idx="0">
                  <c:v>1.0</c:v>
                </c:pt>
                <c:pt idx="1">
                  <c:v>4.5</c:v>
                </c:pt>
                <c:pt idx="2">
                  <c:v>1.25</c:v>
                </c:pt>
                <c:pt idx="3">
                  <c:v>1.25</c:v>
                </c:pt>
                <c:pt idx="4">
                  <c:v>3.0</c:v>
                </c:pt>
                <c:pt idx="5">
                  <c:v>0.375</c:v>
                </c:pt>
                <c:pt idx="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87416"/>
        <c:axId val="2140788472"/>
      </c:scatterChart>
      <c:valAx>
        <c:axId val="214078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140788472"/>
        <c:crosses val="autoZero"/>
        <c:crossBetween val="midCat"/>
      </c:valAx>
      <c:valAx>
        <c:axId val="2140788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787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x1y5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x1y1</c:v>
          </c:tx>
          <c:spPr>
            <a:ln w="47625">
              <a:noFill/>
            </a:ln>
          </c:spPr>
          <c:xVal>
            <c:numRef>
              <c:f>Sheet2!$C$6:$C$12</c:f>
              <c:numCache>
                <c:formatCode>#,##0</c:formatCode>
                <c:ptCount val="7"/>
                <c:pt idx="0">
                  <c:v>173200.0</c:v>
                </c:pt>
                <c:pt idx="1">
                  <c:v>535936.0</c:v>
                </c:pt>
                <c:pt idx="2">
                  <c:v>400000.0</c:v>
                </c:pt>
                <c:pt idx="3">
                  <c:v>482800.0</c:v>
                </c:pt>
                <c:pt idx="4">
                  <c:v>384000.0</c:v>
                </c:pt>
                <c:pt idx="5">
                  <c:v>228800.0</c:v>
                </c:pt>
                <c:pt idx="6">
                  <c:v>572000.0</c:v>
                </c:pt>
              </c:numCache>
            </c:numRef>
          </c:xVal>
          <c:yVal>
            <c:numRef>
              <c:f>Sheet2!$G$15:$G$21</c:f>
              <c:numCache>
                <c:formatCode>#,##0</c:formatCode>
                <c:ptCount val="7"/>
                <c:pt idx="0">
                  <c:v>98600.0</c:v>
                </c:pt>
                <c:pt idx="1">
                  <c:v>123560.0</c:v>
                </c:pt>
                <c:pt idx="2">
                  <c:v>67835.0</c:v>
                </c:pt>
                <c:pt idx="3">
                  <c:v>199400.0</c:v>
                </c:pt>
                <c:pt idx="4">
                  <c:v>186400.0</c:v>
                </c:pt>
                <c:pt idx="5">
                  <c:v>22610.0</c:v>
                </c:pt>
                <c:pt idx="6">
                  <c:v>211875.0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06376"/>
        <c:axId val="2141109400"/>
      </c:scatterChart>
      <c:valAx>
        <c:axId val="214110637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2141109400"/>
        <c:crosses val="autoZero"/>
        <c:crossBetween val="midCat"/>
      </c:valAx>
      <c:valAx>
        <c:axId val="21411094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41106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x2y1</c:v>
          </c:tx>
          <c:spPr>
            <a:ln w="47625">
              <a:noFill/>
            </a:ln>
          </c:spPr>
          <c:xVal>
            <c:numRef>
              <c:f>Sheet2!$E$6:$E$12</c:f>
              <c:numCache>
                <c:formatCode>General</c:formatCode>
                <c:ptCount val="7"/>
                <c:pt idx="0">
                  <c:v>57733.33333333334</c:v>
                </c:pt>
                <c:pt idx="1">
                  <c:v>267968.0</c:v>
                </c:pt>
                <c:pt idx="2">
                  <c:v>100000.0</c:v>
                </c:pt>
                <c:pt idx="3">
                  <c:v>80466.66666666667</c:v>
                </c:pt>
                <c:pt idx="4">
                  <c:v>192000.0</c:v>
                </c:pt>
                <c:pt idx="5">
                  <c:v>114400.0</c:v>
                </c:pt>
                <c:pt idx="6">
                  <c:v>95333.33333333333</c:v>
                </c:pt>
              </c:numCache>
            </c:numRef>
          </c:xVal>
          <c:yVal>
            <c:numRef>
              <c:f>Sheet2!$C$15:$C$21</c:f>
              <c:numCache>
                <c:formatCode>#,##0</c:formatCode>
                <c:ptCount val="7"/>
                <c:pt idx="0">
                  <c:v>157200.0</c:v>
                </c:pt>
                <c:pt idx="1">
                  <c:v>349160.0</c:v>
                </c:pt>
                <c:pt idx="2">
                  <c:v>245147.0</c:v>
                </c:pt>
                <c:pt idx="3">
                  <c:v>429240.0</c:v>
                </c:pt>
                <c:pt idx="4">
                  <c:v>518600.0</c:v>
                </c:pt>
                <c:pt idx="5">
                  <c:v>34000.0</c:v>
                </c:pt>
                <c:pt idx="6">
                  <c:v>346435.0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35224"/>
        <c:axId val="2141138424"/>
      </c:scatterChart>
      <c:valAx>
        <c:axId val="214113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138424"/>
        <c:crosses val="autoZero"/>
        <c:crossBetween val="midCat"/>
      </c:valAx>
      <c:valAx>
        <c:axId val="21411384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41135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x2y2</c:v>
          </c:tx>
          <c:spPr>
            <a:ln w="47625">
              <a:noFill/>
            </a:ln>
          </c:spPr>
          <c:xVal>
            <c:numRef>
              <c:f>Sheet2!$E$6:$E$12</c:f>
              <c:numCache>
                <c:formatCode>General</c:formatCode>
                <c:ptCount val="7"/>
                <c:pt idx="0">
                  <c:v>57733.33333333334</c:v>
                </c:pt>
                <c:pt idx="1">
                  <c:v>267968.0</c:v>
                </c:pt>
                <c:pt idx="2">
                  <c:v>100000.0</c:v>
                </c:pt>
                <c:pt idx="3">
                  <c:v>80466.66666666667</c:v>
                </c:pt>
                <c:pt idx="4">
                  <c:v>192000.0</c:v>
                </c:pt>
                <c:pt idx="5">
                  <c:v>114400.0</c:v>
                </c:pt>
                <c:pt idx="6">
                  <c:v>95333.33333333333</c:v>
                </c:pt>
              </c:numCache>
            </c:numRef>
          </c:xVal>
          <c:yVal>
            <c:numRef>
              <c:f>Sheet2!$D$15:$D$21</c:f>
              <c:numCache>
                <c:formatCode>General</c:formatCode>
                <c:ptCount val="7"/>
                <c:pt idx="0">
                  <c:v>43600.0</c:v>
                </c:pt>
                <c:pt idx="1">
                  <c:v>129600.0</c:v>
                </c:pt>
                <c:pt idx="2">
                  <c:v>69220.0</c:v>
                </c:pt>
                <c:pt idx="3">
                  <c:v>131840.0</c:v>
                </c:pt>
                <c:pt idx="4">
                  <c:v>84200.0</c:v>
                </c:pt>
                <c:pt idx="5">
                  <c:v>11390.0</c:v>
                </c:pt>
                <c:pt idx="6">
                  <c:v>89160.0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64136"/>
        <c:axId val="2141167160"/>
      </c:scatterChart>
      <c:valAx>
        <c:axId val="214116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167160"/>
        <c:crosses val="autoZero"/>
        <c:crossBetween val="midCat"/>
      </c:valAx>
      <c:valAx>
        <c:axId val="214116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164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x2y3</c:v>
          </c:tx>
          <c:spPr>
            <a:ln w="47625">
              <a:noFill/>
            </a:ln>
          </c:spPr>
          <c:xVal>
            <c:numRef>
              <c:f>Sheet2!$E$6:$E$12</c:f>
              <c:numCache>
                <c:formatCode>General</c:formatCode>
                <c:ptCount val="7"/>
                <c:pt idx="0">
                  <c:v>57733.33333333334</c:v>
                </c:pt>
                <c:pt idx="1">
                  <c:v>267968.0</c:v>
                </c:pt>
                <c:pt idx="2">
                  <c:v>100000.0</c:v>
                </c:pt>
                <c:pt idx="3">
                  <c:v>80466.66666666667</c:v>
                </c:pt>
                <c:pt idx="4">
                  <c:v>192000.0</c:v>
                </c:pt>
                <c:pt idx="5">
                  <c:v>114400.0</c:v>
                </c:pt>
                <c:pt idx="6">
                  <c:v>95333.33333333333</c:v>
                </c:pt>
              </c:numCache>
            </c:numRef>
          </c:xVal>
          <c:yVal>
            <c:numRef>
              <c:f>Sheet2!$E$15:$E$21</c:f>
              <c:numCache>
                <c:formatCode>General</c:formatCode>
                <c:ptCount val="7"/>
                <c:pt idx="0">
                  <c:v>0.0</c:v>
                </c:pt>
                <c:pt idx="1">
                  <c:v>10000.0</c:v>
                </c:pt>
                <c:pt idx="2">
                  <c:v>23500.0</c:v>
                </c:pt>
                <c:pt idx="3">
                  <c:v>28000.0</c:v>
                </c:pt>
                <c:pt idx="4">
                  <c:v>36000.0</c:v>
                </c:pt>
                <c:pt idx="5">
                  <c:v>0.0</c:v>
                </c:pt>
                <c:pt idx="6">
                  <c:v>41800.0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148984"/>
        <c:axId val="2140145960"/>
      </c:scatterChart>
      <c:valAx>
        <c:axId val="214014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145960"/>
        <c:crosses val="autoZero"/>
        <c:crossBetween val="midCat"/>
      </c:valAx>
      <c:valAx>
        <c:axId val="2140145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148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x2y4</c:v>
          </c:tx>
          <c:spPr>
            <a:ln w="47625">
              <a:noFill/>
            </a:ln>
          </c:spPr>
          <c:xVal>
            <c:numRef>
              <c:f>Sheet2!$E$6:$E$12</c:f>
              <c:numCache>
                <c:formatCode>General</c:formatCode>
                <c:ptCount val="7"/>
                <c:pt idx="0">
                  <c:v>57733.33333333334</c:v>
                </c:pt>
                <c:pt idx="1">
                  <c:v>267968.0</c:v>
                </c:pt>
                <c:pt idx="2">
                  <c:v>100000.0</c:v>
                </c:pt>
                <c:pt idx="3">
                  <c:v>80466.66666666667</c:v>
                </c:pt>
                <c:pt idx="4">
                  <c:v>192000.0</c:v>
                </c:pt>
                <c:pt idx="5">
                  <c:v>114400.0</c:v>
                </c:pt>
                <c:pt idx="6">
                  <c:v>95333.33333333333</c:v>
                </c:pt>
              </c:numCache>
            </c:numRef>
          </c:xVal>
          <c:yVal>
            <c:numRef>
              <c:f>Sheet2!$F$15:$F$21</c:f>
              <c:numCache>
                <c:formatCode>General</c:formatCode>
                <c:ptCount val="7"/>
                <c:pt idx="0">
                  <c:v>15000.0</c:v>
                </c:pt>
                <c:pt idx="1">
                  <c:v>86000.0</c:v>
                </c:pt>
                <c:pt idx="2">
                  <c:v>84592.0</c:v>
                </c:pt>
                <c:pt idx="3" formatCode="#,##0">
                  <c:v>70000.0</c:v>
                </c:pt>
                <c:pt idx="4">
                  <c:v>212000.0</c:v>
                </c:pt>
                <c:pt idx="5">
                  <c:v>0.0</c:v>
                </c:pt>
                <c:pt idx="6">
                  <c:v>3600.0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81720"/>
        <c:axId val="2146484856"/>
      </c:scatterChart>
      <c:valAx>
        <c:axId val="214648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484856"/>
        <c:crosses val="autoZero"/>
        <c:crossBetween val="midCat"/>
      </c:valAx>
      <c:valAx>
        <c:axId val="2146484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481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x2y5</c:v>
          </c:tx>
          <c:spPr>
            <a:ln w="47625">
              <a:noFill/>
            </a:ln>
          </c:spPr>
          <c:xVal>
            <c:numRef>
              <c:f>Sheet2!$E$6:$E$12</c:f>
              <c:numCache>
                <c:formatCode>General</c:formatCode>
                <c:ptCount val="7"/>
                <c:pt idx="0">
                  <c:v>57733.33333333334</c:v>
                </c:pt>
                <c:pt idx="1">
                  <c:v>267968.0</c:v>
                </c:pt>
                <c:pt idx="2">
                  <c:v>100000.0</c:v>
                </c:pt>
                <c:pt idx="3">
                  <c:v>80466.66666666667</c:v>
                </c:pt>
                <c:pt idx="4">
                  <c:v>192000.0</c:v>
                </c:pt>
                <c:pt idx="5">
                  <c:v>114400.0</c:v>
                </c:pt>
                <c:pt idx="6">
                  <c:v>95333.33333333333</c:v>
                </c:pt>
              </c:numCache>
            </c:numRef>
          </c:xVal>
          <c:yVal>
            <c:numRef>
              <c:f>Sheet2!$G$15:$G$21</c:f>
              <c:numCache>
                <c:formatCode>#,##0</c:formatCode>
                <c:ptCount val="7"/>
                <c:pt idx="0">
                  <c:v>98600.0</c:v>
                </c:pt>
                <c:pt idx="1">
                  <c:v>123560.0</c:v>
                </c:pt>
                <c:pt idx="2">
                  <c:v>67835.0</c:v>
                </c:pt>
                <c:pt idx="3">
                  <c:v>199400.0</c:v>
                </c:pt>
                <c:pt idx="4">
                  <c:v>186400.0</c:v>
                </c:pt>
                <c:pt idx="5">
                  <c:v>22610.0</c:v>
                </c:pt>
                <c:pt idx="6">
                  <c:v>211875.0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10696"/>
        <c:axId val="2146513896"/>
      </c:scatterChart>
      <c:valAx>
        <c:axId val="214651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513896"/>
        <c:crosses val="autoZero"/>
        <c:crossBetween val="midCat"/>
      </c:valAx>
      <c:valAx>
        <c:axId val="21465138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46510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x3y1</c:v>
          </c:tx>
          <c:spPr>
            <a:ln w="47625">
              <a:noFill/>
            </a:ln>
          </c:spPr>
          <c:xVal>
            <c:numRef>
              <c:f>Sheet2!$G$6:$G$12</c:f>
              <c:numCache>
                <c:formatCode>General</c:formatCode>
                <c:ptCount val="7"/>
                <c:pt idx="0">
                  <c:v>86600.0</c:v>
                </c:pt>
                <c:pt idx="1">
                  <c:v>267968.0</c:v>
                </c:pt>
                <c:pt idx="2">
                  <c:v>200000.0</c:v>
                </c:pt>
                <c:pt idx="3">
                  <c:v>241400.0</c:v>
                </c:pt>
                <c:pt idx="4">
                  <c:v>192000.0</c:v>
                </c:pt>
                <c:pt idx="5">
                  <c:v>228800.0</c:v>
                </c:pt>
                <c:pt idx="6">
                  <c:v>286000.0</c:v>
                </c:pt>
              </c:numCache>
            </c:numRef>
          </c:xVal>
          <c:yVal>
            <c:numRef>
              <c:f>Sheet2!$C$15:$C$21</c:f>
              <c:numCache>
                <c:formatCode>#,##0</c:formatCode>
                <c:ptCount val="7"/>
                <c:pt idx="0">
                  <c:v>157200.0</c:v>
                </c:pt>
                <c:pt idx="1">
                  <c:v>349160.0</c:v>
                </c:pt>
                <c:pt idx="2">
                  <c:v>245147.0</c:v>
                </c:pt>
                <c:pt idx="3">
                  <c:v>429240.0</c:v>
                </c:pt>
                <c:pt idx="4">
                  <c:v>518600.0</c:v>
                </c:pt>
                <c:pt idx="5">
                  <c:v>34000.0</c:v>
                </c:pt>
                <c:pt idx="6">
                  <c:v>346435.0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39816"/>
        <c:axId val="2146543016"/>
      </c:scatterChart>
      <c:valAx>
        <c:axId val="214653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543016"/>
        <c:crosses val="autoZero"/>
        <c:crossBetween val="midCat"/>
      </c:valAx>
      <c:valAx>
        <c:axId val="21465430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46539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x3y2</c:v>
          </c:tx>
          <c:spPr>
            <a:ln w="47625">
              <a:noFill/>
            </a:ln>
          </c:spPr>
          <c:xVal>
            <c:numRef>
              <c:f>Sheet2!$G$6:$G$12</c:f>
              <c:numCache>
                <c:formatCode>General</c:formatCode>
                <c:ptCount val="7"/>
                <c:pt idx="0">
                  <c:v>86600.0</c:v>
                </c:pt>
                <c:pt idx="1">
                  <c:v>267968.0</c:v>
                </c:pt>
                <c:pt idx="2">
                  <c:v>200000.0</c:v>
                </c:pt>
                <c:pt idx="3">
                  <c:v>241400.0</c:v>
                </c:pt>
                <c:pt idx="4">
                  <c:v>192000.0</c:v>
                </c:pt>
                <c:pt idx="5">
                  <c:v>228800.0</c:v>
                </c:pt>
                <c:pt idx="6">
                  <c:v>286000.0</c:v>
                </c:pt>
              </c:numCache>
            </c:numRef>
          </c:xVal>
          <c:yVal>
            <c:numRef>
              <c:f>Sheet2!$D$15:$D$21</c:f>
              <c:numCache>
                <c:formatCode>General</c:formatCode>
                <c:ptCount val="7"/>
                <c:pt idx="0">
                  <c:v>43600.0</c:v>
                </c:pt>
                <c:pt idx="1">
                  <c:v>129600.0</c:v>
                </c:pt>
                <c:pt idx="2">
                  <c:v>69220.0</c:v>
                </c:pt>
                <c:pt idx="3">
                  <c:v>131840.0</c:v>
                </c:pt>
                <c:pt idx="4">
                  <c:v>84200.0</c:v>
                </c:pt>
                <c:pt idx="5">
                  <c:v>11390.0</c:v>
                </c:pt>
                <c:pt idx="6">
                  <c:v>89160.0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68936"/>
        <c:axId val="2146571960"/>
      </c:scatterChart>
      <c:valAx>
        <c:axId val="2146568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571960"/>
        <c:crosses val="autoZero"/>
        <c:crossBetween val="midCat"/>
      </c:valAx>
      <c:valAx>
        <c:axId val="214657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568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x3y3</c:v>
          </c:tx>
          <c:spPr>
            <a:ln w="47625">
              <a:noFill/>
            </a:ln>
          </c:spPr>
          <c:xVal>
            <c:numRef>
              <c:f>Sheet2!$G$6:$G$12</c:f>
              <c:numCache>
                <c:formatCode>General</c:formatCode>
                <c:ptCount val="7"/>
                <c:pt idx="0">
                  <c:v>86600.0</c:v>
                </c:pt>
                <c:pt idx="1">
                  <c:v>267968.0</c:v>
                </c:pt>
                <c:pt idx="2">
                  <c:v>200000.0</c:v>
                </c:pt>
                <c:pt idx="3">
                  <c:v>241400.0</c:v>
                </c:pt>
                <c:pt idx="4">
                  <c:v>192000.0</c:v>
                </c:pt>
                <c:pt idx="5">
                  <c:v>228800.0</c:v>
                </c:pt>
                <c:pt idx="6">
                  <c:v>286000.0</c:v>
                </c:pt>
              </c:numCache>
            </c:numRef>
          </c:xVal>
          <c:yVal>
            <c:numRef>
              <c:f>Sheet2!$E$15:$E$21</c:f>
              <c:numCache>
                <c:formatCode>General</c:formatCode>
                <c:ptCount val="7"/>
                <c:pt idx="0">
                  <c:v>0.0</c:v>
                </c:pt>
                <c:pt idx="1">
                  <c:v>10000.0</c:v>
                </c:pt>
                <c:pt idx="2">
                  <c:v>23500.0</c:v>
                </c:pt>
                <c:pt idx="3">
                  <c:v>28000.0</c:v>
                </c:pt>
                <c:pt idx="4">
                  <c:v>36000.0</c:v>
                </c:pt>
                <c:pt idx="5">
                  <c:v>0.0</c:v>
                </c:pt>
                <c:pt idx="6">
                  <c:v>41800.0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98088"/>
        <c:axId val="2146601112"/>
      </c:scatterChart>
      <c:valAx>
        <c:axId val="214659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601112"/>
        <c:crosses val="autoZero"/>
        <c:crossBetween val="midCat"/>
      </c:valAx>
      <c:valAx>
        <c:axId val="2146601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598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x3y4</c:v>
          </c:tx>
          <c:spPr>
            <a:ln w="47625">
              <a:noFill/>
            </a:ln>
          </c:spPr>
          <c:xVal>
            <c:numRef>
              <c:f>Sheet2!$G$6:$G$12</c:f>
              <c:numCache>
                <c:formatCode>General</c:formatCode>
                <c:ptCount val="7"/>
                <c:pt idx="0">
                  <c:v>86600.0</c:v>
                </c:pt>
                <c:pt idx="1">
                  <c:v>267968.0</c:v>
                </c:pt>
                <c:pt idx="2">
                  <c:v>200000.0</c:v>
                </c:pt>
                <c:pt idx="3">
                  <c:v>241400.0</c:v>
                </c:pt>
                <c:pt idx="4">
                  <c:v>192000.0</c:v>
                </c:pt>
                <c:pt idx="5">
                  <c:v>228800.0</c:v>
                </c:pt>
                <c:pt idx="6">
                  <c:v>286000.0</c:v>
                </c:pt>
              </c:numCache>
            </c:numRef>
          </c:xVal>
          <c:yVal>
            <c:numRef>
              <c:f>Sheet2!$F$15:$F$21</c:f>
              <c:numCache>
                <c:formatCode>General</c:formatCode>
                <c:ptCount val="7"/>
                <c:pt idx="0">
                  <c:v>15000.0</c:v>
                </c:pt>
                <c:pt idx="1">
                  <c:v>86000.0</c:v>
                </c:pt>
                <c:pt idx="2">
                  <c:v>84592.0</c:v>
                </c:pt>
                <c:pt idx="3" formatCode="#,##0">
                  <c:v>70000.0</c:v>
                </c:pt>
                <c:pt idx="4">
                  <c:v>212000.0</c:v>
                </c:pt>
                <c:pt idx="5">
                  <c:v>0.0</c:v>
                </c:pt>
                <c:pt idx="6">
                  <c:v>3600.0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27240"/>
        <c:axId val="2146630376"/>
      </c:scatterChart>
      <c:valAx>
        <c:axId val="214662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630376"/>
        <c:crosses val="autoZero"/>
        <c:crossBetween val="midCat"/>
      </c:valAx>
      <c:valAx>
        <c:axId val="2146630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627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X1Y1</c:v>
          </c:tx>
          <c:spPr>
            <a:ln w="47625">
              <a:noFill/>
            </a:ln>
          </c:spPr>
          <c:xVal>
            <c:numRef>
              <c:f>Sheet1!$F$31:$F$37</c:f>
              <c:numCache>
                <c:formatCode>#,##0</c:formatCode>
                <c:ptCount val="7"/>
                <c:pt idx="0">
                  <c:v>158200.0</c:v>
                </c:pt>
                <c:pt idx="1">
                  <c:v>449936.0</c:v>
                </c:pt>
                <c:pt idx="2">
                  <c:v>315408.0</c:v>
                </c:pt>
                <c:pt idx="3">
                  <c:v>412800.0</c:v>
                </c:pt>
                <c:pt idx="4">
                  <c:v>172000.0</c:v>
                </c:pt>
                <c:pt idx="5">
                  <c:v>228800.0</c:v>
                </c:pt>
                <c:pt idx="6">
                  <c:v>568400.0</c:v>
                </c:pt>
              </c:numCache>
            </c:numRef>
          </c:xVal>
          <c:yVal>
            <c:numRef>
              <c:f>Sheet1!$H$31:$H$37</c:f>
              <c:numCache>
                <c:formatCode>General</c:formatCode>
                <c:ptCount val="7"/>
                <c:pt idx="0">
                  <c:v>3000.0</c:v>
                </c:pt>
                <c:pt idx="1">
                  <c:v>9000.0</c:v>
                </c:pt>
                <c:pt idx="2">
                  <c:v>5000.0</c:v>
                </c:pt>
                <c:pt idx="3">
                  <c:v>7500.0</c:v>
                </c:pt>
                <c:pt idx="4">
                  <c:v>6000.0</c:v>
                </c:pt>
                <c:pt idx="5">
                  <c:v>750.0</c:v>
                </c:pt>
                <c:pt idx="6">
                  <c:v>6000.0</c:v>
                </c:pt>
              </c:numCache>
            </c:numRef>
          </c:yVal>
          <c:smooth val="0"/>
        </c:ser>
        <c:ser>
          <c:idx val="1"/>
          <c:order val="1"/>
          <c:tx>
            <c:v>X1Y2</c:v>
          </c:tx>
          <c:spPr>
            <a:ln w="47625">
              <a:noFill/>
            </a:ln>
          </c:spPr>
          <c:xVal>
            <c:numRef>
              <c:f>Sheet1!$F$31:$F$37</c:f>
              <c:numCache>
                <c:formatCode>#,##0</c:formatCode>
                <c:ptCount val="7"/>
                <c:pt idx="0">
                  <c:v>158200.0</c:v>
                </c:pt>
                <c:pt idx="1">
                  <c:v>449936.0</c:v>
                </c:pt>
                <c:pt idx="2">
                  <c:v>315408.0</c:v>
                </c:pt>
                <c:pt idx="3">
                  <c:v>412800.0</c:v>
                </c:pt>
                <c:pt idx="4">
                  <c:v>172000.0</c:v>
                </c:pt>
                <c:pt idx="5">
                  <c:v>228800.0</c:v>
                </c:pt>
                <c:pt idx="6">
                  <c:v>568400.0</c:v>
                </c:pt>
              </c:numCache>
            </c:numRef>
          </c:xVal>
          <c:yVal>
            <c:numRef>
              <c:f>Sheet1!$J$31:$J$37</c:f>
              <c:numCache>
                <c:formatCode>General</c:formatCode>
                <c:ptCount val="7"/>
                <c:pt idx="0">
                  <c:v>1000.0</c:v>
                </c:pt>
                <c:pt idx="1">
                  <c:v>4500.0</c:v>
                </c:pt>
                <c:pt idx="2">
                  <c:v>1250.0</c:v>
                </c:pt>
                <c:pt idx="3">
                  <c:v>1250.0</c:v>
                </c:pt>
                <c:pt idx="4">
                  <c:v>3000.0</c:v>
                </c:pt>
                <c:pt idx="5">
                  <c:v>375.0</c:v>
                </c:pt>
                <c:pt idx="6">
                  <c:v>1000.0</c:v>
                </c:pt>
              </c:numCache>
            </c:numRef>
          </c:yVal>
          <c:smooth val="0"/>
        </c:ser>
        <c:ser>
          <c:idx val="2"/>
          <c:order val="2"/>
          <c:tx>
            <c:v>X2Y1</c:v>
          </c:tx>
          <c:spPr>
            <a:ln w="47625">
              <a:noFill/>
            </a:ln>
          </c:spPr>
          <c:xVal>
            <c:numRef>
              <c:f>Sheet1!$G$31:$G$37</c:f>
              <c:numCache>
                <c:formatCode>General</c:formatCode>
                <c:ptCount val="7"/>
                <c:pt idx="0">
                  <c:v>142200.0</c:v>
                </c:pt>
                <c:pt idx="1">
                  <c:v>263160.0</c:v>
                </c:pt>
                <c:pt idx="2">
                  <c:v>160555.0</c:v>
                </c:pt>
                <c:pt idx="3">
                  <c:v>359240.0</c:v>
                </c:pt>
                <c:pt idx="4">
                  <c:v>306600.0</c:v>
                </c:pt>
                <c:pt idx="5">
                  <c:v>34000.0</c:v>
                </c:pt>
                <c:pt idx="6">
                  <c:v>342835.0</c:v>
                </c:pt>
              </c:numCache>
            </c:numRef>
          </c:xVal>
          <c:yVal>
            <c:numRef>
              <c:f>Sheet1!$H$31:$H$37</c:f>
              <c:numCache>
                <c:formatCode>General</c:formatCode>
                <c:ptCount val="7"/>
                <c:pt idx="0">
                  <c:v>3000.0</c:v>
                </c:pt>
                <c:pt idx="1">
                  <c:v>9000.0</c:v>
                </c:pt>
                <c:pt idx="2">
                  <c:v>5000.0</c:v>
                </c:pt>
                <c:pt idx="3">
                  <c:v>7500.0</c:v>
                </c:pt>
                <c:pt idx="4">
                  <c:v>6000.0</c:v>
                </c:pt>
                <c:pt idx="5">
                  <c:v>750.0</c:v>
                </c:pt>
                <c:pt idx="6">
                  <c:v>6000.0</c:v>
                </c:pt>
              </c:numCache>
            </c:numRef>
          </c:yVal>
          <c:smooth val="0"/>
        </c:ser>
        <c:ser>
          <c:idx val="3"/>
          <c:order val="3"/>
          <c:tx>
            <c:v>X2Y2</c:v>
          </c:tx>
          <c:spPr>
            <a:ln w="47625">
              <a:noFill/>
            </a:ln>
          </c:spPr>
          <c:xVal>
            <c:numRef>
              <c:f>Sheet1!$G$31:$G$37</c:f>
              <c:numCache>
                <c:formatCode>General</c:formatCode>
                <c:ptCount val="7"/>
                <c:pt idx="0">
                  <c:v>142200.0</c:v>
                </c:pt>
                <c:pt idx="1">
                  <c:v>263160.0</c:v>
                </c:pt>
                <c:pt idx="2">
                  <c:v>160555.0</c:v>
                </c:pt>
                <c:pt idx="3">
                  <c:v>359240.0</c:v>
                </c:pt>
                <c:pt idx="4">
                  <c:v>306600.0</c:v>
                </c:pt>
                <c:pt idx="5">
                  <c:v>34000.0</c:v>
                </c:pt>
                <c:pt idx="6">
                  <c:v>342835.0</c:v>
                </c:pt>
              </c:numCache>
            </c:numRef>
          </c:xVal>
          <c:yVal>
            <c:numRef>
              <c:f>Sheet1!$J$31:$J$37</c:f>
              <c:numCache>
                <c:formatCode>General</c:formatCode>
                <c:ptCount val="7"/>
                <c:pt idx="0">
                  <c:v>1000.0</c:v>
                </c:pt>
                <c:pt idx="1">
                  <c:v>4500.0</c:v>
                </c:pt>
                <c:pt idx="2">
                  <c:v>1250.0</c:v>
                </c:pt>
                <c:pt idx="3">
                  <c:v>1250.0</c:v>
                </c:pt>
                <c:pt idx="4">
                  <c:v>3000.0</c:v>
                </c:pt>
                <c:pt idx="5">
                  <c:v>375.0</c:v>
                </c:pt>
                <c:pt idx="6">
                  <c:v>1000.0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30472"/>
        <c:axId val="2140833736"/>
      </c:scatterChart>
      <c:valAx>
        <c:axId val="214083047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2140833736"/>
        <c:crosses val="autoZero"/>
        <c:crossBetween val="midCat"/>
      </c:valAx>
      <c:valAx>
        <c:axId val="2140833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830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x3y5</c:v>
          </c:tx>
          <c:spPr>
            <a:ln w="47625">
              <a:noFill/>
            </a:ln>
          </c:spPr>
          <c:xVal>
            <c:numRef>
              <c:f>Sheet2!$G$6:$G$12</c:f>
              <c:numCache>
                <c:formatCode>General</c:formatCode>
                <c:ptCount val="7"/>
                <c:pt idx="0">
                  <c:v>86600.0</c:v>
                </c:pt>
                <c:pt idx="1">
                  <c:v>267968.0</c:v>
                </c:pt>
                <c:pt idx="2">
                  <c:v>200000.0</c:v>
                </c:pt>
                <c:pt idx="3">
                  <c:v>241400.0</c:v>
                </c:pt>
                <c:pt idx="4">
                  <c:v>192000.0</c:v>
                </c:pt>
                <c:pt idx="5">
                  <c:v>228800.0</c:v>
                </c:pt>
                <c:pt idx="6">
                  <c:v>286000.0</c:v>
                </c:pt>
              </c:numCache>
            </c:numRef>
          </c:xVal>
          <c:yVal>
            <c:numRef>
              <c:f>Sheet2!$G$15:$G$21</c:f>
              <c:numCache>
                <c:formatCode>#,##0</c:formatCode>
                <c:ptCount val="7"/>
                <c:pt idx="0">
                  <c:v>98600.0</c:v>
                </c:pt>
                <c:pt idx="1">
                  <c:v>123560.0</c:v>
                </c:pt>
                <c:pt idx="2">
                  <c:v>67835.0</c:v>
                </c:pt>
                <c:pt idx="3">
                  <c:v>199400.0</c:v>
                </c:pt>
                <c:pt idx="4">
                  <c:v>186400.0</c:v>
                </c:pt>
                <c:pt idx="5">
                  <c:v>22610.0</c:v>
                </c:pt>
                <c:pt idx="6">
                  <c:v>211875.0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57240"/>
        <c:axId val="2146660440"/>
      </c:scatterChart>
      <c:valAx>
        <c:axId val="214665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660440"/>
        <c:crosses val="autoZero"/>
        <c:crossBetween val="midCat"/>
      </c:valAx>
      <c:valAx>
        <c:axId val="21466604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46657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x1:y4/y5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x1-y4/y5</c:v>
          </c:tx>
          <c:spPr>
            <a:ln w="47625">
              <a:noFill/>
            </a:ln>
          </c:spPr>
          <c:xVal>
            <c:numRef>
              <c:f>Sheet2!$C$6:$C$12</c:f>
              <c:numCache>
                <c:formatCode>#,##0</c:formatCode>
                <c:ptCount val="7"/>
                <c:pt idx="0">
                  <c:v>173200.0</c:v>
                </c:pt>
                <c:pt idx="1">
                  <c:v>535936.0</c:v>
                </c:pt>
                <c:pt idx="2">
                  <c:v>400000.0</c:v>
                </c:pt>
                <c:pt idx="3">
                  <c:v>482800.0</c:v>
                </c:pt>
                <c:pt idx="4">
                  <c:v>384000.0</c:v>
                </c:pt>
                <c:pt idx="5">
                  <c:v>228800.0</c:v>
                </c:pt>
                <c:pt idx="6">
                  <c:v>572000.0</c:v>
                </c:pt>
              </c:numCache>
            </c:numRef>
          </c:xVal>
          <c:yVal>
            <c:numRef>
              <c:f>Sheet2!$H$15:$H$21</c:f>
              <c:numCache>
                <c:formatCode>General</c:formatCode>
                <c:ptCount val="7"/>
                <c:pt idx="0">
                  <c:v>0.152129817444219</c:v>
                </c:pt>
                <c:pt idx="1">
                  <c:v>0.696018128844286</c:v>
                </c:pt>
                <c:pt idx="2">
                  <c:v>1.247025871600206</c:v>
                </c:pt>
                <c:pt idx="3">
                  <c:v>0.351053159478435</c:v>
                </c:pt>
                <c:pt idx="4">
                  <c:v>1.137339055793992</c:v>
                </c:pt>
                <c:pt idx="5">
                  <c:v>0.0</c:v>
                </c:pt>
                <c:pt idx="6">
                  <c:v>0.0169911504424779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780744"/>
        <c:axId val="2117405144"/>
      </c:scatterChart>
      <c:valAx>
        <c:axId val="211778074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2117405144"/>
        <c:crosses val="autoZero"/>
        <c:crossBetween val="midCat"/>
      </c:valAx>
      <c:valAx>
        <c:axId val="211740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780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x1:y4/y2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x1-y1/y2</c:v>
          </c:tx>
          <c:spPr>
            <a:ln w="47625">
              <a:noFill/>
            </a:ln>
          </c:spPr>
          <c:xVal>
            <c:numRef>
              <c:f>Sheet2!$C$6:$C$12</c:f>
              <c:numCache>
                <c:formatCode>#,##0</c:formatCode>
                <c:ptCount val="7"/>
                <c:pt idx="0">
                  <c:v>173200.0</c:v>
                </c:pt>
                <c:pt idx="1">
                  <c:v>535936.0</c:v>
                </c:pt>
                <c:pt idx="2">
                  <c:v>400000.0</c:v>
                </c:pt>
                <c:pt idx="3">
                  <c:v>482800.0</c:v>
                </c:pt>
                <c:pt idx="4">
                  <c:v>384000.0</c:v>
                </c:pt>
                <c:pt idx="5">
                  <c:v>228800.0</c:v>
                </c:pt>
                <c:pt idx="6">
                  <c:v>572000.0</c:v>
                </c:pt>
              </c:numCache>
            </c:numRef>
          </c:xVal>
          <c:yVal>
            <c:numRef>
              <c:f>Sheet2!$I$15:$I$21</c:f>
              <c:numCache>
                <c:formatCode>General</c:formatCode>
                <c:ptCount val="7"/>
                <c:pt idx="0">
                  <c:v>0.344036697247706</c:v>
                </c:pt>
                <c:pt idx="1">
                  <c:v>0.66358024691358</c:v>
                </c:pt>
                <c:pt idx="2">
                  <c:v>1.222074544929211</c:v>
                </c:pt>
                <c:pt idx="3">
                  <c:v>0.530946601941748</c:v>
                </c:pt>
                <c:pt idx="4">
                  <c:v>2.517814726840855</c:v>
                </c:pt>
                <c:pt idx="5">
                  <c:v>0.0</c:v>
                </c:pt>
                <c:pt idx="6">
                  <c:v>0.0403768506056527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36808"/>
        <c:axId val="2117839896"/>
      </c:scatterChart>
      <c:valAx>
        <c:axId val="211783680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2117839896"/>
        <c:crosses val="autoZero"/>
        <c:crossBetween val="midCat"/>
      </c:valAx>
      <c:valAx>
        <c:axId val="211783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836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x2:y4/y5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x1-y4/y5</c:v>
          </c:tx>
          <c:spPr>
            <a:ln w="47625">
              <a:noFill/>
            </a:ln>
          </c:spPr>
          <c:xVal>
            <c:numRef>
              <c:f>Sheet2!$E$6:$E$12</c:f>
              <c:numCache>
                <c:formatCode>General</c:formatCode>
                <c:ptCount val="7"/>
                <c:pt idx="0">
                  <c:v>57733.33333333334</c:v>
                </c:pt>
                <c:pt idx="1">
                  <c:v>267968.0</c:v>
                </c:pt>
                <c:pt idx="2">
                  <c:v>100000.0</c:v>
                </c:pt>
                <c:pt idx="3">
                  <c:v>80466.66666666667</c:v>
                </c:pt>
                <c:pt idx="4">
                  <c:v>192000.0</c:v>
                </c:pt>
                <c:pt idx="5">
                  <c:v>114400.0</c:v>
                </c:pt>
                <c:pt idx="6">
                  <c:v>95333.33333333333</c:v>
                </c:pt>
              </c:numCache>
            </c:numRef>
          </c:xVal>
          <c:yVal>
            <c:numRef>
              <c:f>Sheet2!$H$15:$H$21</c:f>
              <c:numCache>
                <c:formatCode>General</c:formatCode>
                <c:ptCount val="7"/>
                <c:pt idx="0">
                  <c:v>0.152129817444219</c:v>
                </c:pt>
                <c:pt idx="1">
                  <c:v>0.696018128844286</c:v>
                </c:pt>
                <c:pt idx="2">
                  <c:v>1.247025871600206</c:v>
                </c:pt>
                <c:pt idx="3">
                  <c:v>0.351053159478435</c:v>
                </c:pt>
                <c:pt idx="4">
                  <c:v>1.137339055793992</c:v>
                </c:pt>
                <c:pt idx="5">
                  <c:v>0.0</c:v>
                </c:pt>
                <c:pt idx="6">
                  <c:v>0.0169911504424779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904280"/>
        <c:axId val="2117907304"/>
      </c:scatterChart>
      <c:valAx>
        <c:axId val="2117904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907304"/>
        <c:crosses val="autoZero"/>
        <c:crossBetween val="midCat"/>
      </c:valAx>
      <c:valAx>
        <c:axId val="2117907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904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x2:y4/y2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16194476886561"/>
          <c:y val="0.0700296735905044"/>
          <c:w val="0.714798817013902"/>
          <c:h val="0.789475922334634"/>
        </c:manualLayout>
      </c:layout>
      <c:scatterChart>
        <c:scatterStyle val="lineMarker"/>
        <c:varyColors val="0"/>
        <c:ser>
          <c:idx val="0"/>
          <c:order val="0"/>
          <c:tx>
            <c:v>x1-y4/y5</c:v>
          </c:tx>
          <c:spPr>
            <a:ln w="47625">
              <a:noFill/>
            </a:ln>
          </c:spPr>
          <c:xVal>
            <c:numRef>
              <c:f>Sheet2!$E$6:$E$12</c:f>
              <c:numCache>
                <c:formatCode>General</c:formatCode>
                <c:ptCount val="7"/>
                <c:pt idx="0">
                  <c:v>57733.33333333334</c:v>
                </c:pt>
                <c:pt idx="1">
                  <c:v>267968.0</c:v>
                </c:pt>
                <c:pt idx="2">
                  <c:v>100000.0</c:v>
                </c:pt>
                <c:pt idx="3">
                  <c:v>80466.66666666667</c:v>
                </c:pt>
                <c:pt idx="4">
                  <c:v>192000.0</c:v>
                </c:pt>
                <c:pt idx="5">
                  <c:v>114400.0</c:v>
                </c:pt>
                <c:pt idx="6">
                  <c:v>95333.33333333333</c:v>
                </c:pt>
              </c:numCache>
            </c:numRef>
          </c:xVal>
          <c:yVal>
            <c:numRef>
              <c:f>Sheet2!$I$15:$I$21</c:f>
              <c:numCache>
                <c:formatCode>General</c:formatCode>
                <c:ptCount val="7"/>
                <c:pt idx="0">
                  <c:v>0.344036697247706</c:v>
                </c:pt>
                <c:pt idx="1">
                  <c:v>0.66358024691358</c:v>
                </c:pt>
                <c:pt idx="2">
                  <c:v>1.222074544929211</c:v>
                </c:pt>
                <c:pt idx="3">
                  <c:v>0.530946601941748</c:v>
                </c:pt>
                <c:pt idx="4">
                  <c:v>2.517814726840855</c:v>
                </c:pt>
                <c:pt idx="5">
                  <c:v>0.0</c:v>
                </c:pt>
                <c:pt idx="6">
                  <c:v>0.0403768506056527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934040"/>
        <c:axId val="2117937064"/>
      </c:scatterChart>
      <c:valAx>
        <c:axId val="211793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937064"/>
        <c:crosses val="autoZero"/>
        <c:crossBetween val="midCat"/>
      </c:valAx>
      <c:valAx>
        <c:axId val="211793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934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x3:y4/y5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x1-y4/y5</c:v>
          </c:tx>
          <c:spPr>
            <a:ln w="47625">
              <a:noFill/>
            </a:ln>
          </c:spPr>
          <c:xVal>
            <c:numRef>
              <c:f>Sheet2!$G$6:$G$12</c:f>
              <c:numCache>
                <c:formatCode>General</c:formatCode>
                <c:ptCount val="7"/>
                <c:pt idx="0">
                  <c:v>86600.0</c:v>
                </c:pt>
                <c:pt idx="1">
                  <c:v>267968.0</c:v>
                </c:pt>
                <c:pt idx="2">
                  <c:v>200000.0</c:v>
                </c:pt>
                <c:pt idx="3">
                  <c:v>241400.0</c:v>
                </c:pt>
                <c:pt idx="4">
                  <c:v>192000.0</c:v>
                </c:pt>
                <c:pt idx="5">
                  <c:v>228800.0</c:v>
                </c:pt>
                <c:pt idx="6">
                  <c:v>286000.0</c:v>
                </c:pt>
              </c:numCache>
            </c:numRef>
          </c:xVal>
          <c:yVal>
            <c:numRef>
              <c:f>Sheet2!$H$15:$H$21</c:f>
              <c:numCache>
                <c:formatCode>General</c:formatCode>
                <c:ptCount val="7"/>
                <c:pt idx="0">
                  <c:v>0.152129817444219</c:v>
                </c:pt>
                <c:pt idx="1">
                  <c:v>0.696018128844286</c:v>
                </c:pt>
                <c:pt idx="2">
                  <c:v>1.247025871600206</c:v>
                </c:pt>
                <c:pt idx="3">
                  <c:v>0.351053159478435</c:v>
                </c:pt>
                <c:pt idx="4">
                  <c:v>1.137339055793992</c:v>
                </c:pt>
                <c:pt idx="5">
                  <c:v>0.0</c:v>
                </c:pt>
                <c:pt idx="6">
                  <c:v>0.0169911504424779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963384"/>
        <c:axId val="2117966408"/>
      </c:scatterChart>
      <c:valAx>
        <c:axId val="211796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966408"/>
        <c:crosses val="autoZero"/>
        <c:crossBetween val="midCat"/>
      </c:valAx>
      <c:valAx>
        <c:axId val="2117966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963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x3:y4/y2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x1-y4/y5</c:v>
          </c:tx>
          <c:spPr>
            <a:ln w="47625">
              <a:noFill/>
            </a:ln>
          </c:spPr>
          <c:xVal>
            <c:numRef>
              <c:f>Sheet2!$G$6:$G$12</c:f>
              <c:numCache>
                <c:formatCode>General</c:formatCode>
                <c:ptCount val="7"/>
                <c:pt idx="0">
                  <c:v>86600.0</c:v>
                </c:pt>
                <c:pt idx="1">
                  <c:v>267968.0</c:v>
                </c:pt>
                <c:pt idx="2">
                  <c:v>200000.0</c:v>
                </c:pt>
                <c:pt idx="3">
                  <c:v>241400.0</c:v>
                </c:pt>
                <c:pt idx="4">
                  <c:v>192000.0</c:v>
                </c:pt>
                <c:pt idx="5">
                  <c:v>228800.0</c:v>
                </c:pt>
                <c:pt idx="6">
                  <c:v>286000.0</c:v>
                </c:pt>
              </c:numCache>
            </c:numRef>
          </c:xVal>
          <c:yVal>
            <c:numRef>
              <c:f>Sheet2!$I$15:$I$21</c:f>
              <c:numCache>
                <c:formatCode>General</c:formatCode>
                <c:ptCount val="7"/>
                <c:pt idx="0">
                  <c:v>0.344036697247706</c:v>
                </c:pt>
                <c:pt idx="1">
                  <c:v>0.66358024691358</c:v>
                </c:pt>
                <c:pt idx="2">
                  <c:v>1.222074544929211</c:v>
                </c:pt>
                <c:pt idx="3">
                  <c:v>0.530946601941748</c:v>
                </c:pt>
                <c:pt idx="4">
                  <c:v>2.517814726840855</c:v>
                </c:pt>
                <c:pt idx="5">
                  <c:v>0.0</c:v>
                </c:pt>
                <c:pt idx="6">
                  <c:v>0.0403768506056527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992856"/>
        <c:axId val="2117995880"/>
      </c:scatterChart>
      <c:valAx>
        <c:axId val="211799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995880"/>
        <c:crosses val="autoZero"/>
        <c:crossBetween val="midCat"/>
      </c:valAx>
      <c:valAx>
        <c:axId val="2117995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992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x1-y4:y1</c:v>
          </c:tx>
          <c:spPr>
            <a:ln w="47625">
              <a:noFill/>
            </a:ln>
          </c:spPr>
          <c:xVal>
            <c:numRef>
              <c:f>Sheet2!$H$6:$H$12</c:f>
              <c:numCache>
                <c:formatCode>#,##0</c:formatCode>
                <c:ptCount val="7"/>
                <c:pt idx="0">
                  <c:v>158200.0</c:v>
                </c:pt>
                <c:pt idx="1">
                  <c:v>449936.0</c:v>
                </c:pt>
                <c:pt idx="2">
                  <c:v>315408.0</c:v>
                </c:pt>
                <c:pt idx="3">
                  <c:v>412800.0</c:v>
                </c:pt>
                <c:pt idx="4">
                  <c:v>172000.0</c:v>
                </c:pt>
                <c:pt idx="5">
                  <c:v>228800.0</c:v>
                </c:pt>
                <c:pt idx="6">
                  <c:v>568400.0</c:v>
                </c:pt>
              </c:numCache>
            </c:numRef>
          </c:xVal>
          <c:yVal>
            <c:numRef>
              <c:f>Sheet2!$C$15:$C$21</c:f>
              <c:numCache>
                <c:formatCode>#,##0</c:formatCode>
                <c:ptCount val="7"/>
                <c:pt idx="0">
                  <c:v>157200.0</c:v>
                </c:pt>
                <c:pt idx="1">
                  <c:v>349160.0</c:v>
                </c:pt>
                <c:pt idx="2">
                  <c:v>245147.0</c:v>
                </c:pt>
                <c:pt idx="3">
                  <c:v>429240.0</c:v>
                </c:pt>
                <c:pt idx="4">
                  <c:v>518600.0</c:v>
                </c:pt>
                <c:pt idx="5">
                  <c:v>34000.0</c:v>
                </c:pt>
                <c:pt idx="6">
                  <c:v>346435.0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21512"/>
        <c:axId val="2118024536"/>
      </c:scatterChart>
      <c:valAx>
        <c:axId val="211802151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2118024536"/>
        <c:crosses val="autoZero"/>
        <c:crossBetween val="midCat"/>
      </c:valAx>
      <c:valAx>
        <c:axId val="21180245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18021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x1-y4:y2</c:v>
          </c:tx>
          <c:spPr>
            <a:ln w="47625">
              <a:noFill/>
            </a:ln>
          </c:spPr>
          <c:xVal>
            <c:numRef>
              <c:f>Sheet2!$H$6:$H$12</c:f>
              <c:numCache>
                <c:formatCode>#,##0</c:formatCode>
                <c:ptCount val="7"/>
                <c:pt idx="0">
                  <c:v>158200.0</c:v>
                </c:pt>
                <c:pt idx="1">
                  <c:v>449936.0</c:v>
                </c:pt>
                <c:pt idx="2">
                  <c:v>315408.0</c:v>
                </c:pt>
                <c:pt idx="3">
                  <c:v>412800.0</c:v>
                </c:pt>
                <c:pt idx="4">
                  <c:v>172000.0</c:v>
                </c:pt>
                <c:pt idx="5">
                  <c:v>228800.0</c:v>
                </c:pt>
                <c:pt idx="6">
                  <c:v>568400.0</c:v>
                </c:pt>
              </c:numCache>
            </c:numRef>
          </c:xVal>
          <c:yVal>
            <c:numRef>
              <c:f>Sheet2!$D$15:$D$21</c:f>
              <c:numCache>
                <c:formatCode>General</c:formatCode>
                <c:ptCount val="7"/>
                <c:pt idx="0">
                  <c:v>43600.0</c:v>
                </c:pt>
                <c:pt idx="1">
                  <c:v>129600.0</c:v>
                </c:pt>
                <c:pt idx="2">
                  <c:v>69220.0</c:v>
                </c:pt>
                <c:pt idx="3">
                  <c:v>131840.0</c:v>
                </c:pt>
                <c:pt idx="4">
                  <c:v>84200.0</c:v>
                </c:pt>
                <c:pt idx="5">
                  <c:v>11390.0</c:v>
                </c:pt>
                <c:pt idx="6">
                  <c:v>89160.0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50696"/>
        <c:axId val="2118053896"/>
      </c:scatterChart>
      <c:valAx>
        <c:axId val="211805069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2118053896"/>
        <c:crosses val="autoZero"/>
        <c:crossBetween val="midCat"/>
      </c:valAx>
      <c:valAx>
        <c:axId val="2118053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050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x1-y4:y3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x1-y4:y1</c:v>
          </c:tx>
          <c:spPr>
            <a:ln w="47625">
              <a:noFill/>
            </a:ln>
          </c:spPr>
          <c:xVal>
            <c:numRef>
              <c:f>Sheet2!$H$6:$H$12</c:f>
              <c:numCache>
                <c:formatCode>#,##0</c:formatCode>
                <c:ptCount val="7"/>
                <c:pt idx="0">
                  <c:v>158200.0</c:v>
                </c:pt>
                <c:pt idx="1">
                  <c:v>449936.0</c:v>
                </c:pt>
                <c:pt idx="2">
                  <c:v>315408.0</c:v>
                </c:pt>
                <c:pt idx="3">
                  <c:v>412800.0</c:v>
                </c:pt>
                <c:pt idx="4">
                  <c:v>172000.0</c:v>
                </c:pt>
                <c:pt idx="5">
                  <c:v>228800.0</c:v>
                </c:pt>
                <c:pt idx="6">
                  <c:v>568400.0</c:v>
                </c:pt>
              </c:numCache>
            </c:numRef>
          </c:xVal>
          <c:yVal>
            <c:numRef>
              <c:f>Sheet2!$E$15:$E$21</c:f>
              <c:numCache>
                <c:formatCode>General</c:formatCode>
                <c:ptCount val="7"/>
                <c:pt idx="0">
                  <c:v>0.0</c:v>
                </c:pt>
                <c:pt idx="1">
                  <c:v>10000.0</c:v>
                </c:pt>
                <c:pt idx="2">
                  <c:v>23500.0</c:v>
                </c:pt>
                <c:pt idx="3">
                  <c:v>28000.0</c:v>
                </c:pt>
                <c:pt idx="4">
                  <c:v>36000.0</c:v>
                </c:pt>
                <c:pt idx="5">
                  <c:v>0.0</c:v>
                </c:pt>
                <c:pt idx="6">
                  <c:v>41800.0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80504"/>
        <c:axId val="2118083704"/>
      </c:scatterChart>
      <c:valAx>
        <c:axId val="211808050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2118083704"/>
        <c:crosses val="autoZero"/>
        <c:crossBetween val="midCat"/>
      </c:valAx>
      <c:valAx>
        <c:axId val="2118083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080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Sheet1!$G$31:$G$37</c:f>
              <c:numCache>
                <c:formatCode>General</c:formatCode>
                <c:ptCount val="7"/>
                <c:pt idx="0">
                  <c:v>142200.0</c:v>
                </c:pt>
                <c:pt idx="1">
                  <c:v>263160.0</c:v>
                </c:pt>
                <c:pt idx="2">
                  <c:v>160555.0</c:v>
                </c:pt>
                <c:pt idx="3">
                  <c:v>359240.0</c:v>
                </c:pt>
                <c:pt idx="4">
                  <c:v>306600.0</c:v>
                </c:pt>
                <c:pt idx="5">
                  <c:v>34000.0</c:v>
                </c:pt>
                <c:pt idx="6">
                  <c:v>342835.0</c:v>
                </c:pt>
              </c:numCache>
            </c:numRef>
          </c:xVal>
          <c:yVal>
            <c:numRef>
              <c:f>Sheet1!$K$31:$K$37</c:f>
              <c:numCache>
                <c:formatCode>General</c:formatCode>
                <c:ptCount val="7"/>
                <c:pt idx="0">
                  <c:v>0.0210970464135021</c:v>
                </c:pt>
                <c:pt idx="1">
                  <c:v>0.0341997264021888</c:v>
                </c:pt>
                <c:pt idx="2">
                  <c:v>0.0311419762698141</c:v>
                </c:pt>
                <c:pt idx="3">
                  <c:v>0.02087740786104</c:v>
                </c:pt>
                <c:pt idx="4">
                  <c:v>0.0195694716242661</c:v>
                </c:pt>
                <c:pt idx="5">
                  <c:v>0.0220588235294118</c:v>
                </c:pt>
                <c:pt idx="6">
                  <c:v>0.0175011302813307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748472"/>
        <c:axId val="2118751592"/>
      </c:scatterChart>
      <c:valAx>
        <c:axId val="211874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751592"/>
        <c:crosses val="autoZero"/>
        <c:crossBetween val="midCat"/>
      </c:valAx>
      <c:valAx>
        <c:axId val="2118751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748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x1-y4:y4/y5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x1-y4:y4/y5</c:v>
          </c:tx>
          <c:spPr>
            <a:ln w="47625">
              <a:noFill/>
            </a:ln>
          </c:spPr>
          <c:xVal>
            <c:numRef>
              <c:f>Sheet2!$H$6:$H$12</c:f>
              <c:numCache>
                <c:formatCode>#,##0</c:formatCode>
                <c:ptCount val="7"/>
                <c:pt idx="0">
                  <c:v>158200.0</c:v>
                </c:pt>
                <c:pt idx="1">
                  <c:v>449936.0</c:v>
                </c:pt>
                <c:pt idx="2">
                  <c:v>315408.0</c:v>
                </c:pt>
                <c:pt idx="3">
                  <c:v>412800.0</c:v>
                </c:pt>
                <c:pt idx="4">
                  <c:v>172000.0</c:v>
                </c:pt>
                <c:pt idx="5">
                  <c:v>228800.0</c:v>
                </c:pt>
                <c:pt idx="6">
                  <c:v>568400.0</c:v>
                </c:pt>
              </c:numCache>
            </c:numRef>
          </c:xVal>
          <c:yVal>
            <c:numRef>
              <c:f>Sheet2!$H$15:$H$21</c:f>
              <c:numCache>
                <c:formatCode>General</c:formatCode>
                <c:ptCount val="7"/>
                <c:pt idx="0">
                  <c:v>0.152129817444219</c:v>
                </c:pt>
                <c:pt idx="1">
                  <c:v>0.696018128844286</c:v>
                </c:pt>
                <c:pt idx="2">
                  <c:v>1.247025871600206</c:v>
                </c:pt>
                <c:pt idx="3">
                  <c:v>0.351053159478435</c:v>
                </c:pt>
                <c:pt idx="4">
                  <c:v>1.137339055793992</c:v>
                </c:pt>
                <c:pt idx="5">
                  <c:v>0.0</c:v>
                </c:pt>
                <c:pt idx="6">
                  <c:v>0.0169911504424779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94136"/>
        <c:axId val="2117090936"/>
      </c:scatterChart>
      <c:valAx>
        <c:axId val="211709413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2117090936"/>
        <c:crosses val="autoZero"/>
        <c:crossBetween val="midCat"/>
      </c:valAx>
      <c:valAx>
        <c:axId val="2117090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094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x1-y4:y4/y2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x1-y4:y4/y2</c:v>
          </c:tx>
          <c:spPr>
            <a:ln w="47625">
              <a:noFill/>
            </a:ln>
          </c:spPr>
          <c:xVal>
            <c:numRef>
              <c:f>Sheet2!$H$6:$H$12</c:f>
              <c:numCache>
                <c:formatCode>#,##0</c:formatCode>
                <c:ptCount val="7"/>
                <c:pt idx="0">
                  <c:v>158200.0</c:v>
                </c:pt>
                <c:pt idx="1">
                  <c:v>449936.0</c:v>
                </c:pt>
                <c:pt idx="2">
                  <c:v>315408.0</c:v>
                </c:pt>
                <c:pt idx="3">
                  <c:v>412800.0</c:v>
                </c:pt>
                <c:pt idx="4">
                  <c:v>172000.0</c:v>
                </c:pt>
                <c:pt idx="5">
                  <c:v>228800.0</c:v>
                </c:pt>
                <c:pt idx="6">
                  <c:v>568400.0</c:v>
                </c:pt>
              </c:numCache>
            </c:numRef>
          </c:xVal>
          <c:yVal>
            <c:numRef>
              <c:f>Sheet2!$I$15:$I$21</c:f>
              <c:numCache>
                <c:formatCode>General</c:formatCode>
                <c:ptCount val="7"/>
                <c:pt idx="0">
                  <c:v>0.344036697247706</c:v>
                </c:pt>
                <c:pt idx="1">
                  <c:v>0.66358024691358</c:v>
                </c:pt>
                <c:pt idx="2">
                  <c:v>1.222074544929211</c:v>
                </c:pt>
                <c:pt idx="3">
                  <c:v>0.530946601941748</c:v>
                </c:pt>
                <c:pt idx="4">
                  <c:v>2.517814726840855</c:v>
                </c:pt>
                <c:pt idx="5">
                  <c:v>0.0</c:v>
                </c:pt>
                <c:pt idx="6">
                  <c:v>0.0403768506056527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119272"/>
        <c:axId val="-2097116072"/>
      </c:scatterChart>
      <c:valAx>
        <c:axId val="-209711927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-2097116072"/>
        <c:crosses val="autoZero"/>
        <c:crossBetween val="midCat"/>
      </c:valAx>
      <c:valAx>
        <c:axId val="-209711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119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Sheet3!$O$3:$O$9</c:f>
              <c:numCache>
                <c:formatCode>General</c:formatCode>
                <c:ptCount val="7"/>
                <c:pt idx="0">
                  <c:v>200000.0</c:v>
                </c:pt>
                <c:pt idx="1">
                  <c:v>286000.0</c:v>
                </c:pt>
                <c:pt idx="2">
                  <c:v>228800.0</c:v>
                </c:pt>
                <c:pt idx="3">
                  <c:v>267968.0</c:v>
                </c:pt>
                <c:pt idx="4">
                  <c:v>86600.0</c:v>
                </c:pt>
                <c:pt idx="5">
                  <c:v>241400.0</c:v>
                </c:pt>
                <c:pt idx="6">
                  <c:v>192000.0</c:v>
                </c:pt>
              </c:numCache>
            </c:numRef>
          </c:xVal>
          <c:yVal>
            <c:numRef>
              <c:f>Sheet3!$R$3:$R$9</c:f>
              <c:numCache>
                <c:formatCode>General</c:formatCode>
                <c:ptCount val="7"/>
                <c:pt idx="0">
                  <c:v>5204.347826086956</c:v>
                </c:pt>
                <c:pt idx="1">
                  <c:v>4550.0</c:v>
                </c:pt>
                <c:pt idx="2">
                  <c:v>4117.64705882353</c:v>
                </c:pt>
                <c:pt idx="3">
                  <c:v>3998.0</c:v>
                </c:pt>
                <c:pt idx="4">
                  <c:v>3333.333333333333</c:v>
                </c:pt>
                <c:pt idx="5">
                  <c:v>3300.0</c:v>
                </c:pt>
                <c:pt idx="6">
                  <c:v>2222.222222222222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480456"/>
        <c:axId val="2115904296"/>
      </c:scatterChart>
      <c:valAx>
        <c:axId val="214548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904296"/>
        <c:crosses val="autoZero"/>
        <c:crossBetween val="midCat"/>
      </c:valAx>
      <c:valAx>
        <c:axId val="211590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480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Social Spending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x1</c:v>
          </c:tx>
          <c:spPr>
            <a:ln w="47625">
              <a:noFill/>
            </a:ln>
          </c:spPr>
          <c:xVal>
            <c:numRef>
              <c:f>'Sheet1 (2)'!$D$6:$D$12</c:f>
              <c:numCache>
                <c:formatCode>#,##0</c:formatCode>
                <c:ptCount val="7"/>
                <c:pt idx="0">
                  <c:v>173.2</c:v>
                </c:pt>
                <c:pt idx="1">
                  <c:v>535.936</c:v>
                </c:pt>
                <c:pt idx="2">
                  <c:v>400.0</c:v>
                </c:pt>
                <c:pt idx="3">
                  <c:v>482.8</c:v>
                </c:pt>
                <c:pt idx="4">
                  <c:v>384.0</c:v>
                </c:pt>
                <c:pt idx="5">
                  <c:v>228.8</c:v>
                </c:pt>
                <c:pt idx="6">
                  <c:v>572.0</c:v>
                </c:pt>
              </c:numCache>
            </c:numRef>
          </c:xVal>
          <c:yVal>
            <c:numRef>
              <c:f>'Sheet1 (2)'!$F$6:$F$12</c:f>
              <c:numCache>
                <c:formatCode>General</c:formatCode>
                <c:ptCount val="7"/>
                <c:pt idx="0">
                  <c:v>2.5</c:v>
                </c:pt>
                <c:pt idx="1">
                  <c:v>4.0</c:v>
                </c:pt>
                <c:pt idx="2">
                  <c:v>4.0</c:v>
                </c:pt>
                <c:pt idx="3">
                  <c:v>13.2</c:v>
                </c:pt>
                <c:pt idx="4">
                  <c:v>30.0</c:v>
                </c:pt>
                <c:pt idx="5">
                  <c:v>2.0</c:v>
                </c:pt>
                <c:pt idx="6">
                  <c:v>6.0</c:v>
                </c:pt>
              </c:numCache>
            </c:numRef>
          </c:yVal>
          <c:smooth val="0"/>
        </c:ser>
        <c:ser>
          <c:idx val="1"/>
          <c:order val="1"/>
          <c:tx>
            <c:v>x2</c:v>
          </c:tx>
          <c:spPr>
            <a:ln w="47625">
              <a:noFill/>
            </a:ln>
          </c:spPr>
          <c:xVal>
            <c:numRef>
              <c:f>'Sheet1 (2)'!$I$6:$I$12</c:f>
              <c:numCache>
                <c:formatCode>General</c:formatCode>
                <c:ptCount val="7"/>
                <c:pt idx="0">
                  <c:v>158.2</c:v>
                </c:pt>
                <c:pt idx="1">
                  <c:v>449.936</c:v>
                </c:pt>
                <c:pt idx="2">
                  <c:v>315.408</c:v>
                </c:pt>
                <c:pt idx="3">
                  <c:v>412.8</c:v>
                </c:pt>
                <c:pt idx="4">
                  <c:v>172.0</c:v>
                </c:pt>
                <c:pt idx="5">
                  <c:v>228.8</c:v>
                </c:pt>
                <c:pt idx="6">
                  <c:v>568.4</c:v>
                </c:pt>
              </c:numCache>
            </c:numRef>
          </c:xVal>
          <c:yVal>
            <c:numRef>
              <c:f>'Sheet1 (2)'!$F$6:$F$12</c:f>
              <c:numCache>
                <c:formatCode>General</c:formatCode>
                <c:ptCount val="7"/>
                <c:pt idx="0">
                  <c:v>2.5</c:v>
                </c:pt>
                <c:pt idx="1">
                  <c:v>4.0</c:v>
                </c:pt>
                <c:pt idx="2">
                  <c:v>4.0</c:v>
                </c:pt>
                <c:pt idx="3">
                  <c:v>13.2</c:v>
                </c:pt>
                <c:pt idx="4">
                  <c:v>30.0</c:v>
                </c:pt>
                <c:pt idx="5">
                  <c:v>2.0</c:v>
                </c:pt>
                <c:pt idx="6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91864"/>
        <c:axId val="2140897336"/>
      </c:scatterChart>
      <c:valAx>
        <c:axId val="214089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140897336"/>
        <c:crosses val="autoZero"/>
        <c:crossBetween val="midCat"/>
      </c:valAx>
      <c:valAx>
        <c:axId val="2140897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891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Water +</a:t>
            </a:r>
            <a:r>
              <a:rPr lang="en-US" baseline="0"/>
              <a:t> Electricity</a:t>
            </a:r>
            <a:r>
              <a:rPr lang="en-US"/>
              <a:t> Spending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y1</c:v>
          </c:tx>
          <c:spPr>
            <a:ln w="47625">
              <a:noFill/>
            </a:ln>
          </c:spPr>
          <c:xVal>
            <c:numRef>
              <c:f>'Sheet1 (3)'!$D$6:$D$12</c:f>
              <c:numCache>
                <c:formatCode>#,##0</c:formatCode>
                <c:ptCount val="7"/>
                <c:pt idx="0">
                  <c:v>173.2</c:v>
                </c:pt>
                <c:pt idx="1">
                  <c:v>535.936</c:v>
                </c:pt>
                <c:pt idx="2">
                  <c:v>400.0</c:v>
                </c:pt>
                <c:pt idx="3">
                  <c:v>482.8</c:v>
                </c:pt>
                <c:pt idx="4">
                  <c:v>384.0</c:v>
                </c:pt>
                <c:pt idx="5">
                  <c:v>228.8</c:v>
                </c:pt>
                <c:pt idx="6">
                  <c:v>572.0</c:v>
                </c:pt>
              </c:numCache>
            </c:numRef>
          </c:xVal>
          <c:yVal>
            <c:numRef>
              <c:f>'Sheet1 (3)'!$F$6:$F$12</c:f>
              <c:numCache>
                <c:formatCode>General</c:formatCode>
                <c:ptCount val="7"/>
                <c:pt idx="0">
                  <c:v>0.3</c:v>
                </c:pt>
                <c:pt idx="1">
                  <c:v>1.55</c:v>
                </c:pt>
                <c:pt idx="2">
                  <c:v>0.36</c:v>
                </c:pt>
                <c:pt idx="3">
                  <c:v>1.07</c:v>
                </c:pt>
                <c:pt idx="4">
                  <c:v>0.6</c:v>
                </c:pt>
                <c:pt idx="5">
                  <c:v>0.27</c:v>
                </c:pt>
                <c:pt idx="6">
                  <c:v>1.08</c:v>
                </c:pt>
              </c:numCache>
            </c:numRef>
          </c:yVal>
          <c:smooth val="0"/>
        </c:ser>
        <c:ser>
          <c:idx val="1"/>
          <c:order val="1"/>
          <c:tx>
            <c:v>y2</c:v>
          </c:tx>
          <c:spPr>
            <a:ln w="47625">
              <a:noFill/>
            </a:ln>
          </c:spPr>
          <c:xVal>
            <c:numRef>
              <c:f>'Sheet1 (3)'!$D$6:$D$12</c:f>
              <c:numCache>
                <c:formatCode>#,##0</c:formatCode>
                <c:ptCount val="7"/>
                <c:pt idx="0">
                  <c:v>173.2</c:v>
                </c:pt>
                <c:pt idx="1">
                  <c:v>535.936</c:v>
                </c:pt>
                <c:pt idx="2">
                  <c:v>400.0</c:v>
                </c:pt>
                <c:pt idx="3">
                  <c:v>482.8</c:v>
                </c:pt>
                <c:pt idx="4">
                  <c:v>384.0</c:v>
                </c:pt>
                <c:pt idx="5">
                  <c:v>228.8</c:v>
                </c:pt>
                <c:pt idx="6">
                  <c:v>572.0</c:v>
                </c:pt>
              </c:numCache>
            </c:numRef>
          </c:xVal>
          <c:yVal>
            <c:numRef>
              <c:f>'Sheet1 (3)'!$H$6:$H$12</c:f>
              <c:numCache>
                <c:formatCode>General</c:formatCode>
                <c:ptCount val="7"/>
                <c:pt idx="0">
                  <c:v>1.732101616628175</c:v>
                </c:pt>
                <c:pt idx="1">
                  <c:v>2.892136374492476</c:v>
                </c:pt>
                <c:pt idx="2">
                  <c:v>0.9</c:v>
                </c:pt>
                <c:pt idx="3">
                  <c:v>2.216238608119304</c:v>
                </c:pt>
                <c:pt idx="4">
                  <c:v>1.5625</c:v>
                </c:pt>
                <c:pt idx="5">
                  <c:v>1.18006993006993</c:v>
                </c:pt>
                <c:pt idx="6">
                  <c:v>1.888111888111888</c:v>
                </c:pt>
              </c:numCache>
            </c:numRef>
          </c:yVal>
          <c:smooth val="0"/>
        </c:ser>
        <c:ser>
          <c:idx val="2"/>
          <c:order val="2"/>
          <c:tx>
            <c:v>x2y1</c:v>
          </c:tx>
          <c:spPr>
            <a:ln w="47625">
              <a:noFill/>
            </a:ln>
          </c:spPr>
          <c:xVal>
            <c:numRef>
              <c:f>'Sheet1 (3)'!$K$6:$K$12</c:f>
              <c:numCache>
                <c:formatCode>General</c:formatCode>
                <c:ptCount val="7"/>
                <c:pt idx="0">
                  <c:v>158.2</c:v>
                </c:pt>
                <c:pt idx="1">
                  <c:v>449.936</c:v>
                </c:pt>
                <c:pt idx="2">
                  <c:v>315.408</c:v>
                </c:pt>
                <c:pt idx="3">
                  <c:v>412.8</c:v>
                </c:pt>
                <c:pt idx="4">
                  <c:v>172.0</c:v>
                </c:pt>
                <c:pt idx="5">
                  <c:v>228.8</c:v>
                </c:pt>
                <c:pt idx="6">
                  <c:v>568.4</c:v>
                </c:pt>
              </c:numCache>
            </c:numRef>
          </c:xVal>
          <c:yVal>
            <c:numRef>
              <c:f>'Sheet1 (3)'!$F$6:$F$12</c:f>
              <c:numCache>
                <c:formatCode>General</c:formatCode>
                <c:ptCount val="7"/>
                <c:pt idx="0">
                  <c:v>0.3</c:v>
                </c:pt>
                <c:pt idx="1">
                  <c:v>1.55</c:v>
                </c:pt>
                <c:pt idx="2">
                  <c:v>0.36</c:v>
                </c:pt>
                <c:pt idx="3">
                  <c:v>1.07</c:v>
                </c:pt>
                <c:pt idx="4">
                  <c:v>0.6</c:v>
                </c:pt>
                <c:pt idx="5">
                  <c:v>0.27</c:v>
                </c:pt>
                <c:pt idx="6">
                  <c:v>1.08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42328"/>
        <c:axId val="2140947800"/>
      </c:scatterChart>
      <c:valAx>
        <c:axId val="214094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140947800"/>
        <c:crosses val="autoZero"/>
        <c:crossBetween val="midCat"/>
      </c:valAx>
      <c:valAx>
        <c:axId val="2140947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942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x1y1</c:v>
          </c:tx>
          <c:spPr>
            <a:ln w="47625">
              <a:noFill/>
            </a:ln>
          </c:spPr>
          <c:xVal>
            <c:numRef>
              <c:f>Sheet2!$C$6:$C$12</c:f>
              <c:numCache>
                <c:formatCode>#,##0</c:formatCode>
                <c:ptCount val="7"/>
                <c:pt idx="0">
                  <c:v>173200.0</c:v>
                </c:pt>
                <c:pt idx="1">
                  <c:v>535936.0</c:v>
                </c:pt>
                <c:pt idx="2">
                  <c:v>400000.0</c:v>
                </c:pt>
                <c:pt idx="3">
                  <c:v>482800.0</c:v>
                </c:pt>
                <c:pt idx="4">
                  <c:v>384000.0</c:v>
                </c:pt>
                <c:pt idx="5">
                  <c:v>228800.0</c:v>
                </c:pt>
                <c:pt idx="6">
                  <c:v>572000.0</c:v>
                </c:pt>
              </c:numCache>
            </c:numRef>
          </c:xVal>
          <c:yVal>
            <c:numRef>
              <c:f>Sheet2!$C$15:$C$21</c:f>
              <c:numCache>
                <c:formatCode>#,##0</c:formatCode>
                <c:ptCount val="7"/>
                <c:pt idx="0">
                  <c:v>157200.0</c:v>
                </c:pt>
                <c:pt idx="1">
                  <c:v>349160.0</c:v>
                </c:pt>
                <c:pt idx="2">
                  <c:v>245147.0</c:v>
                </c:pt>
                <c:pt idx="3">
                  <c:v>429240.0</c:v>
                </c:pt>
                <c:pt idx="4">
                  <c:v>518600.0</c:v>
                </c:pt>
                <c:pt idx="5">
                  <c:v>34000.0</c:v>
                </c:pt>
                <c:pt idx="6">
                  <c:v>346435.0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84792"/>
        <c:axId val="2140990056"/>
      </c:scatterChart>
      <c:valAx>
        <c:axId val="2140984792"/>
        <c:scaling>
          <c:orientation val="minMax"/>
        </c:scaling>
        <c:delete val="0"/>
        <c:axPos val="b"/>
        <c:title>
          <c:overlay val="0"/>
        </c:title>
        <c:numFmt formatCode="#,##0" sourceLinked="1"/>
        <c:majorTickMark val="out"/>
        <c:minorTickMark val="none"/>
        <c:tickLblPos val="nextTo"/>
        <c:crossAx val="2140990056"/>
        <c:crosses val="autoZero"/>
        <c:crossBetween val="midCat"/>
      </c:valAx>
      <c:valAx>
        <c:axId val="21409900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40984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x1y2</c:v>
          </c:tx>
          <c:spPr>
            <a:ln w="47625">
              <a:noFill/>
            </a:ln>
          </c:spPr>
          <c:xVal>
            <c:numRef>
              <c:f>Sheet2!$C$6:$C$12</c:f>
              <c:numCache>
                <c:formatCode>#,##0</c:formatCode>
                <c:ptCount val="7"/>
                <c:pt idx="0">
                  <c:v>173200.0</c:v>
                </c:pt>
                <c:pt idx="1">
                  <c:v>535936.0</c:v>
                </c:pt>
                <c:pt idx="2">
                  <c:v>400000.0</c:v>
                </c:pt>
                <c:pt idx="3">
                  <c:v>482800.0</c:v>
                </c:pt>
                <c:pt idx="4">
                  <c:v>384000.0</c:v>
                </c:pt>
                <c:pt idx="5">
                  <c:v>228800.0</c:v>
                </c:pt>
                <c:pt idx="6">
                  <c:v>572000.0</c:v>
                </c:pt>
              </c:numCache>
            </c:numRef>
          </c:xVal>
          <c:yVal>
            <c:numRef>
              <c:f>Sheet2!$D$15:$D$21</c:f>
              <c:numCache>
                <c:formatCode>General</c:formatCode>
                <c:ptCount val="7"/>
                <c:pt idx="0">
                  <c:v>43600.0</c:v>
                </c:pt>
                <c:pt idx="1">
                  <c:v>129600.0</c:v>
                </c:pt>
                <c:pt idx="2">
                  <c:v>69220.0</c:v>
                </c:pt>
                <c:pt idx="3">
                  <c:v>131840.0</c:v>
                </c:pt>
                <c:pt idx="4">
                  <c:v>84200.0</c:v>
                </c:pt>
                <c:pt idx="5">
                  <c:v>11390.0</c:v>
                </c:pt>
                <c:pt idx="6">
                  <c:v>89160.0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17000"/>
        <c:axId val="2141020200"/>
      </c:scatterChart>
      <c:valAx>
        <c:axId val="214101700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2141020200"/>
        <c:crosses val="autoZero"/>
        <c:crossBetween val="midCat"/>
      </c:valAx>
      <c:valAx>
        <c:axId val="214102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017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x1y3</c:v>
          </c:tx>
          <c:spPr>
            <a:ln w="47625">
              <a:noFill/>
            </a:ln>
          </c:spPr>
          <c:xVal>
            <c:numRef>
              <c:f>Sheet2!$C$6:$C$12</c:f>
              <c:numCache>
                <c:formatCode>#,##0</c:formatCode>
                <c:ptCount val="7"/>
                <c:pt idx="0">
                  <c:v>173200.0</c:v>
                </c:pt>
                <c:pt idx="1">
                  <c:v>535936.0</c:v>
                </c:pt>
                <c:pt idx="2">
                  <c:v>400000.0</c:v>
                </c:pt>
                <c:pt idx="3">
                  <c:v>482800.0</c:v>
                </c:pt>
                <c:pt idx="4">
                  <c:v>384000.0</c:v>
                </c:pt>
                <c:pt idx="5">
                  <c:v>228800.0</c:v>
                </c:pt>
                <c:pt idx="6">
                  <c:v>572000.0</c:v>
                </c:pt>
              </c:numCache>
            </c:numRef>
          </c:xVal>
          <c:yVal>
            <c:numRef>
              <c:f>Sheet2!$E$15:$E$21</c:f>
              <c:numCache>
                <c:formatCode>General</c:formatCode>
                <c:ptCount val="7"/>
                <c:pt idx="0">
                  <c:v>0.0</c:v>
                </c:pt>
                <c:pt idx="1">
                  <c:v>10000.0</c:v>
                </c:pt>
                <c:pt idx="2">
                  <c:v>23500.0</c:v>
                </c:pt>
                <c:pt idx="3">
                  <c:v>28000.0</c:v>
                </c:pt>
                <c:pt idx="4">
                  <c:v>36000.0</c:v>
                </c:pt>
                <c:pt idx="5">
                  <c:v>0.0</c:v>
                </c:pt>
                <c:pt idx="6">
                  <c:v>41800.0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46328"/>
        <c:axId val="2141049528"/>
      </c:scatterChart>
      <c:valAx>
        <c:axId val="214104632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2141049528"/>
        <c:crosses val="autoZero"/>
        <c:crossBetween val="midCat"/>
      </c:valAx>
      <c:valAx>
        <c:axId val="214104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046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x1y4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x1y4</c:v>
          </c:tx>
          <c:spPr>
            <a:ln w="47625">
              <a:noFill/>
            </a:ln>
          </c:spPr>
          <c:xVal>
            <c:numRef>
              <c:f>Sheet2!$C$6:$C$12</c:f>
              <c:numCache>
                <c:formatCode>#,##0</c:formatCode>
                <c:ptCount val="7"/>
                <c:pt idx="0">
                  <c:v>173200.0</c:v>
                </c:pt>
                <c:pt idx="1">
                  <c:v>535936.0</c:v>
                </c:pt>
                <c:pt idx="2">
                  <c:v>400000.0</c:v>
                </c:pt>
                <c:pt idx="3">
                  <c:v>482800.0</c:v>
                </c:pt>
                <c:pt idx="4">
                  <c:v>384000.0</c:v>
                </c:pt>
                <c:pt idx="5">
                  <c:v>228800.0</c:v>
                </c:pt>
                <c:pt idx="6">
                  <c:v>572000.0</c:v>
                </c:pt>
              </c:numCache>
            </c:numRef>
          </c:xVal>
          <c:yVal>
            <c:numRef>
              <c:f>Sheet2!$F$15:$F$21</c:f>
              <c:numCache>
                <c:formatCode>General</c:formatCode>
                <c:ptCount val="7"/>
                <c:pt idx="0">
                  <c:v>15000.0</c:v>
                </c:pt>
                <c:pt idx="1">
                  <c:v>86000.0</c:v>
                </c:pt>
                <c:pt idx="2">
                  <c:v>84592.0</c:v>
                </c:pt>
                <c:pt idx="3" formatCode="#,##0">
                  <c:v>70000.0</c:v>
                </c:pt>
                <c:pt idx="4">
                  <c:v>212000.0</c:v>
                </c:pt>
                <c:pt idx="5">
                  <c:v>0.0</c:v>
                </c:pt>
                <c:pt idx="6">
                  <c:v>3600.0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76328"/>
        <c:axId val="2141079288"/>
      </c:scatterChart>
      <c:valAx>
        <c:axId val="214107632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2141079288"/>
        <c:crosses val="autoZero"/>
        <c:crossBetween val="midCat"/>
      </c:valAx>
      <c:valAx>
        <c:axId val="2141079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076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4.xml"/><Relationship Id="rId20" Type="http://schemas.openxmlformats.org/officeDocument/2006/relationships/chart" Target="../charts/chart25.xml"/><Relationship Id="rId21" Type="http://schemas.openxmlformats.org/officeDocument/2006/relationships/chart" Target="../charts/chart26.xml"/><Relationship Id="rId22" Type="http://schemas.openxmlformats.org/officeDocument/2006/relationships/chart" Target="../charts/chart27.xml"/><Relationship Id="rId23" Type="http://schemas.openxmlformats.org/officeDocument/2006/relationships/chart" Target="../charts/chart28.xml"/><Relationship Id="rId24" Type="http://schemas.openxmlformats.org/officeDocument/2006/relationships/chart" Target="../charts/chart29.xml"/><Relationship Id="rId25" Type="http://schemas.openxmlformats.org/officeDocument/2006/relationships/chart" Target="../charts/chart30.xml"/><Relationship Id="rId26" Type="http://schemas.openxmlformats.org/officeDocument/2006/relationships/chart" Target="../charts/chart31.xml"/><Relationship Id="rId10" Type="http://schemas.openxmlformats.org/officeDocument/2006/relationships/chart" Target="../charts/chart15.xml"/><Relationship Id="rId11" Type="http://schemas.openxmlformats.org/officeDocument/2006/relationships/chart" Target="../charts/chart16.xml"/><Relationship Id="rId12" Type="http://schemas.openxmlformats.org/officeDocument/2006/relationships/chart" Target="../charts/chart17.xml"/><Relationship Id="rId13" Type="http://schemas.openxmlformats.org/officeDocument/2006/relationships/chart" Target="../charts/chart18.xml"/><Relationship Id="rId14" Type="http://schemas.openxmlformats.org/officeDocument/2006/relationships/chart" Target="../charts/chart19.xml"/><Relationship Id="rId15" Type="http://schemas.openxmlformats.org/officeDocument/2006/relationships/chart" Target="../charts/chart20.xml"/><Relationship Id="rId16" Type="http://schemas.openxmlformats.org/officeDocument/2006/relationships/chart" Target="../charts/chart21.xml"/><Relationship Id="rId17" Type="http://schemas.openxmlformats.org/officeDocument/2006/relationships/chart" Target="../charts/chart22.xml"/><Relationship Id="rId18" Type="http://schemas.openxmlformats.org/officeDocument/2006/relationships/chart" Target="../charts/chart23.xml"/><Relationship Id="rId19" Type="http://schemas.openxmlformats.org/officeDocument/2006/relationships/chart" Target="../charts/chart24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8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736600</xdr:colOff>
      <xdr:row>7</xdr:row>
      <xdr:rowOff>107950</xdr:rowOff>
    </xdr:from>
    <xdr:to>
      <xdr:col>6</xdr:col>
      <xdr:colOff>76200</xdr:colOff>
      <xdr:row>24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317500</xdr:colOff>
      <xdr:row>39</xdr:row>
      <xdr:rowOff>152400</xdr:rowOff>
    </xdr:from>
    <xdr:to>
      <xdr:col>6</xdr:col>
      <xdr:colOff>584200</xdr:colOff>
      <xdr:row>63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711200</xdr:colOff>
      <xdr:row>64</xdr:row>
      <xdr:rowOff>177800</xdr:rowOff>
    </xdr:from>
    <xdr:to>
      <xdr:col>6</xdr:col>
      <xdr:colOff>279400</xdr:colOff>
      <xdr:row>78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44450</xdr:rowOff>
    </xdr:from>
    <xdr:to>
      <xdr:col>4</xdr:col>
      <xdr:colOff>1587500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44450</xdr:rowOff>
    </xdr:from>
    <xdr:to>
      <xdr:col>4</xdr:col>
      <xdr:colOff>2298700</xdr:colOff>
      <xdr:row>33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23</xdr:row>
      <xdr:rowOff>25400</xdr:rowOff>
    </xdr:from>
    <xdr:to>
      <xdr:col>4</xdr:col>
      <xdr:colOff>939800</xdr:colOff>
      <xdr:row>45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1295400</xdr:colOff>
      <xdr:row>22</xdr:row>
      <xdr:rowOff>152400</xdr:rowOff>
    </xdr:from>
    <xdr:to>
      <xdr:col>9</xdr:col>
      <xdr:colOff>101600</xdr:colOff>
      <xdr:row>45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22</xdr:row>
      <xdr:rowOff>139700</xdr:rowOff>
    </xdr:from>
    <xdr:to>
      <xdr:col>15</xdr:col>
      <xdr:colOff>812800</xdr:colOff>
      <xdr:row>45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520700</xdr:colOff>
      <xdr:row>22</xdr:row>
      <xdr:rowOff>127000</xdr:rowOff>
    </xdr:from>
    <xdr:to>
      <xdr:col>23</xdr:col>
      <xdr:colOff>50800</xdr:colOff>
      <xdr:row>45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457200</xdr:colOff>
      <xdr:row>22</xdr:row>
      <xdr:rowOff>152400</xdr:rowOff>
    </xdr:from>
    <xdr:to>
      <xdr:col>29</xdr:col>
      <xdr:colOff>812800</xdr:colOff>
      <xdr:row>45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596900</xdr:colOff>
      <xdr:row>47</xdr:row>
      <xdr:rowOff>165100</xdr:rowOff>
    </xdr:from>
    <xdr:to>
      <xdr:col>4</xdr:col>
      <xdr:colOff>914400</xdr:colOff>
      <xdr:row>70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1346200</xdr:colOff>
      <xdr:row>47</xdr:row>
      <xdr:rowOff>139700</xdr:rowOff>
    </xdr:from>
    <xdr:to>
      <xdr:col>9</xdr:col>
      <xdr:colOff>215900</xdr:colOff>
      <xdr:row>70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635000</xdr:colOff>
      <xdr:row>47</xdr:row>
      <xdr:rowOff>177800</xdr:rowOff>
    </xdr:from>
    <xdr:to>
      <xdr:col>16</xdr:col>
      <xdr:colOff>165100</xdr:colOff>
      <xdr:row>70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508000</xdr:colOff>
      <xdr:row>48</xdr:row>
      <xdr:rowOff>38100</xdr:rowOff>
    </xdr:from>
    <xdr:to>
      <xdr:col>23</xdr:col>
      <xdr:colOff>38100</xdr:colOff>
      <xdr:row>70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571500</xdr:colOff>
      <xdr:row>48</xdr:row>
      <xdr:rowOff>50800</xdr:rowOff>
    </xdr:from>
    <xdr:to>
      <xdr:col>30</xdr:col>
      <xdr:colOff>101600</xdr:colOff>
      <xdr:row>70</xdr:row>
      <xdr:rowOff>139700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635000</xdr:colOff>
      <xdr:row>72</xdr:row>
      <xdr:rowOff>38100</xdr:rowOff>
    </xdr:from>
    <xdr:to>
      <xdr:col>4</xdr:col>
      <xdr:colOff>952500</xdr:colOff>
      <xdr:row>94</xdr:row>
      <xdr:rowOff>127000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1447800</xdr:colOff>
      <xdr:row>72</xdr:row>
      <xdr:rowOff>88900</xdr:rowOff>
    </xdr:from>
    <xdr:to>
      <xdr:col>9</xdr:col>
      <xdr:colOff>317500</xdr:colOff>
      <xdr:row>94</xdr:row>
      <xdr:rowOff>177800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72</xdr:row>
      <xdr:rowOff>0</xdr:rowOff>
    </xdr:from>
    <xdr:to>
      <xdr:col>16</xdr:col>
      <xdr:colOff>355600</xdr:colOff>
      <xdr:row>94</xdr:row>
      <xdr:rowOff>88900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622300</xdr:colOff>
      <xdr:row>72</xdr:row>
      <xdr:rowOff>101600</xdr:rowOff>
    </xdr:from>
    <xdr:to>
      <xdr:col>23</xdr:col>
      <xdr:colOff>152400</xdr:colOff>
      <xdr:row>95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660400</xdr:colOff>
      <xdr:row>72</xdr:row>
      <xdr:rowOff>177800</xdr:rowOff>
    </xdr:from>
    <xdr:to>
      <xdr:col>30</xdr:col>
      <xdr:colOff>190500</xdr:colOff>
      <xdr:row>95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647700</xdr:colOff>
      <xdr:row>97</xdr:row>
      <xdr:rowOff>63500</xdr:rowOff>
    </xdr:from>
    <xdr:to>
      <xdr:col>4</xdr:col>
      <xdr:colOff>965200</xdr:colOff>
      <xdr:row>119</xdr:row>
      <xdr:rowOff>152400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406400</xdr:colOff>
      <xdr:row>121</xdr:row>
      <xdr:rowOff>165100</xdr:rowOff>
    </xdr:from>
    <xdr:to>
      <xdr:col>4</xdr:col>
      <xdr:colOff>723900</xdr:colOff>
      <xdr:row>144</xdr:row>
      <xdr:rowOff>63500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1524000</xdr:colOff>
      <xdr:row>97</xdr:row>
      <xdr:rowOff>114300</xdr:rowOff>
    </xdr:from>
    <xdr:to>
      <xdr:col>9</xdr:col>
      <xdr:colOff>393700</xdr:colOff>
      <xdr:row>120</xdr:row>
      <xdr:rowOff>12700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1371600</xdr:colOff>
      <xdr:row>121</xdr:row>
      <xdr:rowOff>139700</xdr:rowOff>
    </xdr:from>
    <xdr:to>
      <xdr:col>9</xdr:col>
      <xdr:colOff>241300</xdr:colOff>
      <xdr:row>144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749300</xdr:colOff>
      <xdr:row>97</xdr:row>
      <xdr:rowOff>88900</xdr:rowOff>
    </xdr:from>
    <xdr:to>
      <xdr:col>16</xdr:col>
      <xdr:colOff>279400</xdr:colOff>
      <xdr:row>119</xdr:row>
      <xdr:rowOff>177800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762000</xdr:colOff>
      <xdr:row>121</xdr:row>
      <xdr:rowOff>177800</xdr:rowOff>
    </xdr:from>
    <xdr:to>
      <xdr:col>16</xdr:col>
      <xdr:colOff>292100</xdr:colOff>
      <xdr:row>144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406400</xdr:colOff>
      <xdr:row>145</xdr:row>
      <xdr:rowOff>139700</xdr:rowOff>
    </xdr:from>
    <xdr:to>
      <xdr:col>4</xdr:col>
      <xdr:colOff>723900</xdr:colOff>
      <xdr:row>168</xdr:row>
      <xdr:rowOff>38100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1371600</xdr:colOff>
      <xdr:row>145</xdr:row>
      <xdr:rowOff>76200</xdr:rowOff>
    </xdr:from>
    <xdr:to>
      <xdr:col>9</xdr:col>
      <xdr:colOff>139700</xdr:colOff>
      <xdr:row>167</xdr:row>
      <xdr:rowOff>165100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723900</xdr:colOff>
      <xdr:row>145</xdr:row>
      <xdr:rowOff>76200</xdr:rowOff>
    </xdr:from>
    <xdr:to>
      <xdr:col>16</xdr:col>
      <xdr:colOff>254000</xdr:colOff>
      <xdr:row>167</xdr:row>
      <xdr:rowOff>165100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558800</xdr:colOff>
      <xdr:row>145</xdr:row>
      <xdr:rowOff>38100</xdr:rowOff>
    </xdr:from>
    <xdr:to>
      <xdr:col>23</xdr:col>
      <xdr:colOff>88900</xdr:colOff>
      <xdr:row>167</xdr:row>
      <xdr:rowOff>127000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23</xdr:col>
      <xdr:colOff>444500</xdr:colOff>
      <xdr:row>145</xdr:row>
      <xdr:rowOff>88900</xdr:rowOff>
    </xdr:from>
    <xdr:to>
      <xdr:col>29</xdr:col>
      <xdr:colOff>800100</xdr:colOff>
      <xdr:row>167</xdr:row>
      <xdr:rowOff>177800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63500</xdr:rowOff>
    </xdr:from>
    <xdr:to>
      <xdr:col>15</xdr:col>
      <xdr:colOff>444500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workbookViewId="0">
      <selection activeCell="D31" sqref="D31:D37"/>
    </sheetView>
  </sheetViews>
  <sheetFormatPr baseColWidth="10" defaultRowHeight="16" x14ac:dyDescent="0"/>
  <cols>
    <col min="1" max="1" width="10.83203125" style="1"/>
    <col min="2" max="2" width="16.1640625" style="1" customWidth="1"/>
    <col min="3" max="3" width="16.6640625" style="1" customWidth="1"/>
    <col min="4" max="4" width="27.1640625" style="1" customWidth="1"/>
    <col min="5" max="5" width="21.1640625" style="1" customWidth="1"/>
    <col min="6" max="6" width="17.33203125" style="1" customWidth="1"/>
    <col min="7" max="7" width="30.1640625" style="1" customWidth="1"/>
    <col min="8" max="8" width="24.33203125" style="1" customWidth="1"/>
    <col min="9" max="9" width="22.6640625" style="1" customWidth="1"/>
    <col min="10" max="10" width="30.83203125" style="1" customWidth="1"/>
    <col min="11" max="11" width="21.5" style="1" customWidth="1"/>
    <col min="12" max="16384" width="10.83203125" style="1"/>
  </cols>
  <sheetData>
    <row r="1" spans="2:10" ht="36" customHeight="1">
      <c r="B1" s="2" t="s">
        <v>0</v>
      </c>
    </row>
    <row r="2" spans="2:10" ht="15" customHeight="1">
      <c r="B2" s="2"/>
    </row>
    <row r="3" spans="2:10" ht="23" customHeight="1">
      <c r="B3" s="9" t="s">
        <v>1</v>
      </c>
    </row>
    <row r="5" spans="2:10">
      <c r="B5" s="8" t="s">
        <v>3</v>
      </c>
      <c r="C5" s="8" t="s">
        <v>10</v>
      </c>
      <c r="D5" s="8" t="s">
        <v>11</v>
      </c>
      <c r="E5" s="8" t="s">
        <v>12</v>
      </c>
      <c r="F5" s="8" t="s">
        <v>2</v>
      </c>
      <c r="G5" s="8" t="s">
        <v>13</v>
      </c>
      <c r="H5" s="8" t="s">
        <v>23</v>
      </c>
      <c r="I5" s="8" t="s">
        <v>14</v>
      </c>
      <c r="J5" s="8" t="s">
        <v>15</v>
      </c>
    </row>
    <row r="6" spans="2:10" ht="17">
      <c r="B6" s="6" t="s">
        <v>4</v>
      </c>
      <c r="C6" s="7">
        <v>173200</v>
      </c>
      <c r="D6" s="7">
        <f t="shared" ref="D6:D12" si="0">C6/1000</f>
        <v>173.2</v>
      </c>
      <c r="E6" s="5">
        <v>3000</v>
      </c>
      <c r="F6" s="5">
        <v>3</v>
      </c>
      <c r="G6" s="5">
        <f t="shared" ref="G6:G12" si="1">E6/F6</f>
        <v>1000</v>
      </c>
      <c r="H6" s="5"/>
      <c r="I6" s="5">
        <f t="shared" ref="I6:I12" si="2">E6/1000</f>
        <v>3</v>
      </c>
      <c r="J6" s="5">
        <f t="shared" ref="J6:J12" si="3">G6/1000</f>
        <v>1</v>
      </c>
    </row>
    <row r="7" spans="2:10" ht="17">
      <c r="B7" s="6" t="s">
        <v>5</v>
      </c>
      <c r="C7" s="7">
        <v>535936</v>
      </c>
      <c r="D7" s="7">
        <f t="shared" si="0"/>
        <v>535.93600000000004</v>
      </c>
      <c r="E7" s="5">
        <v>9000</v>
      </c>
      <c r="F7" s="5">
        <v>2</v>
      </c>
      <c r="G7" s="5">
        <f t="shared" si="1"/>
        <v>4500</v>
      </c>
      <c r="H7" s="5"/>
      <c r="I7" s="5">
        <f t="shared" si="2"/>
        <v>9</v>
      </c>
      <c r="J7" s="5">
        <f t="shared" si="3"/>
        <v>4.5</v>
      </c>
    </row>
    <row r="8" spans="2:10" ht="17">
      <c r="B8" s="6" t="s">
        <v>6</v>
      </c>
      <c r="C8" s="7">
        <v>400000</v>
      </c>
      <c r="D8" s="7">
        <f t="shared" si="0"/>
        <v>400</v>
      </c>
      <c r="E8" s="5">
        <v>5000</v>
      </c>
      <c r="F8" s="5">
        <v>4</v>
      </c>
      <c r="G8" s="5">
        <f t="shared" si="1"/>
        <v>1250</v>
      </c>
      <c r="H8" s="5"/>
      <c r="I8" s="5">
        <f t="shared" si="2"/>
        <v>5</v>
      </c>
      <c r="J8" s="5">
        <f t="shared" si="3"/>
        <v>1.25</v>
      </c>
    </row>
    <row r="9" spans="2:10" ht="17">
      <c r="B9" s="6" t="s">
        <v>7</v>
      </c>
      <c r="C9" s="7">
        <v>482800</v>
      </c>
      <c r="D9" s="7">
        <f t="shared" si="0"/>
        <v>482.8</v>
      </c>
      <c r="E9" s="5">
        <v>7500</v>
      </c>
      <c r="F9" s="5">
        <v>6</v>
      </c>
      <c r="G9" s="5">
        <f t="shared" si="1"/>
        <v>1250</v>
      </c>
      <c r="H9" s="5"/>
      <c r="I9" s="5">
        <f t="shared" si="2"/>
        <v>7.5</v>
      </c>
      <c r="J9" s="5">
        <f t="shared" si="3"/>
        <v>1.25</v>
      </c>
    </row>
    <row r="10" spans="2:10" ht="17">
      <c r="B10" s="6" t="s">
        <v>8</v>
      </c>
      <c r="C10" s="7">
        <v>384000</v>
      </c>
      <c r="D10" s="7">
        <f t="shared" si="0"/>
        <v>384</v>
      </c>
      <c r="E10" s="5">
        <v>6000</v>
      </c>
      <c r="F10" s="5">
        <v>2</v>
      </c>
      <c r="G10" s="5">
        <f t="shared" si="1"/>
        <v>3000</v>
      </c>
      <c r="H10" s="5"/>
      <c r="I10" s="5">
        <f t="shared" si="2"/>
        <v>6</v>
      </c>
      <c r="J10" s="5">
        <f t="shared" si="3"/>
        <v>3</v>
      </c>
    </row>
    <row r="11" spans="2:10" ht="17">
      <c r="B11" s="6" t="s">
        <v>9</v>
      </c>
      <c r="C11" s="7">
        <v>228800</v>
      </c>
      <c r="D11" s="7">
        <f t="shared" si="0"/>
        <v>228.8</v>
      </c>
      <c r="E11" s="5">
        <v>750</v>
      </c>
      <c r="F11" s="5">
        <v>2</v>
      </c>
      <c r="G11" s="5">
        <f t="shared" si="1"/>
        <v>375</v>
      </c>
      <c r="H11" s="5"/>
      <c r="I11" s="5">
        <f t="shared" si="2"/>
        <v>0.75</v>
      </c>
      <c r="J11" s="5">
        <f t="shared" si="3"/>
        <v>0.375</v>
      </c>
    </row>
    <row r="12" spans="2:10" ht="17">
      <c r="B12" s="6" t="s">
        <v>16</v>
      </c>
      <c r="C12" s="7">
        <v>572000</v>
      </c>
      <c r="D12" s="7">
        <f t="shared" si="0"/>
        <v>572</v>
      </c>
      <c r="E12" s="5">
        <v>6000</v>
      </c>
      <c r="F12" s="5">
        <v>6</v>
      </c>
      <c r="G12" s="5">
        <f t="shared" si="1"/>
        <v>1000</v>
      </c>
      <c r="H12" s="5"/>
      <c r="I12" s="5">
        <f t="shared" si="2"/>
        <v>6</v>
      </c>
      <c r="J12" s="5">
        <f t="shared" si="3"/>
        <v>1</v>
      </c>
    </row>
    <row r="14" spans="2:10">
      <c r="F14" s="5" t="s">
        <v>17</v>
      </c>
      <c r="G14" s="5">
        <f>CORREL(D6:D12,I6:I12)</f>
        <v>0.84201249656911226</v>
      </c>
      <c r="H14" s="10"/>
    </row>
    <row r="15" spans="2:10">
      <c r="B15" s="4"/>
      <c r="C15" s="3"/>
      <c r="D15" s="3"/>
      <c r="F15" s="5" t="s">
        <v>18</v>
      </c>
      <c r="G15" s="5">
        <f>CORREL(D6:D12,J6:J12)</f>
        <v>0.44977784885646377</v>
      </c>
      <c r="H15" s="10"/>
    </row>
    <row r="16" spans="2:10">
      <c r="B16" s="4"/>
    </row>
    <row r="17" spans="2:11">
      <c r="B17" s="4"/>
    </row>
    <row r="18" spans="2:11">
      <c r="B18" s="4"/>
    </row>
    <row r="19" spans="2:11">
      <c r="B19" s="4"/>
    </row>
    <row r="20" spans="2:11">
      <c r="B20" s="4"/>
    </row>
    <row r="21" spans="2:11">
      <c r="B21" s="4"/>
    </row>
    <row r="22" spans="2:11">
      <c r="B22" s="4"/>
    </row>
    <row r="30" spans="2:11">
      <c r="B30" s="8" t="s">
        <v>3</v>
      </c>
      <c r="C30" s="8" t="s">
        <v>26</v>
      </c>
      <c r="D30" s="8" t="s">
        <v>27</v>
      </c>
      <c r="E30" s="8" t="s">
        <v>28</v>
      </c>
      <c r="F30" s="8" t="s">
        <v>29</v>
      </c>
      <c r="G30" s="8" t="s">
        <v>30</v>
      </c>
      <c r="H30" s="8" t="s">
        <v>12</v>
      </c>
      <c r="I30" s="8" t="s">
        <v>2</v>
      </c>
      <c r="J30" s="8" t="s">
        <v>13</v>
      </c>
      <c r="K30" s="8" t="s">
        <v>32</v>
      </c>
    </row>
    <row r="31" spans="2:11" ht="17">
      <c r="B31" s="6" t="s">
        <v>4</v>
      </c>
      <c r="C31" s="7">
        <v>173200</v>
      </c>
      <c r="D31" s="7">
        <v>157200</v>
      </c>
      <c r="E31" s="7">
        <v>15000</v>
      </c>
      <c r="F31" s="7">
        <f>C31-E31</f>
        <v>158200</v>
      </c>
      <c r="G31" s="5">
        <f>D31-E31</f>
        <v>142200</v>
      </c>
      <c r="H31" s="5">
        <v>3000</v>
      </c>
      <c r="I31" s="5">
        <v>3</v>
      </c>
      <c r="J31" s="5">
        <f t="shared" ref="J31:J37" si="4">H31/I31</f>
        <v>1000</v>
      </c>
      <c r="K31" s="5">
        <f>H31/G31</f>
        <v>2.1097046413502109E-2</v>
      </c>
    </row>
    <row r="32" spans="2:11" ht="17">
      <c r="B32" s="6" t="s">
        <v>5</v>
      </c>
      <c r="C32" s="7">
        <v>535936</v>
      </c>
      <c r="D32" s="7">
        <v>349160</v>
      </c>
      <c r="E32" s="7">
        <v>86000</v>
      </c>
      <c r="F32" s="7">
        <f t="shared" ref="F32:F37" si="5">C32-E32</f>
        <v>449936</v>
      </c>
      <c r="G32" s="5">
        <f t="shared" ref="G32:G37" si="6">D32-E32</f>
        <v>263160</v>
      </c>
      <c r="H32" s="5">
        <v>9000</v>
      </c>
      <c r="I32" s="5">
        <v>2</v>
      </c>
      <c r="J32" s="5">
        <f t="shared" si="4"/>
        <v>4500</v>
      </c>
      <c r="K32" s="5">
        <f t="shared" ref="K32:K37" si="7">H32/G32</f>
        <v>3.4199726402188782E-2</v>
      </c>
    </row>
    <row r="33" spans="2:11" ht="17">
      <c r="B33" s="6" t="s">
        <v>6</v>
      </c>
      <c r="C33" s="7">
        <v>400000</v>
      </c>
      <c r="D33" s="7">
        <v>245147</v>
      </c>
      <c r="E33" s="7">
        <v>84592</v>
      </c>
      <c r="F33" s="7">
        <f t="shared" si="5"/>
        <v>315408</v>
      </c>
      <c r="G33" s="5">
        <f t="shared" si="6"/>
        <v>160555</v>
      </c>
      <c r="H33" s="5">
        <v>5000</v>
      </c>
      <c r="I33" s="5">
        <v>4</v>
      </c>
      <c r="J33" s="5">
        <f t="shared" si="4"/>
        <v>1250</v>
      </c>
      <c r="K33" s="5">
        <f t="shared" si="7"/>
        <v>3.1141976269814083E-2</v>
      </c>
    </row>
    <row r="34" spans="2:11" ht="17">
      <c r="B34" s="6" t="s">
        <v>7</v>
      </c>
      <c r="C34" s="7">
        <v>482800</v>
      </c>
      <c r="D34" s="7">
        <v>429240</v>
      </c>
      <c r="E34" s="7">
        <v>70000</v>
      </c>
      <c r="F34" s="7">
        <f t="shared" si="5"/>
        <v>412800</v>
      </c>
      <c r="G34" s="5">
        <f t="shared" si="6"/>
        <v>359240</v>
      </c>
      <c r="H34" s="5">
        <v>7500</v>
      </c>
      <c r="I34" s="5">
        <v>6</v>
      </c>
      <c r="J34" s="5">
        <f t="shared" si="4"/>
        <v>1250</v>
      </c>
      <c r="K34" s="5">
        <f t="shared" si="7"/>
        <v>2.0877407861039973E-2</v>
      </c>
    </row>
    <row r="35" spans="2:11" ht="17">
      <c r="B35" s="6" t="s">
        <v>8</v>
      </c>
      <c r="C35" s="7">
        <v>384000</v>
      </c>
      <c r="D35" s="7">
        <v>518600</v>
      </c>
      <c r="E35" s="7">
        <v>212000</v>
      </c>
      <c r="F35" s="7">
        <f t="shared" si="5"/>
        <v>172000</v>
      </c>
      <c r="G35" s="5">
        <f t="shared" si="6"/>
        <v>306600</v>
      </c>
      <c r="H35" s="5">
        <v>6000</v>
      </c>
      <c r="I35" s="5">
        <v>2</v>
      </c>
      <c r="J35" s="5">
        <f t="shared" si="4"/>
        <v>3000</v>
      </c>
      <c r="K35" s="5">
        <f t="shared" si="7"/>
        <v>1.9569471624266144E-2</v>
      </c>
    </row>
    <row r="36" spans="2:11" ht="17">
      <c r="B36" s="6" t="s">
        <v>9</v>
      </c>
      <c r="C36" s="7">
        <v>228800</v>
      </c>
      <c r="D36" s="7">
        <v>34000</v>
      </c>
      <c r="E36" s="5">
        <v>0</v>
      </c>
      <c r="F36" s="7">
        <f t="shared" si="5"/>
        <v>228800</v>
      </c>
      <c r="G36" s="5">
        <f t="shared" si="6"/>
        <v>34000</v>
      </c>
      <c r="H36" s="5">
        <v>750</v>
      </c>
      <c r="I36" s="5">
        <v>2</v>
      </c>
      <c r="J36" s="5">
        <f t="shared" si="4"/>
        <v>375</v>
      </c>
      <c r="K36" s="5">
        <f t="shared" si="7"/>
        <v>2.2058823529411766E-2</v>
      </c>
    </row>
    <row r="37" spans="2:11" ht="17">
      <c r="B37" s="6" t="s">
        <v>16</v>
      </c>
      <c r="C37" s="7">
        <v>572000</v>
      </c>
      <c r="D37" s="7">
        <v>346435</v>
      </c>
      <c r="E37" s="7">
        <v>3600</v>
      </c>
      <c r="F37" s="7">
        <f t="shared" si="5"/>
        <v>568400</v>
      </c>
      <c r="G37" s="5">
        <f t="shared" si="6"/>
        <v>342835</v>
      </c>
      <c r="H37" s="5">
        <v>6000</v>
      </c>
      <c r="I37" s="5">
        <v>6</v>
      </c>
      <c r="J37" s="5">
        <f t="shared" si="4"/>
        <v>1000</v>
      </c>
      <c r="K37" s="5">
        <f t="shared" si="7"/>
        <v>1.7501130281330671E-2</v>
      </c>
    </row>
    <row r="41" spans="2:11">
      <c r="H41" s="1" t="s">
        <v>31</v>
      </c>
      <c r="I41" s="1">
        <f>CORREL(G31:G37,H31:H37)</f>
        <v>0.82896272098474855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workbookViewId="0">
      <selection activeCell="H5" sqref="H5:H12"/>
    </sheetView>
  </sheetViews>
  <sheetFormatPr baseColWidth="10" defaultRowHeight="16" x14ac:dyDescent="0"/>
  <cols>
    <col min="1" max="1" width="10.83203125" style="1"/>
    <col min="2" max="2" width="16.1640625" style="1" customWidth="1"/>
    <col min="3" max="3" width="16.6640625" style="1" customWidth="1"/>
    <col min="4" max="4" width="20" style="1" customWidth="1"/>
    <col min="5" max="5" width="21.1640625" style="1" customWidth="1"/>
    <col min="6" max="6" width="22.6640625" style="1" customWidth="1"/>
    <col min="7" max="7" width="21.5" style="1" customWidth="1"/>
    <col min="8" max="8" width="18.5" style="1" customWidth="1"/>
    <col min="9" max="9" width="23" style="1" customWidth="1"/>
    <col min="10" max="16384" width="10.83203125" style="1"/>
  </cols>
  <sheetData>
    <row r="1" spans="2:9" ht="36" customHeight="1">
      <c r="B1" s="2" t="s">
        <v>0</v>
      </c>
    </row>
    <row r="2" spans="2:9" ht="15" customHeight="1">
      <c r="B2" s="2"/>
    </row>
    <row r="3" spans="2:9" ht="23" customHeight="1">
      <c r="B3" s="9" t="s">
        <v>19</v>
      </c>
    </row>
    <row r="5" spans="2:9">
      <c r="B5" s="8" t="s">
        <v>3</v>
      </c>
      <c r="C5" s="8" t="s">
        <v>10</v>
      </c>
      <c r="D5" s="8" t="s">
        <v>11</v>
      </c>
      <c r="E5" s="8" t="s">
        <v>19</v>
      </c>
      <c r="F5" s="8" t="s">
        <v>14</v>
      </c>
      <c r="G5" s="8" t="s">
        <v>28</v>
      </c>
      <c r="H5" s="8" t="s">
        <v>33</v>
      </c>
      <c r="I5" s="8" t="s">
        <v>34</v>
      </c>
    </row>
    <row r="6" spans="2:9" ht="17">
      <c r="B6" s="6" t="s">
        <v>4</v>
      </c>
      <c r="C6" s="7">
        <v>173200</v>
      </c>
      <c r="D6" s="7">
        <f>C6/1000</f>
        <v>173.2</v>
      </c>
      <c r="E6" s="5">
        <v>2500</v>
      </c>
      <c r="F6" s="5">
        <f t="shared" ref="F6:F12" si="0">E6/1000</f>
        <v>2.5</v>
      </c>
      <c r="G6" s="7">
        <v>15000</v>
      </c>
      <c r="H6" s="7">
        <f>C6-G6</f>
        <v>158200</v>
      </c>
      <c r="I6" s="5">
        <f>H6/1000</f>
        <v>158.19999999999999</v>
      </c>
    </row>
    <row r="7" spans="2:9" ht="17">
      <c r="B7" s="6" t="s">
        <v>5</v>
      </c>
      <c r="C7" s="7">
        <v>535936</v>
      </c>
      <c r="D7" s="7">
        <f t="shared" ref="D7:D12" si="1">C7/1000</f>
        <v>535.93600000000004</v>
      </c>
      <c r="E7" s="5">
        <v>4000</v>
      </c>
      <c r="F7" s="5">
        <f t="shared" si="0"/>
        <v>4</v>
      </c>
      <c r="G7" s="7">
        <v>86000</v>
      </c>
      <c r="H7" s="7">
        <f t="shared" ref="H7:H12" si="2">C7-G7</f>
        <v>449936</v>
      </c>
      <c r="I7" s="5">
        <f t="shared" ref="I7:I12" si="3">H7/1000</f>
        <v>449.93599999999998</v>
      </c>
    </row>
    <row r="8" spans="2:9" ht="17">
      <c r="B8" s="6" t="s">
        <v>6</v>
      </c>
      <c r="C8" s="7">
        <v>400000</v>
      </c>
      <c r="D8" s="7">
        <f t="shared" si="1"/>
        <v>400</v>
      </c>
      <c r="E8" s="5">
        <v>4000</v>
      </c>
      <c r="F8" s="5">
        <f t="shared" si="0"/>
        <v>4</v>
      </c>
      <c r="G8" s="7">
        <v>84592</v>
      </c>
      <c r="H8" s="7">
        <f t="shared" si="2"/>
        <v>315408</v>
      </c>
      <c r="I8" s="5">
        <f t="shared" si="3"/>
        <v>315.40800000000002</v>
      </c>
    </row>
    <row r="9" spans="2:9" ht="17">
      <c r="B9" s="6" t="s">
        <v>7</v>
      </c>
      <c r="C9" s="7">
        <v>482800</v>
      </c>
      <c r="D9" s="7">
        <f t="shared" si="1"/>
        <v>482.8</v>
      </c>
      <c r="E9" s="5">
        <f>25200-12000</f>
        <v>13200</v>
      </c>
      <c r="F9" s="5">
        <f t="shared" si="0"/>
        <v>13.2</v>
      </c>
      <c r="G9" s="7">
        <v>70000</v>
      </c>
      <c r="H9" s="7">
        <f t="shared" si="2"/>
        <v>412800</v>
      </c>
      <c r="I9" s="5">
        <f t="shared" si="3"/>
        <v>412.8</v>
      </c>
    </row>
    <row r="10" spans="2:9" ht="17">
      <c r="B10" s="6" t="s">
        <v>8</v>
      </c>
      <c r="C10" s="7">
        <v>384000</v>
      </c>
      <c r="D10" s="7">
        <f t="shared" si="1"/>
        <v>384</v>
      </c>
      <c r="E10" s="5">
        <v>30000</v>
      </c>
      <c r="F10" s="5">
        <f t="shared" si="0"/>
        <v>30</v>
      </c>
      <c r="G10" s="7">
        <v>212000</v>
      </c>
      <c r="H10" s="7">
        <f t="shared" si="2"/>
        <v>172000</v>
      </c>
      <c r="I10" s="5">
        <f t="shared" si="3"/>
        <v>172</v>
      </c>
    </row>
    <row r="11" spans="2:9" ht="17">
      <c r="B11" s="6" t="s">
        <v>9</v>
      </c>
      <c r="C11" s="7">
        <v>228800</v>
      </c>
      <c r="D11" s="7">
        <f t="shared" si="1"/>
        <v>228.8</v>
      </c>
      <c r="E11" s="5">
        <v>2000</v>
      </c>
      <c r="F11" s="5">
        <f t="shared" si="0"/>
        <v>2</v>
      </c>
      <c r="G11" s="5">
        <v>0</v>
      </c>
      <c r="H11" s="7">
        <f t="shared" si="2"/>
        <v>228800</v>
      </c>
      <c r="I11" s="5">
        <f t="shared" si="3"/>
        <v>228.8</v>
      </c>
    </row>
    <row r="12" spans="2:9" ht="17">
      <c r="B12" s="6" t="s">
        <v>16</v>
      </c>
      <c r="C12" s="7">
        <v>572000</v>
      </c>
      <c r="D12" s="7">
        <f t="shared" si="1"/>
        <v>572</v>
      </c>
      <c r="E12" s="5">
        <v>6000</v>
      </c>
      <c r="F12" s="5">
        <f t="shared" si="0"/>
        <v>6</v>
      </c>
      <c r="G12" s="7">
        <v>3600</v>
      </c>
      <c r="H12" s="7">
        <f t="shared" si="2"/>
        <v>568400</v>
      </c>
      <c r="I12" s="5">
        <f t="shared" si="3"/>
        <v>568.4</v>
      </c>
    </row>
    <row r="15" spans="2:9">
      <c r="B15" s="4"/>
      <c r="C15" s="3"/>
      <c r="D15" s="3"/>
      <c r="F15" s="1" t="s">
        <v>20</v>
      </c>
    </row>
    <row r="16" spans="2:9">
      <c r="B16" s="4"/>
      <c r="F16" s="1">
        <f>CORREL(D6:D12,F6:F12)</f>
        <v>0.16324289806538667</v>
      </c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workbookViewId="0">
      <selection activeCell="G35" sqref="G35"/>
    </sheetView>
  </sheetViews>
  <sheetFormatPr baseColWidth="10" defaultRowHeight="16" x14ac:dyDescent="0"/>
  <cols>
    <col min="1" max="1" width="10.83203125" style="1"/>
    <col min="2" max="2" width="16.1640625" style="1" customWidth="1"/>
    <col min="3" max="3" width="16.6640625" style="1" customWidth="1"/>
    <col min="4" max="4" width="20" style="1" customWidth="1"/>
    <col min="5" max="5" width="30.83203125" style="1" customWidth="1"/>
    <col min="6" max="6" width="22.6640625" style="1" customWidth="1"/>
    <col min="7" max="7" width="26.6640625" style="1" customWidth="1"/>
    <col min="8" max="8" width="22.5" style="1" customWidth="1"/>
    <col min="9" max="9" width="24.33203125" style="1" customWidth="1"/>
    <col min="10" max="10" width="26.5" style="1" customWidth="1"/>
    <col min="11" max="11" width="26.83203125" style="1" customWidth="1"/>
    <col min="12" max="16384" width="10.83203125" style="1"/>
  </cols>
  <sheetData>
    <row r="1" spans="2:11" ht="36" customHeight="1">
      <c r="B1" s="2" t="s">
        <v>0</v>
      </c>
    </row>
    <row r="2" spans="2:11" ht="15" customHeight="1">
      <c r="B2" s="2"/>
    </row>
    <row r="3" spans="2:11" ht="23" customHeight="1">
      <c r="B3" s="9" t="s">
        <v>21</v>
      </c>
    </row>
    <row r="5" spans="2:11">
      <c r="B5" s="8" t="s">
        <v>3</v>
      </c>
      <c r="C5" s="8" t="s">
        <v>10</v>
      </c>
      <c r="D5" s="8" t="s">
        <v>11</v>
      </c>
      <c r="E5" s="8" t="s">
        <v>22</v>
      </c>
      <c r="F5" s="8" t="s">
        <v>14</v>
      </c>
      <c r="G5" s="8" t="s">
        <v>24</v>
      </c>
      <c r="H5" s="8" t="s">
        <v>25</v>
      </c>
      <c r="I5" s="8" t="s">
        <v>28</v>
      </c>
      <c r="J5" s="11" t="s">
        <v>35</v>
      </c>
      <c r="K5" s="8" t="s">
        <v>36</v>
      </c>
    </row>
    <row r="6" spans="2:11" ht="17">
      <c r="B6" s="6" t="s">
        <v>4</v>
      </c>
      <c r="C6" s="7">
        <v>173200</v>
      </c>
      <c r="D6" s="7">
        <f>C6/1000</f>
        <v>173.2</v>
      </c>
      <c r="E6" s="5">
        <v>300</v>
      </c>
      <c r="F6" s="5">
        <f t="shared" ref="F6:F12" si="0">E6/1000</f>
        <v>0.3</v>
      </c>
      <c r="G6" s="5">
        <f>E6/C6</f>
        <v>1.7321016166281756E-3</v>
      </c>
      <c r="H6" s="5">
        <f>G6*1000</f>
        <v>1.7321016166281755</v>
      </c>
      <c r="I6" s="7">
        <v>15000</v>
      </c>
      <c r="J6" s="12">
        <f>C6-I6</f>
        <v>158200</v>
      </c>
      <c r="K6" s="5">
        <f>J6/1000</f>
        <v>158.19999999999999</v>
      </c>
    </row>
    <row r="7" spans="2:11" ht="17">
      <c r="B7" s="6" t="s">
        <v>5</v>
      </c>
      <c r="C7" s="7">
        <v>535936</v>
      </c>
      <c r="D7" s="7">
        <f t="shared" ref="D7:D12" si="1">C7/1000</f>
        <v>535.93600000000004</v>
      </c>
      <c r="E7" s="5">
        <v>1550</v>
      </c>
      <c r="F7" s="5">
        <f t="shared" si="0"/>
        <v>1.55</v>
      </c>
      <c r="G7" s="5">
        <f t="shared" ref="G7:G12" si="2">E7/C7</f>
        <v>2.8921363744924765E-3</v>
      </c>
      <c r="H7" s="5">
        <f t="shared" ref="H7:H12" si="3">G7*1000</f>
        <v>2.8921363744924764</v>
      </c>
      <c r="I7" s="7">
        <v>86000</v>
      </c>
      <c r="J7" s="12">
        <f t="shared" ref="J7:J12" si="4">C7-I7</f>
        <v>449936</v>
      </c>
      <c r="K7" s="5">
        <f t="shared" ref="K7:K12" si="5">J7/1000</f>
        <v>449.93599999999998</v>
      </c>
    </row>
    <row r="8" spans="2:11" ht="17">
      <c r="B8" s="6" t="s">
        <v>6</v>
      </c>
      <c r="C8" s="7">
        <v>400000</v>
      </c>
      <c r="D8" s="7">
        <f t="shared" si="1"/>
        <v>400</v>
      </c>
      <c r="E8" s="5">
        <v>360</v>
      </c>
      <c r="F8" s="5">
        <f t="shared" si="0"/>
        <v>0.36</v>
      </c>
      <c r="G8" s="5">
        <f t="shared" si="2"/>
        <v>8.9999999999999998E-4</v>
      </c>
      <c r="H8" s="5">
        <f t="shared" si="3"/>
        <v>0.9</v>
      </c>
      <c r="I8" s="7">
        <v>84592</v>
      </c>
      <c r="J8" s="12">
        <f t="shared" si="4"/>
        <v>315408</v>
      </c>
      <c r="K8" s="5">
        <f t="shared" si="5"/>
        <v>315.40800000000002</v>
      </c>
    </row>
    <row r="9" spans="2:11" ht="17">
      <c r="B9" s="6" t="s">
        <v>7</v>
      </c>
      <c r="C9" s="7">
        <v>482800</v>
      </c>
      <c r="D9" s="7">
        <f t="shared" si="1"/>
        <v>482.8</v>
      </c>
      <c r="E9" s="5">
        <v>1070</v>
      </c>
      <c r="F9" s="5">
        <f t="shared" si="0"/>
        <v>1.07</v>
      </c>
      <c r="G9" s="5">
        <f t="shared" si="2"/>
        <v>2.2162386081193042E-3</v>
      </c>
      <c r="H9" s="5">
        <f t="shared" si="3"/>
        <v>2.2162386081193044</v>
      </c>
      <c r="I9" s="7">
        <v>70000</v>
      </c>
      <c r="J9" s="12">
        <f t="shared" si="4"/>
        <v>412800</v>
      </c>
      <c r="K9" s="5">
        <f t="shared" si="5"/>
        <v>412.8</v>
      </c>
    </row>
    <row r="10" spans="2:11" ht="17">
      <c r="B10" s="6" t="s">
        <v>8</v>
      </c>
      <c r="C10" s="7">
        <v>384000</v>
      </c>
      <c r="D10" s="7">
        <f t="shared" si="1"/>
        <v>384</v>
      </c>
      <c r="E10" s="5">
        <v>600</v>
      </c>
      <c r="F10" s="5">
        <f t="shared" si="0"/>
        <v>0.6</v>
      </c>
      <c r="G10" s="5">
        <f t="shared" si="2"/>
        <v>1.5625000000000001E-3</v>
      </c>
      <c r="H10" s="5">
        <f t="shared" si="3"/>
        <v>1.5625</v>
      </c>
      <c r="I10" s="7">
        <v>212000</v>
      </c>
      <c r="J10" s="12">
        <f t="shared" si="4"/>
        <v>172000</v>
      </c>
      <c r="K10" s="5">
        <f t="shared" si="5"/>
        <v>172</v>
      </c>
    </row>
    <row r="11" spans="2:11" ht="17">
      <c r="B11" s="6" t="s">
        <v>9</v>
      </c>
      <c r="C11" s="7">
        <v>228800</v>
      </c>
      <c r="D11" s="7">
        <f t="shared" si="1"/>
        <v>228.8</v>
      </c>
      <c r="E11" s="5">
        <v>270</v>
      </c>
      <c r="F11" s="5">
        <f t="shared" si="0"/>
        <v>0.27</v>
      </c>
      <c r="G11" s="5">
        <f t="shared" si="2"/>
        <v>1.1800699300699301E-3</v>
      </c>
      <c r="H11" s="5">
        <f t="shared" si="3"/>
        <v>1.18006993006993</v>
      </c>
      <c r="I11" s="5">
        <v>0</v>
      </c>
      <c r="J11" s="12">
        <f t="shared" si="4"/>
        <v>228800</v>
      </c>
      <c r="K11" s="5">
        <f t="shared" si="5"/>
        <v>228.8</v>
      </c>
    </row>
    <row r="12" spans="2:11" ht="17">
      <c r="B12" s="6" t="s">
        <v>16</v>
      </c>
      <c r="C12" s="7">
        <v>572000</v>
      </c>
      <c r="D12" s="7">
        <f t="shared" si="1"/>
        <v>572</v>
      </c>
      <c r="E12" s="5">
        <v>1080</v>
      </c>
      <c r="F12" s="5">
        <f t="shared" si="0"/>
        <v>1.08</v>
      </c>
      <c r="G12" s="5">
        <f t="shared" si="2"/>
        <v>1.8881118881118881E-3</v>
      </c>
      <c r="H12" s="5">
        <f t="shared" si="3"/>
        <v>1.8881118881118881</v>
      </c>
      <c r="I12" s="7">
        <v>3600</v>
      </c>
      <c r="J12" s="12">
        <f t="shared" si="4"/>
        <v>568400</v>
      </c>
      <c r="K12" s="5">
        <f t="shared" si="5"/>
        <v>568.4</v>
      </c>
    </row>
    <row r="15" spans="2:11">
      <c r="B15" s="4"/>
      <c r="C15" s="3"/>
      <c r="D15" s="3"/>
      <c r="F15" s="1" t="s">
        <v>20</v>
      </c>
    </row>
    <row r="16" spans="2:11">
      <c r="B16" s="4"/>
      <c r="F16" s="1">
        <f>CORREL(D6:D12,F6:F12)</f>
        <v>0.85043335162818601</v>
      </c>
    </row>
    <row r="17" spans="2:6">
      <c r="B17" s="4"/>
      <c r="F17" s="1">
        <f>CORREL(D6:D12,H6:H12)</f>
        <v>0.54066258183297589</v>
      </c>
    </row>
    <row r="18" spans="2:6">
      <c r="B18" s="4"/>
    </row>
    <row r="19" spans="2:6">
      <c r="B19" s="4"/>
    </row>
    <row r="20" spans="2:6">
      <c r="B20" s="4"/>
    </row>
    <row r="21" spans="2:6">
      <c r="B21" s="4"/>
    </row>
    <row r="22" spans="2:6">
      <c r="B22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61"/>
  <sheetViews>
    <sheetView zoomScale="50" zoomScaleNormal="50" zoomScalePageLayoutView="50" workbookViewId="0">
      <selection activeCell="O9" sqref="O9"/>
    </sheetView>
  </sheetViews>
  <sheetFormatPr baseColWidth="10" defaultRowHeight="15" x14ac:dyDescent="0"/>
  <cols>
    <col min="2" max="2" width="14" customWidth="1"/>
    <col min="3" max="3" width="21.83203125" customWidth="1"/>
    <col min="4" max="4" width="18.83203125" customWidth="1"/>
    <col min="5" max="5" width="22.6640625" customWidth="1"/>
    <col min="6" max="6" width="17.6640625" customWidth="1"/>
    <col min="7" max="7" width="17.5" customWidth="1"/>
    <col min="8" max="8" width="17.1640625" customWidth="1"/>
  </cols>
  <sheetData>
    <row r="5" spans="2:9" ht="16">
      <c r="B5" s="8" t="s">
        <v>3</v>
      </c>
      <c r="C5" s="8" t="s">
        <v>37</v>
      </c>
      <c r="D5" s="8" t="s">
        <v>38</v>
      </c>
      <c r="E5" s="13" t="s">
        <v>39</v>
      </c>
      <c r="F5" s="13" t="s">
        <v>40</v>
      </c>
      <c r="G5" s="13" t="s">
        <v>48</v>
      </c>
      <c r="H5" s="8" t="s">
        <v>49</v>
      </c>
    </row>
    <row r="6" spans="2:9" ht="17">
      <c r="B6" s="6" t="s">
        <v>4</v>
      </c>
      <c r="C6" s="7">
        <v>173200</v>
      </c>
      <c r="D6" s="5">
        <v>3</v>
      </c>
      <c r="E6" s="5">
        <f>C6/D6</f>
        <v>57733.333333333336</v>
      </c>
      <c r="F6" s="14">
        <v>2</v>
      </c>
      <c r="G6" s="5">
        <f>C6/F6</f>
        <v>86600</v>
      </c>
      <c r="H6" s="7">
        <f>C6-F15</f>
        <v>158200</v>
      </c>
    </row>
    <row r="7" spans="2:9" ht="17">
      <c r="B7" s="6" t="s">
        <v>5</v>
      </c>
      <c r="C7" s="7">
        <v>535936</v>
      </c>
      <c r="D7" s="5">
        <v>2</v>
      </c>
      <c r="E7" s="5">
        <f t="shared" ref="E7:E12" si="0">C7/D7</f>
        <v>267968</v>
      </c>
      <c r="F7" s="14">
        <v>2</v>
      </c>
      <c r="G7" s="5">
        <f t="shared" ref="G7:G12" si="1">C7/F7</f>
        <v>267968</v>
      </c>
      <c r="H7" s="7">
        <f t="shared" ref="H7:H12" si="2">C7-F16</f>
        <v>449936</v>
      </c>
    </row>
    <row r="8" spans="2:9" ht="17">
      <c r="B8" s="6" t="s">
        <v>6</v>
      </c>
      <c r="C8" s="7">
        <v>400000</v>
      </c>
      <c r="D8" s="5">
        <v>4</v>
      </c>
      <c r="E8" s="5">
        <f t="shared" si="0"/>
        <v>100000</v>
      </c>
      <c r="F8" s="14">
        <v>2</v>
      </c>
      <c r="G8" s="5">
        <f t="shared" si="1"/>
        <v>200000</v>
      </c>
      <c r="H8" s="7">
        <f t="shared" si="2"/>
        <v>315408</v>
      </c>
    </row>
    <row r="9" spans="2:9" ht="17">
      <c r="B9" s="6" t="s">
        <v>7</v>
      </c>
      <c r="C9" s="7">
        <v>482800</v>
      </c>
      <c r="D9" s="5">
        <v>6</v>
      </c>
      <c r="E9" s="5">
        <f t="shared" si="0"/>
        <v>80466.666666666672</v>
      </c>
      <c r="F9" s="14">
        <v>2</v>
      </c>
      <c r="G9" s="5">
        <f t="shared" si="1"/>
        <v>241400</v>
      </c>
      <c r="H9" s="7">
        <f t="shared" si="2"/>
        <v>412800</v>
      </c>
    </row>
    <row r="10" spans="2:9" ht="17">
      <c r="B10" s="6" t="s">
        <v>8</v>
      </c>
      <c r="C10" s="7">
        <v>384000</v>
      </c>
      <c r="D10" s="5">
        <v>2</v>
      </c>
      <c r="E10" s="5">
        <f t="shared" si="0"/>
        <v>192000</v>
      </c>
      <c r="F10" s="14">
        <v>2</v>
      </c>
      <c r="G10" s="5">
        <f t="shared" si="1"/>
        <v>192000</v>
      </c>
      <c r="H10" s="7">
        <f t="shared" si="2"/>
        <v>172000</v>
      </c>
    </row>
    <row r="11" spans="2:9" ht="17">
      <c r="B11" s="6" t="s">
        <v>9</v>
      </c>
      <c r="C11" s="7">
        <v>228800</v>
      </c>
      <c r="D11" s="5">
        <v>2</v>
      </c>
      <c r="E11" s="5">
        <f t="shared" si="0"/>
        <v>114400</v>
      </c>
      <c r="F11" s="14">
        <v>1</v>
      </c>
      <c r="G11" s="5">
        <f t="shared" si="1"/>
        <v>228800</v>
      </c>
      <c r="H11" s="7">
        <f t="shared" si="2"/>
        <v>228800</v>
      </c>
    </row>
    <row r="12" spans="2:9" ht="17">
      <c r="B12" s="6" t="s">
        <v>16</v>
      </c>
      <c r="C12" s="7">
        <v>572000</v>
      </c>
      <c r="D12" s="5">
        <v>6</v>
      </c>
      <c r="E12" s="5">
        <f t="shared" si="0"/>
        <v>95333.333333333328</v>
      </c>
      <c r="F12" s="14">
        <v>2</v>
      </c>
      <c r="G12" s="5">
        <f t="shared" si="1"/>
        <v>286000</v>
      </c>
      <c r="H12" s="7">
        <f t="shared" si="2"/>
        <v>568400</v>
      </c>
    </row>
    <row r="14" spans="2:9" ht="16">
      <c r="B14" s="8" t="s">
        <v>3</v>
      </c>
      <c r="C14" s="16" t="s">
        <v>43</v>
      </c>
      <c r="D14" s="8" t="s">
        <v>41</v>
      </c>
      <c r="E14" s="8" t="s">
        <v>42</v>
      </c>
      <c r="F14" s="13" t="s">
        <v>44</v>
      </c>
      <c r="G14" s="13" t="s">
        <v>45</v>
      </c>
      <c r="H14" s="15" t="s">
        <v>46</v>
      </c>
      <c r="I14" s="15" t="s">
        <v>47</v>
      </c>
    </row>
    <row r="15" spans="2:9" ht="17">
      <c r="B15" s="6" t="s">
        <v>4</v>
      </c>
      <c r="C15" s="7">
        <v>157200</v>
      </c>
      <c r="D15" s="5">
        <v>43600</v>
      </c>
      <c r="E15" s="5">
        <v>0</v>
      </c>
      <c r="F15" s="14">
        <v>15000</v>
      </c>
      <c r="G15" s="18">
        <f>C15-D15-E15-F15</f>
        <v>98600</v>
      </c>
      <c r="H15">
        <f>F15/G15</f>
        <v>0.15212981744421908</v>
      </c>
      <c r="I15">
        <f>F15/D15</f>
        <v>0.34403669724770641</v>
      </c>
    </row>
    <row r="16" spans="2:9" ht="17">
      <c r="B16" s="6" t="s">
        <v>5</v>
      </c>
      <c r="C16" s="7">
        <v>349160</v>
      </c>
      <c r="D16" s="5">
        <v>129600</v>
      </c>
      <c r="E16" s="5">
        <v>10000</v>
      </c>
      <c r="F16" s="14">
        <v>86000</v>
      </c>
      <c r="G16" s="18">
        <f t="shared" ref="G16:G21" si="3">C16-D16-E16-F16</f>
        <v>123560</v>
      </c>
      <c r="H16">
        <f t="shared" ref="H16:H21" si="4">F16/G16</f>
        <v>0.69601812884428615</v>
      </c>
      <c r="I16">
        <f t="shared" ref="I16:I21" si="5">F16/D16</f>
        <v>0.6635802469135802</v>
      </c>
    </row>
    <row r="17" spans="2:9" ht="17">
      <c r="B17" s="6" t="s">
        <v>6</v>
      </c>
      <c r="C17" s="7">
        <v>245147</v>
      </c>
      <c r="D17" s="5">
        <v>69220</v>
      </c>
      <c r="E17" s="5">
        <v>23500</v>
      </c>
      <c r="F17" s="14">
        <v>84592</v>
      </c>
      <c r="G17" s="18">
        <f t="shared" si="3"/>
        <v>67835</v>
      </c>
      <c r="H17">
        <f t="shared" si="4"/>
        <v>1.2470258716002063</v>
      </c>
      <c r="I17">
        <f t="shared" si="5"/>
        <v>1.2220745449292112</v>
      </c>
    </row>
    <row r="18" spans="2:9" ht="17">
      <c r="B18" s="6" t="s">
        <v>7</v>
      </c>
      <c r="C18" s="7">
        <v>429240</v>
      </c>
      <c r="D18" s="5">
        <v>131840</v>
      </c>
      <c r="E18" s="5">
        <v>28000</v>
      </c>
      <c r="F18" s="18">
        <v>70000</v>
      </c>
      <c r="G18" s="18">
        <f t="shared" si="3"/>
        <v>199400</v>
      </c>
      <c r="H18">
        <f t="shared" si="4"/>
        <v>0.35105315947843529</v>
      </c>
      <c r="I18">
        <f t="shared" si="5"/>
        <v>0.53094660194174759</v>
      </c>
    </row>
    <row r="19" spans="2:9" ht="17">
      <c r="B19" s="6" t="s">
        <v>8</v>
      </c>
      <c r="C19" s="7">
        <v>518600</v>
      </c>
      <c r="D19" s="5">
        <v>84200</v>
      </c>
      <c r="E19" s="5">
        <v>36000</v>
      </c>
      <c r="F19" s="14">
        <v>212000</v>
      </c>
      <c r="G19" s="18">
        <f t="shared" si="3"/>
        <v>186400</v>
      </c>
      <c r="H19">
        <f t="shared" si="4"/>
        <v>1.1373390557939915</v>
      </c>
      <c r="I19">
        <f t="shared" si="5"/>
        <v>2.5178147268408551</v>
      </c>
    </row>
    <row r="20" spans="2:9" ht="17">
      <c r="B20" s="6" t="s">
        <v>9</v>
      </c>
      <c r="C20" s="7">
        <v>34000</v>
      </c>
      <c r="D20" s="5">
        <v>11390</v>
      </c>
      <c r="E20" s="5">
        <v>0</v>
      </c>
      <c r="F20" s="14">
        <v>0</v>
      </c>
      <c r="G20" s="18">
        <f t="shared" si="3"/>
        <v>22610</v>
      </c>
      <c r="H20">
        <f t="shared" si="4"/>
        <v>0</v>
      </c>
      <c r="I20">
        <f t="shared" si="5"/>
        <v>0</v>
      </c>
    </row>
    <row r="21" spans="2:9" ht="17">
      <c r="B21" s="6" t="s">
        <v>16</v>
      </c>
      <c r="C21" s="7">
        <v>346435</v>
      </c>
      <c r="D21" s="5">
        <v>89160</v>
      </c>
      <c r="E21" s="17">
        <v>41800</v>
      </c>
      <c r="F21" s="14">
        <v>3600</v>
      </c>
      <c r="G21" s="18">
        <f t="shared" si="3"/>
        <v>211875</v>
      </c>
      <c r="H21">
        <f t="shared" si="4"/>
        <v>1.6991150442477877E-2</v>
      </c>
      <c r="I21">
        <f t="shared" si="5"/>
        <v>4.0376850605652756E-2</v>
      </c>
    </row>
    <row r="61" spans="10:10">
      <c r="J61" t="s">
        <v>50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9"/>
  <sheetViews>
    <sheetView tabSelected="1" workbookViewId="0">
      <selection activeCell="D2" sqref="D2:D9"/>
    </sheetView>
  </sheetViews>
  <sheetFormatPr baseColWidth="10" defaultRowHeight="15" x14ac:dyDescent="0"/>
  <cols>
    <col min="3" max="3" width="13.83203125" customWidth="1"/>
    <col min="5" max="7" width="11.83203125" customWidth="1"/>
    <col min="8" max="8" width="21.5" customWidth="1"/>
    <col min="9" max="9" width="11.6640625" customWidth="1"/>
    <col min="10" max="10" width="23.33203125" customWidth="1"/>
    <col min="11" max="15" width="10.83203125" customWidth="1"/>
    <col min="24" max="24" width="13" customWidth="1"/>
  </cols>
  <sheetData>
    <row r="2" spans="2:25" ht="36">
      <c r="B2" s="19" t="s">
        <v>51</v>
      </c>
      <c r="C2" s="28" t="s">
        <v>52</v>
      </c>
      <c r="D2" s="28" t="s">
        <v>53</v>
      </c>
      <c r="E2" s="28" t="s">
        <v>54</v>
      </c>
      <c r="F2" s="28" t="s">
        <v>73</v>
      </c>
      <c r="G2" s="28" t="s">
        <v>76</v>
      </c>
      <c r="H2" s="28" t="s">
        <v>55</v>
      </c>
      <c r="I2" s="29" t="s">
        <v>56</v>
      </c>
      <c r="J2" s="29" t="s">
        <v>57</v>
      </c>
      <c r="K2" s="20" t="s">
        <v>58</v>
      </c>
      <c r="L2" s="20" t="s">
        <v>38</v>
      </c>
      <c r="M2" s="20" t="s">
        <v>59</v>
      </c>
      <c r="N2" s="20" t="s">
        <v>40</v>
      </c>
      <c r="O2" s="27" t="s">
        <v>60</v>
      </c>
      <c r="P2" s="27" t="s">
        <v>80</v>
      </c>
      <c r="Q2" s="27" t="s">
        <v>81</v>
      </c>
      <c r="R2" s="27" t="s">
        <v>82</v>
      </c>
      <c r="S2" s="21" t="s">
        <v>61</v>
      </c>
      <c r="T2" s="20" t="s">
        <v>62</v>
      </c>
      <c r="U2" s="20" t="s">
        <v>63</v>
      </c>
      <c r="V2" s="20" t="s">
        <v>64</v>
      </c>
      <c r="W2" s="20" t="s">
        <v>65</v>
      </c>
      <c r="X2" s="33" t="s">
        <v>83</v>
      </c>
      <c r="Y2" s="33" t="s">
        <v>84</v>
      </c>
    </row>
    <row r="3" spans="2:25">
      <c r="B3" s="22">
        <v>3</v>
      </c>
      <c r="C3" s="30" t="s">
        <v>74</v>
      </c>
      <c r="D3" s="30" t="s">
        <v>75</v>
      </c>
      <c r="E3" s="30">
        <v>23</v>
      </c>
      <c r="F3" s="32">
        <v>22770</v>
      </c>
      <c r="G3" s="30">
        <f t="shared" ref="G3:G9" si="0">F3/E3</f>
        <v>990</v>
      </c>
      <c r="H3" s="31">
        <v>2</v>
      </c>
      <c r="I3" s="30" t="s">
        <v>69</v>
      </c>
      <c r="J3" s="30" t="s">
        <v>69</v>
      </c>
      <c r="K3" s="23">
        <v>400000</v>
      </c>
      <c r="L3" s="24">
        <v>4</v>
      </c>
      <c r="M3" s="24">
        <v>100000</v>
      </c>
      <c r="N3" s="25">
        <v>2</v>
      </c>
      <c r="O3" s="25">
        <f t="shared" ref="O2:O9" si="1">K3/N3</f>
        <v>200000</v>
      </c>
      <c r="P3" s="26">
        <v>239400</v>
      </c>
      <c r="Q3" s="25">
        <f t="shared" ref="Q3:Q9" si="2">P3/E3</f>
        <v>10408.695652173914</v>
      </c>
      <c r="R3" s="25">
        <f t="shared" ref="R3:R9" si="3">Q3/H3</f>
        <v>5204.347826086957</v>
      </c>
      <c r="S3" s="23">
        <v>245147</v>
      </c>
      <c r="T3" s="24">
        <v>69220</v>
      </c>
      <c r="U3" s="24">
        <v>23500</v>
      </c>
      <c r="V3" s="25">
        <v>84592</v>
      </c>
      <c r="W3" s="26">
        <v>67835</v>
      </c>
      <c r="X3">
        <f>T3/W3</f>
        <v>1.0204171887668607</v>
      </c>
      <c r="Y3">
        <f>P3/K3</f>
        <v>0.59850000000000003</v>
      </c>
    </row>
    <row r="4" spans="2:25">
      <c r="B4" s="22">
        <v>7</v>
      </c>
      <c r="C4" s="30" t="s">
        <v>74</v>
      </c>
      <c r="D4" s="30" t="s">
        <v>75</v>
      </c>
      <c r="E4" s="30">
        <v>30</v>
      </c>
      <c r="F4" s="30">
        <v>16875</v>
      </c>
      <c r="G4" s="30">
        <f t="shared" si="0"/>
        <v>562.5</v>
      </c>
      <c r="H4" s="31">
        <v>2</v>
      </c>
      <c r="I4" s="30" t="s">
        <v>69</v>
      </c>
      <c r="J4" s="30" t="s">
        <v>69</v>
      </c>
      <c r="K4" s="23">
        <v>572000</v>
      </c>
      <c r="L4" s="24">
        <v>6</v>
      </c>
      <c r="M4" s="24">
        <v>95333.333329999994</v>
      </c>
      <c r="N4" s="25">
        <v>2</v>
      </c>
      <c r="O4" s="25">
        <f t="shared" si="1"/>
        <v>286000</v>
      </c>
      <c r="P4" s="26">
        <v>273000</v>
      </c>
      <c r="Q4" s="25">
        <f t="shared" si="2"/>
        <v>9100</v>
      </c>
      <c r="R4" s="25">
        <f t="shared" si="3"/>
        <v>4550</v>
      </c>
      <c r="S4" s="23">
        <v>346435</v>
      </c>
      <c r="T4" s="24">
        <v>89160</v>
      </c>
      <c r="U4" s="24">
        <v>41800</v>
      </c>
      <c r="V4" s="25">
        <v>3600</v>
      </c>
      <c r="W4" s="26">
        <v>211875</v>
      </c>
      <c r="X4">
        <f t="shared" ref="X4:X9" si="4">T4/W4</f>
        <v>0.42081415929203542</v>
      </c>
      <c r="Y4">
        <f t="shared" ref="Y4:Y9" si="5">P4/K4</f>
        <v>0.47727272727272729</v>
      </c>
    </row>
    <row r="5" spans="2:25">
      <c r="B5" s="22">
        <v>6</v>
      </c>
      <c r="C5" s="30" t="s">
        <v>79</v>
      </c>
      <c r="D5" s="30" t="s">
        <v>72</v>
      </c>
      <c r="E5" s="30">
        <v>17</v>
      </c>
      <c r="F5" s="30">
        <v>0</v>
      </c>
      <c r="G5" s="30">
        <f t="shared" si="0"/>
        <v>0</v>
      </c>
      <c r="H5" s="31">
        <v>2</v>
      </c>
      <c r="I5" s="30" t="s">
        <v>69</v>
      </c>
      <c r="J5" s="30" t="s">
        <v>68</v>
      </c>
      <c r="K5" s="23">
        <v>228800</v>
      </c>
      <c r="L5" s="24">
        <v>2</v>
      </c>
      <c r="M5" s="24">
        <v>114400</v>
      </c>
      <c r="N5" s="25">
        <v>1</v>
      </c>
      <c r="O5" s="25">
        <f t="shared" si="1"/>
        <v>228800</v>
      </c>
      <c r="P5" s="26">
        <v>140000</v>
      </c>
      <c r="Q5" s="25">
        <f t="shared" si="2"/>
        <v>8235.2941176470595</v>
      </c>
      <c r="R5" s="25">
        <f t="shared" si="3"/>
        <v>4117.6470588235297</v>
      </c>
      <c r="S5" s="23">
        <v>34000</v>
      </c>
      <c r="T5" s="24">
        <v>11390</v>
      </c>
      <c r="U5" s="24">
        <v>0</v>
      </c>
      <c r="V5" s="25">
        <v>0</v>
      </c>
      <c r="W5" s="26">
        <v>22610</v>
      </c>
      <c r="X5">
        <f t="shared" si="4"/>
        <v>0.50375939849624063</v>
      </c>
      <c r="Y5">
        <f t="shared" si="5"/>
        <v>0.61188811188811187</v>
      </c>
    </row>
    <row r="6" spans="2:25">
      <c r="B6" s="22">
        <v>2</v>
      </c>
      <c r="C6" s="30" t="s">
        <v>71</v>
      </c>
      <c r="D6" s="30" t="s">
        <v>72</v>
      </c>
      <c r="E6" s="30">
        <v>16</v>
      </c>
      <c r="F6" s="32">
        <v>10000</v>
      </c>
      <c r="G6" s="30">
        <f t="shared" si="0"/>
        <v>625</v>
      </c>
      <c r="H6" s="31">
        <v>2</v>
      </c>
      <c r="I6" s="30" t="s">
        <v>68</v>
      </c>
      <c r="J6" s="30" t="s">
        <v>69</v>
      </c>
      <c r="K6" s="23">
        <v>535936</v>
      </c>
      <c r="L6" s="24">
        <v>2</v>
      </c>
      <c r="M6" s="24">
        <v>267968</v>
      </c>
      <c r="N6" s="25">
        <v>2</v>
      </c>
      <c r="O6" s="25">
        <f t="shared" si="1"/>
        <v>267968</v>
      </c>
      <c r="P6" s="26">
        <v>127936</v>
      </c>
      <c r="Q6" s="25">
        <f t="shared" si="2"/>
        <v>7996</v>
      </c>
      <c r="R6" s="25">
        <f t="shared" si="3"/>
        <v>3998</v>
      </c>
      <c r="S6" s="23">
        <v>349160</v>
      </c>
      <c r="T6" s="24">
        <v>129600</v>
      </c>
      <c r="U6" s="24">
        <v>10000</v>
      </c>
      <c r="V6" s="25">
        <v>86000</v>
      </c>
      <c r="W6" s="26">
        <v>123560</v>
      </c>
      <c r="X6">
        <f t="shared" si="4"/>
        <v>1.0488831337002267</v>
      </c>
      <c r="Y6">
        <f t="shared" si="5"/>
        <v>0.23871507045617388</v>
      </c>
    </row>
    <row r="7" spans="2:25">
      <c r="B7" s="22">
        <v>1</v>
      </c>
      <c r="C7" s="30" t="s">
        <v>66</v>
      </c>
      <c r="D7" s="30" t="s">
        <v>67</v>
      </c>
      <c r="E7" s="30">
        <v>12</v>
      </c>
      <c r="F7" s="30">
        <v>0</v>
      </c>
      <c r="G7" s="30">
        <f t="shared" si="0"/>
        <v>0</v>
      </c>
      <c r="H7" s="31">
        <v>1</v>
      </c>
      <c r="I7" s="30" t="s">
        <v>69</v>
      </c>
      <c r="J7" s="30" t="s">
        <v>70</v>
      </c>
      <c r="K7" s="23">
        <v>173200</v>
      </c>
      <c r="L7" s="24">
        <v>3</v>
      </c>
      <c r="M7" s="24">
        <v>57733.333330000001</v>
      </c>
      <c r="N7" s="25">
        <v>2</v>
      </c>
      <c r="O7" s="25">
        <f t="shared" si="1"/>
        <v>86600</v>
      </c>
      <c r="P7" s="26">
        <v>40000</v>
      </c>
      <c r="Q7" s="25">
        <f t="shared" si="2"/>
        <v>3333.3333333333335</v>
      </c>
      <c r="R7" s="25">
        <f t="shared" si="3"/>
        <v>3333.3333333333335</v>
      </c>
      <c r="S7" s="23">
        <v>157200</v>
      </c>
      <c r="T7" s="24">
        <v>43600</v>
      </c>
      <c r="U7" s="24">
        <v>0</v>
      </c>
      <c r="V7" s="25">
        <v>15000</v>
      </c>
      <c r="W7" s="26">
        <v>98600</v>
      </c>
      <c r="X7">
        <f t="shared" si="4"/>
        <v>0.44219066937119678</v>
      </c>
      <c r="Y7">
        <f t="shared" si="5"/>
        <v>0.23094688221709006</v>
      </c>
    </row>
    <row r="8" spans="2:25">
      <c r="B8" s="22">
        <v>4</v>
      </c>
      <c r="C8" s="30" t="s">
        <v>77</v>
      </c>
      <c r="D8" s="30" t="s">
        <v>67</v>
      </c>
      <c r="E8" s="30">
        <v>30</v>
      </c>
      <c r="F8" s="30">
        <v>0</v>
      </c>
      <c r="G8" s="30">
        <f t="shared" si="0"/>
        <v>0</v>
      </c>
      <c r="H8" s="31">
        <v>1</v>
      </c>
      <c r="I8" s="30" t="s">
        <v>68</v>
      </c>
      <c r="J8" s="30" t="s">
        <v>68</v>
      </c>
      <c r="K8" s="23">
        <v>482800</v>
      </c>
      <c r="L8" s="24">
        <v>6</v>
      </c>
      <c r="M8" s="24">
        <v>80466.666670000006</v>
      </c>
      <c r="N8" s="25">
        <v>2</v>
      </c>
      <c r="O8" s="25">
        <f t="shared" si="1"/>
        <v>241400</v>
      </c>
      <c r="P8" s="26">
        <v>99000</v>
      </c>
      <c r="Q8" s="25">
        <f t="shared" si="2"/>
        <v>3300</v>
      </c>
      <c r="R8" s="25">
        <f t="shared" si="3"/>
        <v>3300</v>
      </c>
      <c r="S8" s="23">
        <v>429240</v>
      </c>
      <c r="T8" s="24">
        <v>131840</v>
      </c>
      <c r="U8" s="24">
        <v>28000</v>
      </c>
      <c r="V8" s="26">
        <v>70000</v>
      </c>
      <c r="W8" s="26">
        <v>199400</v>
      </c>
      <c r="X8">
        <f t="shared" si="4"/>
        <v>0.66118355065195589</v>
      </c>
      <c r="Y8">
        <f t="shared" si="5"/>
        <v>0.20505385252692626</v>
      </c>
    </row>
    <row r="9" spans="2:25">
      <c r="B9" s="22">
        <v>5</v>
      </c>
      <c r="C9" s="30" t="s">
        <v>78</v>
      </c>
      <c r="D9" s="30" t="s">
        <v>67</v>
      </c>
      <c r="E9" s="30">
        <v>90</v>
      </c>
      <c r="F9" s="30">
        <v>0</v>
      </c>
      <c r="G9" s="30">
        <f t="shared" si="0"/>
        <v>0</v>
      </c>
      <c r="H9" s="31">
        <v>1</v>
      </c>
      <c r="I9" s="30" t="s">
        <v>69</v>
      </c>
      <c r="J9" s="30" t="s">
        <v>68</v>
      </c>
      <c r="K9" s="23">
        <v>384000</v>
      </c>
      <c r="L9" s="24">
        <v>2</v>
      </c>
      <c r="M9" s="24">
        <v>192000</v>
      </c>
      <c r="N9" s="25">
        <v>2</v>
      </c>
      <c r="O9" s="25">
        <f t="shared" si="1"/>
        <v>192000</v>
      </c>
      <c r="P9" s="26">
        <v>200000</v>
      </c>
      <c r="Q9" s="25">
        <f t="shared" si="2"/>
        <v>2222.2222222222222</v>
      </c>
      <c r="R9" s="25">
        <f t="shared" si="3"/>
        <v>2222.2222222222222</v>
      </c>
      <c r="S9" s="23">
        <v>518600</v>
      </c>
      <c r="T9" s="24">
        <v>84200</v>
      </c>
      <c r="U9" s="24">
        <v>36000</v>
      </c>
      <c r="V9" s="25">
        <v>212000</v>
      </c>
      <c r="W9" s="26">
        <v>186400</v>
      </c>
      <c r="X9">
        <f t="shared" si="4"/>
        <v>0.45171673819742492</v>
      </c>
      <c r="Y9">
        <f t="shared" si="5"/>
        <v>0.52083333333333337</v>
      </c>
    </row>
  </sheetData>
  <sortState ref="B3:W9">
    <sortCondition descending="1" ref="R3:R9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Sheet1 (3)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Peetathawatchai</dc:creator>
  <cp:lastModifiedBy>Poon Peetathawatchai</cp:lastModifiedBy>
  <dcterms:created xsi:type="dcterms:W3CDTF">2017-07-17T03:56:07Z</dcterms:created>
  <dcterms:modified xsi:type="dcterms:W3CDTF">2017-08-05T17:04:57Z</dcterms:modified>
</cp:coreProperties>
</file>