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h36264\Documents\02 Tools &amp; codes\Scheduling\"/>
    </mc:Choice>
  </mc:AlternateContent>
  <xr:revisionPtr revIDLastSave="0" documentId="13_ncr:1_{A740B20C-7785-4E5D-8536-7FDEA5CCAC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" sheetId="2" r:id="rId1"/>
    <sheet name="output" sheetId="1" r:id="rId2"/>
    <sheet name="control" sheetId="3" r:id="rId3"/>
  </sheets>
  <definedNames>
    <definedName name="bool_interval">control!$B$6</definedName>
    <definedName name="int_interval">control!$C$6</definedName>
    <definedName name="list_lang">tbl_LanguageFormat[Opt language]</definedName>
    <definedName name="opt_bool">control!$B$10:$B$11</definedName>
    <definedName name="SUBSTITUTE_ALL">_xlfn.LAMBDA(_xlpm.text,_xlpm.old,_xlpm.new,_xlfn.LET(_xlpm.orig,_xlpm.old,_xlpm.rpl,_xlpm.new,_xlpm.str,_xlpm.text,_xlpm.cnt,COUNTA(_xlpm.orig),INDEX(_xlfn.SCAN(_xlpm.str,_xlfn.SEQUENCE(_xlpm.cnt),_xlfn.LAMBDA(_xlpm.a,_xlpm.b,SUBSTITUTE(SUBSTITUTE(_xlpm.a,INDEX(_xlpm.orig,_xlpm.b),INDEX(_xlpm.rpl,_xlpm.b)),"  "," "))),_xlpm.cnt)))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O6" i="1" s="1"/>
  <c r="B6" i="1"/>
  <c r="C5" i="1"/>
  <c r="O5" i="1" s="1"/>
  <c r="B5" i="1"/>
  <c r="D3" i="3" a="1"/>
  <c r="D3" i="3" s="1"/>
  <c r="C3" i="3" a="1"/>
  <c r="C3" i="3" s="1"/>
  <c r="A5" i="1" a="1"/>
  <c r="A5" i="1" s="1"/>
  <c r="O11" i="1"/>
  <c r="O10" i="1"/>
  <c r="O9" i="1"/>
  <c r="O7" i="1"/>
  <c r="H3" i="1"/>
  <c r="E12" i="1" l="1"/>
  <c r="E11" i="1"/>
  <c r="D11" i="1" s="1"/>
  <c r="E10" i="1"/>
  <c r="D10" i="1" s="1"/>
  <c r="E18" i="1"/>
  <c r="E7" i="1"/>
  <c r="D7" i="1" s="1"/>
  <c r="E15" i="1"/>
  <c r="D15" i="1" s="1"/>
  <c r="E8" i="1"/>
  <c r="E9" i="1"/>
  <c r="D9" i="1" s="1"/>
  <c r="E13" i="1"/>
  <c r="D13" i="1" s="1"/>
  <c r="E17" i="1"/>
  <c r="E6" i="1"/>
  <c r="D6" i="1" s="1"/>
  <c r="E16" i="1"/>
  <c r="E5" i="1"/>
  <c r="D5" i="1" s="1"/>
  <c r="F17" i="1"/>
  <c r="F18" i="1"/>
  <c r="E19" i="1"/>
  <c r="F6" i="1"/>
  <c r="K6" i="1" s="1"/>
  <c r="F16" i="1"/>
  <c r="F15" i="1"/>
  <c r="F5" i="1"/>
  <c r="K5" i="1" s="1"/>
  <c r="F9" i="1"/>
  <c r="K9" i="1" s="1"/>
  <c r="F13" i="1"/>
  <c r="K13" i="1" s="1"/>
  <c r="F10" i="1"/>
  <c r="K10" i="1" s="1"/>
  <c r="F14" i="1"/>
  <c r="E14" i="1"/>
  <c r="D14" i="1" s="1"/>
  <c r="F7" i="1"/>
  <c r="K7" i="1" s="1"/>
  <c r="F11" i="1"/>
  <c r="K11" i="1" s="1"/>
  <c r="H4" i="1"/>
  <c r="G4" i="1"/>
  <c r="G3" i="1"/>
  <c r="F8" i="1" l="1"/>
  <c r="K8" i="1" s="1"/>
  <c r="O8" i="1"/>
  <c r="F19" i="1"/>
  <c r="D17" i="1"/>
  <c r="D19" i="1"/>
  <c r="D16" i="1"/>
  <c r="G16" i="1" s="1" a="1"/>
  <c r="G16" i="1" s="1"/>
  <c r="D18" i="1"/>
  <c r="G18" i="1" s="1" a="1"/>
  <c r="G18" i="1" s="1"/>
  <c r="D8" i="1"/>
  <c r="G8" i="1" s="1" a="1"/>
  <c r="G8" i="1" s="1"/>
  <c r="D12" i="1"/>
  <c r="F12" i="1"/>
  <c r="K12" i="1" s="1"/>
  <c r="G9" i="1" a="1"/>
  <c r="G9" i="1" s="1"/>
  <c r="H9" i="1" a="1"/>
  <c r="H9" i="1" s="1"/>
  <c r="G17" i="1" a="1"/>
  <c r="G17" i="1" s="1"/>
  <c r="H17" i="1" a="1"/>
  <c r="H17" i="1" s="1"/>
  <c r="G15" i="1" a="1"/>
  <c r="G15" i="1" s="1"/>
  <c r="H15" i="1" a="1"/>
  <c r="H15" i="1" s="1"/>
  <c r="G10" i="1" a="1"/>
  <c r="G10" i="1" s="1"/>
  <c r="H10" i="1" a="1"/>
  <c r="H10" i="1" s="1"/>
  <c r="H18" i="1" a="1"/>
  <c r="H18" i="1" s="1"/>
  <c r="G11" i="1" a="1"/>
  <c r="G11" i="1" s="1"/>
  <c r="H11" i="1" a="1"/>
  <c r="H11" i="1" s="1"/>
  <c r="G19" i="1" a="1"/>
  <c r="G19" i="1" s="1"/>
  <c r="H19" i="1" a="1"/>
  <c r="H19" i="1" s="1"/>
  <c r="G7" i="1" a="1"/>
  <c r="G7" i="1" s="1"/>
  <c r="H7" i="1" a="1"/>
  <c r="H7" i="1" s="1"/>
  <c r="H16" i="1" a="1"/>
  <c r="H16" i="1" s="1"/>
  <c r="G12" i="1" a="1"/>
  <c r="G12" i="1" s="1"/>
  <c r="H12" i="1" a="1"/>
  <c r="H12" i="1" s="1"/>
  <c r="H8" i="1" a="1"/>
  <c r="H8" i="1" s="1"/>
  <c r="G5" i="1" a="1"/>
  <c r="G5" i="1" s="1"/>
  <c r="H5" i="1" a="1"/>
  <c r="H5" i="1" s="1"/>
  <c r="G13" i="1" a="1"/>
  <c r="G13" i="1" s="1"/>
  <c r="H13" i="1" a="1"/>
  <c r="H13" i="1" s="1"/>
  <c r="G6" i="1" a="1"/>
  <c r="G6" i="1" s="1"/>
  <c r="H6" i="1" a="1"/>
  <c r="H6" i="1" s="1"/>
  <c r="G14" i="1" a="1"/>
  <c r="G14" i="1" s="1"/>
  <c r="H14" i="1" a="1"/>
  <c r="H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<sst xmlns="http://schemas.openxmlformats.org/spreadsheetml/2006/main" count="78" uniqueCount="65">
  <si>
    <t>Subject</t>
  </si>
  <si>
    <t>Location</t>
  </si>
  <si>
    <t>Start</t>
  </si>
  <si>
    <t>End</t>
  </si>
  <si>
    <t>Recurrence Pattern</t>
  </si>
  <si>
    <t>Categories</t>
  </si>
  <si>
    <t>Start date</t>
  </si>
  <si>
    <t>Duration</t>
  </si>
  <si>
    <t>Participants</t>
  </si>
  <si>
    <t>Agenda</t>
  </si>
  <si>
    <t>Language</t>
  </si>
  <si>
    <t>Japanese</t>
  </si>
  <si>
    <t>date_format</t>
  </si>
  <si>
    <t>duration_format</t>
  </si>
  <si>
    <t>opt 2</t>
  </si>
  <si>
    <t>opt 1</t>
  </si>
  <si>
    <t>M月d日 (AAA) h:mm</t>
  </si>
  <si>
    <t>変換前</t>
  </si>
  <si>
    <t>変換後</t>
  </si>
  <si>
    <t>Mon</t>
  </si>
  <si>
    <t>月</t>
  </si>
  <si>
    <t>Tue</t>
  </si>
  <si>
    <t>火</t>
  </si>
  <si>
    <t>Wed</t>
  </si>
  <si>
    <t>水</t>
  </si>
  <si>
    <t>Thu</t>
  </si>
  <si>
    <t>木</t>
  </si>
  <si>
    <t>Fri</t>
  </si>
  <si>
    <t>金</t>
  </si>
  <si>
    <t>Sat</t>
  </si>
  <si>
    <t>Sun</t>
  </si>
  <si>
    <t>日</t>
  </si>
  <si>
    <t>土</t>
  </si>
  <si>
    <t>Option interval before/after block</t>
  </si>
  <si>
    <t>Opt bool</t>
  </si>
  <si>
    <t>Interval (min)</t>
  </si>
  <si>
    <t>English</t>
  </si>
  <si>
    <t>#</t>
  </si>
  <si>
    <t>Opt language</t>
  </si>
  <si>
    <t>Date format</t>
  </si>
  <si>
    <t>Duration format</t>
  </si>
  <si>
    <t>0分</t>
  </si>
  <si>
    <t>MM/DD (AAA) h:mm</t>
  </si>
  <si>
    <t>Monday in week</t>
  </si>
  <si>
    <t>[client meeting block] 4428 AMT sizing</t>
  </si>
  <si>
    <t>2024-02-07 (水) 14:30</t>
  </si>
  <si>
    <t>2024-02-07 (水) 16:00</t>
  </si>
  <si>
    <t>2024-02-08 (木) 9:00</t>
  </si>
  <si>
    <t>2024-02-08 (木) 10:30</t>
  </si>
  <si>
    <t>2024-02-08 (木) 12:00</t>
  </si>
  <si>
    <t>2024-02-08 (木) 16:00</t>
  </si>
  <si>
    <t>2024-02-15 (木) 12:30</t>
  </si>
  <si>
    <t>2024-02-15 (木) 16:00</t>
  </si>
  <si>
    <t>2024-02-16 (金) 9:00</t>
  </si>
  <si>
    <t>2024-02-16 (金) 14:30</t>
  </si>
  <si>
    <t>2024-02-22 (木) 9:00</t>
  </si>
  <si>
    <t>2024-02-22 (木) 10:30</t>
  </si>
  <si>
    <t>2024-02-22 (木) 11:00</t>
  </si>
  <si>
    <t>2024-02-22 (木) 15:00</t>
  </si>
  <si>
    <t>2024-03-04 (月) 9:00</t>
  </si>
  <si>
    <t>2024-03-04 (月) 15:00</t>
  </si>
  <si>
    <t>2024-03-05 (火) 14:00</t>
  </si>
  <si>
    <t>2024-03-05 (火) 16:00</t>
  </si>
  <si>
    <t>2024-03-06 (水) 10:30</t>
  </si>
  <si>
    <t>2024-03-06 (水)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</si>
</sst>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22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1" xfId="0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24666-C96E-42EC-9523-D37399DA9F6E}" name="tbl_LanguageFormat" displayName="tbl_LanguageFormat" ref="B13:D15" totalsRowShown="0">
  <autoFilter ref="B13:D15" xr:uid="{7AE24666-C96E-42EC-9523-D37399DA9F6E}">
    <filterColumn colId="0" hiddenButton="1"/>
    <filterColumn colId="1" hiddenButton="1"/>
    <filterColumn colId="2" hiddenButton="1"/>
  </autoFilter>
  <tableColumns count="3">
    <tableColumn id="1" xr3:uid="{62D80953-3E6A-4F0F-954D-D2ED93A1A231}" name="Opt language"/>
    <tableColumn id="2" xr3:uid="{E6E1536B-0685-4333-B4C0-6B7B1D9ECE00}" name="Date format"/>
    <tableColumn id="3" xr3:uid="{0CDDADD5-0CB8-4424-8370-B14C6F65E201}" name="Duration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3986-E5DD-4C86-9182-778BB28D8EC5}">
  <sheetPr codeName="Sheet1"/>
  <dimension ref="A1:G11"/>
  <sheetViews>
    <sheetView workbookViewId="0">
      <selection activeCell="C2" sqref="C2"/>
    </sheetView>
  </sheetViews>
  <sheetFormatPr defaultColWidth="0" defaultRowHeight="14.5" x14ac:dyDescent="0.35"/>
  <cols>
    <col min="1" max="1" width="6.81640625" style="1" bestFit="1" customWidth="1"/>
    <col min="2" max="2" width="7.81640625" style="1" bestFit="1" customWidth="1"/>
    <col min="3" max="3" width="14.54296875" style="1" bestFit="1" customWidth="1"/>
    <col min="4" max="4" width="5.81640625" style="1" bestFit="1" customWidth="1"/>
    <col min="5" max="5" width="16.81640625" style="1" bestFit="1" customWidth="1"/>
    <col min="6" max="6" width="9.54296875" style="1" bestFit="1" customWidth="1"/>
    <col min="7" max="7" width="2.6328125" customWidth="1"/>
    <col min="8" max="16384" width="8.7265625" hidden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44</v>
      </c>
      <c r="C2" s="1" t="s">
        <v>45</v>
      </c>
      <c r="D2" s="1" t="s">
        <v>46</v>
      </c>
    </row>
    <row r="3" spans="1:6" x14ac:dyDescent="0.35">
      <c r="A3" s="1" t="s">
        <v>44</v>
      </c>
      <c r="C3" s="1" t="s">
        <v>47</v>
      </c>
      <c r="D3" s="1" t="s">
        <v>48</v>
      </c>
    </row>
    <row r="4" spans="1:6" x14ac:dyDescent="0.35">
      <c r="A4" s="1" t="s">
        <v>44</v>
      </c>
      <c r="C4" s="1" t="s">
        <v>49</v>
      </c>
      <c r="D4" s="1" t="s">
        <v>50</v>
      </c>
    </row>
    <row r="5" spans="1:6" x14ac:dyDescent="0.35">
      <c r="A5" s="1" t="s">
        <v>44</v>
      </c>
      <c r="C5" s="1" t="s">
        <v>51</v>
      </c>
      <c r="D5" s="1" t="s">
        <v>52</v>
      </c>
    </row>
    <row r="6" spans="1:6" x14ac:dyDescent="0.35">
      <c r="A6" s="1" t="s">
        <v>44</v>
      </c>
      <c r="C6" s="1" t="s">
        <v>53</v>
      </c>
      <c r="D6" s="1" t="s">
        <v>54</v>
      </c>
    </row>
    <row r="7" spans="1:6" x14ac:dyDescent="0.35">
      <c r="A7" s="1" t="s">
        <v>44</v>
      </c>
      <c r="C7" s="1" t="s">
        <v>55</v>
      </c>
      <c r="D7" s="1" t="s">
        <v>56</v>
      </c>
    </row>
    <row r="8" spans="1:6" x14ac:dyDescent="0.35">
      <c r="A8" s="1" t="s">
        <v>44</v>
      </c>
      <c r="C8" s="1" t="s">
        <v>57</v>
      </c>
      <c r="D8" s="1" t="s">
        <v>58</v>
      </c>
    </row>
    <row r="9" spans="1:6" x14ac:dyDescent="0.35">
      <c r="A9" s="1" t="s">
        <v>44</v>
      </c>
      <c r="C9" s="1" t="s">
        <v>59</v>
      </c>
      <c r="D9" s="1" t="s">
        <v>60</v>
      </c>
    </row>
    <row r="10" spans="1:6" x14ac:dyDescent="0.35">
      <c r="A10" s="1" t="s">
        <v>44</v>
      </c>
      <c r="C10" s="1" t="s">
        <v>61</v>
      </c>
      <c r="D10" s="1" t="s">
        <v>62</v>
      </c>
    </row>
    <row r="11" spans="1:6" x14ac:dyDescent="0.35">
      <c r="A11" s="1" t="s">
        <v>44</v>
      </c>
      <c r="C11" s="2" t="s">
        <v>63</v>
      </c>
      <c r="D1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9"/>
  <sheetViews>
    <sheetView tabSelected="1" topLeftCell="B1" workbookViewId="0">
      <selection activeCell="B1" sqref="B1"/>
    </sheetView>
  </sheetViews>
  <sheetFormatPr defaultRowHeight="14.5" x14ac:dyDescent="0.35"/>
  <cols>
    <col min="2" max="3" width="23.90625" style="3" bestFit="1" customWidth="1"/>
    <col min="4" max="4" width="23.90625" bestFit="1" customWidth="1"/>
    <col min="5" max="5" width="19.6328125" bestFit="1" customWidth="1"/>
    <col min="7" max="7" width="22" bestFit="1" customWidth="1"/>
    <col min="8" max="8" width="16.6328125" bestFit="1" customWidth="1"/>
    <col min="15" max="15" width="17" bestFit="1" customWidth="1"/>
  </cols>
  <sheetData>
    <row r="1" spans="1:15" x14ac:dyDescent="0.35">
      <c r="B1"/>
      <c r="C1"/>
    </row>
    <row r="2" spans="1:15" x14ac:dyDescent="0.35">
      <c r="B2" s="8"/>
      <c r="C2"/>
    </row>
    <row r="3" spans="1:15" x14ac:dyDescent="0.35">
      <c r="B3"/>
      <c r="C3"/>
      <c r="D3" t="s">
        <v>15</v>
      </c>
      <c r="E3" t="s">
        <v>14</v>
      </c>
      <c r="G3" t="str">
        <f>D3&amp;" 日本語"</f>
        <v>opt 1 日本語</v>
      </c>
      <c r="H3" t="str">
        <f>E3&amp;" 日本語"</f>
        <v>opt 2 日本語</v>
      </c>
    </row>
    <row r="4" spans="1:15" x14ac:dyDescent="0.35">
      <c r="A4" t="s">
        <v>37</v>
      </c>
      <c r="B4" t="s">
        <v>2</v>
      </c>
      <c r="C4" t="s">
        <v>3</v>
      </c>
      <c r="D4" t="s">
        <v>7</v>
      </c>
      <c r="E4" t="s">
        <v>6</v>
      </c>
      <c r="F4" t="s">
        <v>7</v>
      </c>
      <c r="G4" t="str">
        <f>D4</f>
        <v>Duration</v>
      </c>
      <c r="H4" t="str">
        <f>E4</f>
        <v>Start date</v>
      </c>
      <c r="I4" t="s">
        <v>8</v>
      </c>
      <c r="J4" t="s">
        <v>9</v>
      </c>
      <c r="L4" t="s">
        <v>17</v>
      </c>
      <c r="M4" t="s">
        <v>18</v>
      </c>
      <c r="O4" t="s">
        <v>43</v>
      </c>
    </row>
    <row r="5" spans="1:15" x14ac:dyDescent="0.35">
      <c r="A5" cm="1">
        <f t="array" ref="A5:A14">_xlfn.SEQUENCE(COUNTA(raw!A:A)-1)</f>
        <v>1</v>
      </c>
      <c r="B5" s="4">
        <f>IFERROR(DATEVALUE(_xlfn.TEXTBEFORE(raw!C2, " "))+TIMEVALUE(_xlfn.TEXTAFTER(raw!C2, " ", 2))+int_interval/24/60,"")</f>
        <v>45329.604166666664</v>
      </c>
      <c r="C5" s="4">
        <f>IFERROR(DATEVALUE(_xlfn.TEXTBEFORE(raw!D2, " "))+TIMEVALUE(_xlfn.TEXTAFTER(raw!D2, " ", 2))+int_interval/24/60,"")</f>
        <v>45329.666666666664</v>
      </c>
      <c r="D5" t="str">
        <f>IFERROR(E5&amp;"-"&amp;TEXT(TIME(HOUR($C5),MINUTE($C5),),"h:mm"),"")</f>
        <v>02/07 (水) 14:30-16:00</v>
      </c>
      <c r="E5" t="str">
        <f>IFERROR(TEXT(B5,control!$C$3),"")</f>
        <v>02/07 (水) 14:30</v>
      </c>
      <c r="F5" t="str">
        <f>IFERROR(TEXT((C5-B5)*24*60,control!$D$3),"")</f>
        <v>90</v>
      </c>
      <c r="G5" t="str" cm="1">
        <f t="array" ref="G5">SUBSTITUTE_ALL(D5,$L$5:$L$11,$M$5:$M$11)</f>
        <v>02/07 (水) 14:30-16:00</v>
      </c>
      <c r="H5" t="str" cm="1">
        <f t="array" ref="H5">SUBSTITUTE_ALL(E5,$L$5:$L$11,$M$5:$M$11)</f>
        <v>02/07 (水) 14:30</v>
      </c>
      <c r="K5" t="str">
        <f>SUBSTITUTE(F5,"分"," min")</f>
        <v>90</v>
      </c>
      <c r="L5" t="s">
        <v>19</v>
      </c>
      <c r="M5" t="s">
        <v>20</v>
      </c>
      <c r="O5" s="4">
        <f>_xlfn.LET(_xlpm.date_val,C5-WEEKDAY(C5)+2,DATE(YEAR(_xlpm.date_val),MONTH(_xlpm.date_val),DAY(_xlpm.date_val)))</f>
        <v>45327</v>
      </c>
    </row>
    <row r="6" spans="1:15" x14ac:dyDescent="0.35">
      <c r="A6">
        <v>2</v>
      </c>
      <c r="B6" s="4">
        <f>IFERROR(DATEVALUE(_xlfn.TEXTBEFORE(raw!C3, " "))+TIMEVALUE(_xlfn.TEXTAFTER(raw!C3, " ", 2))+int_interval/24/60,"")</f>
        <v>45330.375</v>
      </c>
      <c r="C6" s="4">
        <f>IFERROR(DATEVALUE(_xlfn.TEXTBEFORE(raw!D3, " "))+TIMEVALUE(_xlfn.TEXTAFTER(raw!D3, " ", 2))+int_interval/24/60,"")</f>
        <v>45330.4375</v>
      </c>
      <c r="D6" t="str">
        <f t="shared" ref="D6:D19" si="0">IFERROR(E6&amp;"-"&amp;TEXT(TIME(HOUR($C6),MINUTE($C6),),"h:mm"),"")</f>
        <v>02/08 (木) 9:00-10:30</v>
      </c>
      <c r="E6" t="str">
        <f>IFERROR(TEXT(B6,control!$C$3),"")</f>
        <v>02/08 (木) 9:00</v>
      </c>
      <c r="F6" t="str">
        <f>IFERROR(TEXT((C6-B6)*24*60,control!$D$3),"")</f>
        <v>90</v>
      </c>
      <c r="G6" t="str" cm="1">
        <f t="array" ref="G6">SUBSTITUTE_ALL(D6,$L$5:$L$11,$M$5:$M$11)</f>
        <v>02/08 (木) 9:00-10:30</v>
      </c>
      <c r="H6" t="str" cm="1">
        <f t="array" ref="H6">SUBSTITUTE_ALL(E6,$L$5:$L$11,$M$5:$M$11)</f>
        <v>02/08 (木) 9:00</v>
      </c>
      <c r="K6" t="str">
        <f t="shared" ref="K6:K13" si="1">SUBSTITUTE(F6,"分"," min")</f>
        <v>90</v>
      </c>
      <c r="L6" t="s">
        <v>21</v>
      </c>
      <c r="M6" t="s">
        <v>22</v>
      </c>
      <c r="O6" s="4">
        <f t="shared" ref="O6:O11" si="2">_xlfn.LET(_xlpm.date_val,C6-WEEKDAY(C6)+2,DATE(YEAR(_xlpm.date_val),MONTH(_xlpm.date_val),DAY(_xlpm.date_val)))</f>
        <v>45327</v>
      </c>
    </row>
    <row r="7" spans="1:15" x14ac:dyDescent="0.35">
      <c r="A7">
        <v>3</v>
      </c>
      <c r="B7" s="4">
        <f>IFERROR(DATEVALUE(_xlfn.TEXTBEFORE(raw!C4, " "))+TIMEVALUE(_xlfn.TEXTAFTER(raw!C4, " ", 2))+int_interval/24/60,"")</f>
        <v>45330.5</v>
      </c>
      <c r="C7" s="4">
        <f>IFERROR(DATEVALUE(_xlfn.TEXTBEFORE(raw!D4, " "))+TIMEVALUE(_xlfn.TEXTAFTER(raw!D4, " ", 2))+int_interval/24/60,"")</f>
        <v>45330.666666666664</v>
      </c>
      <c r="D7" t="str">
        <f t="shared" si="0"/>
        <v>02/08 (木) 12:00-16:00</v>
      </c>
      <c r="E7" t="str">
        <f>IFERROR(TEXT(B7,control!$C$3),"")</f>
        <v>02/08 (木) 12:00</v>
      </c>
      <c r="F7" t="str">
        <f>IFERROR(TEXT((C7-B7)*24*60,control!$D$3),"")</f>
        <v>240</v>
      </c>
      <c r="G7" t="str" cm="1">
        <f t="array" ref="G7">SUBSTITUTE_ALL(D7,$L$5:$L$11,$M$5:$M$11)</f>
        <v>02/08 (木) 12:00-16:00</v>
      </c>
      <c r="H7" t="str" cm="1">
        <f t="array" ref="H7">SUBSTITUTE_ALL(E7,$L$5:$L$11,$M$5:$M$11)</f>
        <v>02/08 (木) 12:00</v>
      </c>
      <c r="K7" t="str">
        <f t="shared" si="1"/>
        <v>240</v>
      </c>
      <c r="L7" t="s">
        <v>23</v>
      </c>
      <c r="M7" t="s">
        <v>24</v>
      </c>
      <c r="O7" s="4">
        <f t="shared" si="2"/>
        <v>45327</v>
      </c>
    </row>
    <row r="8" spans="1:15" x14ac:dyDescent="0.35">
      <c r="A8">
        <v>4</v>
      </c>
      <c r="B8" s="4">
        <f>IFERROR(DATEVALUE(_xlfn.TEXTBEFORE(raw!C5, " "))+TIMEVALUE(_xlfn.TEXTAFTER(raw!C5, " ", 2))+int_interval/24/60,"")</f>
        <v>45337.520833333336</v>
      </c>
      <c r="C8" s="4">
        <f>IFERROR(DATEVALUE(_xlfn.TEXTBEFORE(raw!D5, " "))+TIMEVALUE(_xlfn.TEXTAFTER(raw!D5, " ", 2))+int_interval/24/60,"")</f>
        <v>45337.666666666664</v>
      </c>
      <c r="D8" t="str">
        <f t="shared" si="0"/>
        <v>02/15 (木) 12:30-16:00</v>
      </c>
      <c r="E8" t="str">
        <f>IFERROR(TEXT(B8,control!$C$3),"")</f>
        <v>02/15 (木) 12:30</v>
      </c>
      <c r="F8" t="str">
        <f>IFERROR(TEXT((C8-B8)*24*60,control!$D$3),"")</f>
        <v>210</v>
      </c>
      <c r="G8" t="str" cm="1">
        <f t="array" ref="G8">SUBSTITUTE_ALL(D8,$L$5:$L$11,$M$5:$M$11)</f>
        <v>02/15 (木) 12:30-16:00</v>
      </c>
      <c r="H8" t="str" cm="1">
        <f t="array" ref="H8">SUBSTITUTE_ALL(E8,$L$5:$L$11,$M$5:$M$11)</f>
        <v>02/15 (木) 12:30</v>
      </c>
      <c r="K8" t="str">
        <f t="shared" si="1"/>
        <v>210</v>
      </c>
      <c r="L8" t="s">
        <v>25</v>
      </c>
      <c r="M8" t="s">
        <v>26</v>
      </c>
      <c r="O8" s="4">
        <f t="shared" si="2"/>
        <v>45334</v>
      </c>
    </row>
    <row r="9" spans="1:15" x14ac:dyDescent="0.35">
      <c r="A9">
        <v>5</v>
      </c>
      <c r="B9" s="4">
        <f>IFERROR(DATEVALUE(_xlfn.TEXTBEFORE(raw!C6, " "))+TIMEVALUE(_xlfn.TEXTAFTER(raw!C6, " ", 2))+int_interval/24/60,"")</f>
        <v>45338.375</v>
      </c>
      <c r="C9" s="4">
        <f>IFERROR(DATEVALUE(_xlfn.TEXTBEFORE(raw!D6, " "))+TIMEVALUE(_xlfn.TEXTAFTER(raw!D6, " ", 2))+int_interval/24/60,"")</f>
        <v>45338.604166666664</v>
      </c>
      <c r="D9" t="str">
        <f t="shared" si="0"/>
        <v>02/16 (金) 9:00-14:30</v>
      </c>
      <c r="E9" t="str">
        <f>IFERROR(TEXT(B9,control!$C$3),"")</f>
        <v>02/16 (金) 9:00</v>
      </c>
      <c r="F9" t="str">
        <f>IFERROR(TEXT((C9-B9)*24*60,control!$D$3),"")</f>
        <v>330</v>
      </c>
      <c r="G9" t="str" cm="1">
        <f t="array" ref="G9">SUBSTITUTE_ALL(D9,$L$5:$L$11,$M$5:$M$11)</f>
        <v>02/16 (金) 9:00-14:30</v>
      </c>
      <c r="H9" t="str" cm="1">
        <f t="array" ref="H9">SUBSTITUTE_ALL(E9,$L$5:$L$11,$M$5:$M$11)</f>
        <v>02/16 (金) 9:00</v>
      </c>
      <c r="K9" t="str">
        <f t="shared" si="1"/>
        <v>330</v>
      </c>
      <c r="L9" t="s">
        <v>27</v>
      </c>
      <c r="M9" t="s">
        <v>28</v>
      </c>
      <c r="O9" s="4">
        <f t="shared" si="2"/>
        <v>45334</v>
      </c>
    </row>
    <row r="10" spans="1:15" x14ac:dyDescent="0.35">
      <c r="A10">
        <v>6</v>
      </c>
      <c r="B10" s="4">
        <f>IFERROR(DATEVALUE(_xlfn.TEXTBEFORE(raw!C7, " "))+TIMEVALUE(_xlfn.TEXTAFTER(raw!C7, " ", 2))+int_interval/24/60,"")</f>
        <v>45344.375</v>
      </c>
      <c r="C10" s="4">
        <f>IFERROR(DATEVALUE(_xlfn.TEXTBEFORE(raw!D7, " "))+TIMEVALUE(_xlfn.TEXTAFTER(raw!D7, " ", 2))+int_interval/24/60,"")</f>
        <v>45344.4375</v>
      </c>
      <c r="D10" t="str">
        <f t="shared" si="0"/>
        <v>02/22 (木) 9:00-10:30</v>
      </c>
      <c r="E10" t="str">
        <f>IFERROR(TEXT(B10,control!$C$3),"")</f>
        <v>02/22 (木) 9:00</v>
      </c>
      <c r="F10" t="str">
        <f>IFERROR(TEXT((C10-B10)*24*60,control!$D$3),"")</f>
        <v>90</v>
      </c>
      <c r="G10" t="str" cm="1">
        <f t="array" ref="G10">SUBSTITUTE_ALL(D10,$L$5:$L$11,$M$5:$M$11)</f>
        <v>02/22 (木) 9:00-10:30</v>
      </c>
      <c r="H10" t="str" cm="1">
        <f t="array" ref="H10">SUBSTITUTE_ALL(E10,$L$5:$L$11,$M$5:$M$11)</f>
        <v>02/22 (木) 9:00</v>
      </c>
      <c r="K10" t="str">
        <f t="shared" si="1"/>
        <v>90</v>
      </c>
      <c r="L10" t="s">
        <v>29</v>
      </c>
      <c r="M10" t="s">
        <v>32</v>
      </c>
      <c r="O10" s="4">
        <f t="shared" si="2"/>
        <v>45341</v>
      </c>
    </row>
    <row r="11" spans="1:15" x14ac:dyDescent="0.35">
      <c r="A11">
        <v>7</v>
      </c>
      <c r="B11" s="4">
        <f>IFERROR(DATEVALUE(_xlfn.TEXTBEFORE(raw!C8, " "))+TIMEVALUE(_xlfn.TEXTAFTER(raw!C8, " ", 2))+int_interval/24/60,"")</f>
        <v>45344.458333333336</v>
      </c>
      <c r="C11" s="4">
        <f>IFERROR(DATEVALUE(_xlfn.TEXTBEFORE(raw!D8, " "))+TIMEVALUE(_xlfn.TEXTAFTER(raw!D8, " ", 2))+int_interval/24/60,"")</f>
        <v>45344.625</v>
      </c>
      <c r="D11" t="str">
        <f t="shared" si="0"/>
        <v>02/22 (木) 11:00-15:00</v>
      </c>
      <c r="E11" t="str">
        <f>IFERROR(TEXT(B11,control!$C$3),"")</f>
        <v>02/22 (木) 11:00</v>
      </c>
      <c r="F11" t="str">
        <f>IFERROR(TEXT((C11-B11)*24*60,control!$D$3),"")</f>
        <v>240</v>
      </c>
      <c r="G11" t="str" cm="1">
        <f t="array" ref="G11">SUBSTITUTE_ALL(D11,$L$5:$L$11,$M$5:$M$11)</f>
        <v>02/22 (木) 11:00-15:00</v>
      </c>
      <c r="H11" t="str" cm="1">
        <f t="array" ref="H11">SUBSTITUTE_ALL(E11,$L$5:$L$11,$M$5:$M$11)</f>
        <v>02/22 (木) 11:00</v>
      </c>
      <c r="K11" t="str">
        <f t="shared" si="1"/>
        <v>240</v>
      </c>
      <c r="L11" t="s">
        <v>30</v>
      </c>
      <c r="M11" t="s">
        <v>31</v>
      </c>
      <c r="O11" s="4">
        <f t="shared" si="2"/>
        <v>45341</v>
      </c>
    </row>
    <row r="12" spans="1:15" x14ac:dyDescent="0.35">
      <c r="A12">
        <v>8</v>
      </c>
      <c r="B12" s="4">
        <f>IFERROR(DATEVALUE(_xlfn.TEXTBEFORE(raw!C9, " "))+TIMEVALUE(_xlfn.TEXTAFTER(raw!C9, " ", 2))+int_interval/24/60,"")</f>
        <v>45355.375</v>
      </c>
      <c r="C12" s="4">
        <f>IFERROR(DATEVALUE(_xlfn.TEXTBEFORE(raw!D9, " "))+TIMEVALUE(_xlfn.TEXTAFTER(raw!D9, " ", 2))+int_interval/24/60,"")</f>
        <v>45355.625</v>
      </c>
      <c r="D12" t="str">
        <f t="shared" si="0"/>
        <v>03/04 (月) 9:00-15:00</v>
      </c>
      <c r="E12" t="str">
        <f>IFERROR(TEXT(B12,control!$C$3),"")</f>
        <v>03/04 (月) 9:00</v>
      </c>
      <c r="F12" t="str">
        <f>IFERROR(TEXT((C12-B12)*24*60,control!$D$3),"")</f>
        <v>360</v>
      </c>
      <c r="G12" t="str" cm="1">
        <f t="array" ref="G12">SUBSTITUTE_ALL(D12,$L$5:$L$11,$M$5:$M$11)</f>
        <v>03/04 (月) 9:00-15:00</v>
      </c>
      <c r="H12" t="str" cm="1">
        <f t="array" ref="H12">SUBSTITUTE_ALL(E12,$L$5:$L$11,$M$5:$M$11)</f>
        <v>03/04 (月) 9:00</v>
      </c>
      <c r="K12" t="str">
        <f t="shared" si="1"/>
        <v>360</v>
      </c>
    </row>
    <row r="13" spans="1:15" x14ac:dyDescent="0.35">
      <c r="A13">
        <v>9</v>
      </c>
      <c r="B13" s="4">
        <f>IFERROR(DATEVALUE(_xlfn.TEXTBEFORE(raw!C10, " "))+TIMEVALUE(_xlfn.TEXTAFTER(raw!C10, " ", 2))+int_interval/24/60,"")</f>
        <v>45356.583333333336</v>
      </c>
      <c r="C13" s="4">
        <f>IFERROR(DATEVALUE(_xlfn.TEXTBEFORE(raw!D10, " "))+TIMEVALUE(_xlfn.TEXTAFTER(raw!D10, " ", 2))+int_interval/24/60,"")</f>
        <v>45356.666666666664</v>
      </c>
      <c r="D13" t="str">
        <f t="shared" si="0"/>
        <v>03/05 (火) 14:00-16:00</v>
      </c>
      <c r="E13" t="str">
        <f>IFERROR(TEXT(B13,control!$C$3),"")</f>
        <v>03/05 (火) 14:00</v>
      </c>
      <c r="F13" t="str">
        <f>IFERROR(TEXT((C13-B13)*24*60,control!$D$3),"")</f>
        <v>120</v>
      </c>
      <c r="G13" t="str" cm="1">
        <f t="array" ref="G13">SUBSTITUTE_ALL(D13,$L$5:$L$11,$M$5:$M$11)</f>
        <v>03/05 (火) 14:00-16:00</v>
      </c>
      <c r="H13" t="str" cm="1">
        <f t="array" ref="H13">SUBSTITUTE_ALL(E13,$L$5:$L$11,$M$5:$M$11)</f>
        <v>03/05 (火) 14:00</v>
      </c>
      <c r="K13" t="str">
        <f t="shared" si="1"/>
        <v>120</v>
      </c>
    </row>
    <row r="14" spans="1:15" x14ac:dyDescent="0.35">
      <c r="A14">
        <v>10</v>
      </c>
      <c r="B14" s="4">
        <f>IFERROR(DATEVALUE(_xlfn.TEXTBEFORE(raw!C11, " "))+TIMEVALUE(_xlfn.TEXTAFTER(raw!C11, " ", 2))+int_interval/24/60,"")</f>
        <v>45357.4375</v>
      </c>
      <c r="C14" s="4">
        <f>IFERROR(DATEVALUE(_xlfn.TEXTBEFORE(raw!D11, " "))+TIMEVALUE(_xlfn.TEXTAFTER(raw!D11, " ", 2))+int_interval/24/60,"")</f>
        <v>45357.604166666664</v>
      </c>
      <c r="D14" t="str">
        <f t="shared" si="0"/>
        <v>03/06 (水) 10:30-14:30</v>
      </c>
      <c r="E14" t="str">
        <f>IFERROR(TEXT(B14,control!$C$3),"")</f>
        <v>03/06 (水) 10:30</v>
      </c>
      <c r="F14" t="str">
        <f>IFERROR(TEXT((C14-B14)*24*60,control!$D$3),"")</f>
        <v>240</v>
      </c>
      <c r="G14" t="str" cm="1">
        <f t="array" ref="G14">SUBSTITUTE_ALL(D14,$L$5:$L$11,$M$5:$M$11)</f>
        <v>03/06 (水) 10:30-14:30</v>
      </c>
      <c r="H14" t="str" cm="1">
        <f t="array" ref="H14">SUBSTITUTE_ALL(E14,$L$5:$L$11,$M$5:$M$11)</f>
        <v>03/06 (水) 10:30</v>
      </c>
    </row>
    <row r="15" spans="1:15" x14ac:dyDescent="0.35">
      <c r="B15" s="4" t="str">
        <f>IFERROR(DATEVALUE(_xlfn.TEXTBEFORE(raw!C12, " "))+TIMEVALUE(_xlfn.TEXTAFTER(raw!C12, " ", 2))+int_interval/24/60,"")</f>
        <v/>
      </c>
      <c r="C15" s="4" t="str">
        <f>IFERROR(DATEVALUE(_xlfn.TEXTBEFORE(raw!D12, " "))+TIMEVALUE(_xlfn.TEXTAFTER(raw!D12, " ", 2))+int_interval/24/60,"")</f>
        <v/>
      </c>
      <c r="D15" t="str">
        <f t="shared" si="0"/>
        <v/>
      </c>
      <c r="E15" t="str">
        <f>IFERROR(TEXT(B15,control!$C$3),"")</f>
        <v/>
      </c>
      <c r="F15" t="str">
        <f>IFERROR(TEXT((C15-B15)*24*60,control!$D$3),"")</f>
        <v/>
      </c>
      <c r="G15" t="str" cm="1">
        <f t="array" ref="G15">SUBSTITUTE_ALL(D15,$L$5:$L$11,$M$5:$M$11)</f>
        <v/>
      </c>
      <c r="H15" t="str" cm="1">
        <f t="array" ref="H15">SUBSTITUTE_ALL(E15,$L$5:$L$11,$M$5:$M$11)</f>
        <v/>
      </c>
    </row>
    <row r="16" spans="1:15" x14ac:dyDescent="0.35">
      <c r="B16" s="4" t="str">
        <f>IFERROR(DATEVALUE(_xlfn.TEXTBEFORE(raw!C13, " "))+TIMEVALUE(_xlfn.TEXTAFTER(raw!C13, " ", 2))+int_interval/24/60,"")</f>
        <v/>
      </c>
      <c r="C16" s="4" t="str">
        <f>IFERROR(DATEVALUE(_xlfn.TEXTBEFORE(raw!D13, " "))+TIMEVALUE(_xlfn.TEXTAFTER(raw!D13, " ", 2))+int_interval/24/60,"")</f>
        <v/>
      </c>
      <c r="D16" t="str">
        <f t="shared" si="0"/>
        <v/>
      </c>
      <c r="E16" t="str">
        <f>IFERROR(TEXT(B16,control!$C$3),"")</f>
        <v/>
      </c>
      <c r="F16" t="str">
        <f>IFERROR(TEXT((C16-B16)*24*60,control!$D$3),"")</f>
        <v/>
      </c>
      <c r="G16" t="str" cm="1">
        <f t="array" ref="G16">SUBSTITUTE_ALL(D16,$L$5:$L$11,$M$5:$M$11)</f>
        <v/>
      </c>
      <c r="H16" t="str" cm="1">
        <f t="array" ref="H16">SUBSTITUTE_ALL(E16,$L$5:$L$11,$M$5:$M$11)</f>
        <v/>
      </c>
    </row>
    <row r="17" spans="2:8" x14ac:dyDescent="0.35">
      <c r="B17" s="4" t="str">
        <f>IFERROR(DATEVALUE(_xlfn.TEXTBEFORE(raw!C14, " "))+TIMEVALUE(_xlfn.TEXTAFTER(raw!C14, " ", 2))+int_interval/24/60,"")</f>
        <v/>
      </c>
      <c r="C17" s="4" t="str">
        <f>IFERROR(DATEVALUE(_xlfn.TEXTBEFORE(raw!D14, " "))+TIMEVALUE(_xlfn.TEXTAFTER(raw!D14, " ", 2))+int_interval/24/60,"")</f>
        <v/>
      </c>
      <c r="D17" t="str">
        <f t="shared" si="0"/>
        <v/>
      </c>
      <c r="E17" t="str">
        <f>IFERROR(TEXT(B17,control!$C$3),"")</f>
        <v/>
      </c>
      <c r="F17" t="str">
        <f>IFERROR(TEXT((C17-B17)*24*60,control!$D$3),"")</f>
        <v/>
      </c>
      <c r="G17" t="str" cm="1">
        <f t="array" ref="G17">SUBSTITUTE_ALL(D17,$L$5:$L$11,$M$5:$M$11)</f>
        <v/>
      </c>
      <c r="H17" t="str" cm="1">
        <f t="array" ref="H17">SUBSTITUTE_ALL(E17,$L$5:$L$11,$M$5:$M$11)</f>
        <v/>
      </c>
    </row>
    <row r="18" spans="2:8" x14ac:dyDescent="0.35">
      <c r="B18" s="4" t="str">
        <f>IFERROR(DATEVALUE(_xlfn.TEXTBEFORE(raw!C15, " "))+TIMEVALUE(_xlfn.TEXTAFTER(raw!C15, " ", 2))+int_interval/24/60,"")</f>
        <v/>
      </c>
      <c r="C18" s="4" t="str">
        <f>IFERROR(DATEVALUE(_xlfn.TEXTBEFORE(raw!D15, " "))+TIMEVALUE(_xlfn.TEXTAFTER(raw!D15, " ", 2))+int_interval/24/60,"")</f>
        <v/>
      </c>
      <c r="D18" t="str">
        <f t="shared" si="0"/>
        <v/>
      </c>
      <c r="E18" t="str">
        <f>IFERROR(TEXT(B18,control!$C$3),"")</f>
        <v/>
      </c>
      <c r="F18" t="str">
        <f>IFERROR(TEXT((C18-B18)*24*60,control!$D$3),"")</f>
        <v/>
      </c>
      <c r="G18" t="str" cm="1">
        <f t="array" ref="G18">SUBSTITUTE_ALL(D18,$L$5:$L$11,$M$5:$M$11)</f>
        <v/>
      </c>
      <c r="H18" t="str" cm="1">
        <f t="array" ref="H18">SUBSTITUTE_ALL(E18,$L$5:$L$11,$M$5:$M$11)</f>
        <v/>
      </c>
    </row>
    <row r="19" spans="2:8" x14ac:dyDescent="0.35">
      <c r="B19" s="4" t="str">
        <f>IFERROR(DATEVALUE(_xlfn.TEXTBEFORE(raw!C16, " "))+TIMEVALUE(_xlfn.TEXTAFTER(raw!C16, " ", 2))+int_interval/24/60,"")</f>
        <v/>
      </c>
      <c r="C19" s="4" t="str">
        <f>IFERROR(DATEVALUE(_xlfn.TEXTBEFORE(raw!D16, " "))+TIMEVALUE(_xlfn.TEXTAFTER(raw!D16, " ", 2))+int_interval/24/60,"")</f>
        <v/>
      </c>
      <c r="D19" t="str">
        <f t="shared" si="0"/>
        <v/>
      </c>
      <c r="E19" t="str">
        <f>IFERROR(TEXT(B19,control!$C$3),"")</f>
        <v/>
      </c>
      <c r="F19" t="str">
        <f>IFERROR(TEXT((C19-B19)*24*60,control!$D$3),"")</f>
        <v/>
      </c>
      <c r="G19" t="str" cm="1">
        <f t="array" ref="G19">SUBSTITUTE_ALL(D19,$L$5:$L$11,$M$5:$M$11)</f>
        <v/>
      </c>
      <c r="H19" t="str" cm="1">
        <f t="array" ref="H19">SUBSTITUTE_ALL(E19,$L$5:$L$11,$M$5:$M$11)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2B19-832A-4C81-A3AE-EF10BA62FC1D}">
  <sheetPr codeName="Sheet3"/>
  <dimension ref="B1:D15"/>
  <sheetViews>
    <sheetView workbookViewId="0">
      <selection activeCell="C3" sqref="C3"/>
    </sheetView>
  </sheetViews>
  <sheetFormatPr defaultRowHeight="14.5" x14ac:dyDescent="0.35"/>
  <cols>
    <col min="2" max="2" width="29.36328125" bestFit="1" customWidth="1"/>
    <col min="3" max="3" width="18.453125" bestFit="1" customWidth="1"/>
    <col min="4" max="4" width="15" bestFit="1" customWidth="1"/>
  </cols>
  <sheetData>
    <row r="1" spans="2:4" ht="15" thickBot="1" x14ac:dyDescent="0.4"/>
    <row r="2" spans="2:4" x14ac:dyDescent="0.35">
      <c r="B2" s="6" t="s">
        <v>10</v>
      </c>
      <c r="C2" s="6" t="s">
        <v>12</v>
      </c>
      <c r="D2" s="6" t="s">
        <v>13</v>
      </c>
    </row>
    <row r="3" spans="2:4" ht="15" thickBot="1" x14ac:dyDescent="0.4">
      <c r="B3" s="7" t="s">
        <v>36</v>
      </c>
      <c r="C3" s="5" t="str" cm="1">
        <f t="array" ref="C3">INDEX(tbl_LanguageFormat[Date format],_xlfn.XMATCH($B3,tbl_LanguageFormat[Opt language]))</f>
        <v>MM/DD (AAA) h:mm</v>
      </c>
      <c r="D3" s="5" cm="1">
        <f t="array" ref="D3">INDEX(tbl_LanguageFormat[Duration format],_xlfn.XMATCH($B3,tbl_LanguageFormat[Opt language]))</f>
        <v>0</v>
      </c>
    </row>
    <row r="5" spans="2:4" x14ac:dyDescent="0.35">
      <c r="B5" t="s">
        <v>33</v>
      </c>
      <c r="C5" t="s">
        <v>35</v>
      </c>
    </row>
    <row r="6" spans="2:4" x14ac:dyDescent="0.35">
      <c r="B6" s="1"/>
      <c r="C6" s="1">
        <v>0</v>
      </c>
    </row>
    <row r="9" spans="2:4" x14ac:dyDescent="0.35">
      <c r="B9" t="s">
        <v>34</v>
      </c>
    </row>
    <row r="10" spans="2:4" x14ac:dyDescent="0.35">
      <c r="B10" t="b">
        <v>1</v>
      </c>
    </row>
    <row r="11" spans="2:4" x14ac:dyDescent="0.35">
      <c r="B11" t="b">
        <v>0</v>
      </c>
    </row>
    <row r="13" spans="2:4" x14ac:dyDescent="0.35">
      <c r="B13" t="s">
        <v>38</v>
      </c>
      <c r="C13" t="s">
        <v>39</v>
      </c>
      <c r="D13" t="s">
        <v>40</v>
      </c>
    </row>
    <row r="14" spans="2:4" x14ac:dyDescent="0.35">
      <c r="B14" t="s">
        <v>11</v>
      </c>
      <c r="C14" t="s">
        <v>16</v>
      </c>
      <c r="D14" t="s">
        <v>41</v>
      </c>
    </row>
    <row r="15" spans="2:4" x14ac:dyDescent="0.35">
      <c r="B15" t="s">
        <v>36</v>
      </c>
      <c r="C15" t="s">
        <v>42</v>
      </c>
      <c r="D15">
        <v>0</v>
      </c>
    </row>
  </sheetData>
  <dataValidations count="2">
    <dataValidation type="list" allowBlank="1" showInputMessage="1" showErrorMessage="1" sqref="B3" xr:uid="{A6A5E174-D669-4C64-B4A1-A3E8A7CE3FAE}">
      <formula1>list_lang</formula1>
    </dataValidation>
    <dataValidation type="list" allowBlank="1" showInputMessage="1" showErrorMessage="1" sqref="B6" xr:uid="{6B131A28-BD60-43FD-BA89-91B105E6B6B3}">
      <formula1>opt_bool</formula1>
    </dataValidation>
  </dataValidation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</vt:lpstr>
      <vt:lpstr>output</vt:lpstr>
      <vt:lpstr>control</vt:lpstr>
      <vt:lpstr>bool_interval</vt:lpstr>
      <vt:lpstr>int_interval</vt:lpstr>
      <vt:lpstr>list_lang</vt:lpstr>
      <vt:lpstr>opt_bool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Herbert</dc:creator>
  <cp:lastModifiedBy>Miro Herbert</cp:lastModifiedBy>
  <dcterms:created xsi:type="dcterms:W3CDTF">2015-06-05T18:17:20Z</dcterms:created>
  <dcterms:modified xsi:type="dcterms:W3CDTF">2024-02-06T01:27:32Z</dcterms:modified>
</cp:coreProperties>
</file>