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oor\OneDrive\Desktop\mp\"/>
    </mc:Choice>
  </mc:AlternateContent>
  <xr:revisionPtr revIDLastSave="0" documentId="8_{DB3EEBD3-6C39-47FC-892E-41587450AF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7" l="1"/>
  <c r="N28" i="17"/>
  <c r="N53" i="17"/>
  <c r="N60" i="17"/>
  <c r="N85" i="17"/>
  <c r="N92" i="17"/>
  <c r="N117" i="17"/>
  <c r="N124" i="17"/>
  <c r="N149" i="17"/>
  <c r="N156" i="17"/>
  <c r="N181" i="17"/>
  <c r="N188" i="17"/>
  <c r="N213" i="17"/>
  <c r="N220" i="17"/>
  <c r="N245" i="17"/>
  <c r="N252" i="17"/>
  <c r="N277" i="17"/>
  <c r="N283" i="17"/>
  <c r="N300" i="17"/>
  <c r="N301" i="17"/>
  <c r="N323" i="17"/>
  <c r="N324" i="17"/>
  <c r="N341" i="17"/>
  <c r="N347" i="17"/>
  <c r="N364" i="17"/>
  <c r="N365" i="17"/>
  <c r="N387" i="17"/>
  <c r="N388" i="17"/>
  <c r="N405" i="17"/>
  <c r="N407" i="17"/>
  <c r="N421" i="17"/>
  <c r="N423" i="17"/>
  <c r="N437" i="17"/>
  <c r="N439" i="17"/>
  <c r="N453" i="17"/>
  <c r="N455" i="17"/>
  <c r="N469" i="17"/>
  <c r="N471" i="17"/>
  <c r="N485" i="17"/>
  <c r="N487" i="17"/>
  <c r="N500" i="17"/>
  <c r="N501" i="17"/>
  <c r="N515" i="17"/>
  <c r="N525" i="17"/>
  <c r="N527" i="17"/>
  <c r="N539" i="17"/>
  <c r="N540" i="17"/>
  <c r="N551" i="17"/>
  <c r="N563" i="17"/>
  <c r="N564" i="17"/>
  <c r="N573" i="17"/>
  <c r="N574" i="17"/>
  <c r="N583" i="17"/>
  <c r="N595" i="17"/>
  <c r="N596" i="17"/>
  <c r="N605" i="17"/>
  <c r="N606" i="17"/>
  <c r="N615" i="17"/>
  <c r="N627" i="17"/>
  <c r="N628" i="17"/>
  <c r="N637" i="17"/>
  <c r="N638" i="17"/>
  <c r="N647" i="17"/>
  <c r="N659" i="17"/>
  <c r="N660" i="17"/>
  <c r="N669" i="17"/>
  <c r="N670" i="17"/>
  <c r="N679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L2" i="17"/>
  <c r="M2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I301" i="17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I324" i="17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I365" i="17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I388" i="17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I406" i="17"/>
  <c r="N406" i="17" s="1"/>
  <c r="I407" i="17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I422" i="17"/>
  <c r="N422" i="17" s="1"/>
  <c r="I423" i="17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I438" i="17"/>
  <c r="N438" i="17" s="1"/>
  <c r="I439" i="17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I454" i="17"/>
  <c r="N454" i="17" s="1"/>
  <c r="I455" i="17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I470" i="17"/>
  <c r="N470" i="17" s="1"/>
  <c r="I471" i="17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I486" i="17"/>
  <c r="N486" i="17" s="1"/>
  <c r="I487" i="17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I501" i="17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I526" i="17"/>
  <c r="N526" i="17" s="1"/>
  <c r="I527" i="17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I540" i="17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I564" i="17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I574" i="17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I596" i="17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I606" i="17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I628" i="17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I638" i="17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I660" i="17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I670" i="17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<sst xmlns="http://schemas.openxmlformats.org/spreadsheetml/2006/main" count="11059" uniqueCount="6198">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</sst>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85" zoomScaleNormal="85" workbookViewId="0">
      <selection activeCell="O2" sqref="O2"/>
    </sheetView>
  </sheetViews>
  <sheetFormatPr defaultRowHeight="14.4" x14ac:dyDescent="0.3"/>
  <cols>
    <col min="1" max="1" width="16.5546875" bestFit="1" customWidth="1"/>
    <col min="2" max="2" width="11.88671875" bestFit="1" customWidth="1"/>
    <col min="3" max="3" width="17.44140625" bestFit="1" customWidth="1"/>
    <col min="4" max="4" width="10.109375" bestFit="1" customWidth="1"/>
    <col min="5" max="5" width="8.6640625" bestFit="1" customWidth="1"/>
    <col min="6" max="6" width="21.88671875" bestFit="1" customWidth="1"/>
    <col min="7" max="7" width="36" bestFit="1" customWidth="1"/>
    <col min="8" max="8" width="17.44140625" customWidth="1"/>
    <col min="9" max="9" width="11.6640625" bestFit="1" customWidth="1"/>
    <col min="10" max="10" width="10.5546875" bestFit="1" customWidth="1"/>
    <col min="11" max="11" width="6.77734375" customWidth="1"/>
    <col min="12" max="12" width="12.5546875" customWidth="1"/>
    <col min="13" max="13" width="9.21875" customWidth="1"/>
    <col min="14" max="14" width="16.6640625" bestFit="1" customWidth="1"/>
  </cols>
  <sheetData>
    <row r="1" spans="1:15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_xlfn.XLOOKUP(C2,customers!$A$2:$A$1001,customers!$B$2:$B$1001,,0)</f>
        <v>Aloisia Allner</v>
      </c>
      <c r="G2" s="2" t="str">
        <f>IF(_xlfn.XLOOKUP(C2,customers!$A$2:$A$1001,customers!$C$2:$C$1001,,0) = 0," ", _xlfn.XLOOKUP(C2,customers!$A$2:$A$1001,customers!$C$2:$C$1001,,0))</f>
        <v>aallner0@lulu.com</v>
      </c>
      <c r="H2" s="2" t="str">
        <f>_xlfn.XLOOKUP(C2,customers!$A$2:$A$1001,customers!$G$2:$G$1001,,0)</f>
        <v>United States</v>
      </c>
      <c r="I2" t="str">
        <f>_xlfn.XLOOKUP(D2,products!$A$2:$A$49,products!$B$2:$B$49,,0)</f>
        <v>Rob</v>
      </c>
      <c r="J2" t="str">
        <f>_xlfn.XLOOKUP(D2,products!$A$2:$A$49,products!$C$2:$C$49,,0)</f>
        <v>M</v>
      </c>
      <c r="K2">
        <f>_xlfn.XLOOKUP(D2,products!$A$2:$A$49,products!$D$2:$D$49,,0)</f>
        <v>1</v>
      </c>
      <c r="L2">
        <f>_xlfn.XLOOKUP(D2,products!$A$2:$A$49,products!$E$2:$E$49,,0)</f>
        <v>9.9499999999999993</v>
      </c>
      <c r="M2">
        <f>L2*E2</f>
        <v>19.899999999999999</v>
      </c>
      <c r="N2" t="str">
        <f>IF(I2="Rob","Robusta",IF(I2="Exc","Excelsa",IF(I2="Ara","Arabica",IF(I2="Lib","Liberica",""))))</f>
        <v>Robusta</v>
      </c>
    </row>
    <row r="3" spans="1:15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_xlfn.XLOOKUP(C3,customers!$A$2:$A$1001,customers!$B$2:$B$1001,,0)</f>
        <v>Aloisia Allner</v>
      </c>
      <c r="G3" s="2" t="str">
        <f>IF(_xlfn.XLOOKUP(C3,customers!$A$2:$A$1001,customers!$C$2:$C$1001,,0) = 0," ", _xlfn.XLOOKUP(C3,customers!$A$2:$A$1001,customers!$C$2:$C$1001,,0))</f>
        <v>aallner0@lulu.com</v>
      </c>
      <c r="H3" s="2" t="str">
        <f>_xlfn.XLOOKUP(C3,customers!$A$2:$A$1001,customers!$G$2:$G$1001,,0)</f>
        <v>United States</v>
      </c>
      <c r="I3" t="str">
        <f>_xlfn.XLOOKUP(D3,products!$A$2:$A$49,products!$B$2:$B$49,,0)</f>
        <v>Exc</v>
      </c>
      <c r="J3" t="str">
        <f>_xlfn.XLOOKUP(D3,products!$A$2:$A$49,products!$C$2:$C$49,,0)</f>
        <v>M</v>
      </c>
      <c r="K3">
        <f>_xlfn.XLOOKUP(D3,products!$A$2:$A$49,products!$D$2:$D$49,,0)</f>
        <v>0.5</v>
      </c>
      <c r="L3">
        <f>_xlfn.XLOOKUP(D3,products!$A$2:$A$49,products!$E$2:$E$49,,0)</f>
        <v>8.25</v>
      </c>
      <c r="M3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</row>
    <row r="4" spans="1:15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_xlfn.XLOOKUP(C4,customers!$A$2:$A$1001,customers!$B$2:$B$1001,,0)</f>
        <v>Jami Redholes</v>
      </c>
      <c r="G4" s="2" t="str">
        <f>IF(_xlfn.XLOOKUP(C4,customers!$A$2:$A$1001,customers!$C$2:$C$1001,,0) = 0," ", _xlfn.XLOOKUP(C4,customers!$A$2:$A$1001,customers!$C$2:$C$1001,,0))</f>
        <v>jredholes2@tmall.com</v>
      </c>
      <c r="H4" s="2" t="str">
        <f>_xlfn.XLOOKUP(C4,customers!$A$2:$A$1001,customers!$G$2:$G$1001,,0)</f>
        <v>United States</v>
      </c>
      <c r="I4" t="str">
        <f>_xlfn.XLOOKUP(D4,products!$A$2:$A$49,products!$B$2:$B$49,,0)</f>
        <v>Ara</v>
      </c>
      <c r="J4" t="str">
        <f>_xlfn.XLOOKUP(D4,products!$A$2:$A$49,products!$C$2:$C$49,,0)</f>
        <v>L</v>
      </c>
      <c r="K4">
        <f>_xlfn.XLOOKUP(D4,products!$A$2:$A$49,products!$D$2:$D$49,,0)</f>
        <v>1</v>
      </c>
      <c r="L4">
        <f>_xlfn.XLOOKUP(D4,products!$A$2:$A$49,products!$E$2:$E$49,,0)</f>
        <v>12.95</v>
      </c>
      <c r="M4">
        <f t="shared" si="0"/>
        <v>12.95</v>
      </c>
      <c r="N4" t="str">
        <f t="shared" si="1"/>
        <v>Arabica</v>
      </c>
    </row>
    <row r="5" spans="1:15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_xlfn.XLOOKUP(C5,customers!$A$2:$A$1001,customers!$B$2:$B$1001,,0)</f>
        <v>Christoffer O' Shea</v>
      </c>
      <c r="G5" s="2" t="str">
        <f>IF(_xlfn.XLOOKUP(C5,customers!$A$2:$A$1001,customers!$C$2:$C$1001,,0) = 0," ", _xlfn.XLOOKUP(C5,customers!$A$2:$A$1001,customers!$C$2:$C$1001,,0))</f>
        <v xml:space="preserve"> </v>
      </c>
      <c r="H5" s="2" t="str">
        <f>_xlfn.XLOOKUP(C5,customers!$A$2:$A$1001,customers!$G$2:$G$1001,,0)</f>
        <v>Ireland</v>
      </c>
      <c r="I5" t="str">
        <f>_xlfn.XLOOKUP(D5,products!$A$2:$A$49,products!$B$2:$B$49,,0)</f>
        <v>Exc</v>
      </c>
      <c r="J5" t="str">
        <f>_xlfn.XLOOKUP(D5,products!$A$2:$A$49,products!$C$2:$C$49,,0)</f>
        <v>M</v>
      </c>
      <c r="K5">
        <f>_xlfn.XLOOKUP(D5,products!$A$2:$A$49,products!$D$2:$D$49,,0)</f>
        <v>1</v>
      </c>
      <c r="L5">
        <f>_xlfn.XLOOKUP(D5,products!$A$2:$A$49,products!$E$2:$E$49,,0)</f>
        <v>13.75</v>
      </c>
      <c r="M5">
        <f t="shared" si="0"/>
        <v>27.5</v>
      </c>
      <c r="N5" t="str">
        <f t="shared" si="1"/>
        <v>Excelsa</v>
      </c>
    </row>
    <row r="6" spans="1:15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_xlfn.XLOOKUP(C6,customers!$A$2:$A$1001,customers!$B$2:$B$1001,,0)</f>
        <v>Christoffer O' Shea</v>
      </c>
      <c r="G6" s="2" t="str">
        <f>IF(_xlfn.XLOOKUP(C6,customers!$A$2:$A$1001,customers!$C$2:$C$1001,,0) = 0," ", _xlfn.XLOOKUP(C6,customers!$A$2:$A$1001,customers!$C$2:$C$1001,,0))</f>
        <v xml:space="preserve"> </v>
      </c>
      <c r="H6" s="2" t="str">
        <f>_xlfn.XLOOKUP(C6,customers!$A$2:$A$1001,customers!$G$2:$G$1001,,0)</f>
        <v>Ireland</v>
      </c>
      <c r="I6" t="str">
        <f>_xlfn.XLOOKUP(D6,products!$A$2:$A$49,products!$B$2:$B$49,,0)</f>
        <v>Rob</v>
      </c>
      <c r="J6" t="str">
        <f>_xlfn.XLOOKUP(D6,products!$A$2:$A$49,products!$C$2:$C$49,,0)</f>
        <v>L</v>
      </c>
      <c r="K6">
        <f>_xlfn.XLOOKUP(D6,products!$A$2:$A$49,products!$D$2:$D$49,,0)</f>
        <v>2.5</v>
      </c>
      <c r="L6">
        <f>_xlfn.XLOOKUP(D6,products!$A$2:$A$49,products!$E$2:$E$49,,0)</f>
        <v>27.484999999999996</v>
      </c>
      <c r="M6">
        <f t="shared" si="0"/>
        <v>54.969999999999992</v>
      </c>
      <c r="N6" t="str">
        <f t="shared" si="1"/>
        <v>Robusta</v>
      </c>
    </row>
    <row r="7" spans="1:15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_xlfn.XLOOKUP(C7,customers!$A$2:$A$1001,customers!$B$2:$B$1001,,0)</f>
        <v>Beryle Cottier</v>
      </c>
      <c r="G7" s="2" t="str">
        <f>IF(_xlfn.XLOOKUP(C7,customers!$A$2:$A$1001,customers!$C$2:$C$1001,,0) = 0," ", _xlfn.XLOOKUP(C7,customers!$A$2:$A$1001,customers!$C$2:$C$1001,,0))</f>
        <v xml:space="preserve"> </v>
      </c>
      <c r="H7" s="2" t="str">
        <f>_xlfn.XLOOKUP(C7,customers!$A$2:$A$1001,customers!$G$2:$G$1001,,0)</f>
        <v>United States</v>
      </c>
      <c r="I7" t="str">
        <f>_xlfn.XLOOKUP(D7,products!$A$2:$A$49,products!$B$2:$B$49,,0)</f>
        <v>Lib</v>
      </c>
      <c r="J7" t="str">
        <f>_xlfn.XLOOKUP(D7,products!$A$2:$A$49,products!$C$2:$C$49,,0)</f>
        <v>D</v>
      </c>
      <c r="K7">
        <f>_xlfn.XLOOKUP(D7,products!$A$2:$A$49,products!$D$2:$D$49,,0)</f>
        <v>1</v>
      </c>
      <c r="L7">
        <f>_xlfn.XLOOKUP(D7,products!$A$2:$A$49,products!$E$2:$E$49,,0)</f>
        <v>12.95</v>
      </c>
      <c r="M7">
        <f t="shared" si="0"/>
        <v>38.849999999999994</v>
      </c>
      <c r="N7" t="str">
        <f t="shared" si="1"/>
        <v>Liberica</v>
      </c>
    </row>
    <row r="8" spans="1:15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_xlfn.XLOOKUP(C8,customers!$A$2:$A$1001,customers!$B$2:$B$1001,,0)</f>
        <v>Shaylynn Lobe</v>
      </c>
      <c r="G8" s="2" t="str">
        <f>IF(_xlfn.XLOOKUP(C8,customers!$A$2:$A$1001,customers!$C$2:$C$1001,,0) = 0," ", _xlfn.XLOOKUP(C8,customers!$A$2:$A$1001,customers!$C$2:$C$1001,,0))</f>
        <v>slobe6@nifty.com</v>
      </c>
      <c r="H8" s="2" t="str">
        <f>_xlfn.XLOOKUP(C8,customers!$A$2:$A$1001,customers!$G$2:$G$1001,,0)</f>
        <v>United States</v>
      </c>
      <c r="I8" t="str">
        <f>_xlfn.XLOOKUP(D8,products!$A$2:$A$49,products!$B$2:$B$49,,0)</f>
        <v>Exc</v>
      </c>
      <c r="J8" t="str">
        <f>_xlfn.XLOOKUP(D8,products!$A$2:$A$49,products!$C$2:$C$49,,0)</f>
        <v>D</v>
      </c>
      <c r="K8">
        <f>_xlfn.XLOOKUP(D8,products!$A$2:$A$49,products!$D$2:$D$49,,0)</f>
        <v>0.5</v>
      </c>
      <c r="L8">
        <f>_xlfn.XLOOKUP(D8,products!$A$2:$A$49,products!$E$2:$E$49,,0)</f>
        <v>7.29</v>
      </c>
      <c r="M8">
        <f t="shared" si="0"/>
        <v>21.87</v>
      </c>
      <c r="N8" t="str">
        <f t="shared" si="1"/>
        <v>Excelsa</v>
      </c>
    </row>
    <row r="9" spans="1:15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_xlfn.XLOOKUP(C9,customers!$A$2:$A$1001,customers!$B$2:$B$1001,,0)</f>
        <v>Melvin Wharfe</v>
      </c>
      <c r="G9" s="2" t="str">
        <f>IF(_xlfn.XLOOKUP(C9,customers!$A$2:$A$1001,customers!$C$2:$C$1001,,0) = 0," ", _xlfn.XLOOKUP(C9,customers!$A$2:$A$1001,customers!$C$2:$C$1001,,0))</f>
        <v xml:space="preserve"> </v>
      </c>
      <c r="H9" s="2" t="str">
        <f>_xlfn.XLOOKUP(C9,customers!$A$2:$A$1001,customers!$G$2:$G$1001,,0)</f>
        <v>Ireland</v>
      </c>
      <c r="I9" t="str">
        <f>_xlfn.XLOOKUP(D9,products!$A$2:$A$49,products!$B$2:$B$49,,0)</f>
        <v>Lib</v>
      </c>
      <c r="J9" t="str">
        <f>_xlfn.XLOOKUP(D9,products!$A$2:$A$49,products!$C$2:$C$49,,0)</f>
        <v>L</v>
      </c>
      <c r="K9">
        <f>_xlfn.XLOOKUP(D9,products!$A$2:$A$49,products!$D$2:$D$49,,0)</f>
        <v>0.2</v>
      </c>
      <c r="L9">
        <f>_xlfn.XLOOKUP(D9,products!$A$2:$A$49,products!$E$2:$E$49,,0)</f>
        <v>4.7549999999999999</v>
      </c>
      <c r="M9">
        <f t="shared" si="0"/>
        <v>4.7549999999999999</v>
      </c>
      <c r="N9" t="str">
        <f t="shared" si="1"/>
        <v>Liberica</v>
      </c>
    </row>
    <row r="10" spans="1:15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_xlfn.XLOOKUP(C10,customers!$A$2:$A$1001,customers!$B$2:$B$1001,,0)</f>
        <v>Guthrey Petracci</v>
      </c>
      <c r="G10" s="2" t="str">
        <f>IF(_xlfn.XLOOKUP(C10,customers!$A$2:$A$1001,customers!$C$2:$C$1001,,0) = 0," ", _xlfn.XLOOKUP(C10,customers!$A$2:$A$1001,customers!$C$2:$C$1001,,0))</f>
        <v>gpetracci8@livejournal.com</v>
      </c>
      <c r="H10" s="2" t="str">
        <f>_xlfn.XLOOKUP(C10,customers!$A$2:$A$1001,customers!$G$2:$G$1001,,0)</f>
        <v>United States</v>
      </c>
      <c r="I10" t="str">
        <f>_xlfn.XLOOKUP(D10,products!$A$2:$A$49,products!$B$2:$B$49,,0)</f>
        <v>Rob</v>
      </c>
      <c r="J10" t="str">
        <f>_xlfn.XLOOKUP(D10,products!$A$2:$A$49,products!$C$2:$C$49,,0)</f>
        <v>M</v>
      </c>
      <c r="K10">
        <f>_xlfn.XLOOKUP(D10,products!$A$2:$A$49,products!$D$2:$D$49,,0)</f>
        <v>0.5</v>
      </c>
      <c r="L10">
        <f>_xlfn.XLOOKUP(D10,products!$A$2:$A$49,products!$E$2:$E$49,,0)</f>
        <v>5.97</v>
      </c>
      <c r="M10">
        <f t="shared" si="0"/>
        <v>17.91</v>
      </c>
      <c r="N10" t="str">
        <f t="shared" si="1"/>
        <v>Robusta</v>
      </c>
    </row>
    <row r="11" spans="1:15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_xlfn.XLOOKUP(C11,customers!$A$2:$A$1001,customers!$B$2:$B$1001,,0)</f>
        <v>Rodger Raven</v>
      </c>
      <c r="G11" s="2" t="str">
        <f>IF(_xlfn.XLOOKUP(C11,customers!$A$2:$A$1001,customers!$C$2:$C$1001,,0) = 0," ", _xlfn.XLOOKUP(C11,customers!$A$2:$A$1001,customers!$C$2:$C$1001,,0))</f>
        <v>rraven9@ed.gov</v>
      </c>
      <c r="H11" s="2" t="str">
        <f>_xlfn.XLOOKUP(C11,customers!$A$2:$A$1001,customers!$G$2:$G$1001,,0)</f>
        <v>United States</v>
      </c>
      <c r="I11" t="str">
        <f>_xlfn.XLOOKUP(D11,products!$A$2:$A$49,products!$B$2:$B$49,,0)</f>
        <v>Rob</v>
      </c>
      <c r="J11" t="str">
        <f>_xlfn.XLOOKUP(D11,products!$A$2:$A$49,products!$C$2:$C$49,,0)</f>
        <v>M</v>
      </c>
      <c r="K11">
        <f>_xlfn.XLOOKUP(D11,products!$A$2:$A$49,products!$D$2:$D$49,,0)</f>
        <v>0.5</v>
      </c>
      <c r="L11">
        <f>_xlfn.XLOOKUP(D11,products!$A$2:$A$49,products!$E$2:$E$49,,0)</f>
        <v>5.97</v>
      </c>
      <c r="M11">
        <f t="shared" si="0"/>
        <v>5.97</v>
      </c>
      <c r="N11" t="str">
        <f t="shared" si="1"/>
        <v>Robusta</v>
      </c>
    </row>
    <row r="12" spans="1:15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_xlfn.XLOOKUP(C12,customers!$A$2:$A$1001,customers!$B$2:$B$1001,,0)</f>
        <v>Ferrell Ferber</v>
      </c>
      <c r="G12" s="2" t="str">
        <f>IF(_xlfn.XLOOKUP(C12,customers!$A$2:$A$1001,customers!$C$2:$C$1001,,0) = 0," ", _xlfn.XLOOKUP(C12,customers!$A$2:$A$1001,customers!$C$2:$C$1001,,0))</f>
        <v>fferbera@businesswire.com</v>
      </c>
      <c r="H12" s="2" t="str">
        <f>_xlfn.XLOOKUP(C12,customers!$A$2:$A$1001,customers!$G$2:$G$1001,,0)</f>
        <v>United States</v>
      </c>
      <c r="I12" t="str">
        <f>_xlfn.XLOOKUP(D12,products!$A$2:$A$49,products!$B$2:$B$49,,0)</f>
        <v>Ara</v>
      </c>
      <c r="J12" t="str">
        <f>_xlfn.XLOOKUP(D12,products!$A$2:$A$49,products!$C$2:$C$49,,0)</f>
        <v>D</v>
      </c>
      <c r="K12">
        <f>_xlfn.XLOOKUP(D12,products!$A$2:$A$49,products!$D$2:$D$49,,0)</f>
        <v>1</v>
      </c>
      <c r="L12">
        <f>_xlfn.XLOOKUP(D12,products!$A$2:$A$49,products!$E$2:$E$49,,0)</f>
        <v>9.9499999999999993</v>
      </c>
      <c r="M12">
        <f t="shared" si="0"/>
        <v>39.799999999999997</v>
      </c>
      <c r="N12" t="str">
        <f t="shared" si="1"/>
        <v>Arabica</v>
      </c>
    </row>
    <row r="13" spans="1:15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_xlfn.XLOOKUP(C13,customers!$A$2:$A$1001,customers!$B$2:$B$1001,,0)</f>
        <v>Duky Phizackerly</v>
      </c>
      <c r="G13" s="2" t="str">
        <f>IF(_xlfn.XLOOKUP(C13,customers!$A$2:$A$1001,customers!$C$2:$C$1001,,0) = 0," ", _xlfn.XLOOKUP(C13,customers!$A$2:$A$1001,customers!$C$2:$C$1001,,0))</f>
        <v>dphizackerlyb@utexas.edu</v>
      </c>
      <c r="H13" s="2" t="str">
        <f>_xlfn.XLOOKUP(C13,customers!$A$2:$A$1001,customers!$G$2:$G$1001,,0)</f>
        <v>United States</v>
      </c>
      <c r="I13" t="str">
        <f>_xlfn.XLOOKUP(D13,products!$A$2:$A$49,products!$B$2:$B$49,,0)</f>
        <v>Exc</v>
      </c>
      <c r="J13" t="str">
        <f>_xlfn.XLOOKUP(D13,products!$A$2:$A$49,products!$C$2:$C$49,,0)</f>
        <v>L</v>
      </c>
      <c r="K13">
        <f>_xlfn.XLOOKUP(D13,products!$A$2:$A$49,products!$D$2:$D$49,,0)</f>
        <v>2.5</v>
      </c>
      <c r="L13">
        <f>_xlfn.XLOOKUP(D13,products!$A$2:$A$49,products!$E$2:$E$49,,0)</f>
        <v>34.154999999999994</v>
      </c>
      <c r="M13">
        <f t="shared" si="0"/>
        <v>170.77499999999998</v>
      </c>
      <c r="N13" t="str">
        <f t="shared" si="1"/>
        <v>Excelsa</v>
      </c>
    </row>
    <row r="14" spans="1:15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_xlfn.XLOOKUP(C14,customers!$A$2:$A$1001,customers!$B$2:$B$1001,,0)</f>
        <v>Rosaleen Scholar</v>
      </c>
      <c r="G14" s="2" t="str">
        <f>IF(_xlfn.XLOOKUP(C14,customers!$A$2:$A$1001,customers!$C$2:$C$1001,,0) = 0," ", _xlfn.XLOOKUP(C14,customers!$A$2:$A$1001,customers!$C$2:$C$1001,,0))</f>
        <v>rscholarc@nyu.edu</v>
      </c>
      <c r="H14" s="2" t="str">
        <f>_xlfn.XLOOKUP(C14,customers!$A$2:$A$1001,customers!$G$2:$G$1001,,0)</f>
        <v>United States</v>
      </c>
      <c r="I14" t="str">
        <f>_xlfn.XLOOKUP(D14,products!$A$2:$A$49,products!$B$2:$B$49,,0)</f>
        <v>Rob</v>
      </c>
      <c r="J14" t="str">
        <f>_xlfn.XLOOKUP(D14,products!$A$2:$A$49,products!$C$2:$C$49,,0)</f>
        <v>M</v>
      </c>
      <c r="K14">
        <f>_xlfn.XLOOKUP(D14,products!$A$2:$A$49,products!$D$2:$D$49,,0)</f>
        <v>1</v>
      </c>
      <c r="L14">
        <f>_xlfn.XLOOKUP(D14,products!$A$2:$A$49,products!$E$2:$E$49,,0)</f>
        <v>9.9499999999999993</v>
      </c>
      <c r="M14">
        <f t="shared" si="0"/>
        <v>49.75</v>
      </c>
      <c r="N14" t="str">
        <f t="shared" si="1"/>
        <v>Robusta</v>
      </c>
    </row>
    <row r="15" spans="1:15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_xlfn.XLOOKUP(C15,customers!$A$2:$A$1001,customers!$B$2:$B$1001,,0)</f>
        <v>Terence Vanyutin</v>
      </c>
      <c r="G15" s="2" t="str">
        <f>IF(_xlfn.XLOOKUP(C15,customers!$A$2:$A$1001,customers!$C$2:$C$1001,,0) = 0," ", _xlfn.XLOOKUP(C15,customers!$A$2:$A$1001,customers!$C$2:$C$1001,,0))</f>
        <v>tvanyutind@wix.com</v>
      </c>
      <c r="H15" s="2" t="str">
        <f>_xlfn.XLOOKUP(C15,customers!$A$2:$A$1001,customers!$G$2:$G$1001,,0)</f>
        <v>United States</v>
      </c>
      <c r="I15" t="str">
        <f>_xlfn.XLOOKUP(D15,products!$A$2:$A$49,products!$B$2:$B$49,,0)</f>
        <v>Rob</v>
      </c>
      <c r="J15" t="str">
        <f>_xlfn.XLOOKUP(D15,products!$A$2:$A$49,products!$C$2:$C$49,,0)</f>
        <v>D</v>
      </c>
      <c r="K15">
        <f>_xlfn.XLOOKUP(D15,products!$A$2:$A$49,products!$D$2:$D$49,,0)</f>
        <v>2.5</v>
      </c>
      <c r="L15">
        <f>_xlfn.XLOOKUP(D15,products!$A$2:$A$49,products!$E$2:$E$49,,0)</f>
        <v>20.584999999999997</v>
      </c>
      <c r="M15">
        <f t="shared" si="0"/>
        <v>41.169999999999995</v>
      </c>
      <c r="N15" t="str">
        <f t="shared" si="1"/>
        <v>Robusta</v>
      </c>
    </row>
    <row r="16" spans="1:15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_xlfn.XLOOKUP(C16,customers!$A$2:$A$1001,customers!$B$2:$B$1001,,0)</f>
        <v>Patrice Trobe</v>
      </c>
      <c r="G16" s="2" t="str">
        <f>IF(_xlfn.XLOOKUP(C16,customers!$A$2:$A$1001,customers!$C$2:$C$1001,,0) = 0," ", _xlfn.XLOOKUP(C16,customers!$A$2:$A$1001,customers!$C$2:$C$1001,,0))</f>
        <v>ptrobee@wunderground.com</v>
      </c>
      <c r="H16" s="2" t="str">
        <f>_xlfn.XLOOKUP(C16,customers!$A$2:$A$1001,customers!$G$2:$G$1001,,0)</f>
        <v>United States</v>
      </c>
      <c r="I16" t="str">
        <f>_xlfn.XLOOKUP(D16,products!$A$2:$A$49,products!$B$2:$B$49,,0)</f>
        <v>Lib</v>
      </c>
      <c r="J16" t="str">
        <f>_xlfn.XLOOKUP(D16,products!$A$2:$A$49,products!$C$2:$C$49,,0)</f>
        <v>D</v>
      </c>
      <c r="K16">
        <f>_xlfn.XLOOKUP(D16,products!$A$2:$A$49,products!$D$2:$D$49,,0)</f>
        <v>0.2</v>
      </c>
      <c r="L16">
        <f>_xlfn.XLOOKUP(D16,products!$A$2:$A$49,products!$E$2:$E$49,,0)</f>
        <v>3.8849999999999998</v>
      </c>
      <c r="M16">
        <f t="shared" si="0"/>
        <v>11.654999999999999</v>
      </c>
      <c r="N16" t="str">
        <f t="shared" si="1"/>
        <v>Liberica</v>
      </c>
    </row>
    <row r="17" spans="1:14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_xlfn.XLOOKUP(C17,customers!$A$2:$A$1001,customers!$B$2:$B$1001,,0)</f>
        <v>Llywellyn Oscroft</v>
      </c>
      <c r="G17" s="2" t="str">
        <f>IF(_xlfn.XLOOKUP(C17,customers!$A$2:$A$1001,customers!$C$2:$C$1001,,0) = 0," ", _xlfn.XLOOKUP(C17,customers!$A$2:$A$1001,customers!$C$2:$C$1001,,0))</f>
        <v>loscroftf@ebay.co.uk</v>
      </c>
      <c r="H17" s="2" t="str">
        <f>_xlfn.XLOOKUP(C17,customers!$A$2:$A$1001,customers!$G$2:$G$1001,,0)</f>
        <v>United States</v>
      </c>
      <c r="I17" t="str">
        <f>_xlfn.XLOOKUP(D17,products!$A$2:$A$49,products!$B$2:$B$49,,0)</f>
        <v>Rob</v>
      </c>
      <c r="J17" t="str">
        <f>_xlfn.XLOOKUP(D17,products!$A$2:$A$49,products!$C$2:$C$49,,0)</f>
        <v>M</v>
      </c>
      <c r="K17">
        <f>_xlfn.XLOOKUP(D17,products!$A$2:$A$49,products!$D$2:$D$49,,0)</f>
        <v>2.5</v>
      </c>
      <c r="L17">
        <f>_xlfn.XLOOKUP(D17,products!$A$2:$A$49,products!$E$2:$E$49,,0)</f>
        <v>22.884999999999998</v>
      </c>
      <c r="M17">
        <f t="shared" si="0"/>
        <v>114.42499999999998</v>
      </c>
      <c r="N17" t="str">
        <f t="shared" si="1"/>
        <v>Robusta</v>
      </c>
    </row>
    <row r="18" spans="1:14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_xlfn.XLOOKUP(C18,customers!$A$2:$A$1001,customers!$B$2:$B$1001,,0)</f>
        <v>Minni Alabaster</v>
      </c>
      <c r="G18" s="2" t="str">
        <f>IF(_xlfn.XLOOKUP(C18,customers!$A$2:$A$1001,customers!$C$2:$C$1001,,0) = 0," ", _xlfn.XLOOKUP(C18,customers!$A$2:$A$1001,customers!$C$2:$C$1001,,0))</f>
        <v>malabasterg@hexun.com</v>
      </c>
      <c r="H18" s="2" t="str">
        <f>_xlfn.XLOOKUP(C18,customers!$A$2:$A$1001,customers!$G$2:$G$1001,,0)</f>
        <v>United States</v>
      </c>
      <c r="I18" t="str">
        <f>_xlfn.XLOOKUP(D18,products!$A$2:$A$49,products!$B$2:$B$49,,0)</f>
        <v>Ara</v>
      </c>
      <c r="J18" t="str">
        <f>_xlfn.XLOOKUP(D18,products!$A$2:$A$49,products!$C$2:$C$49,,0)</f>
        <v>M</v>
      </c>
      <c r="K18">
        <f>_xlfn.XLOOKUP(D18,products!$A$2:$A$49,products!$D$2:$D$49,,0)</f>
        <v>0.2</v>
      </c>
      <c r="L18">
        <f>_xlfn.XLOOKUP(D18,products!$A$2:$A$49,products!$E$2:$E$49,,0)</f>
        <v>3.375</v>
      </c>
      <c r="M18">
        <f t="shared" si="0"/>
        <v>20.25</v>
      </c>
      <c r="N18" t="str">
        <f t="shared" si="1"/>
        <v>Arabica</v>
      </c>
    </row>
    <row r="19" spans="1:14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_xlfn.XLOOKUP(C19,customers!$A$2:$A$1001,customers!$B$2:$B$1001,,0)</f>
        <v>Rhianon Broxup</v>
      </c>
      <c r="G19" s="2" t="str">
        <f>IF(_xlfn.XLOOKUP(C19,customers!$A$2:$A$1001,customers!$C$2:$C$1001,,0) = 0," ", _xlfn.XLOOKUP(C19,customers!$A$2:$A$1001,customers!$C$2:$C$1001,,0))</f>
        <v>rbroxuph@jimdo.com</v>
      </c>
      <c r="H19" s="2" t="str">
        <f>_xlfn.XLOOKUP(C19,customers!$A$2:$A$1001,customers!$G$2:$G$1001,,0)</f>
        <v>United States</v>
      </c>
      <c r="I19" t="str">
        <f>_xlfn.XLOOKUP(D19,products!$A$2:$A$49,products!$B$2:$B$49,,0)</f>
        <v>Ara</v>
      </c>
      <c r="J19" t="str">
        <f>_xlfn.XLOOKUP(D19,products!$A$2:$A$49,products!$C$2:$C$49,,0)</f>
        <v>L</v>
      </c>
      <c r="K19">
        <f>_xlfn.XLOOKUP(D19,products!$A$2:$A$49,products!$D$2:$D$49,,0)</f>
        <v>1</v>
      </c>
      <c r="L19">
        <f>_xlfn.XLOOKUP(D19,products!$A$2:$A$49,products!$E$2:$E$49,,0)</f>
        <v>12.95</v>
      </c>
      <c r="M19">
        <f t="shared" si="0"/>
        <v>77.699999999999989</v>
      </c>
      <c r="N19" t="str">
        <f t="shared" si="1"/>
        <v>Arabica</v>
      </c>
    </row>
    <row r="20" spans="1:14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_xlfn.XLOOKUP(C20,customers!$A$2:$A$1001,customers!$B$2:$B$1001,,0)</f>
        <v>Pall Redford</v>
      </c>
      <c r="G20" s="2" t="str">
        <f>IF(_xlfn.XLOOKUP(C20,customers!$A$2:$A$1001,customers!$C$2:$C$1001,,0) = 0," ", _xlfn.XLOOKUP(C20,customers!$A$2:$A$1001,customers!$C$2:$C$1001,,0))</f>
        <v>predfordi@ow.ly</v>
      </c>
      <c r="H20" s="2" t="str">
        <f>_xlfn.XLOOKUP(C20,customers!$A$2:$A$1001,customers!$G$2:$G$1001,,0)</f>
        <v>Ireland</v>
      </c>
      <c r="I20" t="str">
        <f>_xlfn.XLOOKUP(D20,products!$A$2:$A$49,products!$B$2:$B$49,,0)</f>
        <v>Rob</v>
      </c>
      <c r="J20" t="str">
        <f>_xlfn.XLOOKUP(D20,products!$A$2:$A$49,products!$C$2:$C$49,,0)</f>
        <v>D</v>
      </c>
      <c r="K20">
        <f>_xlfn.XLOOKUP(D20,products!$A$2:$A$49,products!$D$2:$D$49,,0)</f>
        <v>2.5</v>
      </c>
      <c r="L20">
        <f>_xlfn.XLOOKUP(D20,products!$A$2:$A$49,products!$E$2:$E$49,,0)</f>
        <v>20.584999999999997</v>
      </c>
      <c r="M20">
        <f t="shared" si="0"/>
        <v>82.339999999999989</v>
      </c>
      <c r="N20" t="str">
        <f t="shared" si="1"/>
        <v>Robusta</v>
      </c>
    </row>
    <row r="21" spans="1:14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_xlfn.XLOOKUP(C21,customers!$A$2:$A$1001,customers!$B$2:$B$1001,,0)</f>
        <v>Aurea Corradino</v>
      </c>
      <c r="G21" s="2" t="str">
        <f>IF(_xlfn.XLOOKUP(C21,customers!$A$2:$A$1001,customers!$C$2:$C$1001,,0) = 0," ", _xlfn.XLOOKUP(C21,customers!$A$2:$A$1001,customers!$C$2:$C$1001,,0))</f>
        <v>acorradinoj@harvard.edu</v>
      </c>
      <c r="H21" s="2" t="str">
        <f>_xlfn.XLOOKUP(C21,customers!$A$2:$A$1001,customers!$G$2:$G$1001,,0)</f>
        <v>United States</v>
      </c>
      <c r="I21" t="str">
        <f>_xlfn.XLOOKUP(D21,products!$A$2:$A$49,products!$B$2:$B$49,,0)</f>
        <v>Ara</v>
      </c>
      <c r="J21" t="str">
        <f>_xlfn.XLOOKUP(D21,products!$A$2:$A$49,products!$C$2:$C$49,,0)</f>
        <v>M</v>
      </c>
      <c r="K21">
        <f>_xlfn.XLOOKUP(D21,products!$A$2:$A$49,products!$D$2:$D$49,,0)</f>
        <v>0.2</v>
      </c>
      <c r="L21">
        <f>_xlfn.XLOOKUP(D21,products!$A$2:$A$49,products!$E$2:$E$49,,0)</f>
        <v>3.375</v>
      </c>
      <c r="M21">
        <f t="shared" si="0"/>
        <v>16.875</v>
      </c>
      <c r="N21" t="str">
        <f t="shared" si="1"/>
        <v>Arabica</v>
      </c>
    </row>
    <row r="22" spans="1:14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_xlfn.XLOOKUP(C22,customers!$A$2:$A$1001,customers!$B$2:$B$1001,,0)</f>
        <v>Aurea Corradino</v>
      </c>
      <c r="G22" s="2" t="str">
        <f>IF(_xlfn.XLOOKUP(C22,customers!$A$2:$A$1001,customers!$C$2:$C$1001,,0) = 0," ", _xlfn.XLOOKUP(C22,customers!$A$2:$A$1001,customers!$C$2:$C$1001,,0))</f>
        <v>acorradinoj@harvard.edu</v>
      </c>
      <c r="H22" s="2" t="str">
        <f>_xlfn.XLOOKUP(C22,customers!$A$2:$A$1001,customers!$G$2:$G$1001,,0)</f>
        <v>United States</v>
      </c>
      <c r="I22" t="str">
        <f>_xlfn.XLOOKUP(D22,products!$A$2:$A$49,products!$B$2:$B$49,,0)</f>
        <v>Exc</v>
      </c>
      <c r="J22" t="str">
        <f>_xlfn.XLOOKUP(D22,products!$A$2:$A$49,products!$C$2:$C$49,,0)</f>
        <v>D</v>
      </c>
      <c r="K22">
        <f>_xlfn.XLOOKUP(D22,products!$A$2:$A$49,products!$D$2:$D$49,,0)</f>
        <v>0.2</v>
      </c>
      <c r="L22">
        <f>_xlfn.XLOOKUP(D22,products!$A$2:$A$49,products!$E$2:$E$49,,0)</f>
        <v>3.645</v>
      </c>
      <c r="M22">
        <f t="shared" si="0"/>
        <v>14.58</v>
      </c>
      <c r="N22" t="str">
        <f t="shared" si="1"/>
        <v>Excelsa</v>
      </c>
    </row>
    <row r="23" spans="1:14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_xlfn.XLOOKUP(C23,customers!$A$2:$A$1001,customers!$B$2:$B$1001,,0)</f>
        <v>Avrit Davidowsky</v>
      </c>
      <c r="G23" s="2" t="str">
        <f>IF(_xlfn.XLOOKUP(C23,customers!$A$2:$A$1001,customers!$C$2:$C$1001,,0) = 0," ", _xlfn.XLOOKUP(C23,customers!$A$2:$A$1001,customers!$C$2:$C$1001,,0))</f>
        <v>adavidowskyl@netvibes.com</v>
      </c>
      <c r="H23" s="2" t="str">
        <f>_xlfn.XLOOKUP(C23,customers!$A$2:$A$1001,customers!$G$2:$G$1001,,0)</f>
        <v>United States</v>
      </c>
      <c r="I23" t="str">
        <f>_xlfn.XLOOKUP(D23,products!$A$2:$A$49,products!$B$2:$B$49,,0)</f>
        <v>Ara</v>
      </c>
      <c r="J23" t="str">
        <f>_xlfn.XLOOKUP(D23,products!$A$2:$A$49,products!$C$2:$C$49,,0)</f>
        <v>D</v>
      </c>
      <c r="K23">
        <f>_xlfn.XLOOKUP(D23,products!$A$2:$A$49,products!$D$2:$D$49,,0)</f>
        <v>0.2</v>
      </c>
      <c r="L23">
        <f>_xlfn.XLOOKUP(D23,products!$A$2:$A$49,products!$E$2:$E$49,,0)</f>
        <v>2.9849999999999999</v>
      </c>
      <c r="M23">
        <f t="shared" si="0"/>
        <v>17.91</v>
      </c>
      <c r="N23" t="str">
        <f t="shared" si="1"/>
        <v>Arabica</v>
      </c>
    </row>
    <row r="24" spans="1:14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_xlfn.XLOOKUP(C24,customers!$A$2:$A$1001,customers!$B$2:$B$1001,,0)</f>
        <v>Annabel Antuk</v>
      </c>
      <c r="G24" s="2" t="str">
        <f>IF(_xlfn.XLOOKUP(C24,customers!$A$2:$A$1001,customers!$C$2:$C$1001,,0) = 0," ", _xlfn.XLOOKUP(C24,customers!$A$2:$A$1001,customers!$C$2:$C$1001,,0))</f>
        <v>aantukm@kickstarter.com</v>
      </c>
      <c r="H24" s="2" t="str">
        <f>_xlfn.XLOOKUP(C24,customers!$A$2:$A$1001,customers!$G$2:$G$1001,,0)</f>
        <v>United States</v>
      </c>
      <c r="I24" t="str">
        <f>_xlfn.XLOOKUP(D24,products!$A$2:$A$49,products!$B$2:$B$49,,0)</f>
        <v>Rob</v>
      </c>
      <c r="J24" t="str">
        <f>_xlfn.XLOOKUP(D24,products!$A$2:$A$49,products!$C$2:$C$49,,0)</f>
        <v>M</v>
      </c>
      <c r="K24">
        <f>_xlfn.XLOOKUP(D24,products!$A$2:$A$49,products!$D$2:$D$49,,0)</f>
        <v>2.5</v>
      </c>
      <c r="L24">
        <f>_xlfn.XLOOKUP(D24,products!$A$2:$A$49,products!$E$2:$E$49,,0)</f>
        <v>22.884999999999998</v>
      </c>
      <c r="M24">
        <f t="shared" si="0"/>
        <v>91.539999999999992</v>
      </c>
      <c r="N24" t="str">
        <f t="shared" si="1"/>
        <v>Robusta</v>
      </c>
    </row>
    <row r="25" spans="1:14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_xlfn.XLOOKUP(C25,customers!$A$2:$A$1001,customers!$B$2:$B$1001,,0)</f>
        <v>Iorgo Kleinert</v>
      </c>
      <c r="G25" s="2" t="str">
        <f>IF(_xlfn.XLOOKUP(C25,customers!$A$2:$A$1001,customers!$C$2:$C$1001,,0) = 0," ", _xlfn.XLOOKUP(C25,customers!$A$2:$A$1001,customers!$C$2:$C$1001,,0))</f>
        <v>ikleinertn@timesonline.co.uk</v>
      </c>
      <c r="H25" s="2" t="str">
        <f>_xlfn.XLOOKUP(C25,customers!$A$2:$A$1001,customers!$G$2:$G$1001,,0)</f>
        <v>United States</v>
      </c>
      <c r="I25" t="str">
        <f>_xlfn.XLOOKUP(D25,products!$A$2:$A$49,products!$B$2:$B$49,,0)</f>
        <v>Ara</v>
      </c>
      <c r="J25" t="str">
        <f>_xlfn.XLOOKUP(D25,products!$A$2:$A$49,products!$C$2:$C$49,,0)</f>
        <v>D</v>
      </c>
      <c r="K25">
        <f>_xlfn.XLOOKUP(D25,products!$A$2:$A$49,products!$D$2:$D$49,,0)</f>
        <v>0.2</v>
      </c>
      <c r="L25">
        <f>_xlfn.XLOOKUP(D25,products!$A$2:$A$49,products!$E$2:$E$49,,0)</f>
        <v>2.9849999999999999</v>
      </c>
      <c r="M25">
        <f t="shared" si="0"/>
        <v>11.94</v>
      </c>
      <c r="N25" t="str">
        <f t="shared" si="1"/>
        <v>Arabica</v>
      </c>
    </row>
    <row r="26" spans="1:14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_xlfn.XLOOKUP(C26,customers!$A$2:$A$1001,customers!$B$2:$B$1001,,0)</f>
        <v>Chrisy Blofeld</v>
      </c>
      <c r="G26" s="2" t="str">
        <f>IF(_xlfn.XLOOKUP(C26,customers!$A$2:$A$1001,customers!$C$2:$C$1001,,0) = 0," ", _xlfn.XLOOKUP(C26,customers!$A$2:$A$1001,customers!$C$2:$C$1001,,0))</f>
        <v>cblofeldo@amazon.co.uk</v>
      </c>
      <c r="H26" s="2" t="str">
        <f>_xlfn.XLOOKUP(C26,customers!$A$2:$A$1001,customers!$G$2:$G$1001,,0)</f>
        <v>United States</v>
      </c>
      <c r="I26" t="str">
        <f>_xlfn.XLOOKUP(D26,products!$A$2:$A$49,products!$B$2:$B$49,,0)</f>
        <v>Ara</v>
      </c>
      <c r="J26" t="str">
        <f>_xlfn.XLOOKUP(D26,products!$A$2:$A$49,products!$C$2:$C$49,,0)</f>
        <v>M</v>
      </c>
      <c r="K26">
        <f>_xlfn.XLOOKUP(D26,products!$A$2:$A$49,products!$D$2:$D$49,,0)</f>
        <v>1</v>
      </c>
      <c r="L26">
        <f>_xlfn.XLOOKUP(D26,products!$A$2:$A$49,products!$E$2:$E$49,,0)</f>
        <v>11.25</v>
      </c>
      <c r="M26">
        <f t="shared" si="0"/>
        <v>11.25</v>
      </c>
      <c r="N26" t="str">
        <f t="shared" si="1"/>
        <v>Arabica</v>
      </c>
    </row>
    <row r="27" spans="1:14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_xlfn.XLOOKUP(C27,customers!$A$2:$A$1001,customers!$B$2:$B$1001,,0)</f>
        <v>Culley Farris</v>
      </c>
      <c r="G27" s="2" t="str">
        <f>IF(_xlfn.XLOOKUP(C27,customers!$A$2:$A$1001,customers!$C$2:$C$1001,,0) = 0," ", _xlfn.XLOOKUP(C27,customers!$A$2:$A$1001,customers!$C$2:$C$1001,,0))</f>
        <v xml:space="preserve"> </v>
      </c>
      <c r="H27" s="2" t="str">
        <f>_xlfn.XLOOKUP(C27,customers!$A$2:$A$1001,customers!$G$2:$G$1001,,0)</f>
        <v>United States</v>
      </c>
      <c r="I27" t="str">
        <f>_xlfn.XLOOKUP(D27,products!$A$2:$A$49,products!$B$2:$B$49,,0)</f>
        <v>Exc</v>
      </c>
      <c r="J27" t="str">
        <f>_xlfn.XLOOKUP(D27,products!$A$2:$A$49,products!$C$2:$C$49,,0)</f>
        <v>M</v>
      </c>
      <c r="K27">
        <f>_xlfn.XLOOKUP(D27,products!$A$2:$A$49,products!$D$2:$D$49,,0)</f>
        <v>0.2</v>
      </c>
      <c r="L27">
        <f>_xlfn.XLOOKUP(D27,products!$A$2:$A$49,products!$E$2:$E$49,,0)</f>
        <v>4.125</v>
      </c>
      <c r="M27">
        <f t="shared" si="0"/>
        <v>12.375</v>
      </c>
      <c r="N27" t="str">
        <f t="shared" si="1"/>
        <v>Excelsa</v>
      </c>
    </row>
    <row r="28" spans="1:14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_xlfn.XLOOKUP(C28,customers!$A$2:$A$1001,customers!$B$2:$B$1001,,0)</f>
        <v>Selene Shales</v>
      </c>
      <c r="G28" s="2" t="str">
        <f>IF(_xlfn.XLOOKUP(C28,customers!$A$2:$A$1001,customers!$C$2:$C$1001,,0) = 0," ", _xlfn.XLOOKUP(C28,customers!$A$2:$A$1001,customers!$C$2:$C$1001,,0))</f>
        <v>sshalesq@umich.edu</v>
      </c>
      <c r="H28" s="2" t="str">
        <f>_xlfn.XLOOKUP(C28,customers!$A$2:$A$1001,customers!$G$2:$G$1001,,0)</f>
        <v>United States</v>
      </c>
      <c r="I28" t="str">
        <f>_xlfn.XLOOKUP(D28,products!$A$2:$A$49,products!$B$2:$B$49,,0)</f>
        <v>Ara</v>
      </c>
      <c r="J28" t="str">
        <f>_xlfn.XLOOKUP(D28,products!$A$2:$A$49,products!$C$2:$C$49,,0)</f>
        <v>M</v>
      </c>
      <c r="K28">
        <f>_xlfn.XLOOKUP(D28,products!$A$2:$A$49,products!$D$2:$D$49,,0)</f>
        <v>0.5</v>
      </c>
      <c r="L28">
        <f>_xlfn.XLOOKUP(D28,products!$A$2:$A$49,products!$E$2:$E$49,,0)</f>
        <v>6.75</v>
      </c>
      <c r="M28">
        <f t="shared" si="0"/>
        <v>27</v>
      </c>
      <c r="N28" t="str">
        <f t="shared" si="1"/>
        <v>Arabica</v>
      </c>
    </row>
    <row r="29" spans="1:14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_xlfn.XLOOKUP(C29,customers!$A$2:$A$1001,customers!$B$2:$B$1001,,0)</f>
        <v>Vivie Danneil</v>
      </c>
      <c r="G29" s="2" t="str">
        <f>IF(_xlfn.XLOOKUP(C29,customers!$A$2:$A$1001,customers!$C$2:$C$1001,,0) = 0," ", _xlfn.XLOOKUP(C29,customers!$A$2:$A$1001,customers!$C$2:$C$1001,,0))</f>
        <v>vdanneilr@mtv.com</v>
      </c>
      <c r="H29" s="2" t="str">
        <f>_xlfn.XLOOKUP(C29,customers!$A$2:$A$1001,customers!$G$2:$G$1001,,0)</f>
        <v>Ireland</v>
      </c>
      <c r="I29" t="str">
        <f>_xlfn.XLOOKUP(D29,products!$A$2:$A$49,products!$B$2:$B$49,,0)</f>
        <v>Ara</v>
      </c>
      <c r="J29" t="str">
        <f>_xlfn.XLOOKUP(D29,products!$A$2:$A$49,products!$C$2:$C$49,,0)</f>
        <v>M</v>
      </c>
      <c r="K29">
        <f>_xlfn.XLOOKUP(D29,products!$A$2:$A$49,products!$D$2:$D$49,,0)</f>
        <v>0.2</v>
      </c>
      <c r="L29">
        <f>_xlfn.XLOOKUP(D29,products!$A$2:$A$49,products!$E$2:$E$49,,0)</f>
        <v>3.375</v>
      </c>
      <c r="M29">
        <f t="shared" si="0"/>
        <v>16.875</v>
      </c>
      <c r="N29" t="str">
        <f t="shared" si="1"/>
        <v>Arabica</v>
      </c>
    </row>
    <row r="30" spans="1:14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_xlfn.XLOOKUP(C30,customers!$A$2:$A$1001,customers!$B$2:$B$1001,,0)</f>
        <v>Theresita Newbury</v>
      </c>
      <c r="G30" s="2" t="str">
        <f>IF(_xlfn.XLOOKUP(C30,customers!$A$2:$A$1001,customers!$C$2:$C$1001,,0) = 0," ", _xlfn.XLOOKUP(C30,customers!$A$2:$A$1001,customers!$C$2:$C$1001,,0))</f>
        <v>tnewburys@usda.gov</v>
      </c>
      <c r="H30" s="2" t="str">
        <f>_xlfn.XLOOKUP(C30,customers!$A$2:$A$1001,customers!$G$2:$G$1001,,0)</f>
        <v>Ireland</v>
      </c>
      <c r="I30" t="str">
        <f>_xlfn.XLOOKUP(D30,products!$A$2:$A$49,products!$B$2:$B$49,,0)</f>
        <v>Ara</v>
      </c>
      <c r="J30" t="str">
        <f>_xlfn.XLOOKUP(D30,products!$A$2:$A$49,products!$C$2:$C$49,,0)</f>
        <v>D</v>
      </c>
      <c r="K30">
        <f>_xlfn.XLOOKUP(D30,products!$A$2:$A$49,products!$D$2:$D$49,,0)</f>
        <v>0.5</v>
      </c>
      <c r="L30">
        <f>_xlfn.XLOOKUP(D30,products!$A$2:$A$49,products!$E$2:$E$49,,0)</f>
        <v>5.97</v>
      </c>
      <c r="M30">
        <f t="shared" si="0"/>
        <v>17.91</v>
      </c>
      <c r="N30" t="str">
        <f t="shared" si="1"/>
        <v>Arabica</v>
      </c>
    </row>
    <row r="31" spans="1:14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_xlfn.XLOOKUP(C31,customers!$A$2:$A$1001,customers!$B$2:$B$1001,,0)</f>
        <v>Mozelle Calcutt</v>
      </c>
      <c r="G31" s="2" t="str">
        <f>IF(_xlfn.XLOOKUP(C31,customers!$A$2:$A$1001,customers!$C$2:$C$1001,,0) = 0," ", _xlfn.XLOOKUP(C31,customers!$A$2:$A$1001,customers!$C$2:$C$1001,,0))</f>
        <v>mcalcuttt@baidu.com</v>
      </c>
      <c r="H31" s="2" t="str">
        <f>_xlfn.XLOOKUP(C31,customers!$A$2:$A$1001,customers!$G$2:$G$1001,,0)</f>
        <v>Ireland</v>
      </c>
      <c r="I31" t="str">
        <f>_xlfn.XLOOKUP(D31,products!$A$2:$A$49,products!$B$2:$B$49,,0)</f>
        <v>Ara</v>
      </c>
      <c r="J31" t="str">
        <f>_xlfn.XLOOKUP(D31,products!$A$2:$A$49,products!$C$2:$C$49,,0)</f>
        <v>D</v>
      </c>
      <c r="K31">
        <f>_xlfn.XLOOKUP(D31,products!$A$2:$A$49,products!$D$2:$D$49,,0)</f>
        <v>1</v>
      </c>
      <c r="L31">
        <f>_xlfn.XLOOKUP(D31,products!$A$2:$A$49,products!$E$2:$E$49,,0)</f>
        <v>9.9499999999999993</v>
      </c>
      <c r="M31">
        <f t="shared" si="0"/>
        <v>39.799999999999997</v>
      </c>
      <c r="N31" t="str">
        <f t="shared" si="1"/>
        <v>Arabica</v>
      </c>
    </row>
    <row r="32" spans="1:14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_xlfn.XLOOKUP(C32,customers!$A$2:$A$1001,customers!$B$2:$B$1001,,0)</f>
        <v>Adrian Swaine</v>
      </c>
      <c r="G32" s="2" t="str">
        <f>IF(_xlfn.XLOOKUP(C32,customers!$A$2:$A$1001,customers!$C$2:$C$1001,,0) = 0," ", _xlfn.XLOOKUP(C32,customers!$A$2:$A$1001,customers!$C$2:$C$1001,,0))</f>
        <v xml:space="preserve"> </v>
      </c>
      <c r="H32" s="2" t="str">
        <f>_xlfn.XLOOKUP(C32,customers!$A$2:$A$1001,customers!$G$2:$G$1001,,0)</f>
        <v>United States</v>
      </c>
      <c r="I32" t="str">
        <f>_xlfn.XLOOKUP(D32,products!$A$2:$A$49,products!$B$2:$B$49,,0)</f>
        <v>Lib</v>
      </c>
      <c r="J32" t="str">
        <f>_xlfn.XLOOKUP(D32,products!$A$2:$A$49,products!$C$2:$C$49,,0)</f>
        <v>M</v>
      </c>
      <c r="K32">
        <f>_xlfn.XLOOKUP(D32,products!$A$2:$A$49,products!$D$2:$D$49,,0)</f>
        <v>0.2</v>
      </c>
      <c r="L32">
        <f>_xlfn.XLOOKUP(D32,products!$A$2:$A$49,products!$E$2:$E$49,,0)</f>
        <v>4.3650000000000002</v>
      </c>
      <c r="M32">
        <f t="shared" si="0"/>
        <v>21.825000000000003</v>
      </c>
      <c r="N32" t="str">
        <f t="shared" si="1"/>
        <v>Liberica</v>
      </c>
    </row>
    <row r="33" spans="1:14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_xlfn.XLOOKUP(C33,customers!$A$2:$A$1001,customers!$B$2:$B$1001,,0)</f>
        <v>Adrian Swaine</v>
      </c>
      <c r="G33" s="2" t="str">
        <f>IF(_xlfn.XLOOKUP(C33,customers!$A$2:$A$1001,customers!$C$2:$C$1001,,0) = 0," ", _xlfn.XLOOKUP(C33,customers!$A$2:$A$1001,customers!$C$2:$C$1001,,0))</f>
        <v xml:space="preserve"> </v>
      </c>
      <c r="H33" s="2" t="str">
        <f>_xlfn.XLOOKUP(C33,customers!$A$2:$A$1001,customers!$G$2:$G$1001,,0)</f>
        <v>United States</v>
      </c>
      <c r="I33" t="str">
        <f>_xlfn.XLOOKUP(D33,products!$A$2:$A$49,products!$B$2:$B$49,,0)</f>
        <v>Ara</v>
      </c>
      <c r="J33" t="str">
        <f>_xlfn.XLOOKUP(D33,products!$A$2:$A$49,products!$C$2:$C$49,,0)</f>
        <v>D</v>
      </c>
      <c r="K33">
        <f>_xlfn.XLOOKUP(D33,products!$A$2:$A$49,products!$D$2:$D$49,,0)</f>
        <v>0.5</v>
      </c>
      <c r="L33">
        <f>_xlfn.XLOOKUP(D33,products!$A$2:$A$49,products!$E$2:$E$49,,0)</f>
        <v>5.97</v>
      </c>
      <c r="M33">
        <f t="shared" si="0"/>
        <v>35.82</v>
      </c>
      <c r="N33" t="str">
        <f t="shared" si="1"/>
        <v>Arabica</v>
      </c>
    </row>
    <row r="34" spans="1:14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_xlfn.XLOOKUP(C34,customers!$A$2:$A$1001,customers!$B$2:$B$1001,,0)</f>
        <v>Adrian Swaine</v>
      </c>
      <c r="G34" s="2" t="str">
        <f>IF(_xlfn.XLOOKUP(C34,customers!$A$2:$A$1001,customers!$C$2:$C$1001,,0) = 0," ", _xlfn.XLOOKUP(C34,customers!$A$2:$A$1001,customers!$C$2:$C$1001,,0))</f>
        <v xml:space="preserve"> </v>
      </c>
      <c r="H34" s="2" t="str">
        <f>_xlfn.XLOOKUP(C34,customers!$A$2:$A$1001,customers!$G$2:$G$1001,,0)</f>
        <v>United States</v>
      </c>
      <c r="I34" t="str">
        <f>_xlfn.XLOOKUP(D34,products!$A$2:$A$49,products!$B$2:$B$49,,0)</f>
        <v>Lib</v>
      </c>
      <c r="J34" t="str">
        <f>_xlfn.XLOOKUP(D34,products!$A$2:$A$49,products!$C$2:$C$49,,0)</f>
        <v>M</v>
      </c>
      <c r="K34">
        <f>_xlfn.XLOOKUP(D34,products!$A$2:$A$49,products!$D$2:$D$49,,0)</f>
        <v>0.5</v>
      </c>
      <c r="L34">
        <f>_xlfn.XLOOKUP(D34,products!$A$2:$A$49,products!$E$2:$E$49,,0)</f>
        <v>8.73</v>
      </c>
      <c r="M34">
        <f t="shared" si="0"/>
        <v>52.38</v>
      </c>
      <c r="N34" t="str">
        <f t="shared" si="1"/>
        <v>Liberica</v>
      </c>
    </row>
    <row r="35" spans="1:14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_xlfn.XLOOKUP(C35,customers!$A$2:$A$1001,customers!$B$2:$B$1001,,0)</f>
        <v>Gallard Gatheral</v>
      </c>
      <c r="G35" s="2" t="str">
        <f>IF(_xlfn.XLOOKUP(C35,customers!$A$2:$A$1001,customers!$C$2:$C$1001,,0) = 0," ", _xlfn.XLOOKUP(C35,customers!$A$2:$A$1001,customers!$C$2:$C$1001,,0))</f>
        <v>ggatheralx@123-reg.co.uk</v>
      </c>
      <c r="H35" s="2" t="str">
        <f>_xlfn.XLOOKUP(C35,customers!$A$2:$A$1001,customers!$G$2:$G$1001,,0)</f>
        <v>United States</v>
      </c>
      <c r="I35" t="str">
        <f>_xlfn.XLOOKUP(D35,products!$A$2:$A$49,products!$B$2:$B$49,,0)</f>
        <v>Lib</v>
      </c>
      <c r="J35" t="str">
        <f>_xlfn.XLOOKUP(D35,products!$A$2:$A$49,products!$C$2:$C$49,,0)</f>
        <v>L</v>
      </c>
      <c r="K35">
        <f>_xlfn.XLOOKUP(D35,products!$A$2:$A$49,products!$D$2:$D$49,,0)</f>
        <v>0.2</v>
      </c>
      <c r="L35">
        <f>_xlfn.XLOOKUP(D35,products!$A$2:$A$49,products!$E$2:$E$49,,0)</f>
        <v>4.7549999999999999</v>
      </c>
      <c r="M35">
        <f t="shared" si="0"/>
        <v>23.774999999999999</v>
      </c>
      <c r="N35" t="str">
        <f t="shared" si="1"/>
        <v>Liberica</v>
      </c>
    </row>
    <row r="36" spans="1:14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_xlfn.XLOOKUP(C36,customers!$A$2:$A$1001,customers!$B$2:$B$1001,,0)</f>
        <v>Una Welberry</v>
      </c>
      <c r="G36" s="2" t="str">
        <f>IF(_xlfn.XLOOKUP(C36,customers!$A$2:$A$1001,customers!$C$2:$C$1001,,0) = 0," ", _xlfn.XLOOKUP(C36,customers!$A$2:$A$1001,customers!$C$2:$C$1001,,0))</f>
        <v>uwelberryy@ebay.co.uk</v>
      </c>
      <c r="H36" s="2" t="str">
        <f>_xlfn.XLOOKUP(C36,customers!$A$2:$A$1001,customers!$G$2:$G$1001,,0)</f>
        <v>United Kingdom</v>
      </c>
      <c r="I36" t="str">
        <f>_xlfn.XLOOKUP(D36,products!$A$2:$A$49,products!$B$2:$B$49,,0)</f>
        <v>Lib</v>
      </c>
      <c r="J36" t="str">
        <f>_xlfn.XLOOKUP(D36,products!$A$2:$A$49,products!$C$2:$C$49,,0)</f>
        <v>L</v>
      </c>
      <c r="K36">
        <f>_xlfn.XLOOKUP(D36,products!$A$2:$A$49,products!$D$2:$D$49,,0)</f>
        <v>0.5</v>
      </c>
      <c r="L36">
        <f>_xlfn.XLOOKUP(D36,products!$A$2:$A$49,products!$E$2:$E$49,,0)</f>
        <v>9.51</v>
      </c>
      <c r="M36">
        <f t="shared" si="0"/>
        <v>57.06</v>
      </c>
      <c r="N36" t="str">
        <f t="shared" si="1"/>
        <v>Liberica</v>
      </c>
    </row>
    <row r="37" spans="1:14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_xlfn.XLOOKUP(C37,customers!$A$2:$A$1001,customers!$B$2:$B$1001,,0)</f>
        <v>Faber Eilhart</v>
      </c>
      <c r="G37" s="2" t="str">
        <f>IF(_xlfn.XLOOKUP(C37,customers!$A$2:$A$1001,customers!$C$2:$C$1001,,0) = 0," ", _xlfn.XLOOKUP(C37,customers!$A$2:$A$1001,customers!$C$2:$C$1001,,0))</f>
        <v>feilhartz@who.int</v>
      </c>
      <c r="H37" s="2" t="str">
        <f>_xlfn.XLOOKUP(C37,customers!$A$2:$A$1001,customers!$G$2:$G$1001,,0)</f>
        <v>United States</v>
      </c>
      <c r="I37" t="str">
        <f>_xlfn.XLOOKUP(D37,products!$A$2:$A$49,products!$B$2:$B$49,,0)</f>
        <v>Ara</v>
      </c>
      <c r="J37" t="str">
        <f>_xlfn.XLOOKUP(D37,products!$A$2:$A$49,products!$C$2:$C$49,,0)</f>
        <v>D</v>
      </c>
      <c r="K37">
        <f>_xlfn.XLOOKUP(D37,products!$A$2:$A$49,products!$D$2:$D$49,,0)</f>
        <v>0.5</v>
      </c>
      <c r="L37">
        <f>_xlfn.XLOOKUP(D37,products!$A$2:$A$49,products!$E$2:$E$49,,0)</f>
        <v>5.97</v>
      </c>
      <c r="M37">
        <f t="shared" si="0"/>
        <v>35.82</v>
      </c>
      <c r="N37" t="str">
        <f t="shared" si="1"/>
        <v>Arabica</v>
      </c>
    </row>
    <row r="38" spans="1:14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_xlfn.XLOOKUP(C38,customers!$A$2:$A$1001,customers!$B$2:$B$1001,,0)</f>
        <v>Zorina Ponting</v>
      </c>
      <c r="G38" s="2" t="str">
        <f>IF(_xlfn.XLOOKUP(C38,customers!$A$2:$A$1001,customers!$C$2:$C$1001,,0) = 0," ", _xlfn.XLOOKUP(C38,customers!$A$2:$A$1001,customers!$C$2:$C$1001,,0))</f>
        <v>zponting10@altervista.org</v>
      </c>
      <c r="H38" s="2" t="str">
        <f>_xlfn.XLOOKUP(C38,customers!$A$2:$A$1001,customers!$G$2:$G$1001,,0)</f>
        <v>United States</v>
      </c>
      <c r="I38" t="str">
        <f>_xlfn.XLOOKUP(D38,products!$A$2:$A$49,products!$B$2:$B$49,,0)</f>
        <v>Lib</v>
      </c>
      <c r="J38" t="str">
        <f>_xlfn.XLOOKUP(D38,products!$A$2:$A$49,products!$C$2:$C$49,,0)</f>
        <v>M</v>
      </c>
      <c r="K38">
        <f>_xlfn.XLOOKUP(D38,products!$A$2:$A$49,products!$D$2:$D$49,,0)</f>
        <v>0.2</v>
      </c>
      <c r="L38">
        <f>_xlfn.XLOOKUP(D38,products!$A$2:$A$49,products!$E$2:$E$49,,0)</f>
        <v>4.3650000000000002</v>
      </c>
      <c r="M38">
        <f t="shared" si="0"/>
        <v>8.73</v>
      </c>
      <c r="N38" t="str">
        <f t="shared" si="1"/>
        <v>Liberica</v>
      </c>
    </row>
    <row r="39" spans="1:14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_xlfn.XLOOKUP(C39,customers!$A$2:$A$1001,customers!$B$2:$B$1001,,0)</f>
        <v>Silvio Strase</v>
      </c>
      <c r="G39" s="2" t="str">
        <f>IF(_xlfn.XLOOKUP(C39,customers!$A$2:$A$1001,customers!$C$2:$C$1001,,0) = 0," ", _xlfn.XLOOKUP(C39,customers!$A$2:$A$1001,customers!$C$2:$C$1001,,0))</f>
        <v>sstrase11@booking.com</v>
      </c>
      <c r="H39" s="2" t="str">
        <f>_xlfn.XLOOKUP(C39,customers!$A$2:$A$1001,customers!$G$2:$G$1001,,0)</f>
        <v>United States</v>
      </c>
      <c r="I39" t="str">
        <f>_xlfn.XLOOKUP(D39,products!$A$2:$A$49,products!$B$2:$B$49,,0)</f>
        <v>Lib</v>
      </c>
      <c r="J39" t="str">
        <f>_xlfn.XLOOKUP(D39,products!$A$2:$A$49,products!$C$2:$C$49,,0)</f>
        <v>L</v>
      </c>
      <c r="K39">
        <f>_xlfn.XLOOKUP(D39,products!$A$2:$A$49,products!$D$2:$D$49,,0)</f>
        <v>0.5</v>
      </c>
      <c r="L39">
        <f>_xlfn.XLOOKUP(D39,products!$A$2:$A$49,products!$E$2:$E$49,,0)</f>
        <v>9.51</v>
      </c>
      <c r="M39">
        <f t="shared" si="0"/>
        <v>28.53</v>
      </c>
      <c r="N39" t="str">
        <f t="shared" si="1"/>
        <v>Liberica</v>
      </c>
    </row>
    <row r="40" spans="1:14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_xlfn.XLOOKUP(C40,customers!$A$2:$A$1001,customers!$B$2:$B$1001,,0)</f>
        <v>Dorie de la Tremoille</v>
      </c>
      <c r="G40" s="2" t="str">
        <f>IF(_xlfn.XLOOKUP(C40,customers!$A$2:$A$1001,customers!$C$2:$C$1001,,0) = 0," ", _xlfn.XLOOKUP(C40,customers!$A$2:$A$1001,customers!$C$2:$C$1001,,0))</f>
        <v>dde12@unesco.org</v>
      </c>
      <c r="H40" s="2" t="str">
        <f>_xlfn.XLOOKUP(C40,customers!$A$2:$A$1001,customers!$G$2:$G$1001,,0)</f>
        <v>United States</v>
      </c>
      <c r="I40" t="str">
        <f>_xlfn.XLOOKUP(D40,products!$A$2:$A$49,products!$B$2:$B$49,,0)</f>
        <v>Rob</v>
      </c>
      <c r="J40" t="str">
        <f>_xlfn.XLOOKUP(D40,products!$A$2:$A$49,products!$C$2:$C$49,,0)</f>
        <v>M</v>
      </c>
      <c r="K40">
        <f>_xlfn.XLOOKUP(D40,products!$A$2:$A$49,products!$D$2:$D$49,,0)</f>
        <v>2.5</v>
      </c>
      <c r="L40">
        <f>_xlfn.XLOOKUP(D40,products!$A$2:$A$49,products!$E$2:$E$49,,0)</f>
        <v>22.884999999999998</v>
      </c>
      <c r="M40">
        <f t="shared" si="0"/>
        <v>114.42499999999998</v>
      </c>
      <c r="N40" t="str">
        <f t="shared" si="1"/>
        <v>Robusta</v>
      </c>
    </row>
    <row r="41" spans="1:14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_xlfn.XLOOKUP(C41,customers!$A$2:$A$1001,customers!$B$2:$B$1001,,0)</f>
        <v>Hy Zanetto</v>
      </c>
      <c r="G41" s="2" t="str">
        <f>IF(_xlfn.XLOOKUP(C41,customers!$A$2:$A$1001,customers!$C$2:$C$1001,,0) = 0," ", _xlfn.XLOOKUP(C41,customers!$A$2:$A$1001,customers!$C$2:$C$1001,,0))</f>
        <v xml:space="preserve"> </v>
      </c>
      <c r="H41" s="2" t="str">
        <f>_xlfn.XLOOKUP(C41,customers!$A$2:$A$1001,customers!$G$2:$G$1001,,0)</f>
        <v>United States</v>
      </c>
      <c r="I41" t="str">
        <f>_xlfn.XLOOKUP(D41,products!$A$2:$A$49,products!$B$2:$B$49,,0)</f>
        <v>Rob</v>
      </c>
      <c r="J41" t="str">
        <f>_xlfn.XLOOKUP(D41,products!$A$2:$A$49,products!$C$2:$C$49,,0)</f>
        <v>M</v>
      </c>
      <c r="K41">
        <f>_xlfn.XLOOKUP(D41,products!$A$2:$A$49,products!$D$2:$D$49,,0)</f>
        <v>1</v>
      </c>
      <c r="L41">
        <f>_xlfn.XLOOKUP(D41,products!$A$2:$A$49,products!$E$2:$E$49,,0)</f>
        <v>9.9499999999999993</v>
      </c>
      <c r="M41">
        <f t="shared" si="0"/>
        <v>59.699999999999996</v>
      </c>
      <c r="N41" t="str">
        <f t="shared" si="1"/>
        <v>Robusta</v>
      </c>
    </row>
    <row r="42" spans="1:14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_xlfn.XLOOKUP(C42,customers!$A$2:$A$1001,customers!$B$2:$B$1001,,0)</f>
        <v>Jessica McNess</v>
      </c>
      <c r="G42" s="2" t="str">
        <f>IF(_xlfn.XLOOKUP(C42,customers!$A$2:$A$1001,customers!$C$2:$C$1001,,0) = 0," ", _xlfn.XLOOKUP(C42,customers!$A$2:$A$1001,customers!$C$2:$C$1001,,0))</f>
        <v xml:space="preserve"> </v>
      </c>
      <c r="H42" s="2" t="str">
        <f>_xlfn.XLOOKUP(C42,customers!$A$2:$A$1001,customers!$G$2:$G$1001,,0)</f>
        <v>United States</v>
      </c>
      <c r="I42" t="str">
        <f>_xlfn.XLOOKUP(D42,products!$A$2:$A$49,products!$B$2:$B$49,,0)</f>
        <v>Lib</v>
      </c>
      <c r="J42" t="str">
        <f>_xlfn.XLOOKUP(D42,products!$A$2:$A$49,products!$C$2:$C$49,,0)</f>
        <v>M</v>
      </c>
      <c r="K42">
        <f>_xlfn.XLOOKUP(D42,products!$A$2:$A$49,products!$D$2:$D$49,,0)</f>
        <v>1</v>
      </c>
      <c r="L42">
        <f>_xlfn.XLOOKUP(D42,products!$A$2:$A$49,products!$E$2:$E$49,,0)</f>
        <v>14.55</v>
      </c>
      <c r="M42">
        <f t="shared" si="0"/>
        <v>43.650000000000006</v>
      </c>
      <c r="N42" t="str">
        <f t="shared" si="1"/>
        <v>Liberica</v>
      </c>
    </row>
    <row r="43" spans="1:14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_xlfn.XLOOKUP(C43,customers!$A$2:$A$1001,customers!$B$2:$B$1001,,0)</f>
        <v>Lorenzo Yeoland</v>
      </c>
      <c r="G43" s="2" t="str">
        <f>IF(_xlfn.XLOOKUP(C43,customers!$A$2:$A$1001,customers!$C$2:$C$1001,,0) = 0," ", _xlfn.XLOOKUP(C43,customers!$A$2:$A$1001,customers!$C$2:$C$1001,,0))</f>
        <v>lyeoland15@pbs.org</v>
      </c>
      <c r="H43" s="2" t="str">
        <f>_xlfn.XLOOKUP(C43,customers!$A$2:$A$1001,customers!$G$2:$G$1001,,0)</f>
        <v>United States</v>
      </c>
      <c r="I43" t="str">
        <f>_xlfn.XLOOKUP(D43,products!$A$2:$A$49,products!$B$2:$B$49,,0)</f>
        <v>Exc</v>
      </c>
      <c r="J43" t="str">
        <f>_xlfn.XLOOKUP(D43,products!$A$2:$A$49,products!$C$2:$C$49,,0)</f>
        <v>D</v>
      </c>
      <c r="K43">
        <f>_xlfn.XLOOKUP(D43,products!$A$2:$A$49,products!$D$2:$D$49,,0)</f>
        <v>0.2</v>
      </c>
      <c r="L43">
        <f>_xlfn.XLOOKUP(D43,products!$A$2:$A$49,products!$E$2:$E$49,,0)</f>
        <v>3.645</v>
      </c>
      <c r="M43">
        <f t="shared" si="0"/>
        <v>7.29</v>
      </c>
      <c r="N43" t="str">
        <f t="shared" si="1"/>
        <v>Excelsa</v>
      </c>
    </row>
    <row r="44" spans="1:14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_xlfn.XLOOKUP(C44,customers!$A$2:$A$1001,customers!$B$2:$B$1001,,0)</f>
        <v>Abigail Tolworthy</v>
      </c>
      <c r="G44" s="2" t="str">
        <f>IF(_xlfn.XLOOKUP(C44,customers!$A$2:$A$1001,customers!$C$2:$C$1001,,0) = 0," ", _xlfn.XLOOKUP(C44,customers!$A$2:$A$1001,customers!$C$2:$C$1001,,0))</f>
        <v>atolworthy16@toplist.cz</v>
      </c>
      <c r="H44" s="2" t="str">
        <f>_xlfn.XLOOKUP(C44,customers!$A$2:$A$1001,customers!$G$2:$G$1001,,0)</f>
        <v>United States</v>
      </c>
      <c r="I44" t="str">
        <f>_xlfn.XLOOKUP(D44,products!$A$2:$A$49,products!$B$2:$B$49,,0)</f>
        <v>Rob</v>
      </c>
      <c r="J44" t="str">
        <f>_xlfn.XLOOKUP(D44,products!$A$2:$A$49,products!$C$2:$C$49,,0)</f>
        <v>D</v>
      </c>
      <c r="K44">
        <f>_xlfn.XLOOKUP(D44,products!$A$2:$A$49,products!$D$2:$D$49,,0)</f>
        <v>0.2</v>
      </c>
      <c r="L44">
        <f>_xlfn.XLOOKUP(D44,products!$A$2:$A$49,products!$E$2:$E$49,,0)</f>
        <v>2.6849999999999996</v>
      </c>
      <c r="M44">
        <f t="shared" si="0"/>
        <v>8.0549999999999997</v>
      </c>
      <c r="N44" t="str">
        <f t="shared" si="1"/>
        <v>Robusta</v>
      </c>
    </row>
    <row r="45" spans="1:14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_xlfn.XLOOKUP(C45,customers!$A$2:$A$1001,customers!$B$2:$B$1001,,0)</f>
        <v>Maurie Bartol</v>
      </c>
      <c r="G45" s="2" t="str">
        <f>IF(_xlfn.XLOOKUP(C45,customers!$A$2:$A$1001,customers!$C$2:$C$1001,,0) = 0," ", _xlfn.XLOOKUP(C45,customers!$A$2:$A$1001,customers!$C$2:$C$1001,,0))</f>
        <v xml:space="preserve"> </v>
      </c>
      <c r="H45" s="2" t="str">
        <f>_xlfn.XLOOKUP(C45,customers!$A$2:$A$1001,customers!$G$2:$G$1001,,0)</f>
        <v>United States</v>
      </c>
      <c r="I45" t="str">
        <f>_xlfn.XLOOKUP(D45,products!$A$2:$A$49,products!$B$2:$B$49,,0)</f>
        <v>Lib</v>
      </c>
      <c r="J45" t="str">
        <f>_xlfn.XLOOKUP(D45,products!$A$2:$A$49,products!$C$2:$C$49,,0)</f>
        <v>L</v>
      </c>
      <c r="K45">
        <f>_xlfn.XLOOKUP(D45,products!$A$2:$A$49,products!$D$2:$D$49,,0)</f>
        <v>2.5</v>
      </c>
      <c r="L45">
        <f>_xlfn.XLOOKUP(D45,products!$A$2:$A$49,products!$E$2:$E$49,,0)</f>
        <v>36.454999999999998</v>
      </c>
      <c r="M45">
        <f t="shared" si="0"/>
        <v>72.91</v>
      </c>
      <c r="N45" t="str">
        <f t="shared" si="1"/>
        <v>Liberica</v>
      </c>
    </row>
    <row r="46" spans="1:14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_xlfn.XLOOKUP(C46,customers!$A$2:$A$1001,customers!$B$2:$B$1001,,0)</f>
        <v>Olag Baudassi</v>
      </c>
      <c r="G46" s="2" t="str">
        <f>IF(_xlfn.XLOOKUP(C46,customers!$A$2:$A$1001,customers!$C$2:$C$1001,,0) = 0," ", _xlfn.XLOOKUP(C46,customers!$A$2:$A$1001,customers!$C$2:$C$1001,,0))</f>
        <v>obaudassi18@seesaa.net</v>
      </c>
      <c r="H46" s="2" t="str">
        <f>_xlfn.XLOOKUP(C46,customers!$A$2:$A$1001,customers!$G$2:$G$1001,,0)</f>
        <v>United States</v>
      </c>
      <c r="I46" t="str">
        <f>_xlfn.XLOOKUP(D46,products!$A$2:$A$49,products!$B$2:$B$49,,0)</f>
        <v>Exc</v>
      </c>
      <c r="J46" t="str">
        <f>_xlfn.XLOOKUP(D46,products!$A$2:$A$49,products!$C$2:$C$49,,0)</f>
        <v>M</v>
      </c>
      <c r="K46">
        <f>_xlfn.XLOOKUP(D46,products!$A$2:$A$49,products!$D$2:$D$49,,0)</f>
        <v>0.5</v>
      </c>
      <c r="L46">
        <f>_xlfn.XLOOKUP(D46,products!$A$2:$A$49,products!$E$2:$E$49,,0)</f>
        <v>8.25</v>
      </c>
      <c r="M46">
        <f t="shared" si="0"/>
        <v>16.5</v>
      </c>
      <c r="N46" t="str">
        <f t="shared" si="1"/>
        <v>Excelsa</v>
      </c>
    </row>
    <row r="47" spans="1:14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_xlfn.XLOOKUP(C47,customers!$A$2:$A$1001,customers!$B$2:$B$1001,,0)</f>
        <v>Petey Kingsbury</v>
      </c>
      <c r="G47" s="2" t="str">
        <f>IF(_xlfn.XLOOKUP(C47,customers!$A$2:$A$1001,customers!$C$2:$C$1001,,0) = 0," ", _xlfn.XLOOKUP(C47,customers!$A$2:$A$1001,customers!$C$2:$C$1001,,0))</f>
        <v>pkingsbury19@comcast.net</v>
      </c>
      <c r="H47" s="2" t="str">
        <f>_xlfn.XLOOKUP(C47,customers!$A$2:$A$1001,customers!$G$2:$G$1001,,0)</f>
        <v>United States</v>
      </c>
      <c r="I47" t="str">
        <f>_xlfn.XLOOKUP(D47,products!$A$2:$A$49,products!$B$2:$B$49,,0)</f>
        <v>Lib</v>
      </c>
      <c r="J47" t="str">
        <f>_xlfn.XLOOKUP(D47,products!$A$2:$A$49,products!$C$2:$C$49,,0)</f>
        <v>D</v>
      </c>
      <c r="K47">
        <f>_xlfn.XLOOKUP(D47,products!$A$2:$A$49,products!$D$2:$D$49,,0)</f>
        <v>2.5</v>
      </c>
      <c r="L47">
        <f>_xlfn.XLOOKUP(D47,products!$A$2:$A$49,products!$E$2:$E$49,,0)</f>
        <v>29.784999999999997</v>
      </c>
      <c r="M47">
        <f t="shared" si="0"/>
        <v>178.70999999999998</v>
      </c>
      <c r="N47" t="str">
        <f t="shared" si="1"/>
        <v>Liberica</v>
      </c>
    </row>
    <row r="48" spans="1:14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_xlfn.XLOOKUP(C48,customers!$A$2:$A$1001,customers!$B$2:$B$1001,,0)</f>
        <v>Donna Baskeyfied</v>
      </c>
      <c r="G48" s="2" t="str">
        <f>IF(_xlfn.XLOOKUP(C48,customers!$A$2:$A$1001,customers!$C$2:$C$1001,,0) = 0," ", _xlfn.XLOOKUP(C48,customers!$A$2:$A$1001,customers!$C$2:$C$1001,,0))</f>
        <v xml:space="preserve"> </v>
      </c>
      <c r="H48" s="2" t="str">
        <f>_xlfn.XLOOKUP(C48,customers!$A$2:$A$1001,customers!$G$2:$G$1001,,0)</f>
        <v>United States</v>
      </c>
      <c r="I48" t="str">
        <f>_xlfn.XLOOKUP(D48,products!$A$2:$A$49,products!$B$2:$B$49,,0)</f>
        <v>Exc</v>
      </c>
      <c r="J48" t="str">
        <f>_xlfn.XLOOKUP(D48,products!$A$2:$A$49,products!$C$2:$C$49,,0)</f>
        <v>M</v>
      </c>
      <c r="K48">
        <f>_xlfn.XLOOKUP(D48,products!$A$2:$A$49,products!$D$2:$D$49,,0)</f>
        <v>2.5</v>
      </c>
      <c r="L48">
        <f>_xlfn.XLOOKUP(D48,products!$A$2:$A$49,products!$E$2:$E$49,,0)</f>
        <v>31.624999999999996</v>
      </c>
      <c r="M48">
        <f t="shared" si="0"/>
        <v>63.249999999999993</v>
      </c>
      <c r="N48" t="str">
        <f t="shared" si="1"/>
        <v>Excelsa</v>
      </c>
    </row>
    <row r="49" spans="1:14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_xlfn.XLOOKUP(C49,customers!$A$2:$A$1001,customers!$B$2:$B$1001,,0)</f>
        <v>Arda Curley</v>
      </c>
      <c r="G49" s="2" t="str">
        <f>IF(_xlfn.XLOOKUP(C49,customers!$A$2:$A$1001,customers!$C$2:$C$1001,,0) = 0," ", _xlfn.XLOOKUP(C49,customers!$A$2:$A$1001,customers!$C$2:$C$1001,,0))</f>
        <v>acurley1b@hao123.com</v>
      </c>
      <c r="H49" s="2" t="str">
        <f>_xlfn.XLOOKUP(C49,customers!$A$2:$A$1001,customers!$G$2:$G$1001,,0)</f>
        <v>United States</v>
      </c>
      <c r="I49" t="str">
        <f>_xlfn.XLOOKUP(D49,products!$A$2:$A$49,products!$B$2:$B$49,,0)</f>
        <v>Ara</v>
      </c>
      <c r="J49" t="str">
        <f>_xlfn.XLOOKUP(D49,products!$A$2:$A$49,products!$C$2:$C$49,,0)</f>
        <v>L</v>
      </c>
      <c r="K49">
        <f>_xlfn.XLOOKUP(D49,products!$A$2:$A$49,products!$D$2:$D$49,,0)</f>
        <v>0.2</v>
      </c>
      <c r="L49">
        <f>_xlfn.XLOOKUP(D49,products!$A$2:$A$49,products!$E$2:$E$49,,0)</f>
        <v>3.8849999999999998</v>
      </c>
      <c r="M49">
        <f t="shared" si="0"/>
        <v>7.77</v>
      </c>
      <c r="N49" t="str">
        <f t="shared" si="1"/>
        <v>Arabica</v>
      </c>
    </row>
    <row r="50" spans="1:14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_xlfn.XLOOKUP(C50,customers!$A$2:$A$1001,customers!$B$2:$B$1001,,0)</f>
        <v>Raynor McGilvary</v>
      </c>
      <c r="G50" s="2" t="str">
        <f>IF(_xlfn.XLOOKUP(C50,customers!$A$2:$A$1001,customers!$C$2:$C$1001,,0) = 0," ", _xlfn.XLOOKUP(C50,customers!$A$2:$A$1001,customers!$C$2:$C$1001,,0))</f>
        <v>rmcgilvary1c@tamu.edu</v>
      </c>
      <c r="H50" s="2" t="str">
        <f>_xlfn.XLOOKUP(C50,customers!$A$2:$A$1001,customers!$G$2:$G$1001,,0)</f>
        <v>United States</v>
      </c>
      <c r="I50" t="str">
        <f>_xlfn.XLOOKUP(D50,products!$A$2:$A$49,products!$B$2:$B$49,,0)</f>
        <v>Ara</v>
      </c>
      <c r="J50" t="str">
        <f>_xlfn.XLOOKUP(D50,products!$A$2:$A$49,products!$C$2:$C$49,,0)</f>
        <v>D</v>
      </c>
      <c r="K50">
        <f>_xlfn.XLOOKUP(D50,products!$A$2:$A$49,products!$D$2:$D$49,,0)</f>
        <v>2.5</v>
      </c>
      <c r="L50">
        <f>_xlfn.XLOOKUP(D50,products!$A$2:$A$49,products!$E$2:$E$49,,0)</f>
        <v>22.884999999999998</v>
      </c>
      <c r="M50">
        <f t="shared" si="0"/>
        <v>91.539999999999992</v>
      </c>
      <c r="N50" t="str">
        <f t="shared" si="1"/>
        <v>Arabica</v>
      </c>
    </row>
    <row r="51" spans="1:14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_xlfn.XLOOKUP(C51,customers!$A$2:$A$1001,customers!$B$2:$B$1001,,0)</f>
        <v>Isis Pikett</v>
      </c>
      <c r="G51" s="2" t="str">
        <f>IF(_xlfn.XLOOKUP(C51,customers!$A$2:$A$1001,customers!$C$2:$C$1001,,0) = 0," ", _xlfn.XLOOKUP(C51,customers!$A$2:$A$1001,customers!$C$2:$C$1001,,0))</f>
        <v>ipikett1d@xinhuanet.com</v>
      </c>
      <c r="H51" s="2" t="str">
        <f>_xlfn.XLOOKUP(C51,customers!$A$2:$A$1001,customers!$G$2:$G$1001,,0)</f>
        <v>United States</v>
      </c>
      <c r="I51" t="str">
        <f>_xlfn.XLOOKUP(D51,products!$A$2:$A$49,products!$B$2:$B$49,,0)</f>
        <v>Ara</v>
      </c>
      <c r="J51" t="str">
        <f>_xlfn.XLOOKUP(D51,products!$A$2:$A$49,products!$C$2:$C$49,,0)</f>
        <v>L</v>
      </c>
      <c r="K51">
        <f>_xlfn.XLOOKUP(D51,products!$A$2:$A$49,products!$D$2:$D$49,,0)</f>
        <v>1</v>
      </c>
      <c r="L51">
        <f>_xlfn.XLOOKUP(D51,products!$A$2:$A$49,products!$E$2:$E$49,,0)</f>
        <v>12.95</v>
      </c>
      <c r="M51">
        <f t="shared" si="0"/>
        <v>38.849999999999994</v>
      </c>
      <c r="N51" t="str">
        <f t="shared" si="1"/>
        <v>Arabica</v>
      </c>
    </row>
    <row r="52" spans="1:14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_xlfn.XLOOKUP(C52,customers!$A$2:$A$1001,customers!$B$2:$B$1001,,0)</f>
        <v>Inger Bouldon</v>
      </c>
      <c r="G52" s="2" t="str">
        <f>IF(_xlfn.XLOOKUP(C52,customers!$A$2:$A$1001,customers!$C$2:$C$1001,,0) = 0," ", _xlfn.XLOOKUP(C52,customers!$A$2:$A$1001,customers!$C$2:$C$1001,,0))</f>
        <v>ibouldon1e@gizmodo.com</v>
      </c>
      <c r="H52" s="2" t="str">
        <f>_xlfn.XLOOKUP(C52,customers!$A$2:$A$1001,customers!$G$2:$G$1001,,0)</f>
        <v>United States</v>
      </c>
      <c r="I52" t="str">
        <f>_xlfn.XLOOKUP(D52,products!$A$2:$A$49,products!$B$2:$B$49,,0)</f>
        <v>Lib</v>
      </c>
      <c r="J52" t="str">
        <f>_xlfn.XLOOKUP(D52,products!$A$2:$A$49,products!$C$2:$C$49,,0)</f>
        <v>D</v>
      </c>
      <c r="K52">
        <f>_xlfn.XLOOKUP(D52,products!$A$2:$A$49,products!$D$2:$D$49,,0)</f>
        <v>0.5</v>
      </c>
      <c r="L52">
        <f>_xlfn.XLOOKUP(D52,products!$A$2:$A$49,products!$E$2:$E$49,,0)</f>
        <v>7.77</v>
      </c>
      <c r="M52">
        <f t="shared" si="0"/>
        <v>15.54</v>
      </c>
      <c r="N52" t="str">
        <f t="shared" si="1"/>
        <v>Liberica</v>
      </c>
    </row>
    <row r="53" spans="1:14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_xlfn.XLOOKUP(C53,customers!$A$2:$A$1001,customers!$B$2:$B$1001,,0)</f>
        <v>Karry Flanders</v>
      </c>
      <c r="G53" s="2" t="str">
        <f>IF(_xlfn.XLOOKUP(C53,customers!$A$2:$A$1001,customers!$C$2:$C$1001,,0) = 0," ", _xlfn.XLOOKUP(C53,customers!$A$2:$A$1001,customers!$C$2:$C$1001,,0))</f>
        <v>kflanders1f@over-blog.com</v>
      </c>
      <c r="H53" s="2" t="str">
        <f>_xlfn.XLOOKUP(C53,customers!$A$2:$A$1001,customers!$G$2:$G$1001,,0)</f>
        <v>Ireland</v>
      </c>
      <c r="I53" t="str">
        <f>_xlfn.XLOOKUP(D53,products!$A$2:$A$49,products!$B$2:$B$49,,0)</f>
        <v>Lib</v>
      </c>
      <c r="J53" t="str">
        <f>_xlfn.XLOOKUP(D53,products!$A$2:$A$49,products!$C$2:$C$49,,0)</f>
        <v>L</v>
      </c>
      <c r="K53">
        <f>_xlfn.XLOOKUP(D53,products!$A$2:$A$49,products!$D$2:$D$49,,0)</f>
        <v>2.5</v>
      </c>
      <c r="L53">
        <f>_xlfn.XLOOKUP(D53,products!$A$2:$A$49,products!$E$2:$E$49,,0)</f>
        <v>36.454999999999998</v>
      </c>
      <c r="M53">
        <f t="shared" si="0"/>
        <v>145.82</v>
      </c>
      <c r="N53" t="str">
        <f t="shared" si="1"/>
        <v>Liberica</v>
      </c>
    </row>
    <row r="54" spans="1:14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_xlfn.XLOOKUP(C54,customers!$A$2:$A$1001,customers!$B$2:$B$1001,,0)</f>
        <v>Hartley Mattioli</v>
      </c>
      <c r="G54" s="2" t="str">
        <f>IF(_xlfn.XLOOKUP(C54,customers!$A$2:$A$1001,customers!$C$2:$C$1001,,0) = 0," ", _xlfn.XLOOKUP(C54,customers!$A$2:$A$1001,customers!$C$2:$C$1001,,0))</f>
        <v>hmattioli1g@webmd.com</v>
      </c>
      <c r="H54" s="2" t="str">
        <f>_xlfn.XLOOKUP(C54,customers!$A$2:$A$1001,customers!$G$2:$G$1001,,0)</f>
        <v>United Kingdom</v>
      </c>
      <c r="I54" t="str">
        <f>_xlfn.XLOOKUP(D54,products!$A$2:$A$49,products!$B$2:$B$49,,0)</f>
        <v>Rob</v>
      </c>
      <c r="J54" t="str">
        <f>_xlfn.XLOOKUP(D54,products!$A$2:$A$49,products!$C$2:$C$49,,0)</f>
        <v>M</v>
      </c>
      <c r="K54">
        <f>_xlfn.XLOOKUP(D54,products!$A$2:$A$49,products!$D$2:$D$49,,0)</f>
        <v>0.5</v>
      </c>
      <c r="L54">
        <f>_xlfn.XLOOKUP(D54,products!$A$2:$A$49,products!$E$2:$E$49,,0)</f>
        <v>5.97</v>
      </c>
      <c r="M54">
        <f t="shared" si="0"/>
        <v>29.849999999999998</v>
      </c>
      <c r="N54" t="str">
        <f t="shared" si="1"/>
        <v>Robusta</v>
      </c>
    </row>
    <row r="55" spans="1:14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_xlfn.XLOOKUP(C55,customers!$A$2:$A$1001,customers!$B$2:$B$1001,,0)</f>
        <v>Hartley Mattioli</v>
      </c>
      <c r="G55" s="2" t="str">
        <f>IF(_xlfn.XLOOKUP(C55,customers!$A$2:$A$1001,customers!$C$2:$C$1001,,0) = 0," ", _xlfn.XLOOKUP(C55,customers!$A$2:$A$1001,customers!$C$2:$C$1001,,0))</f>
        <v>hmattioli1g@webmd.com</v>
      </c>
      <c r="H55" s="2" t="str">
        <f>_xlfn.XLOOKUP(C55,customers!$A$2:$A$1001,customers!$G$2:$G$1001,,0)</f>
        <v>United Kingdom</v>
      </c>
      <c r="I55" t="str">
        <f>_xlfn.XLOOKUP(D55,products!$A$2:$A$49,products!$B$2:$B$49,,0)</f>
        <v>Lib</v>
      </c>
      <c r="J55" t="str">
        <f>_xlfn.XLOOKUP(D55,products!$A$2:$A$49,products!$C$2:$C$49,,0)</f>
        <v>L</v>
      </c>
      <c r="K55">
        <f>_xlfn.XLOOKUP(D55,products!$A$2:$A$49,products!$D$2:$D$49,,0)</f>
        <v>2.5</v>
      </c>
      <c r="L55">
        <f>_xlfn.XLOOKUP(D55,products!$A$2:$A$49,products!$E$2:$E$49,,0)</f>
        <v>36.454999999999998</v>
      </c>
      <c r="M55">
        <f t="shared" si="0"/>
        <v>72.91</v>
      </c>
      <c r="N55" t="str">
        <f t="shared" si="1"/>
        <v>Liberica</v>
      </c>
    </row>
    <row r="56" spans="1:14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_xlfn.XLOOKUP(C56,customers!$A$2:$A$1001,customers!$B$2:$B$1001,,0)</f>
        <v>Archambault Gillard</v>
      </c>
      <c r="G56" s="2" t="str">
        <f>IF(_xlfn.XLOOKUP(C56,customers!$A$2:$A$1001,customers!$C$2:$C$1001,,0) = 0," ", _xlfn.XLOOKUP(C56,customers!$A$2:$A$1001,customers!$C$2:$C$1001,,0))</f>
        <v>agillard1i@issuu.com</v>
      </c>
      <c r="H56" s="2" t="str">
        <f>_xlfn.XLOOKUP(C56,customers!$A$2:$A$1001,customers!$G$2:$G$1001,,0)</f>
        <v>United States</v>
      </c>
      <c r="I56" t="str">
        <f>_xlfn.XLOOKUP(D56,products!$A$2:$A$49,products!$B$2:$B$49,,0)</f>
        <v>Lib</v>
      </c>
      <c r="J56" t="str">
        <f>_xlfn.XLOOKUP(D56,products!$A$2:$A$49,products!$C$2:$C$49,,0)</f>
        <v>M</v>
      </c>
      <c r="K56">
        <f>_xlfn.XLOOKUP(D56,products!$A$2:$A$49,products!$D$2:$D$49,,0)</f>
        <v>1</v>
      </c>
      <c r="L56">
        <f>_xlfn.XLOOKUP(D56,products!$A$2:$A$49,products!$E$2:$E$49,,0)</f>
        <v>14.55</v>
      </c>
      <c r="M56">
        <f t="shared" si="0"/>
        <v>72.75</v>
      </c>
      <c r="N56" t="str">
        <f t="shared" si="1"/>
        <v>Liberica</v>
      </c>
    </row>
    <row r="57" spans="1:14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_xlfn.XLOOKUP(C57,customers!$A$2:$A$1001,customers!$B$2:$B$1001,,0)</f>
        <v>Salomo Cushworth</v>
      </c>
      <c r="G57" s="2" t="str">
        <f>IF(_xlfn.XLOOKUP(C57,customers!$A$2:$A$1001,customers!$C$2:$C$1001,,0) = 0," ", _xlfn.XLOOKUP(C57,customers!$A$2:$A$1001,customers!$C$2:$C$1001,,0))</f>
        <v xml:space="preserve"> </v>
      </c>
      <c r="H57" s="2" t="str">
        <f>_xlfn.XLOOKUP(C57,customers!$A$2:$A$1001,customers!$G$2:$G$1001,,0)</f>
        <v>United States</v>
      </c>
      <c r="I57" t="str">
        <f>_xlfn.XLOOKUP(D57,products!$A$2:$A$49,products!$B$2:$B$49,,0)</f>
        <v>Lib</v>
      </c>
      <c r="J57" t="str">
        <f>_xlfn.XLOOKUP(D57,products!$A$2:$A$49,products!$C$2:$C$49,,0)</f>
        <v>L</v>
      </c>
      <c r="K57">
        <f>_xlfn.XLOOKUP(D57,products!$A$2:$A$49,products!$D$2:$D$49,,0)</f>
        <v>1</v>
      </c>
      <c r="L57">
        <f>_xlfn.XLOOKUP(D57,products!$A$2:$A$49,products!$E$2:$E$49,,0)</f>
        <v>15.85</v>
      </c>
      <c r="M57">
        <f t="shared" si="0"/>
        <v>47.55</v>
      </c>
      <c r="N57" t="str">
        <f t="shared" si="1"/>
        <v>Liberica</v>
      </c>
    </row>
    <row r="58" spans="1:14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_xlfn.XLOOKUP(C58,customers!$A$2:$A$1001,customers!$B$2:$B$1001,,0)</f>
        <v>Theda Grizard</v>
      </c>
      <c r="G58" s="2" t="str">
        <f>IF(_xlfn.XLOOKUP(C58,customers!$A$2:$A$1001,customers!$C$2:$C$1001,,0) = 0," ", _xlfn.XLOOKUP(C58,customers!$A$2:$A$1001,customers!$C$2:$C$1001,,0))</f>
        <v>tgrizard1k@odnoklassniki.ru</v>
      </c>
      <c r="H58" s="2" t="str">
        <f>_xlfn.XLOOKUP(C58,customers!$A$2:$A$1001,customers!$G$2:$G$1001,,0)</f>
        <v>United States</v>
      </c>
      <c r="I58" t="str">
        <f>_xlfn.XLOOKUP(D58,products!$A$2:$A$49,products!$B$2:$B$49,,0)</f>
        <v>Exc</v>
      </c>
      <c r="J58" t="str">
        <f>_xlfn.XLOOKUP(D58,products!$A$2:$A$49,products!$C$2:$C$49,,0)</f>
        <v>D</v>
      </c>
      <c r="K58">
        <f>_xlfn.XLOOKUP(D58,products!$A$2:$A$49,products!$D$2:$D$49,,0)</f>
        <v>0.2</v>
      </c>
      <c r="L58">
        <f>_xlfn.XLOOKUP(D58,products!$A$2:$A$49,products!$E$2:$E$49,,0)</f>
        <v>3.645</v>
      </c>
      <c r="M58">
        <f t="shared" si="0"/>
        <v>10.935</v>
      </c>
      <c r="N58" t="str">
        <f t="shared" si="1"/>
        <v>Excelsa</v>
      </c>
    </row>
    <row r="59" spans="1:14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_xlfn.XLOOKUP(C59,customers!$A$2:$A$1001,customers!$B$2:$B$1001,,0)</f>
        <v>Rozele Relton</v>
      </c>
      <c r="G59" s="2" t="str">
        <f>IF(_xlfn.XLOOKUP(C59,customers!$A$2:$A$1001,customers!$C$2:$C$1001,,0) = 0," ", _xlfn.XLOOKUP(C59,customers!$A$2:$A$1001,customers!$C$2:$C$1001,,0))</f>
        <v>rrelton1l@stanford.edu</v>
      </c>
      <c r="H59" s="2" t="str">
        <f>_xlfn.XLOOKUP(C59,customers!$A$2:$A$1001,customers!$G$2:$G$1001,,0)</f>
        <v>United States</v>
      </c>
      <c r="I59" t="str">
        <f>_xlfn.XLOOKUP(D59,products!$A$2:$A$49,products!$B$2:$B$49,,0)</f>
        <v>Exc</v>
      </c>
      <c r="J59" t="str">
        <f>_xlfn.XLOOKUP(D59,products!$A$2:$A$49,products!$C$2:$C$49,,0)</f>
        <v>L</v>
      </c>
      <c r="K59">
        <f>_xlfn.XLOOKUP(D59,products!$A$2:$A$49,products!$D$2:$D$49,,0)</f>
        <v>1</v>
      </c>
      <c r="L59">
        <f>_xlfn.XLOOKUP(D59,products!$A$2:$A$49,products!$E$2:$E$49,,0)</f>
        <v>14.85</v>
      </c>
      <c r="M59">
        <f t="shared" si="0"/>
        <v>59.4</v>
      </c>
      <c r="N59" t="str">
        <f t="shared" si="1"/>
        <v>Excelsa</v>
      </c>
    </row>
    <row r="60" spans="1:14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_xlfn.XLOOKUP(C60,customers!$A$2:$A$1001,customers!$B$2:$B$1001,,0)</f>
        <v>Willa Rolling</v>
      </c>
      <c r="G60" s="2" t="str">
        <f>IF(_xlfn.XLOOKUP(C60,customers!$A$2:$A$1001,customers!$C$2:$C$1001,,0) = 0," ", _xlfn.XLOOKUP(C60,customers!$A$2:$A$1001,customers!$C$2:$C$1001,,0))</f>
        <v xml:space="preserve"> </v>
      </c>
      <c r="H60" s="2" t="str">
        <f>_xlfn.XLOOKUP(C60,customers!$A$2:$A$1001,customers!$G$2:$G$1001,,0)</f>
        <v>United States</v>
      </c>
      <c r="I60" t="str">
        <f>_xlfn.XLOOKUP(D60,products!$A$2:$A$49,products!$B$2:$B$49,,0)</f>
        <v>Lib</v>
      </c>
      <c r="J60" t="str">
        <f>_xlfn.XLOOKUP(D60,products!$A$2:$A$49,products!$C$2:$C$49,,0)</f>
        <v>D</v>
      </c>
      <c r="K60">
        <f>_xlfn.XLOOKUP(D60,products!$A$2:$A$49,products!$D$2:$D$49,,0)</f>
        <v>2.5</v>
      </c>
      <c r="L60">
        <f>_xlfn.XLOOKUP(D60,products!$A$2:$A$49,products!$E$2:$E$49,,0)</f>
        <v>29.784999999999997</v>
      </c>
      <c r="M60">
        <f t="shared" si="0"/>
        <v>89.35499999999999</v>
      </c>
      <c r="N60" t="str">
        <f t="shared" si="1"/>
        <v>Liberica</v>
      </c>
    </row>
    <row r="61" spans="1:14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_xlfn.XLOOKUP(C61,customers!$A$2:$A$1001,customers!$B$2:$B$1001,,0)</f>
        <v>Stanislaus Gilroy</v>
      </c>
      <c r="G61" s="2" t="str">
        <f>IF(_xlfn.XLOOKUP(C61,customers!$A$2:$A$1001,customers!$C$2:$C$1001,,0) = 0," ", _xlfn.XLOOKUP(C61,customers!$A$2:$A$1001,customers!$C$2:$C$1001,,0))</f>
        <v>sgilroy1n@eepurl.com</v>
      </c>
      <c r="H61" s="2" t="str">
        <f>_xlfn.XLOOKUP(C61,customers!$A$2:$A$1001,customers!$G$2:$G$1001,,0)</f>
        <v>United States</v>
      </c>
      <c r="I61" t="str">
        <f>_xlfn.XLOOKUP(D61,products!$A$2:$A$49,products!$B$2:$B$49,,0)</f>
        <v>Lib</v>
      </c>
      <c r="J61" t="str">
        <f>_xlfn.XLOOKUP(D61,products!$A$2:$A$49,products!$C$2:$C$49,,0)</f>
        <v>M</v>
      </c>
      <c r="K61">
        <f>_xlfn.XLOOKUP(D61,products!$A$2:$A$49,products!$D$2:$D$49,,0)</f>
        <v>0.5</v>
      </c>
      <c r="L61">
        <f>_xlfn.XLOOKUP(D61,products!$A$2:$A$49,products!$E$2:$E$49,,0)</f>
        <v>8.73</v>
      </c>
      <c r="M61">
        <f t="shared" si="0"/>
        <v>26.19</v>
      </c>
      <c r="N61" t="str">
        <f t="shared" si="1"/>
        <v>Liberica</v>
      </c>
    </row>
    <row r="62" spans="1:14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_xlfn.XLOOKUP(C62,customers!$A$2:$A$1001,customers!$B$2:$B$1001,,0)</f>
        <v>Correy Cottingham</v>
      </c>
      <c r="G62" s="2" t="str">
        <f>IF(_xlfn.XLOOKUP(C62,customers!$A$2:$A$1001,customers!$C$2:$C$1001,,0) = 0," ", _xlfn.XLOOKUP(C62,customers!$A$2:$A$1001,customers!$C$2:$C$1001,,0))</f>
        <v>ccottingham1o@wikipedia.org</v>
      </c>
      <c r="H62" s="2" t="str">
        <f>_xlfn.XLOOKUP(C62,customers!$A$2:$A$1001,customers!$G$2:$G$1001,,0)</f>
        <v>United States</v>
      </c>
      <c r="I62" t="str">
        <f>_xlfn.XLOOKUP(D62,products!$A$2:$A$49,products!$B$2:$B$49,,0)</f>
        <v>Ara</v>
      </c>
      <c r="J62" t="str">
        <f>_xlfn.XLOOKUP(D62,products!$A$2:$A$49,products!$C$2:$C$49,,0)</f>
        <v>D</v>
      </c>
      <c r="K62">
        <f>_xlfn.XLOOKUP(D62,products!$A$2:$A$49,products!$D$2:$D$49,,0)</f>
        <v>2.5</v>
      </c>
      <c r="L62">
        <f>_xlfn.XLOOKUP(D62,products!$A$2:$A$49,products!$E$2:$E$49,,0)</f>
        <v>22.884999999999998</v>
      </c>
      <c r="M62">
        <f t="shared" si="0"/>
        <v>114.42499999999998</v>
      </c>
      <c r="N62" t="str">
        <f t="shared" si="1"/>
        <v>Arabica</v>
      </c>
    </row>
    <row r="63" spans="1:14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_xlfn.XLOOKUP(C63,customers!$A$2:$A$1001,customers!$B$2:$B$1001,,0)</f>
        <v>Pammi Endacott</v>
      </c>
      <c r="G63" s="2" t="str">
        <f>IF(_xlfn.XLOOKUP(C63,customers!$A$2:$A$1001,customers!$C$2:$C$1001,,0) = 0," ", _xlfn.XLOOKUP(C63,customers!$A$2:$A$1001,customers!$C$2:$C$1001,,0))</f>
        <v xml:space="preserve"> </v>
      </c>
      <c r="H63" s="2" t="str">
        <f>_xlfn.XLOOKUP(C63,customers!$A$2:$A$1001,customers!$G$2:$G$1001,,0)</f>
        <v>United Kingdom</v>
      </c>
      <c r="I63" t="str">
        <f>_xlfn.XLOOKUP(D63,products!$A$2:$A$49,products!$B$2:$B$49,,0)</f>
        <v>Rob</v>
      </c>
      <c r="J63" t="str">
        <f>_xlfn.XLOOKUP(D63,products!$A$2:$A$49,products!$C$2:$C$49,,0)</f>
        <v>D</v>
      </c>
      <c r="K63">
        <f>_xlfn.XLOOKUP(D63,products!$A$2:$A$49,products!$D$2:$D$49,,0)</f>
        <v>0.5</v>
      </c>
      <c r="L63">
        <f>_xlfn.XLOOKUP(D63,products!$A$2:$A$49,products!$E$2:$E$49,,0)</f>
        <v>5.3699999999999992</v>
      </c>
      <c r="M63">
        <f t="shared" si="0"/>
        <v>26.849999999999994</v>
      </c>
      <c r="N63" t="str">
        <f t="shared" si="1"/>
        <v>Robusta</v>
      </c>
    </row>
    <row r="64" spans="1:14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_xlfn.XLOOKUP(C64,customers!$A$2:$A$1001,customers!$B$2:$B$1001,,0)</f>
        <v>Nona Linklater</v>
      </c>
      <c r="G64" s="2" t="str">
        <f>IF(_xlfn.XLOOKUP(C64,customers!$A$2:$A$1001,customers!$C$2:$C$1001,,0) = 0," ", _xlfn.XLOOKUP(C64,customers!$A$2:$A$1001,customers!$C$2:$C$1001,,0))</f>
        <v xml:space="preserve"> </v>
      </c>
      <c r="H64" s="2" t="str">
        <f>_xlfn.XLOOKUP(C64,customers!$A$2:$A$1001,customers!$G$2:$G$1001,,0)</f>
        <v>United States</v>
      </c>
      <c r="I64" t="str">
        <f>_xlfn.XLOOKUP(D64,products!$A$2:$A$49,products!$B$2:$B$49,,0)</f>
        <v>Lib</v>
      </c>
      <c r="J64" t="str">
        <f>_xlfn.XLOOKUP(D64,products!$A$2:$A$49,products!$C$2:$C$49,,0)</f>
        <v>L</v>
      </c>
      <c r="K64">
        <f>_xlfn.XLOOKUP(D64,products!$A$2:$A$49,products!$D$2:$D$49,,0)</f>
        <v>0.2</v>
      </c>
      <c r="L64">
        <f>_xlfn.XLOOKUP(D64,products!$A$2:$A$49,products!$E$2:$E$49,,0)</f>
        <v>4.7549999999999999</v>
      </c>
      <c r="M64">
        <f t="shared" si="0"/>
        <v>23.774999999999999</v>
      </c>
      <c r="N64" t="str">
        <f t="shared" si="1"/>
        <v>Liberica</v>
      </c>
    </row>
    <row r="65" spans="1:14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_xlfn.XLOOKUP(C65,customers!$A$2:$A$1001,customers!$B$2:$B$1001,,0)</f>
        <v>Annadiane Dykes</v>
      </c>
      <c r="G65" s="2" t="str">
        <f>IF(_xlfn.XLOOKUP(C65,customers!$A$2:$A$1001,customers!$C$2:$C$1001,,0) = 0," ", _xlfn.XLOOKUP(C65,customers!$A$2:$A$1001,customers!$C$2:$C$1001,,0))</f>
        <v>adykes1r@eventbrite.com</v>
      </c>
      <c r="H65" s="2" t="str">
        <f>_xlfn.XLOOKUP(C65,customers!$A$2:$A$1001,customers!$G$2:$G$1001,,0)</f>
        <v>United States</v>
      </c>
      <c r="I65" t="str">
        <f>_xlfn.XLOOKUP(D65,products!$A$2:$A$49,products!$B$2:$B$49,,0)</f>
        <v>Ara</v>
      </c>
      <c r="J65" t="str">
        <f>_xlfn.XLOOKUP(D65,products!$A$2:$A$49,products!$C$2:$C$49,,0)</f>
        <v>M</v>
      </c>
      <c r="K65">
        <f>_xlfn.XLOOKUP(D65,products!$A$2:$A$49,products!$D$2:$D$49,,0)</f>
        <v>0.5</v>
      </c>
      <c r="L65">
        <f>_xlfn.XLOOKUP(D65,products!$A$2:$A$49,products!$E$2:$E$49,,0)</f>
        <v>6.75</v>
      </c>
      <c r="M65">
        <f t="shared" si="0"/>
        <v>6.75</v>
      </c>
      <c r="N65" t="str">
        <f t="shared" si="1"/>
        <v>Arabica</v>
      </c>
    </row>
    <row r="66" spans="1:14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_xlfn.XLOOKUP(C66,customers!$A$2:$A$1001,customers!$B$2:$B$1001,,0)</f>
        <v>Felecia Dodgson</v>
      </c>
      <c r="G66" s="2" t="str">
        <f>IF(_xlfn.XLOOKUP(C66,customers!$A$2:$A$1001,customers!$C$2:$C$1001,,0) = 0," ", _xlfn.XLOOKUP(C66,customers!$A$2:$A$1001,customers!$C$2:$C$1001,,0))</f>
        <v xml:space="preserve"> </v>
      </c>
      <c r="H66" s="2" t="str">
        <f>_xlfn.XLOOKUP(C66,customers!$A$2:$A$1001,customers!$G$2:$G$1001,,0)</f>
        <v>United States</v>
      </c>
      <c r="I66" t="str">
        <f>_xlfn.XLOOKUP(D66,products!$A$2:$A$49,products!$B$2:$B$49,,0)</f>
        <v>Rob</v>
      </c>
      <c r="J66" t="str">
        <f>_xlfn.XLOOKUP(D66,products!$A$2:$A$49,products!$C$2:$C$49,,0)</f>
        <v>M</v>
      </c>
      <c r="K66">
        <f>_xlfn.XLOOKUP(D66,products!$A$2:$A$49,products!$D$2:$D$49,,0)</f>
        <v>0.5</v>
      </c>
      <c r="L66">
        <f>_xlfn.XLOOKUP(D66,products!$A$2:$A$49,products!$E$2:$E$49,,0)</f>
        <v>5.97</v>
      </c>
      <c r="M66">
        <f t="shared" si="0"/>
        <v>35.82</v>
      </c>
      <c r="N66" t="str">
        <f t="shared" si="1"/>
        <v>Robusta</v>
      </c>
    </row>
    <row r="67" spans="1:14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_xlfn.XLOOKUP(C67,customers!$A$2:$A$1001,customers!$B$2:$B$1001,,0)</f>
        <v>Angelia Cockrem</v>
      </c>
      <c r="G67" s="2" t="str">
        <f>IF(_xlfn.XLOOKUP(C67,customers!$A$2:$A$1001,customers!$C$2:$C$1001,,0) = 0," ", _xlfn.XLOOKUP(C67,customers!$A$2:$A$1001,customers!$C$2:$C$1001,,0))</f>
        <v>acockrem1t@engadget.com</v>
      </c>
      <c r="H67" s="2" t="str">
        <f>_xlfn.XLOOKUP(C67,customers!$A$2:$A$1001,customers!$G$2:$G$1001,,0)</f>
        <v>United States</v>
      </c>
      <c r="I67" t="str">
        <f>_xlfn.XLOOKUP(D67,products!$A$2:$A$49,products!$B$2:$B$49,,0)</f>
        <v>Rob</v>
      </c>
      <c r="J67" t="str">
        <f>_xlfn.XLOOKUP(D67,products!$A$2:$A$49,products!$C$2:$C$49,,0)</f>
        <v>D</v>
      </c>
      <c r="K67">
        <f>_xlfn.XLOOKUP(D67,products!$A$2:$A$49,products!$D$2:$D$49,,0)</f>
        <v>2.5</v>
      </c>
      <c r="L67">
        <f>_xlfn.XLOOKUP(D67,products!$A$2:$A$49,products!$E$2:$E$49,,0)</f>
        <v>20.584999999999997</v>
      </c>
      <c r="M67">
        <f t="shared" ref="M67:M130" si="2">L67*E67</f>
        <v>82.339999999999989</v>
      </c>
      <c r="N67" t="str">
        <f t="shared" ref="N67:N130" si="3">IF(I67="Rob","Robusta",IF(I67="Exc","Excelsa",IF(I67="Ara","Arabica",IF(I67="Lib","Liberica",""))))</f>
        <v>Robusta</v>
      </c>
    </row>
    <row r="68" spans="1:14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_xlfn.XLOOKUP(C68,customers!$A$2:$A$1001,customers!$B$2:$B$1001,,0)</f>
        <v>Belvia Umpleby</v>
      </c>
      <c r="G68" s="2" t="str">
        <f>IF(_xlfn.XLOOKUP(C68,customers!$A$2:$A$1001,customers!$C$2:$C$1001,,0) = 0," ", _xlfn.XLOOKUP(C68,customers!$A$2:$A$1001,customers!$C$2:$C$1001,,0))</f>
        <v>bumpleby1u@soundcloud.com</v>
      </c>
      <c r="H68" s="2" t="str">
        <f>_xlfn.XLOOKUP(C68,customers!$A$2:$A$1001,customers!$G$2:$G$1001,,0)</f>
        <v>United States</v>
      </c>
      <c r="I68" t="str">
        <f>_xlfn.XLOOKUP(D68,products!$A$2:$A$49,products!$B$2:$B$49,,0)</f>
        <v>Rob</v>
      </c>
      <c r="J68" t="str">
        <f>_xlfn.XLOOKUP(D68,products!$A$2:$A$49,products!$C$2:$C$49,,0)</f>
        <v>L</v>
      </c>
      <c r="K68">
        <f>_xlfn.XLOOKUP(D68,products!$A$2:$A$49,products!$D$2:$D$49,,0)</f>
        <v>0.5</v>
      </c>
      <c r="L68">
        <f>_xlfn.XLOOKUP(D68,products!$A$2:$A$49,products!$E$2:$E$49,,0)</f>
        <v>7.169999999999999</v>
      </c>
      <c r="M68">
        <f t="shared" si="2"/>
        <v>7.169999999999999</v>
      </c>
      <c r="N68" t="str">
        <f t="shared" si="3"/>
        <v>Robusta</v>
      </c>
    </row>
    <row r="69" spans="1:14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_xlfn.XLOOKUP(C69,customers!$A$2:$A$1001,customers!$B$2:$B$1001,,0)</f>
        <v>Nat Saleway</v>
      </c>
      <c r="G69" s="2" t="str">
        <f>IF(_xlfn.XLOOKUP(C69,customers!$A$2:$A$1001,customers!$C$2:$C$1001,,0) = 0," ", _xlfn.XLOOKUP(C69,customers!$A$2:$A$1001,customers!$C$2:$C$1001,,0))</f>
        <v>nsaleway1v@dedecms.com</v>
      </c>
      <c r="H69" s="2" t="str">
        <f>_xlfn.XLOOKUP(C69,customers!$A$2:$A$1001,customers!$G$2:$G$1001,,0)</f>
        <v>United States</v>
      </c>
      <c r="I69" t="str">
        <f>_xlfn.XLOOKUP(D69,products!$A$2:$A$49,products!$B$2:$B$49,,0)</f>
        <v>Lib</v>
      </c>
      <c r="J69" t="str">
        <f>_xlfn.XLOOKUP(D69,products!$A$2:$A$49,products!$C$2:$C$49,,0)</f>
        <v>L</v>
      </c>
      <c r="K69">
        <f>_xlfn.XLOOKUP(D69,products!$A$2:$A$49,products!$D$2:$D$49,,0)</f>
        <v>0.2</v>
      </c>
      <c r="L69">
        <f>_xlfn.XLOOKUP(D69,products!$A$2:$A$49,products!$E$2:$E$49,,0)</f>
        <v>4.7549999999999999</v>
      </c>
      <c r="M69">
        <f t="shared" si="2"/>
        <v>9.51</v>
      </c>
      <c r="N69" t="str">
        <f t="shared" si="3"/>
        <v>Liberica</v>
      </c>
    </row>
    <row r="70" spans="1:14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_xlfn.XLOOKUP(C70,customers!$A$2:$A$1001,customers!$B$2:$B$1001,,0)</f>
        <v>Hayward Goulter</v>
      </c>
      <c r="G70" s="2" t="str">
        <f>IF(_xlfn.XLOOKUP(C70,customers!$A$2:$A$1001,customers!$C$2:$C$1001,,0) = 0," ", _xlfn.XLOOKUP(C70,customers!$A$2:$A$1001,customers!$C$2:$C$1001,,0))</f>
        <v>hgoulter1w@abc.net.au</v>
      </c>
      <c r="H70" s="2" t="str">
        <f>_xlfn.XLOOKUP(C70,customers!$A$2:$A$1001,customers!$G$2:$G$1001,,0)</f>
        <v>United States</v>
      </c>
      <c r="I70" t="str">
        <f>_xlfn.XLOOKUP(D70,products!$A$2:$A$49,products!$B$2:$B$49,,0)</f>
        <v>Rob</v>
      </c>
      <c r="J70" t="str">
        <f>_xlfn.XLOOKUP(D70,products!$A$2:$A$49,products!$C$2:$C$49,,0)</f>
        <v>M</v>
      </c>
      <c r="K70">
        <f>_xlfn.XLOOKUP(D70,products!$A$2:$A$49,products!$D$2:$D$49,,0)</f>
        <v>0.2</v>
      </c>
      <c r="L70">
        <f>_xlfn.XLOOKUP(D70,products!$A$2:$A$49,products!$E$2:$E$49,,0)</f>
        <v>2.9849999999999999</v>
      </c>
      <c r="M70">
        <f t="shared" si="2"/>
        <v>2.9849999999999999</v>
      </c>
      <c r="N70" t="str">
        <f t="shared" si="3"/>
        <v>Robusta</v>
      </c>
    </row>
    <row r="71" spans="1:14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_xlfn.XLOOKUP(C71,customers!$A$2:$A$1001,customers!$B$2:$B$1001,,0)</f>
        <v>Gay Rizzello</v>
      </c>
      <c r="G71" s="2" t="str">
        <f>IF(_xlfn.XLOOKUP(C71,customers!$A$2:$A$1001,customers!$C$2:$C$1001,,0) = 0," ", _xlfn.XLOOKUP(C71,customers!$A$2:$A$1001,customers!$C$2:$C$1001,,0))</f>
        <v>grizzello1x@symantec.com</v>
      </c>
      <c r="H71" s="2" t="str">
        <f>_xlfn.XLOOKUP(C71,customers!$A$2:$A$1001,customers!$G$2:$G$1001,,0)</f>
        <v>United Kingdom</v>
      </c>
      <c r="I71" t="str">
        <f>_xlfn.XLOOKUP(D71,products!$A$2:$A$49,products!$B$2:$B$49,,0)</f>
        <v>Rob</v>
      </c>
      <c r="J71" t="str">
        <f>_xlfn.XLOOKUP(D71,products!$A$2:$A$49,products!$C$2:$C$49,,0)</f>
        <v>M</v>
      </c>
      <c r="K71">
        <f>_xlfn.XLOOKUP(D71,products!$A$2:$A$49,products!$D$2:$D$49,,0)</f>
        <v>1</v>
      </c>
      <c r="L71">
        <f>_xlfn.XLOOKUP(D71,products!$A$2:$A$49,products!$E$2:$E$49,,0)</f>
        <v>9.9499999999999993</v>
      </c>
      <c r="M71">
        <f t="shared" si="2"/>
        <v>59.699999999999996</v>
      </c>
      <c r="N71" t="str">
        <f t="shared" si="3"/>
        <v>Robusta</v>
      </c>
    </row>
    <row r="72" spans="1:14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_xlfn.XLOOKUP(C72,customers!$A$2:$A$1001,customers!$B$2:$B$1001,,0)</f>
        <v>Shannon List</v>
      </c>
      <c r="G72" s="2" t="str">
        <f>IF(_xlfn.XLOOKUP(C72,customers!$A$2:$A$1001,customers!$C$2:$C$1001,,0) = 0," ", _xlfn.XLOOKUP(C72,customers!$A$2:$A$1001,customers!$C$2:$C$1001,,0))</f>
        <v>slist1y@mapquest.com</v>
      </c>
      <c r="H72" s="2" t="str">
        <f>_xlfn.XLOOKUP(C72,customers!$A$2:$A$1001,customers!$G$2:$G$1001,,0)</f>
        <v>United States</v>
      </c>
      <c r="I72" t="str">
        <f>_xlfn.XLOOKUP(D72,products!$A$2:$A$49,products!$B$2:$B$49,,0)</f>
        <v>Exc</v>
      </c>
      <c r="J72" t="str">
        <f>_xlfn.XLOOKUP(D72,products!$A$2:$A$49,products!$C$2:$C$49,,0)</f>
        <v>L</v>
      </c>
      <c r="K72">
        <f>_xlfn.XLOOKUP(D72,products!$A$2:$A$49,products!$D$2:$D$49,,0)</f>
        <v>2.5</v>
      </c>
      <c r="L72">
        <f>_xlfn.XLOOKUP(D72,products!$A$2:$A$49,products!$E$2:$E$49,,0)</f>
        <v>34.154999999999994</v>
      </c>
      <c r="M72">
        <f t="shared" si="2"/>
        <v>136.61999999999998</v>
      </c>
      <c r="N72" t="str">
        <f t="shared" si="3"/>
        <v>Excelsa</v>
      </c>
    </row>
    <row r="73" spans="1:14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_xlfn.XLOOKUP(C73,customers!$A$2:$A$1001,customers!$B$2:$B$1001,,0)</f>
        <v>Shirlene Edmondson</v>
      </c>
      <c r="G73" s="2" t="str">
        <f>IF(_xlfn.XLOOKUP(C73,customers!$A$2:$A$1001,customers!$C$2:$C$1001,,0) = 0," ", _xlfn.XLOOKUP(C73,customers!$A$2:$A$1001,customers!$C$2:$C$1001,,0))</f>
        <v>sedmondson1z@theguardian.com</v>
      </c>
      <c r="H73" s="2" t="str">
        <f>_xlfn.XLOOKUP(C73,customers!$A$2:$A$1001,customers!$G$2:$G$1001,,0)</f>
        <v>Ireland</v>
      </c>
      <c r="I73" t="str">
        <f>_xlfn.XLOOKUP(D73,products!$A$2:$A$49,products!$B$2:$B$49,,0)</f>
        <v>Lib</v>
      </c>
      <c r="J73" t="str">
        <f>_xlfn.XLOOKUP(D73,products!$A$2:$A$49,products!$C$2:$C$49,,0)</f>
        <v>L</v>
      </c>
      <c r="K73">
        <f>_xlfn.XLOOKUP(D73,products!$A$2:$A$49,products!$D$2:$D$49,,0)</f>
        <v>0.2</v>
      </c>
      <c r="L73">
        <f>_xlfn.XLOOKUP(D73,products!$A$2:$A$49,products!$E$2:$E$49,,0)</f>
        <v>4.7549999999999999</v>
      </c>
      <c r="M73">
        <f t="shared" si="2"/>
        <v>9.51</v>
      </c>
      <c r="N73" t="str">
        <f t="shared" si="3"/>
        <v>Liberica</v>
      </c>
    </row>
    <row r="74" spans="1:14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_xlfn.XLOOKUP(C74,customers!$A$2:$A$1001,customers!$B$2:$B$1001,,0)</f>
        <v>Aurlie McCarl</v>
      </c>
      <c r="G74" s="2" t="str">
        <f>IF(_xlfn.XLOOKUP(C74,customers!$A$2:$A$1001,customers!$C$2:$C$1001,,0) = 0," ", _xlfn.XLOOKUP(C74,customers!$A$2:$A$1001,customers!$C$2:$C$1001,,0))</f>
        <v xml:space="preserve"> </v>
      </c>
      <c r="H74" s="2" t="str">
        <f>_xlfn.XLOOKUP(C74,customers!$A$2:$A$1001,customers!$G$2:$G$1001,,0)</f>
        <v>United States</v>
      </c>
      <c r="I74" t="str">
        <f>_xlfn.XLOOKUP(D74,products!$A$2:$A$49,products!$B$2:$B$49,,0)</f>
        <v>Ara</v>
      </c>
      <c r="J74" t="str">
        <f>_xlfn.XLOOKUP(D74,products!$A$2:$A$49,products!$C$2:$C$49,,0)</f>
        <v>M</v>
      </c>
      <c r="K74">
        <f>_xlfn.XLOOKUP(D74,products!$A$2:$A$49,products!$D$2:$D$49,,0)</f>
        <v>2.5</v>
      </c>
      <c r="L74">
        <f>_xlfn.XLOOKUP(D74,products!$A$2:$A$49,products!$E$2:$E$49,,0)</f>
        <v>25.874999999999996</v>
      </c>
      <c r="M74">
        <f t="shared" si="2"/>
        <v>77.624999999999986</v>
      </c>
      <c r="N74" t="str">
        <f t="shared" si="3"/>
        <v>Arabica</v>
      </c>
    </row>
    <row r="75" spans="1:14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_xlfn.XLOOKUP(C75,customers!$A$2:$A$1001,customers!$B$2:$B$1001,,0)</f>
        <v>Alikee Carryer</v>
      </c>
      <c r="G75" s="2" t="str">
        <f>IF(_xlfn.XLOOKUP(C75,customers!$A$2:$A$1001,customers!$C$2:$C$1001,,0) = 0," ", _xlfn.XLOOKUP(C75,customers!$A$2:$A$1001,customers!$C$2:$C$1001,,0))</f>
        <v xml:space="preserve"> </v>
      </c>
      <c r="H75" s="2" t="str">
        <f>_xlfn.XLOOKUP(C75,customers!$A$2:$A$1001,customers!$G$2:$G$1001,,0)</f>
        <v>United States</v>
      </c>
      <c r="I75" t="str">
        <f>_xlfn.XLOOKUP(D75,products!$A$2:$A$49,products!$B$2:$B$49,,0)</f>
        <v>Lib</v>
      </c>
      <c r="J75" t="str">
        <f>_xlfn.XLOOKUP(D75,products!$A$2:$A$49,products!$C$2:$C$49,,0)</f>
        <v>M</v>
      </c>
      <c r="K75">
        <f>_xlfn.XLOOKUP(D75,products!$A$2:$A$49,products!$D$2:$D$49,,0)</f>
        <v>0.2</v>
      </c>
      <c r="L75">
        <f>_xlfn.XLOOKUP(D75,products!$A$2:$A$49,products!$E$2:$E$49,,0)</f>
        <v>4.3650000000000002</v>
      </c>
      <c r="M75">
        <f t="shared" si="2"/>
        <v>21.825000000000003</v>
      </c>
      <c r="N75" t="str">
        <f t="shared" si="3"/>
        <v>Liberica</v>
      </c>
    </row>
    <row r="76" spans="1:14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_xlfn.XLOOKUP(C76,customers!$A$2:$A$1001,customers!$B$2:$B$1001,,0)</f>
        <v>Jennifer Rangall</v>
      </c>
      <c r="G76" s="2" t="str">
        <f>IF(_xlfn.XLOOKUP(C76,customers!$A$2:$A$1001,customers!$C$2:$C$1001,,0) = 0," ", _xlfn.XLOOKUP(C76,customers!$A$2:$A$1001,customers!$C$2:$C$1001,,0))</f>
        <v>jrangall22@newsvine.com</v>
      </c>
      <c r="H76" s="2" t="str">
        <f>_xlfn.XLOOKUP(C76,customers!$A$2:$A$1001,customers!$G$2:$G$1001,,0)</f>
        <v>United States</v>
      </c>
      <c r="I76" t="str">
        <f>_xlfn.XLOOKUP(D76,products!$A$2:$A$49,products!$B$2:$B$49,,0)</f>
        <v>Exc</v>
      </c>
      <c r="J76" t="str">
        <f>_xlfn.XLOOKUP(D76,products!$A$2:$A$49,products!$C$2:$C$49,,0)</f>
        <v>L</v>
      </c>
      <c r="K76">
        <f>_xlfn.XLOOKUP(D76,products!$A$2:$A$49,products!$D$2:$D$49,,0)</f>
        <v>0.5</v>
      </c>
      <c r="L76">
        <f>_xlfn.XLOOKUP(D76,products!$A$2:$A$49,products!$E$2:$E$49,,0)</f>
        <v>8.91</v>
      </c>
      <c r="M76">
        <f t="shared" si="2"/>
        <v>17.82</v>
      </c>
      <c r="N76" t="str">
        <f t="shared" si="3"/>
        <v>Excelsa</v>
      </c>
    </row>
    <row r="77" spans="1:14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_xlfn.XLOOKUP(C77,customers!$A$2:$A$1001,customers!$B$2:$B$1001,,0)</f>
        <v>Kipper Boorn</v>
      </c>
      <c r="G77" s="2" t="str">
        <f>IF(_xlfn.XLOOKUP(C77,customers!$A$2:$A$1001,customers!$C$2:$C$1001,,0) = 0," ", _xlfn.XLOOKUP(C77,customers!$A$2:$A$1001,customers!$C$2:$C$1001,,0))</f>
        <v>kboorn23@ezinearticles.com</v>
      </c>
      <c r="H77" s="2" t="str">
        <f>_xlfn.XLOOKUP(C77,customers!$A$2:$A$1001,customers!$G$2:$G$1001,,0)</f>
        <v>Ireland</v>
      </c>
      <c r="I77" t="str">
        <f>_xlfn.XLOOKUP(D77,products!$A$2:$A$49,products!$B$2:$B$49,,0)</f>
        <v>Rob</v>
      </c>
      <c r="J77" t="str">
        <f>_xlfn.XLOOKUP(D77,products!$A$2:$A$49,products!$C$2:$C$49,,0)</f>
        <v>D</v>
      </c>
      <c r="K77">
        <f>_xlfn.XLOOKUP(D77,products!$A$2:$A$49,products!$D$2:$D$49,,0)</f>
        <v>1</v>
      </c>
      <c r="L77">
        <f>_xlfn.XLOOKUP(D77,products!$A$2:$A$49,products!$E$2:$E$49,,0)</f>
        <v>8.9499999999999993</v>
      </c>
      <c r="M77">
        <f t="shared" si="2"/>
        <v>53.699999999999996</v>
      </c>
      <c r="N77" t="str">
        <f t="shared" si="3"/>
        <v>Robusta</v>
      </c>
    </row>
    <row r="78" spans="1:14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_xlfn.XLOOKUP(C78,customers!$A$2:$A$1001,customers!$B$2:$B$1001,,0)</f>
        <v>Melania Beadle</v>
      </c>
      <c r="G78" s="2" t="str">
        <f>IF(_xlfn.XLOOKUP(C78,customers!$A$2:$A$1001,customers!$C$2:$C$1001,,0) = 0," ", _xlfn.XLOOKUP(C78,customers!$A$2:$A$1001,customers!$C$2:$C$1001,,0))</f>
        <v xml:space="preserve"> </v>
      </c>
      <c r="H78" s="2" t="str">
        <f>_xlfn.XLOOKUP(C78,customers!$A$2:$A$1001,customers!$G$2:$G$1001,,0)</f>
        <v>Ireland</v>
      </c>
      <c r="I78" t="str">
        <f>_xlfn.XLOOKUP(D78,products!$A$2:$A$49,products!$B$2:$B$49,,0)</f>
        <v>Rob</v>
      </c>
      <c r="J78" t="str">
        <f>_xlfn.XLOOKUP(D78,products!$A$2:$A$49,products!$C$2:$C$49,,0)</f>
        <v>L</v>
      </c>
      <c r="K78">
        <f>_xlfn.XLOOKUP(D78,products!$A$2:$A$49,products!$D$2:$D$49,,0)</f>
        <v>0.2</v>
      </c>
      <c r="L78">
        <f>_xlfn.XLOOKUP(D78,products!$A$2:$A$49,products!$E$2:$E$49,,0)</f>
        <v>3.5849999999999995</v>
      </c>
      <c r="M78">
        <f t="shared" si="2"/>
        <v>3.5849999999999995</v>
      </c>
      <c r="N78" t="str">
        <f t="shared" si="3"/>
        <v>Robusta</v>
      </c>
    </row>
    <row r="79" spans="1:14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_xlfn.XLOOKUP(C79,customers!$A$2:$A$1001,customers!$B$2:$B$1001,,0)</f>
        <v>Colene Elgey</v>
      </c>
      <c r="G79" s="2" t="str">
        <f>IF(_xlfn.XLOOKUP(C79,customers!$A$2:$A$1001,customers!$C$2:$C$1001,,0) = 0," ", _xlfn.XLOOKUP(C79,customers!$A$2:$A$1001,customers!$C$2:$C$1001,,0))</f>
        <v>celgey25@webs.com</v>
      </c>
      <c r="H79" s="2" t="str">
        <f>_xlfn.XLOOKUP(C79,customers!$A$2:$A$1001,customers!$G$2:$G$1001,,0)</f>
        <v>United States</v>
      </c>
      <c r="I79" t="str">
        <f>_xlfn.XLOOKUP(D79,products!$A$2:$A$49,products!$B$2:$B$49,,0)</f>
        <v>Exc</v>
      </c>
      <c r="J79" t="str">
        <f>_xlfn.XLOOKUP(D79,products!$A$2:$A$49,products!$C$2:$C$49,,0)</f>
        <v>D</v>
      </c>
      <c r="K79">
        <f>_xlfn.XLOOKUP(D79,products!$A$2:$A$49,products!$D$2:$D$49,,0)</f>
        <v>0.2</v>
      </c>
      <c r="L79">
        <f>_xlfn.XLOOKUP(D79,products!$A$2:$A$49,products!$E$2:$E$49,,0)</f>
        <v>3.645</v>
      </c>
      <c r="M79">
        <f t="shared" si="2"/>
        <v>7.29</v>
      </c>
      <c r="N79" t="str">
        <f t="shared" si="3"/>
        <v>Excelsa</v>
      </c>
    </row>
    <row r="80" spans="1:14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_xlfn.XLOOKUP(C80,customers!$A$2:$A$1001,customers!$B$2:$B$1001,,0)</f>
        <v>Lothaire Mizzi</v>
      </c>
      <c r="G80" s="2" t="str">
        <f>IF(_xlfn.XLOOKUP(C80,customers!$A$2:$A$1001,customers!$C$2:$C$1001,,0) = 0," ", _xlfn.XLOOKUP(C80,customers!$A$2:$A$1001,customers!$C$2:$C$1001,,0))</f>
        <v>lmizzi26@rakuten.co.jp</v>
      </c>
      <c r="H80" s="2" t="str">
        <f>_xlfn.XLOOKUP(C80,customers!$A$2:$A$1001,customers!$G$2:$G$1001,,0)</f>
        <v>United States</v>
      </c>
      <c r="I80" t="str">
        <f>_xlfn.XLOOKUP(D80,products!$A$2:$A$49,products!$B$2:$B$49,,0)</f>
        <v>Ara</v>
      </c>
      <c r="J80" t="str">
        <f>_xlfn.XLOOKUP(D80,products!$A$2:$A$49,products!$C$2:$C$49,,0)</f>
        <v>M</v>
      </c>
      <c r="K80">
        <f>_xlfn.XLOOKUP(D80,products!$A$2:$A$49,products!$D$2:$D$49,,0)</f>
        <v>0.5</v>
      </c>
      <c r="L80">
        <f>_xlfn.XLOOKUP(D80,products!$A$2:$A$49,products!$E$2:$E$49,,0)</f>
        <v>6.75</v>
      </c>
      <c r="M80">
        <f t="shared" si="2"/>
        <v>40.5</v>
      </c>
      <c r="N80" t="str">
        <f t="shared" si="3"/>
        <v>Arabica</v>
      </c>
    </row>
    <row r="81" spans="1:14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_xlfn.XLOOKUP(C81,customers!$A$2:$A$1001,customers!$B$2:$B$1001,,0)</f>
        <v>Cletis Giacomazzo</v>
      </c>
      <c r="G81" s="2" t="str">
        <f>IF(_xlfn.XLOOKUP(C81,customers!$A$2:$A$1001,customers!$C$2:$C$1001,,0) = 0," ", _xlfn.XLOOKUP(C81,customers!$A$2:$A$1001,customers!$C$2:$C$1001,,0))</f>
        <v>cgiacomazzo27@jigsy.com</v>
      </c>
      <c r="H81" s="2" t="str">
        <f>_xlfn.XLOOKUP(C81,customers!$A$2:$A$1001,customers!$G$2:$G$1001,,0)</f>
        <v>United States</v>
      </c>
      <c r="I81" t="str">
        <f>_xlfn.XLOOKUP(D81,products!$A$2:$A$49,products!$B$2:$B$49,,0)</f>
        <v>Rob</v>
      </c>
      <c r="J81" t="str">
        <f>_xlfn.XLOOKUP(D81,products!$A$2:$A$49,products!$C$2:$C$49,,0)</f>
        <v>L</v>
      </c>
      <c r="K81">
        <f>_xlfn.XLOOKUP(D81,products!$A$2:$A$49,products!$D$2:$D$49,,0)</f>
        <v>1</v>
      </c>
      <c r="L81">
        <f>_xlfn.XLOOKUP(D81,products!$A$2:$A$49,products!$E$2:$E$49,,0)</f>
        <v>11.95</v>
      </c>
      <c r="M81">
        <f t="shared" si="2"/>
        <v>47.8</v>
      </c>
      <c r="N81" t="str">
        <f t="shared" si="3"/>
        <v>Robusta</v>
      </c>
    </row>
    <row r="82" spans="1:14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_xlfn.XLOOKUP(C82,customers!$A$2:$A$1001,customers!$B$2:$B$1001,,0)</f>
        <v>Ami Arnow</v>
      </c>
      <c r="G82" s="2" t="str">
        <f>IF(_xlfn.XLOOKUP(C82,customers!$A$2:$A$1001,customers!$C$2:$C$1001,,0) = 0," ", _xlfn.XLOOKUP(C82,customers!$A$2:$A$1001,customers!$C$2:$C$1001,,0))</f>
        <v>aarnow28@arizona.edu</v>
      </c>
      <c r="H82" s="2" t="str">
        <f>_xlfn.XLOOKUP(C82,customers!$A$2:$A$1001,customers!$G$2:$G$1001,,0)</f>
        <v>United States</v>
      </c>
      <c r="I82" t="str">
        <f>_xlfn.XLOOKUP(D82,products!$A$2:$A$49,products!$B$2:$B$49,,0)</f>
        <v>Ara</v>
      </c>
      <c r="J82" t="str">
        <f>_xlfn.XLOOKUP(D82,products!$A$2:$A$49,products!$C$2:$C$49,,0)</f>
        <v>L</v>
      </c>
      <c r="K82">
        <f>_xlfn.XLOOKUP(D82,products!$A$2:$A$49,products!$D$2:$D$49,,0)</f>
        <v>0.5</v>
      </c>
      <c r="L82">
        <f>_xlfn.XLOOKUP(D82,products!$A$2:$A$49,products!$E$2:$E$49,,0)</f>
        <v>7.77</v>
      </c>
      <c r="M82">
        <f t="shared" si="2"/>
        <v>38.849999999999994</v>
      </c>
      <c r="N82" t="str">
        <f t="shared" si="3"/>
        <v>Arabica</v>
      </c>
    </row>
    <row r="83" spans="1:14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_xlfn.XLOOKUP(C83,customers!$A$2:$A$1001,customers!$B$2:$B$1001,,0)</f>
        <v>Sheppard Yann</v>
      </c>
      <c r="G83" s="2" t="str">
        <f>IF(_xlfn.XLOOKUP(C83,customers!$A$2:$A$1001,customers!$C$2:$C$1001,,0) = 0," ", _xlfn.XLOOKUP(C83,customers!$A$2:$A$1001,customers!$C$2:$C$1001,,0))</f>
        <v>syann29@senate.gov</v>
      </c>
      <c r="H83" s="2" t="str">
        <f>_xlfn.XLOOKUP(C83,customers!$A$2:$A$1001,customers!$G$2:$G$1001,,0)</f>
        <v>United States</v>
      </c>
      <c r="I83" t="str">
        <f>_xlfn.XLOOKUP(D83,products!$A$2:$A$49,products!$B$2:$B$49,,0)</f>
        <v>Lib</v>
      </c>
      <c r="J83" t="str">
        <f>_xlfn.XLOOKUP(D83,products!$A$2:$A$49,products!$C$2:$C$49,,0)</f>
        <v>L</v>
      </c>
      <c r="K83">
        <f>_xlfn.XLOOKUP(D83,products!$A$2:$A$49,products!$D$2:$D$49,,0)</f>
        <v>2.5</v>
      </c>
      <c r="L83">
        <f>_xlfn.XLOOKUP(D83,products!$A$2:$A$49,products!$E$2:$E$49,,0)</f>
        <v>36.454999999999998</v>
      </c>
      <c r="M83">
        <f t="shared" si="2"/>
        <v>109.36499999999999</v>
      </c>
      <c r="N83" t="str">
        <f t="shared" si="3"/>
        <v>Liberica</v>
      </c>
    </row>
    <row r="84" spans="1:14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_xlfn.XLOOKUP(C84,customers!$A$2:$A$1001,customers!$B$2:$B$1001,,0)</f>
        <v>Bunny Naulls</v>
      </c>
      <c r="G84" s="2" t="str">
        <f>IF(_xlfn.XLOOKUP(C84,customers!$A$2:$A$1001,customers!$C$2:$C$1001,,0) = 0," ", _xlfn.XLOOKUP(C84,customers!$A$2:$A$1001,customers!$C$2:$C$1001,,0))</f>
        <v>bnaulls2a@tiny.cc</v>
      </c>
      <c r="H84" s="2" t="str">
        <f>_xlfn.XLOOKUP(C84,customers!$A$2:$A$1001,customers!$G$2:$G$1001,,0)</f>
        <v>Ireland</v>
      </c>
      <c r="I84" t="str">
        <f>_xlfn.XLOOKUP(D84,products!$A$2:$A$49,products!$B$2:$B$49,,0)</f>
        <v>Lib</v>
      </c>
      <c r="J84" t="str">
        <f>_xlfn.XLOOKUP(D84,products!$A$2:$A$49,products!$C$2:$C$49,,0)</f>
        <v>M</v>
      </c>
      <c r="K84">
        <f>_xlfn.XLOOKUP(D84,products!$A$2:$A$49,products!$D$2:$D$49,,0)</f>
        <v>2.5</v>
      </c>
      <c r="L84">
        <f>_xlfn.XLOOKUP(D84,products!$A$2:$A$49,products!$E$2:$E$49,,0)</f>
        <v>33.464999999999996</v>
      </c>
      <c r="M84">
        <f t="shared" si="2"/>
        <v>100.39499999999998</v>
      </c>
      <c r="N84" t="str">
        <f t="shared" si="3"/>
        <v>Liberica</v>
      </c>
    </row>
    <row r="85" spans="1:14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_xlfn.XLOOKUP(C85,customers!$A$2:$A$1001,customers!$B$2:$B$1001,,0)</f>
        <v>Hally Lorait</v>
      </c>
      <c r="G85" s="2" t="str">
        <f>IF(_xlfn.XLOOKUP(C85,customers!$A$2:$A$1001,customers!$C$2:$C$1001,,0) = 0," ", _xlfn.XLOOKUP(C85,customers!$A$2:$A$1001,customers!$C$2:$C$1001,,0))</f>
        <v xml:space="preserve"> </v>
      </c>
      <c r="H85" s="2" t="str">
        <f>_xlfn.XLOOKUP(C85,customers!$A$2:$A$1001,customers!$G$2:$G$1001,,0)</f>
        <v>United States</v>
      </c>
      <c r="I85" t="str">
        <f>_xlfn.XLOOKUP(D85,products!$A$2:$A$49,products!$B$2:$B$49,,0)</f>
        <v>Rob</v>
      </c>
      <c r="J85" t="str">
        <f>_xlfn.XLOOKUP(D85,products!$A$2:$A$49,products!$C$2:$C$49,,0)</f>
        <v>D</v>
      </c>
      <c r="K85">
        <f>_xlfn.XLOOKUP(D85,products!$A$2:$A$49,products!$D$2:$D$49,,0)</f>
        <v>2.5</v>
      </c>
      <c r="L85">
        <f>_xlfn.XLOOKUP(D85,products!$A$2:$A$49,products!$E$2:$E$49,,0)</f>
        <v>20.584999999999997</v>
      </c>
      <c r="M85">
        <f t="shared" si="2"/>
        <v>82.339999999999989</v>
      </c>
      <c r="N85" t="str">
        <f t="shared" si="3"/>
        <v>Robusta</v>
      </c>
    </row>
    <row r="86" spans="1:14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_xlfn.XLOOKUP(C86,customers!$A$2:$A$1001,customers!$B$2:$B$1001,,0)</f>
        <v>Zaccaria Sherewood</v>
      </c>
      <c r="G86" s="2" t="str">
        <f>IF(_xlfn.XLOOKUP(C86,customers!$A$2:$A$1001,customers!$C$2:$C$1001,,0) = 0," ", _xlfn.XLOOKUP(C86,customers!$A$2:$A$1001,customers!$C$2:$C$1001,,0))</f>
        <v>zsherewood2c@apache.org</v>
      </c>
      <c r="H86" s="2" t="str">
        <f>_xlfn.XLOOKUP(C86,customers!$A$2:$A$1001,customers!$G$2:$G$1001,,0)</f>
        <v>United States</v>
      </c>
      <c r="I86" t="str">
        <f>_xlfn.XLOOKUP(D86,products!$A$2:$A$49,products!$B$2:$B$49,,0)</f>
        <v>Lib</v>
      </c>
      <c r="J86" t="str">
        <f>_xlfn.XLOOKUP(D86,products!$A$2:$A$49,products!$C$2:$C$49,,0)</f>
        <v>L</v>
      </c>
      <c r="K86">
        <f>_xlfn.XLOOKUP(D86,products!$A$2:$A$49,products!$D$2:$D$49,,0)</f>
        <v>0.5</v>
      </c>
      <c r="L86">
        <f>_xlfn.XLOOKUP(D86,products!$A$2:$A$49,products!$E$2:$E$49,,0)</f>
        <v>9.51</v>
      </c>
      <c r="M86">
        <f t="shared" si="2"/>
        <v>9.51</v>
      </c>
      <c r="N86" t="str">
        <f t="shared" si="3"/>
        <v>Liberica</v>
      </c>
    </row>
    <row r="87" spans="1:14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_xlfn.XLOOKUP(C87,customers!$A$2:$A$1001,customers!$B$2:$B$1001,,0)</f>
        <v>Jeffrey Dufaire</v>
      </c>
      <c r="G87" s="2" t="str">
        <f>IF(_xlfn.XLOOKUP(C87,customers!$A$2:$A$1001,customers!$C$2:$C$1001,,0) = 0," ", _xlfn.XLOOKUP(C87,customers!$A$2:$A$1001,customers!$C$2:$C$1001,,0))</f>
        <v>jdufaire2d@fc2.com</v>
      </c>
      <c r="H87" s="2" t="str">
        <f>_xlfn.XLOOKUP(C87,customers!$A$2:$A$1001,customers!$G$2:$G$1001,,0)</f>
        <v>United States</v>
      </c>
      <c r="I87" t="str">
        <f>_xlfn.XLOOKUP(D87,products!$A$2:$A$49,products!$B$2:$B$49,,0)</f>
        <v>Ara</v>
      </c>
      <c r="J87" t="str">
        <f>_xlfn.XLOOKUP(D87,products!$A$2:$A$49,products!$C$2:$C$49,,0)</f>
        <v>L</v>
      </c>
      <c r="K87">
        <f>_xlfn.XLOOKUP(D87,products!$A$2:$A$49,products!$D$2:$D$49,,0)</f>
        <v>2.5</v>
      </c>
      <c r="L87">
        <f>_xlfn.XLOOKUP(D87,products!$A$2:$A$49,products!$E$2:$E$49,,0)</f>
        <v>29.784999999999997</v>
      </c>
      <c r="M87">
        <f t="shared" si="2"/>
        <v>89.35499999999999</v>
      </c>
      <c r="N87" t="str">
        <f t="shared" si="3"/>
        <v>Arabica</v>
      </c>
    </row>
    <row r="88" spans="1:14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_xlfn.XLOOKUP(C88,customers!$A$2:$A$1001,customers!$B$2:$B$1001,,0)</f>
        <v>Jeffrey Dufaire</v>
      </c>
      <c r="G88" s="2" t="str">
        <f>IF(_xlfn.XLOOKUP(C88,customers!$A$2:$A$1001,customers!$C$2:$C$1001,,0) = 0," ", _xlfn.XLOOKUP(C88,customers!$A$2:$A$1001,customers!$C$2:$C$1001,,0))</f>
        <v>jdufaire2d@fc2.com</v>
      </c>
      <c r="H88" s="2" t="str">
        <f>_xlfn.XLOOKUP(C88,customers!$A$2:$A$1001,customers!$G$2:$G$1001,,0)</f>
        <v>United States</v>
      </c>
      <c r="I88" t="str">
        <f>_xlfn.XLOOKUP(D88,products!$A$2:$A$49,products!$B$2:$B$49,,0)</f>
        <v>Ara</v>
      </c>
      <c r="J88" t="str">
        <f>_xlfn.XLOOKUP(D88,products!$A$2:$A$49,products!$C$2:$C$49,,0)</f>
        <v>D</v>
      </c>
      <c r="K88">
        <f>_xlfn.XLOOKUP(D88,products!$A$2:$A$49,products!$D$2:$D$49,,0)</f>
        <v>0.2</v>
      </c>
      <c r="L88">
        <f>_xlfn.XLOOKUP(D88,products!$A$2:$A$49,products!$E$2:$E$49,,0)</f>
        <v>2.9849999999999999</v>
      </c>
      <c r="M88">
        <f t="shared" si="2"/>
        <v>11.94</v>
      </c>
      <c r="N88" t="str">
        <f t="shared" si="3"/>
        <v>Arabica</v>
      </c>
    </row>
    <row r="89" spans="1:14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_xlfn.XLOOKUP(C89,customers!$A$2:$A$1001,customers!$B$2:$B$1001,,0)</f>
        <v>Beitris Keaveney</v>
      </c>
      <c r="G89" s="2" t="str">
        <f>IF(_xlfn.XLOOKUP(C89,customers!$A$2:$A$1001,customers!$C$2:$C$1001,,0) = 0," ", _xlfn.XLOOKUP(C89,customers!$A$2:$A$1001,customers!$C$2:$C$1001,,0))</f>
        <v>bkeaveney2f@netlog.com</v>
      </c>
      <c r="H89" s="2" t="str">
        <f>_xlfn.XLOOKUP(C89,customers!$A$2:$A$1001,customers!$G$2:$G$1001,,0)</f>
        <v>United States</v>
      </c>
      <c r="I89" t="str">
        <f>_xlfn.XLOOKUP(D89,products!$A$2:$A$49,products!$B$2:$B$49,,0)</f>
        <v>Ara</v>
      </c>
      <c r="J89" t="str">
        <f>_xlfn.XLOOKUP(D89,products!$A$2:$A$49,products!$C$2:$C$49,,0)</f>
        <v>M</v>
      </c>
      <c r="K89">
        <f>_xlfn.XLOOKUP(D89,products!$A$2:$A$49,products!$D$2:$D$49,,0)</f>
        <v>1</v>
      </c>
      <c r="L89">
        <f>_xlfn.XLOOKUP(D89,products!$A$2:$A$49,products!$E$2:$E$49,,0)</f>
        <v>11.25</v>
      </c>
      <c r="M89">
        <f t="shared" si="2"/>
        <v>33.75</v>
      </c>
      <c r="N89" t="str">
        <f t="shared" si="3"/>
        <v>Arabica</v>
      </c>
    </row>
    <row r="90" spans="1:14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_xlfn.XLOOKUP(C90,customers!$A$2:$A$1001,customers!$B$2:$B$1001,,0)</f>
        <v>Elna Grise</v>
      </c>
      <c r="G90" s="2" t="str">
        <f>IF(_xlfn.XLOOKUP(C90,customers!$A$2:$A$1001,customers!$C$2:$C$1001,,0) = 0," ", _xlfn.XLOOKUP(C90,customers!$A$2:$A$1001,customers!$C$2:$C$1001,,0))</f>
        <v>egrise2g@cargocollective.com</v>
      </c>
      <c r="H90" s="2" t="str">
        <f>_xlfn.XLOOKUP(C90,customers!$A$2:$A$1001,customers!$G$2:$G$1001,,0)</f>
        <v>United States</v>
      </c>
      <c r="I90" t="str">
        <f>_xlfn.XLOOKUP(D90,products!$A$2:$A$49,products!$B$2:$B$49,,0)</f>
        <v>Rob</v>
      </c>
      <c r="J90" t="str">
        <f>_xlfn.XLOOKUP(D90,products!$A$2:$A$49,products!$C$2:$C$49,,0)</f>
        <v>L</v>
      </c>
      <c r="K90">
        <f>_xlfn.XLOOKUP(D90,products!$A$2:$A$49,products!$D$2:$D$49,,0)</f>
        <v>1</v>
      </c>
      <c r="L90">
        <f>_xlfn.XLOOKUP(D90,products!$A$2:$A$49,products!$E$2:$E$49,,0)</f>
        <v>11.95</v>
      </c>
      <c r="M90">
        <f t="shared" si="2"/>
        <v>35.849999999999994</v>
      </c>
      <c r="N90" t="str">
        <f t="shared" si="3"/>
        <v>Robusta</v>
      </c>
    </row>
    <row r="91" spans="1:14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_xlfn.XLOOKUP(C91,customers!$A$2:$A$1001,customers!$B$2:$B$1001,,0)</f>
        <v>Torie Gottelier</v>
      </c>
      <c r="G91" s="2" t="str">
        <f>IF(_xlfn.XLOOKUP(C91,customers!$A$2:$A$1001,customers!$C$2:$C$1001,,0) = 0," ", _xlfn.XLOOKUP(C91,customers!$A$2:$A$1001,customers!$C$2:$C$1001,,0))</f>
        <v>tgottelier2h@vistaprint.com</v>
      </c>
      <c r="H91" s="2" t="str">
        <f>_xlfn.XLOOKUP(C91,customers!$A$2:$A$1001,customers!$G$2:$G$1001,,0)</f>
        <v>United States</v>
      </c>
      <c r="I91" t="str">
        <f>_xlfn.XLOOKUP(D91,products!$A$2:$A$49,products!$B$2:$B$49,,0)</f>
        <v>Ara</v>
      </c>
      <c r="J91" t="str">
        <f>_xlfn.XLOOKUP(D91,products!$A$2:$A$49,products!$C$2:$C$49,,0)</f>
        <v>L</v>
      </c>
      <c r="K91">
        <f>_xlfn.XLOOKUP(D91,products!$A$2:$A$49,products!$D$2:$D$49,,0)</f>
        <v>1</v>
      </c>
      <c r="L91">
        <f>_xlfn.XLOOKUP(D91,products!$A$2:$A$49,products!$E$2:$E$49,,0)</f>
        <v>12.95</v>
      </c>
      <c r="M91">
        <f t="shared" si="2"/>
        <v>77.699999999999989</v>
      </c>
      <c r="N91" t="str">
        <f t="shared" si="3"/>
        <v>Arabica</v>
      </c>
    </row>
    <row r="92" spans="1:14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_xlfn.XLOOKUP(C92,customers!$A$2:$A$1001,customers!$B$2:$B$1001,,0)</f>
        <v>Loydie Langlais</v>
      </c>
      <c r="G92" s="2" t="str">
        <f>IF(_xlfn.XLOOKUP(C92,customers!$A$2:$A$1001,customers!$C$2:$C$1001,,0) = 0," ", _xlfn.XLOOKUP(C92,customers!$A$2:$A$1001,customers!$C$2:$C$1001,,0))</f>
        <v xml:space="preserve"> </v>
      </c>
      <c r="H92" s="2" t="str">
        <f>_xlfn.XLOOKUP(C92,customers!$A$2:$A$1001,customers!$G$2:$G$1001,,0)</f>
        <v>Ireland</v>
      </c>
      <c r="I92" t="str">
        <f>_xlfn.XLOOKUP(D92,products!$A$2:$A$49,products!$B$2:$B$49,,0)</f>
        <v>Ara</v>
      </c>
      <c r="J92" t="str">
        <f>_xlfn.XLOOKUP(D92,products!$A$2:$A$49,products!$C$2:$C$49,,0)</f>
        <v>L</v>
      </c>
      <c r="K92">
        <f>_xlfn.XLOOKUP(D92,products!$A$2:$A$49,products!$D$2:$D$49,,0)</f>
        <v>1</v>
      </c>
      <c r="L92">
        <f>_xlfn.XLOOKUP(D92,products!$A$2:$A$49,products!$E$2:$E$49,,0)</f>
        <v>12.95</v>
      </c>
      <c r="M92">
        <f t="shared" si="2"/>
        <v>51.8</v>
      </c>
      <c r="N92" t="str">
        <f t="shared" si="3"/>
        <v>Arabica</v>
      </c>
    </row>
    <row r="93" spans="1:14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_xlfn.XLOOKUP(C93,customers!$A$2:$A$1001,customers!$B$2:$B$1001,,0)</f>
        <v>Adham Greenhead</v>
      </c>
      <c r="G93" s="2" t="str">
        <f>IF(_xlfn.XLOOKUP(C93,customers!$A$2:$A$1001,customers!$C$2:$C$1001,,0) = 0," ", _xlfn.XLOOKUP(C93,customers!$A$2:$A$1001,customers!$C$2:$C$1001,,0))</f>
        <v>agreenhead2j@dailymail.co.uk</v>
      </c>
      <c r="H93" s="2" t="str">
        <f>_xlfn.XLOOKUP(C93,customers!$A$2:$A$1001,customers!$G$2:$G$1001,,0)</f>
        <v>United States</v>
      </c>
      <c r="I93" t="str">
        <f>_xlfn.XLOOKUP(D93,products!$A$2:$A$49,products!$B$2:$B$49,,0)</f>
        <v>Ara</v>
      </c>
      <c r="J93" t="str">
        <f>_xlfn.XLOOKUP(D93,products!$A$2:$A$49,products!$C$2:$C$49,,0)</f>
        <v>M</v>
      </c>
      <c r="K93">
        <f>_xlfn.XLOOKUP(D93,products!$A$2:$A$49,products!$D$2:$D$49,,0)</f>
        <v>2.5</v>
      </c>
      <c r="L93">
        <f>_xlfn.XLOOKUP(D93,products!$A$2:$A$49,products!$E$2:$E$49,,0)</f>
        <v>25.874999999999996</v>
      </c>
      <c r="M93">
        <f t="shared" si="2"/>
        <v>103.49999999999999</v>
      </c>
      <c r="N93" t="str">
        <f t="shared" si="3"/>
        <v>Arabica</v>
      </c>
    </row>
    <row r="94" spans="1:14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_xlfn.XLOOKUP(C94,customers!$A$2:$A$1001,customers!$B$2:$B$1001,,0)</f>
        <v>Hamish MacSherry</v>
      </c>
      <c r="G94" s="2" t="str">
        <f>IF(_xlfn.XLOOKUP(C94,customers!$A$2:$A$1001,customers!$C$2:$C$1001,,0) = 0," ", _xlfn.XLOOKUP(C94,customers!$A$2:$A$1001,customers!$C$2:$C$1001,,0))</f>
        <v xml:space="preserve"> </v>
      </c>
      <c r="H94" s="2" t="str">
        <f>_xlfn.XLOOKUP(C94,customers!$A$2:$A$1001,customers!$G$2:$G$1001,,0)</f>
        <v>United States</v>
      </c>
      <c r="I94" t="str">
        <f>_xlfn.XLOOKUP(D94,products!$A$2:$A$49,products!$B$2:$B$49,,0)</f>
        <v>Exc</v>
      </c>
      <c r="J94" t="str">
        <f>_xlfn.XLOOKUP(D94,products!$A$2:$A$49,products!$C$2:$C$49,,0)</f>
        <v>L</v>
      </c>
      <c r="K94">
        <f>_xlfn.XLOOKUP(D94,products!$A$2:$A$49,products!$D$2:$D$49,,0)</f>
        <v>1</v>
      </c>
      <c r="L94">
        <f>_xlfn.XLOOKUP(D94,products!$A$2:$A$49,products!$E$2:$E$49,,0)</f>
        <v>14.85</v>
      </c>
      <c r="M94">
        <f t="shared" si="2"/>
        <v>44.55</v>
      </c>
      <c r="N94" t="str">
        <f t="shared" si="3"/>
        <v>Excelsa</v>
      </c>
    </row>
    <row r="95" spans="1:14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_xlfn.XLOOKUP(C95,customers!$A$2:$A$1001,customers!$B$2:$B$1001,,0)</f>
        <v>Else Langcaster</v>
      </c>
      <c r="G95" s="2" t="str">
        <f>IF(_xlfn.XLOOKUP(C95,customers!$A$2:$A$1001,customers!$C$2:$C$1001,,0) = 0," ", _xlfn.XLOOKUP(C95,customers!$A$2:$A$1001,customers!$C$2:$C$1001,,0))</f>
        <v>elangcaster2l@spotify.com</v>
      </c>
      <c r="H95" s="2" t="str">
        <f>_xlfn.XLOOKUP(C95,customers!$A$2:$A$1001,customers!$G$2:$G$1001,,0)</f>
        <v>United Kingdom</v>
      </c>
      <c r="I95" t="str">
        <f>_xlfn.XLOOKUP(D95,products!$A$2:$A$49,products!$B$2:$B$49,,0)</f>
        <v>Exc</v>
      </c>
      <c r="J95" t="str">
        <f>_xlfn.XLOOKUP(D95,products!$A$2:$A$49,products!$C$2:$C$49,,0)</f>
        <v>L</v>
      </c>
      <c r="K95">
        <f>_xlfn.XLOOKUP(D95,products!$A$2:$A$49,products!$D$2:$D$49,,0)</f>
        <v>0.5</v>
      </c>
      <c r="L95">
        <f>_xlfn.XLOOKUP(D95,products!$A$2:$A$49,products!$E$2:$E$49,,0)</f>
        <v>8.91</v>
      </c>
      <c r="M95">
        <f t="shared" si="2"/>
        <v>35.64</v>
      </c>
      <c r="N95" t="str">
        <f t="shared" si="3"/>
        <v>Excelsa</v>
      </c>
    </row>
    <row r="96" spans="1:14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_xlfn.XLOOKUP(C96,customers!$A$2:$A$1001,customers!$B$2:$B$1001,,0)</f>
        <v>Rudy Farquharson</v>
      </c>
      <c r="G96" s="2" t="str">
        <f>IF(_xlfn.XLOOKUP(C96,customers!$A$2:$A$1001,customers!$C$2:$C$1001,,0) = 0," ", _xlfn.XLOOKUP(C96,customers!$A$2:$A$1001,customers!$C$2:$C$1001,,0))</f>
        <v xml:space="preserve"> </v>
      </c>
      <c r="H96" s="2" t="str">
        <f>_xlfn.XLOOKUP(C96,customers!$A$2:$A$1001,customers!$G$2:$G$1001,,0)</f>
        <v>Ireland</v>
      </c>
      <c r="I96" t="str">
        <f>_xlfn.XLOOKUP(D96,products!$A$2:$A$49,products!$B$2:$B$49,,0)</f>
        <v>Ara</v>
      </c>
      <c r="J96" t="str">
        <f>_xlfn.XLOOKUP(D96,products!$A$2:$A$49,products!$C$2:$C$49,,0)</f>
        <v>D</v>
      </c>
      <c r="K96">
        <f>_xlfn.XLOOKUP(D96,products!$A$2:$A$49,products!$D$2:$D$49,,0)</f>
        <v>0.2</v>
      </c>
      <c r="L96">
        <f>_xlfn.XLOOKUP(D96,products!$A$2:$A$49,products!$E$2:$E$49,,0)</f>
        <v>2.9849999999999999</v>
      </c>
      <c r="M96">
        <f t="shared" si="2"/>
        <v>17.91</v>
      </c>
      <c r="N96" t="str">
        <f t="shared" si="3"/>
        <v>Arabica</v>
      </c>
    </row>
    <row r="97" spans="1:14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_xlfn.XLOOKUP(C97,customers!$A$2:$A$1001,customers!$B$2:$B$1001,,0)</f>
        <v>Norene Magauran</v>
      </c>
      <c r="G97" s="2" t="str">
        <f>IF(_xlfn.XLOOKUP(C97,customers!$A$2:$A$1001,customers!$C$2:$C$1001,,0) = 0," ", _xlfn.XLOOKUP(C97,customers!$A$2:$A$1001,customers!$C$2:$C$1001,,0))</f>
        <v>nmagauran2n@51.la</v>
      </c>
      <c r="H97" s="2" t="str">
        <f>_xlfn.XLOOKUP(C97,customers!$A$2:$A$1001,customers!$G$2:$G$1001,,0)</f>
        <v>United States</v>
      </c>
      <c r="I97" t="str">
        <f>_xlfn.XLOOKUP(D97,products!$A$2:$A$49,products!$B$2:$B$49,,0)</f>
        <v>Ara</v>
      </c>
      <c r="J97" t="str">
        <f>_xlfn.XLOOKUP(D97,products!$A$2:$A$49,products!$C$2:$C$49,,0)</f>
        <v>M</v>
      </c>
      <c r="K97">
        <f>_xlfn.XLOOKUP(D97,products!$A$2:$A$49,products!$D$2:$D$49,,0)</f>
        <v>2.5</v>
      </c>
      <c r="L97">
        <f>_xlfn.XLOOKUP(D97,products!$A$2:$A$49,products!$E$2:$E$49,,0)</f>
        <v>25.874999999999996</v>
      </c>
      <c r="M97">
        <f t="shared" si="2"/>
        <v>155.24999999999997</v>
      </c>
      <c r="N97" t="str">
        <f t="shared" si="3"/>
        <v>Arabica</v>
      </c>
    </row>
    <row r="98" spans="1:14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_xlfn.XLOOKUP(C98,customers!$A$2:$A$1001,customers!$B$2:$B$1001,,0)</f>
        <v>Vicki Kirdsch</v>
      </c>
      <c r="G98" s="2" t="str">
        <f>IF(_xlfn.XLOOKUP(C98,customers!$A$2:$A$1001,customers!$C$2:$C$1001,,0) = 0," ", _xlfn.XLOOKUP(C98,customers!$A$2:$A$1001,customers!$C$2:$C$1001,,0))</f>
        <v>vkirdsch2o@google.fr</v>
      </c>
      <c r="H98" s="2" t="str">
        <f>_xlfn.XLOOKUP(C98,customers!$A$2:$A$1001,customers!$G$2:$G$1001,,0)</f>
        <v>United States</v>
      </c>
      <c r="I98" t="str">
        <f>_xlfn.XLOOKUP(D98,products!$A$2:$A$49,products!$B$2:$B$49,,0)</f>
        <v>Ara</v>
      </c>
      <c r="J98" t="str">
        <f>_xlfn.XLOOKUP(D98,products!$A$2:$A$49,products!$C$2:$C$49,,0)</f>
        <v>D</v>
      </c>
      <c r="K98">
        <f>_xlfn.XLOOKUP(D98,products!$A$2:$A$49,products!$D$2:$D$49,,0)</f>
        <v>0.2</v>
      </c>
      <c r="L98">
        <f>_xlfn.XLOOKUP(D98,products!$A$2:$A$49,products!$E$2:$E$49,,0)</f>
        <v>2.9849999999999999</v>
      </c>
      <c r="M98">
        <f t="shared" si="2"/>
        <v>5.97</v>
      </c>
      <c r="N98" t="str">
        <f t="shared" si="3"/>
        <v>Arabica</v>
      </c>
    </row>
    <row r="99" spans="1:14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_xlfn.XLOOKUP(C99,customers!$A$2:$A$1001,customers!$B$2:$B$1001,,0)</f>
        <v>Ilysa Whapple</v>
      </c>
      <c r="G99" s="2" t="str">
        <f>IF(_xlfn.XLOOKUP(C99,customers!$A$2:$A$1001,customers!$C$2:$C$1001,,0) = 0," ", _xlfn.XLOOKUP(C99,customers!$A$2:$A$1001,customers!$C$2:$C$1001,,0))</f>
        <v>iwhapple2p@com.com</v>
      </c>
      <c r="H99" s="2" t="str">
        <f>_xlfn.XLOOKUP(C99,customers!$A$2:$A$1001,customers!$G$2:$G$1001,,0)</f>
        <v>United States</v>
      </c>
      <c r="I99" t="str">
        <f>_xlfn.XLOOKUP(D99,products!$A$2:$A$49,products!$B$2:$B$49,,0)</f>
        <v>Ara</v>
      </c>
      <c r="J99" t="str">
        <f>_xlfn.XLOOKUP(D99,products!$A$2:$A$49,products!$C$2:$C$49,,0)</f>
        <v>M</v>
      </c>
      <c r="K99">
        <f>_xlfn.XLOOKUP(D99,products!$A$2:$A$49,products!$D$2:$D$49,,0)</f>
        <v>0.5</v>
      </c>
      <c r="L99">
        <f>_xlfn.XLOOKUP(D99,products!$A$2:$A$49,products!$E$2:$E$49,,0)</f>
        <v>6.75</v>
      </c>
      <c r="M99">
        <f t="shared" si="2"/>
        <v>13.5</v>
      </c>
      <c r="N99" t="str">
        <f t="shared" si="3"/>
        <v>Arabica</v>
      </c>
    </row>
    <row r="100" spans="1:14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_xlfn.XLOOKUP(C100,customers!$A$2:$A$1001,customers!$B$2:$B$1001,,0)</f>
        <v>Ruy Cancellieri</v>
      </c>
      <c r="G100" s="2" t="str">
        <f>IF(_xlfn.XLOOKUP(C100,customers!$A$2:$A$1001,customers!$C$2:$C$1001,,0) = 0," ", _xlfn.XLOOKUP(C100,customers!$A$2:$A$1001,customers!$C$2:$C$1001,,0))</f>
        <v xml:space="preserve"> </v>
      </c>
      <c r="H100" s="2" t="str">
        <f>_xlfn.XLOOKUP(C100,customers!$A$2:$A$1001,customers!$G$2:$G$1001,,0)</f>
        <v>Ireland</v>
      </c>
      <c r="I100" t="str">
        <f>_xlfn.XLOOKUP(D100,products!$A$2:$A$49,products!$B$2:$B$49,,0)</f>
        <v>Ara</v>
      </c>
      <c r="J100" t="str">
        <f>_xlfn.XLOOKUP(D100,products!$A$2:$A$49,products!$C$2:$C$49,,0)</f>
        <v>D</v>
      </c>
      <c r="K100">
        <f>_xlfn.XLOOKUP(D100,products!$A$2:$A$49,products!$D$2:$D$49,,0)</f>
        <v>0.2</v>
      </c>
      <c r="L100">
        <f>_xlfn.XLOOKUP(D100,products!$A$2:$A$49,products!$E$2:$E$49,,0)</f>
        <v>2.9849999999999999</v>
      </c>
      <c r="M100">
        <f t="shared" si="2"/>
        <v>2.9849999999999999</v>
      </c>
      <c r="N100" t="str">
        <f t="shared" si="3"/>
        <v>Arabica</v>
      </c>
    </row>
    <row r="101" spans="1:14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_xlfn.XLOOKUP(C101,customers!$A$2:$A$1001,customers!$B$2:$B$1001,,0)</f>
        <v>Aube Follett</v>
      </c>
      <c r="G101" s="2" t="str">
        <f>IF(_xlfn.XLOOKUP(C101,customers!$A$2:$A$1001,customers!$C$2:$C$1001,,0) = 0," ", _xlfn.XLOOKUP(C101,customers!$A$2:$A$1001,customers!$C$2:$C$1001,,0))</f>
        <v xml:space="preserve"> </v>
      </c>
      <c r="H101" s="2" t="str">
        <f>_xlfn.XLOOKUP(C101,customers!$A$2:$A$1001,customers!$G$2:$G$1001,,0)</f>
        <v>United States</v>
      </c>
      <c r="I101" t="str">
        <f>_xlfn.XLOOKUP(D101,products!$A$2:$A$49,products!$B$2:$B$49,,0)</f>
        <v>Lib</v>
      </c>
      <c r="J101" t="str">
        <f>_xlfn.XLOOKUP(D101,products!$A$2:$A$49,products!$C$2:$C$49,,0)</f>
        <v>M</v>
      </c>
      <c r="K101">
        <f>_xlfn.XLOOKUP(D101,products!$A$2:$A$49,products!$D$2:$D$49,,0)</f>
        <v>0.2</v>
      </c>
      <c r="L101">
        <f>_xlfn.XLOOKUP(D101,products!$A$2:$A$49,products!$E$2:$E$49,,0)</f>
        <v>4.3650000000000002</v>
      </c>
      <c r="M101">
        <f t="shared" si="2"/>
        <v>13.095000000000001</v>
      </c>
      <c r="N101" t="str">
        <f t="shared" si="3"/>
        <v>Liberica</v>
      </c>
    </row>
    <row r="102" spans="1:14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_xlfn.XLOOKUP(C102,customers!$A$2:$A$1001,customers!$B$2:$B$1001,,0)</f>
        <v>Rudiger Di Bartolomeo</v>
      </c>
      <c r="G102" s="2" t="str">
        <f>IF(_xlfn.XLOOKUP(C102,customers!$A$2:$A$1001,customers!$C$2:$C$1001,,0) = 0," ", _xlfn.XLOOKUP(C102,customers!$A$2:$A$1001,customers!$C$2:$C$1001,,0))</f>
        <v xml:space="preserve"> </v>
      </c>
      <c r="H102" s="2" t="str">
        <f>_xlfn.XLOOKUP(C102,customers!$A$2:$A$1001,customers!$G$2:$G$1001,,0)</f>
        <v>United States</v>
      </c>
      <c r="I102" t="str">
        <f>_xlfn.XLOOKUP(D102,products!$A$2:$A$49,products!$B$2:$B$49,,0)</f>
        <v>Ara</v>
      </c>
      <c r="J102" t="str">
        <f>_xlfn.XLOOKUP(D102,products!$A$2:$A$49,products!$C$2:$C$49,,0)</f>
        <v>L</v>
      </c>
      <c r="K102">
        <f>_xlfn.XLOOKUP(D102,products!$A$2:$A$49,products!$D$2:$D$49,,0)</f>
        <v>0.2</v>
      </c>
      <c r="L102">
        <f>_xlfn.XLOOKUP(D102,products!$A$2:$A$49,products!$E$2:$E$49,,0)</f>
        <v>3.8849999999999998</v>
      </c>
      <c r="M102">
        <f t="shared" si="2"/>
        <v>7.77</v>
      </c>
      <c r="N102" t="str">
        <f t="shared" si="3"/>
        <v>Arabica</v>
      </c>
    </row>
    <row r="103" spans="1:14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_xlfn.XLOOKUP(C103,customers!$A$2:$A$1001,customers!$B$2:$B$1001,,0)</f>
        <v>Nickey Youles</v>
      </c>
      <c r="G103" s="2" t="str">
        <f>IF(_xlfn.XLOOKUP(C103,customers!$A$2:$A$1001,customers!$C$2:$C$1001,,0) = 0," ", _xlfn.XLOOKUP(C103,customers!$A$2:$A$1001,customers!$C$2:$C$1001,,0))</f>
        <v>nyoules2t@reference.com</v>
      </c>
      <c r="H103" s="2" t="str">
        <f>_xlfn.XLOOKUP(C103,customers!$A$2:$A$1001,customers!$G$2:$G$1001,,0)</f>
        <v>Ireland</v>
      </c>
      <c r="I103" t="str">
        <f>_xlfn.XLOOKUP(D103,products!$A$2:$A$49,products!$B$2:$B$49,,0)</f>
        <v>Lib</v>
      </c>
      <c r="J103" t="str">
        <f>_xlfn.XLOOKUP(D103,products!$A$2:$A$49,products!$C$2:$C$49,,0)</f>
        <v>D</v>
      </c>
      <c r="K103">
        <f>_xlfn.XLOOKUP(D103,products!$A$2:$A$49,products!$D$2:$D$49,,0)</f>
        <v>2.5</v>
      </c>
      <c r="L103">
        <f>_xlfn.XLOOKUP(D103,products!$A$2:$A$49,products!$E$2:$E$49,,0)</f>
        <v>29.784999999999997</v>
      </c>
      <c r="M103">
        <f t="shared" si="2"/>
        <v>148.92499999999998</v>
      </c>
      <c r="N103" t="str">
        <f t="shared" si="3"/>
        <v>Liberica</v>
      </c>
    </row>
    <row r="104" spans="1:14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_xlfn.XLOOKUP(C104,customers!$A$2:$A$1001,customers!$B$2:$B$1001,,0)</f>
        <v>Dyanna Aizikovitz</v>
      </c>
      <c r="G104" s="2" t="str">
        <f>IF(_xlfn.XLOOKUP(C104,customers!$A$2:$A$1001,customers!$C$2:$C$1001,,0) = 0," ", _xlfn.XLOOKUP(C104,customers!$A$2:$A$1001,customers!$C$2:$C$1001,,0))</f>
        <v>daizikovitz2u@answers.com</v>
      </c>
      <c r="H104" s="2" t="str">
        <f>_xlfn.XLOOKUP(C104,customers!$A$2:$A$1001,customers!$G$2:$G$1001,,0)</f>
        <v>Ireland</v>
      </c>
      <c r="I104" t="str">
        <f>_xlfn.XLOOKUP(D104,products!$A$2:$A$49,products!$B$2:$B$49,,0)</f>
        <v>Lib</v>
      </c>
      <c r="J104" t="str">
        <f>_xlfn.XLOOKUP(D104,products!$A$2:$A$49,products!$C$2:$C$49,,0)</f>
        <v>D</v>
      </c>
      <c r="K104">
        <f>_xlfn.XLOOKUP(D104,products!$A$2:$A$49,products!$D$2:$D$49,,0)</f>
        <v>1</v>
      </c>
      <c r="L104">
        <f>_xlfn.XLOOKUP(D104,products!$A$2:$A$49,products!$E$2:$E$49,,0)</f>
        <v>12.95</v>
      </c>
      <c r="M104">
        <f t="shared" si="2"/>
        <v>38.849999999999994</v>
      </c>
      <c r="N104" t="str">
        <f t="shared" si="3"/>
        <v>Liberica</v>
      </c>
    </row>
    <row r="105" spans="1:14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_xlfn.XLOOKUP(C105,customers!$A$2:$A$1001,customers!$B$2:$B$1001,,0)</f>
        <v>Bram Revel</v>
      </c>
      <c r="G105" s="2" t="str">
        <f>IF(_xlfn.XLOOKUP(C105,customers!$A$2:$A$1001,customers!$C$2:$C$1001,,0) = 0," ", _xlfn.XLOOKUP(C105,customers!$A$2:$A$1001,customers!$C$2:$C$1001,,0))</f>
        <v>brevel2v@fastcompany.com</v>
      </c>
      <c r="H105" s="2" t="str">
        <f>_xlfn.XLOOKUP(C105,customers!$A$2:$A$1001,customers!$G$2:$G$1001,,0)</f>
        <v>United States</v>
      </c>
      <c r="I105" t="str">
        <f>_xlfn.XLOOKUP(D105,products!$A$2:$A$49,products!$B$2:$B$49,,0)</f>
        <v>Rob</v>
      </c>
      <c r="J105" t="str">
        <f>_xlfn.XLOOKUP(D105,products!$A$2:$A$49,products!$C$2:$C$49,,0)</f>
        <v>M</v>
      </c>
      <c r="K105">
        <f>_xlfn.XLOOKUP(D105,products!$A$2:$A$49,products!$D$2:$D$49,,0)</f>
        <v>0.2</v>
      </c>
      <c r="L105">
        <f>_xlfn.XLOOKUP(D105,products!$A$2:$A$49,products!$E$2:$E$49,,0)</f>
        <v>2.9849999999999999</v>
      </c>
      <c r="M105">
        <f t="shared" si="2"/>
        <v>11.94</v>
      </c>
      <c r="N105" t="str">
        <f t="shared" si="3"/>
        <v>Robusta</v>
      </c>
    </row>
    <row r="106" spans="1:14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_xlfn.XLOOKUP(C106,customers!$A$2:$A$1001,customers!$B$2:$B$1001,,0)</f>
        <v>Emiline Priddis</v>
      </c>
      <c r="G106" s="2" t="str">
        <f>IF(_xlfn.XLOOKUP(C106,customers!$A$2:$A$1001,customers!$C$2:$C$1001,,0) = 0," ", _xlfn.XLOOKUP(C106,customers!$A$2:$A$1001,customers!$C$2:$C$1001,,0))</f>
        <v>epriddis2w@nationalgeographic.com</v>
      </c>
      <c r="H106" s="2" t="str">
        <f>_xlfn.XLOOKUP(C106,customers!$A$2:$A$1001,customers!$G$2:$G$1001,,0)</f>
        <v>United States</v>
      </c>
      <c r="I106" t="str">
        <f>_xlfn.XLOOKUP(D106,products!$A$2:$A$49,products!$B$2:$B$49,,0)</f>
        <v>Lib</v>
      </c>
      <c r="J106" t="str">
        <f>_xlfn.XLOOKUP(D106,products!$A$2:$A$49,products!$C$2:$C$49,,0)</f>
        <v>M</v>
      </c>
      <c r="K106">
        <f>_xlfn.XLOOKUP(D106,products!$A$2:$A$49,products!$D$2:$D$49,,0)</f>
        <v>1</v>
      </c>
      <c r="L106">
        <f>_xlfn.XLOOKUP(D106,products!$A$2:$A$49,products!$E$2:$E$49,,0)</f>
        <v>14.55</v>
      </c>
      <c r="M106">
        <f t="shared" si="2"/>
        <v>87.300000000000011</v>
      </c>
      <c r="N106" t="str">
        <f t="shared" si="3"/>
        <v>Liberica</v>
      </c>
    </row>
    <row r="107" spans="1:14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_xlfn.XLOOKUP(C107,customers!$A$2:$A$1001,customers!$B$2:$B$1001,,0)</f>
        <v>Queenie Veel</v>
      </c>
      <c r="G107" s="2" t="str">
        <f>IF(_xlfn.XLOOKUP(C107,customers!$A$2:$A$1001,customers!$C$2:$C$1001,,0) = 0," ", _xlfn.XLOOKUP(C107,customers!$A$2:$A$1001,customers!$C$2:$C$1001,,0))</f>
        <v>qveel2x@jugem.jp</v>
      </c>
      <c r="H107" s="2" t="str">
        <f>_xlfn.XLOOKUP(C107,customers!$A$2:$A$1001,customers!$G$2:$G$1001,,0)</f>
        <v>United States</v>
      </c>
      <c r="I107" t="str">
        <f>_xlfn.XLOOKUP(D107,products!$A$2:$A$49,products!$B$2:$B$49,,0)</f>
        <v>Ara</v>
      </c>
      <c r="J107" t="str">
        <f>_xlfn.XLOOKUP(D107,products!$A$2:$A$49,products!$C$2:$C$49,,0)</f>
        <v>M</v>
      </c>
      <c r="K107">
        <f>_xlfn.XLOOKUP(D107,products!$A$2:$A$49,products!$D$2:$D$49,,0)</f>
        <v>0.5</v>
      </c>
      <c r="L107">
        <f>_xlfn.XLOOKUP(D107,products!$A$2:$A$49,products!$E$2:$E$49,,0)</f>
        <v>6.75</v>
      </c>
      <c r="M107">
        <f t="shared" si="2"/>
        <v>40.5</v>
      </c>
      <c r="N107" t="str">
        <f t="shared" si="3"/>
        <v>Arabica</v>
      </c>
    </row>
    <row r="108" spans="1:14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_xlfn.XLOOKUP(C108,customers!$A$2:$A$1001,customers!$B$2:$B$1001,,0)</f>
        <v>Lind Conyers</v>
      </c>
      <c r="G108" s="2" t="str">
        <f>IF(_xlfn.XLOOKUP(C108,customers!$A$2:$A$1001,customers!$C$2:$C$1001,,0) = 0," ", _xlfn.XLOOKUP(C108,customers!$A$2:$A$1001,customers!$C$2:$C$1001,,0))</f>
        <v>lconyers2y@twitter.com</v>
      </c>
      <c r="H108" s="2" t="str">
        <f>_xlfn.XLOOKUP(C108,customers!$A$2:$A$1001,customers!$G$2:$G$1001,,0)</f>
        <v>United States</v>
      </c>
      <c r="I108" t="str">
        <f>_xlfn.XLOOKUP(D108,products!$A$2:$A$49,products!$B$2:$B$49,,0)</f>
        <v>Exc</v>
      </c>
      <c r="J108" t="str">
        <f>_xlfn.XLOOKUP(D108,products!$A$2:$A$49,products!$C$2:$C$49,,0)</f>
        <v>D</v>
      </c>
      <c r="K108">
        <f>_xlfn.XLOOKUP(D108,products!$A$2:$A$49,products!$D$2:$D$49,,0)</f>
        <v>1</v>
      </c>
      <c r="L108">
        <f>_xlfn.XLOOKUP(D108,products!$A$2:$A$49,products!$E$2:$E$49,,0)</f>
        <v>12.15</v>
      </c>
      <c r="M108">
        <f t="shared" si="2"/>
        <v>24.3</v>
      </c>
      <c r="N108" t="str">
        <f t="shared" si="3"/>
        <v>Excelsa</v>
      </c>
    </row>
    <row r="109" spans="1:14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_xlfn.XLOOKUP(C109,customers!$A$2:$A$1001,customers!$B$2:$B$1001,,0)</f>
        <v>Pen Wye</v>
      </c>
      <c r="G109" s="2" t="str">
        <f>IF(_xlfn.XLOOKUP(C109,customers!$A$2:$A$1001,customers!$C$2:$C$1001,,0) = 0," ", _xlfn.XLOOKUP(C109,customers!$A$2:$A$1001,customers!$C$2:$C$1001,,0))</f>
        <v>pwye2z@dagondesign.com</v>
      </c>
      <c r="H109" s="2" t="str">
        <f>_xlfn.XLOOKUP(C109,customers!$A$2:$A$1001,customers!$G$2:$G$1001,,0)</f>
        <v>United States</v>
      </c>
      <c r="I109" t="str">
        <f>_xlfn.XLOOKUP(D109,products!$A$2:$A$49,products!$B$2:$B$49,,0)</f>
        <v>Rob</v>
      </c>
      <c r="J109" t="str">
        <f>_xlfn.XLOOKUP(D109,products!$A$2:$A$49,products!$C$2:$C$49,,0)</f>
        <v>M</v>
      </c>
      <c r="K109">
        <f>_xlfn.XLOOKUP(D109,products!$A$2:$A$49,products!$D$2:$D$49,,0)</f>
        <v>0.5</v>
      </c>
      <c r="L109">
        <f>_xlfn.XLOOKUP(D109,products!$A$2:$A$49,products!$E$2:$E$49,,0)</f>
        <v>5.97</v>
      </c>
      <c r="M109">
        <f t="shared" si="2"/>
        <v>17.91</v>
      </c>
      <c r="N109" t="str">
        <f t="shared" si="3"/>
        <v>Robusta</v>
      </c>
    </row>
    <row r="110" spans="1:14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_xlfn.XLOOKUP(C110,customers!$A$2:$A$1001,customers!$B$2:$B$1001,,0)</f>
        <v>Isahella Hagland</v>
      </c>
      <c r="G110" s="2" t="str">
        <f>IF(_xlfn.XLOOKUP(C110,customers!$A$2:$A$1001,customers!$C$2:$C$1001,,0) = 0," ", _xlfn.XLOOKUP(C110,customers!$A$2:$A$1001,customers!$C$2:$C$1001,,0))</f>
        <v xml:space="preserve"> </v>
      </c>
      <c r="H110" s="2" t="str">
        <f>_xlfn.XLOOKUP(C110,customers!$A$2:$A$1001,customers!$G$2:$G$1001,,0)</f>
        <v>United States</v>
      </c>
      <c r="I110" t="str">
        <f>_xlfn.XLOOKUP(D110,products!$A$2:$A$49,products!$B$2:$B$49,,0)</f>
        <v>Ara</v>
      </c>
      <c r="J110" t="str">
        <f>_xlfn.XLOOKUP(D110,products!$A$2:$A$49,products!$C$2:$C$49,,0)</f>
        <v>M</v>
      </c>
      <c r="K110">
        <f>_xlfn.XLOOKUP(D110,products!$A$2:$A$49,products!$D$2:$D$49,,0)</f>
        <v>0.5</v>
      </c>
      <c r="L110">
        <f>_xlfn.XLOOKUP(D110,products!$A$2:$A$49,products!$E$2:$E$49,,0)</f>
        <v>6.75</v>
      </c>
      <c r="M110">
        <f t="shared" si="2"/>
        <v>27</v>
      </c>
      <c r="N110" t="str">
        <f t="shared" si="3"/>
        <v>Arabica</v>
      </c>
    </row>
    <row r="111" spans="1:14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_xlfn.XLOOKUP(C111,customers!$A$2:$A$1001,customers!$B$2:$B$1001,,0)</f>
        <v>Terry Sheryn</v>
      </c>
      <c r="G111" s="2" t="str">
        <f>IF(_xlfn.XLOOKUP(C111,customers!$A$2:$A$1001,customers!$C$2:$C$1001,,0) = 0," ", _xlfn.XLOOKUP(C111,customers!$A$2:$A$1001,customers!$C$2:$C$1001,,0))</f>
        <v>tsheryn31@mtv.com</v>
      </c>
      <c r="H111" s="2" t="str">
        <f>_xlfn.XLOOKUP(C111,customers!$A$2:$A$1001,customers!$G$2:$G$1001,,0)</f>
        <v>United States</v>
      </c>
      <c r="I111" t="str">
        <f>_xlfn.XLOOKUP(D111,products!$A$2:$A$49,products!$B$2:$B$49,,0)</f>
        <v>Lib</v>
      </c>
      <c r="J111" t="str">
        <f>_xlfn.XLOOKUP(D111,products!$A$2:$A$49,products!$C$2:$C$49,,0)</f>
        <v>D</v>
      </c>
      <c r="K111">
        <f>_xlfn.XLOOKUP(D111,products!$A$2:$A$49,products!$D$2:$D$49,,0)</f>
        <v>0.5</v>
      </c>
      <c r="L111">
        <f>_xlfn.XLOOKUP(D111,products!$A$2:$A$49,products!$E$2:$E$49,,0)</f>
        <v>7.77</v>
      </c>
      <c r="M111">
        <f t="shared" si="2"/>
        <v>7.77</v>
      </c>
      <c r="N111" t="str">
        <f t="shared" si="3"/>
        <v>Liberica</v>
      </c>
    </row>
    <row r="112" spans="1:14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_xlfn.XLOOKUP(C112,customers!$A$2:$A$1001,customers!$B$2:$B$1001,,0)</f>
        <v>Marie-jeanne Redgrave</v>
      </c>
      <c r="G112" s="2" t="str">
        <f>IF(_xlfn.XLOOKUP(C112,customers!$A$2:$A$1001,customers!$C$2:$C$1001,,0) = 0," ", _xlfn.XLOOKUP(C112,customers!$A$2:$A$1001,customers!$C$2:$C$1001,,0))</f>
        <v>mredgrave32@cargocollective.com</v>
      </c>
      <c r="H112" s="2" t="str">
        <f>_xlfn.XLOOKUP(C112,customers!$A$2:$A$1001,customers!$G$2:$G$1001,,0)</f>
        <v>United States</v>
      </c>
      <c r="I112" t="str">
        <f>_xlfn.XLOOKUP(D112,products!$A$2:$A$49,products!$B$2:$B$49,,0)</f>
        <v>Exc</v>
      </c>
      <c r="J112" t="str">
        <f>_xlfn.XLOOKUP(D112,products!$A$2:$A$49,products!$C$2:$C$49,,0)</f>
        <v>L</v>
      </c>
      <c r="K112">
        <f>_xlfn.XLOOKUP(D112,products!$A$2:$A$49,products!$D$2:$D$49,,0)</f>
        <v>0.2</v>
      </c>
      <c r="L112">
        <f>_xlfn.XLOOKUP(D112,products!$A$2:$A$49,products!$E$2:$E$49,,0)</f>
        <v>4.4550000000000001</v>
      </c>
      <c r="M112">
        <f t="shared" si="2"/>
        <v>13.365</v>
      </c>
      <c r="N112" t="str">
        <f t="shared" si="3"/>
        <v>Excelsa</v>
      </c>
    </row>
    <row r="113" spans="1:14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_xlfn.XLOOKUP(C113,customers!$A$2:$A$1001,customers!$B$2:$B$1001,,0)</f>
        <v>Betty Fominov</v>
      </c>
      <c r="G113" s="2" t="str">
        <f>IF(_xlfn.XLOOKUP(C113,customers!$A$2:$A$1001,customers!$C$2:$C$1001,,0) = 0," ", _xlfn.XLOOKUP(C113,customers!$A$2:$A$1001,customers!$C$2:$C$1001,,0))</f>
        <v>bfominov33@yale.edu</v>
      </c>
      <c r="H113" s="2" t="str">
        <f>_xlfn.XLOOKUP(C113,customers!$A$2:$A$1001,customers!$G$2:$G$1001,,0)</f>
        <v>United States</v>
      </c>
      <c r="I113" t="str">
        <f>_xlfn.XLOOKUP(D113,products!$A$2:$A$49,products!$B$2:$B$49,,0)</f>
        <v>Rob</v>
      </c>
      <c r="J113" t="str">
        <f>_xlfn.XLOOKUP(D113,products!$A$2:$A$49,products!$C$2:$C$49,,0)</f>
        <v>D</v>
      </c>
      <c r="K113">
        <f>_xlfn.XLOOKUP(D113,products!$A$2:$A$49,products!$D$2:$D$49,,0)</f>
        <v>0.5</v>
      </c>
      <c r="L113">
        <f>_xlfn.XLOOKUP(D113,products!$A$2:$A$49,products!$E$2:$E$49,,0)</f>
        <v>5.3699999999999992</v>
      </c>
      <c r="M113">
        <f t="shared" si="2"/>
        <v>26.849999999999994</v>
      </c>
      <c r="N113" t="str">
        <f t="shared" si="3"/>
        <v>Robusta</v>
      </c>
    </row>
    <row r="114" spans="1:14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_xlfn.XLOOKUP(C114,customers!$A$2:$A$1001,customers!$B$2:$B$1001,,0)</f>
        <v>Shawnee Critchlow</v>
      </c>
      <c r="G114" s="2" t="str">
        <f>IF(_xlfn.XLOOKUP(C114,customers!$A$2:$A$1001,customers!$C$2:$C$1001,,0) = 0," ", _xlfn.XLOOKUP(C114,customers!$A$2:$A$1001,customers!$C$2:$C$1001,,0))</f>
        <v>scritchlow34@un.org</v>
      </c>
      <c r="H114" s="2" t="str">
        <f>_xlfn.XLOOKUP(C114,customers!$A$2:$A$1001,customers!$G$2:$G$1001,,0)</f>
        <v>United States</v>
      </c>
      <c r="I114" t="str">
        <f>_xlfn.XLOOKUP(D114,products!$A$2:$A$49,products!$B$2:$B$49,,0)</f>
        <v>Ara</v>
      </c>
      <c r="J114" t="str">
        <f>_xlfn.XLOOKUP(D114,products!$A$2:$A$49,products!$C$2:$C$49,,0)</f>
        <v>M</v>
      </c>
      <c r="K114">
        <f>_xlfn.XLOOKUP(D114,products!$A$2:$A$49,products!$D$2:$D$49,,0)</f>
        <v>1</v>
      </c>
      <c r="L114">
        <f>_xlfn.XLOOKUP(D114,products!$A$2:$A$49,products!$E$2:$E$49,,0)</f>
        <v>11.25</v>
      </c>
      <c r="M114">
        <f t="shared" si="2"/>
        <v>11.25</v>
      </c>
      <c r="N114" t="str">
        <f t="shared" si="3"/>
        <v>Arabica</v>
      </c>
    </row>
    <row r="115" spans="1:14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_xlfn.XLOOKUP(C115,customers!$A$2:$A$1001,customers!$B$2:$B$1001,,0)</f>
        <v>Merrel Steptow</v>
      </c>
      <c r="G115" s="2" t="str">
        <f>IF(_xlfn.XLOOKUP(C115,customers!$A$2:$A$1001,customers!$C$2:$C$1001,,0) = 0," ", _xlfn.XLOOKUP(C115,customers!$A$2:$A$1001,customers!$C$2:$C$1001,,0))</f>
        <v>msteptow35@earthlink.net</v>
      </c>
      <c r="H115" s="2" t="str">
        <f>_xlfn.XLOOKUP(C115,customers!$A$2:$A$1001,customers!$G$2:$G$1001,,0)</f>
        <v>Ireland</v>
      </c>
      <c r="I115" t="str">
        <f>_xlfn.XLOOKUP(D115,products!$A$2:$A$49,products!$B$2:$B$49,,0)</f>
        <v>Lib</v>
      </c>
      <c r="J115" t="str">
        <f>_xlfn.XLOOKUP(D115,products!$A$2:$A$49,products!$C$2:$C$49,,0)</f>
        <v>M</v>
      </c>
      <c r="K115">
        <f>_xlfn.XLOOKUP(D115,products!$A$2:$A$49,products!$D$2:$D$49,,0)</f>
        <v>1</v>
      </c>
      <c r="L115">
        <f>_xlfn.XLOOKUP(D115,products!$A$2:$A$49,products!$E$2:$E$49,,0)</f>
        <v>14.55</v>
      </c>
      <c r="M115">
        <f t="shared" si="2"/>
        <v>14.55</v>
      </c>
      <c r="N115" t="str">
        <f t="shared" si="3"/>
        <v>Liberica</v>
      </c>
    </row>
    <row r="116" spans="1:14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_xlfn.XLOOKUP(C116,customers!$A$2:$A$1001,customers!$B$2:$B$1001,,0)</f>
        <v>Carmina Hubbuck</v>
      </c>
      <c r="G116" s="2" t="str">
        <f>IF(_xlfn.XLOOKUP(C116,customers!$A$2:$A$1001,customers!$C$2:$C$1001,,0) = 0," ", _xlfn.XLOOKUP(C116,customers!$A$2:$A$1001,customers!$C$2:$C$1001,,0))</f>
        <v xml:space="preserve"> </v>
      </c>
      <c r="H116" s="2" t="str">
        <f>_xlfn.XLOOKUP(C116,customers!$A$2:$A$1001,customers!$G$2:$G$1001,,0)</f>
        <v>United States</v>
      </c>
      <c r="I116" t="str">
        <f>_xlfn.XLOOKUP(D116,products!$A$2:$A$49,products!$B$2:$B$49,,0)</f>
        <v>Rob</v>
      </c>
      <c r="J116" t="str">
        <f>_xlfn.XLOOKUP(D116,products!$A$2:$A$49,products!$C$2:$C$49,,0)</f>
        <v>L</v>
      </c>
      <c r="K116">
        <f>_xlfn.XLOOKUP(D116,products!$A$2:$A$49,products!$D$2:$D$49,,0)</f>
        <v>0.2</v>
      </c>
      <c r="L116">
        <f>_xlfn.XLOOKUP(D116,products!$A$2:$A$49,products!$E$2:$E$49,,0)</f>
        <v>3.5849999999999995</v>
      </c>
      <c r="M116">
        <f t="shared" si="2"/>
        <v>14.339999999999998</v>
      </c>
      <c r="N116" t="str">
        <f t="shared" si="3"/>
        <v>Robusta</v>
      </c>
    </row>
    <row r="117" spans="1:14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_xlfn.XLOOKUP(C117,customers!$A$2:$A$1001,customers!$B$2:$B$1001,,0)</f>
        <v>Ingeberg Mulliner</v>
      </c>
      <c r="G117" s="2" t="str">
        <f>IF(_xlfn.XLOOKUP(C117,customers!$A$2:$A$1001,customers!$C$2:$C$1001,,0) = 0," ", _xlfn.XLOOKUP(C117,customers!$A$2:$A$1001,customers!$C$2:$C$1001,,0))</f>
        <v>imulliner37@pinterest.com</v>
      </c>
      <c r="H117" s="2" t="str">
        <f>_xlfn.XLOOKUP(C117,customers!$A$2:$A$1001,customers!$G$2:$G$1001,,0)</f>
        <v>United Kingdom</v>
      </c>
      <c r="I117" t="str">
        <f>_xlfn.XLOOKUP(D117,products!$A$2:$A$49,products!$B$2:$B$49,,0)</f>
        <v>Lib</v>
      </c>
      <c r="J117" t="str">
        <f>_xlfn.XLOOKUP(D117,products!$A$2:$A$49,products!$C$2:$C$49,,0)</f>
        <v>L</v>
      </c>
      <c r="K117">
        <f>_xlfn.XLOOKUP(D117,products!$A$2:$A$49,products!$D$2:$D$49,,0)</f>
        <v>1</v>
      </c>
      <c r="L117">
        <f>_xlfn.XLOOKUP(D117,products!$A$2:$A$49,products!$E$2:$E$49,,0)</f>
        <v>15.85</v>
      </c>
      <c r="M117">
        <f t="shared" si="2"/>
        <v>15.85</v>
      </c>
      <c r="N117" t="str">
        <f t="shared" si="3"/>
        <v>Liberica</v>
      </c>
    </row>
    <row r="118" spans="1:14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_xlfn.XLOOKUP(C118,customers!$A$2:$A$1001,customers!$B$2:$B$1001,,0)</f>
        <v>Geneva Standley</v>
      </c>
      <c r="G118" s="2" t="str">
        <f>IF(_xlfn.XLOOKUP(C118,customers!$A$2:$A$1001,customers!$C$2:$C$1001,,0) = 0," ", _xlfn.XLOOKUP(C118,customers!$A$2:$A$1001,customers!$C$2:$C$1001,,0))</f>
        <v>gstandley38@dion.ne.jp</v>
      </c>
      <c r="H118" s="2" t="str">
        <f>_xlfn.XLOOKUP(C118,customers!$A$2:$A$1001,customers!$G$2:$G$1001,,0)</f>
        <v>Ireland</v>
      </c>
      <c r="I118" t="str">
        <f>_xlfn.XLOOKUP(D118,products!$A$2:$A$49,products!$B$2:$B$49,,0)</f>
        <v>Lib</v>
      </c>
      <c r="J118" t="str">
        <f>_xlfn.XLOOKUP(D118,products!$A$2:$A$49,products!$C$2:$C$49,,0)</f>
        <v>L</v>
      </c>
      <c r="K118">
        <f>_xlfn.XLOOKUP(D118,products!$A$2:$A$49,products!$D$2:$D$49,,0)</f>
        <v>0.2</v>
      </c>
      <c r="L118">
        <f>_xlfn.XLOOKUP(D118,products!$A$2:$A$49,products!$E$2:$E$49,,0)</f>
        <v>4.7549999999999999</v>
      </c>
      <c r="M118">
        <f t="shared" si="2"/>
        <v>19.02</v>
      </c>
      <c r="N118" t="str">
        <f t="shared" si="3"/>
        <v>Liberica</v>
      </c>
    </row>
    <row r="119" spans="1:14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_xlfn.XLOOKUP(C119,customers!$A$2:$A$1001,customers!$B$2:$B$1001,,0)</f>
        <v>Brook Drage</v>
      </c>
      <c r="G119" s="2" t="str">
        <f>IF(_xlfn.XLOOKUP(C119,customers!$A$2:$A$1001,customers!$C$2:$C$1001,,0) = 0," ", _xlfn.XLOOKUP(C119,customers!$A$2:$A$1001,customers!$C$2:$C$1001,,0))</f>
        <v>bdrage39@youku.com</v>
      </c>
      <c r="H119" s="2" t="str">
        <f>_xlfn.XLOOKUP(C119,customers!$A$2:$A$1001,customers!$G$2:$G$1001,,0)</f>
        <v>United States</v>
      </c>
      <c r="I119" t="str">
        <f>_xlfn.XLOOKUP(D119,products!$A$2:$A$49,products!$B$2:$B$49,,0)</f>
        <v>Lib</v>
      </c>
      <c r="J119" t="str">
        <f>_xlfn.XLOOKUP(D119,products!$A$2:$A$49,products!$C$2:$C$49,,0)</f>
        <v>L</v>
      </c>
      <c r="K119">
        <f>_xlfn.XLOOKUP(D119,products!$A$2:$A$49,products!$D$2:$D$49,,0)</f>
        <v>0.5</v>
      </c>
      <c r="L119">
        <f>_xlfn.XLOOKUP(D119,products!$A$2:$A$49,products!$E$2:$E$49,,0)</f>
        <v>9.51</v>
      </c>
      <c r="M119">
        <f t="shared" si="2"/>
        <v>38.04</v>
      </c>
      <c r="N119" t="str">
        <f t="shared" si="3"/>
        <v>Liberica</v>
      </c>
    </row>
    <row r="120" spans="1:14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_xlfn.XLOOKUP(C120,customers!$A$2:$A$1001,customers!$B$2:$B$1001,,0)</f>
        <v>Muffin Yallop</v>
      </c>
      <c r="G120" s="2" t="str">
        <f>IF(_xlfn.XLOOKUP(C120,customers!$A$2:$A$1001,customers!$C$2:$C$1001,,0) = 0," ", _xlfn.XLOOKUP(C120,customers!$A$2:$A$1001,customers!$C$2:$C$1001,,0))</f>
        <v>myallop3a@fema.gov</v>
      </c>
      <c r="H120" s="2" t="str">
        <f>_xlfn.XLOOKUP(C120,customers!$A$2:$A$1001,customers!$G$2:$G$1001,,0)</f>
        <v>United States</v>
      </c>
      <c r="I120" t="str">
        <f>_xlfn.XLOOKUP(D120,products!$A$2:$A$49,products!$B$2:$B$49,,0)</f>
        <v>Exc</v>
      </c>
      <c r="J120" t="str">
        <f>_xlfn.XLOOKUP(D120,products!$A$2:$A$49,products!$C$2:$C$49,,0)</f>
        <v>D</v>
      </c>
      <c r="K120">
        <f>_xlfn.XLOOKUP(D120,products!$A$2:$A$49,products!$D$2:$D$49,,0)</f>
        <v>0.5</v>
      </c>
      <c r="L120">
        <f>_xlfn.XLOOKUP(D120,products!$A$2:$A$49,products!$E$2:$E$49,,0)</f>
        <v>7.29</v>
      </c>
      <c r="M120">
        <f t="shared" si="2"/>
        <v>21.87</v>
      </c>
      <c r="N120" t="str">
        <f t="shared" si="3"/>
        <v>Excelsa</v>
      </c>
    </row>
    <row r="121" spans="1:14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_xlfn.XLOOKUP(C121,customers!$A$2:$A$1001,customers!$B$2:$B$1001,,0)</f>
        <v>Cordi Switsur</v>
      </c>
      <c r="G121" s="2" t="str">
        <f>IF(_xlfn.XLOOKUP(C121,customers!$A$2:$A$1001,customers!$C$2:$C$1001,,0) = 0," ", _xlfn.XLOOKUP(C121,customers!$A$2:$A$1001,customers!$C$2:$C$1001,,0))</f>
        <v>cswitsur3b@chronoengine.com</v>
      </c>
      <c r="H121" s="2" t="str">
        <f>_xlfn.XLOOKUP(C121,customers!$A$2:$A$1001,customers!$G$2:$G$1001,,0)</f>
        <v>United States</v>
      </c>
      <c r="I121" t="str">
        <f>_xlfn.XLOOKUP(D121,products!$A$2:$A$49,products!$B$2:$B$49,,0)</f>
        <v>Exc</v>
      </c>
      <c r="J121" t="str">
        <f>_xlfn.XLOOKUP(D121,products!$A$2:$A$49,products!$C$2:$C$49,,0)</f>
        <v>M</v>
      </c>
      <c r="K121">
        <f>_xlfn.XLOOKUP(D121,products!$A$2:$A$49,products!$D$2:$D$49,,0)</f>
        <v>0.2</v>
      </c>
      <c r="L121">
        <f>_xlfn.XLOOKUP(D121,products!$A$2:$A$49,products!$E$2:$E$49,,0)</f>
        <v>4.125</v>
      </c>
      <c r="M121">
        <f t="shared" si="2"/>
        <v>4.125</v>
      </c>
      <c r="N121" t="str">
        <f t="shared" si="3"/>
        <v>Excelsa</v>
      </c>
    </row>
    <row r="122" spans="1:14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_xlfn.XLOOKUP(C122,customers!$A$2:$A$1001,customers!$B$2:$B$1001,,0)</f>
        <v>Cordi Switsur</v>
      </c>
      <c r="G122" s="2" t="str">
        <f>IF(_xlfn.XLOOKUP(C122,customers!$A$2:$A$1001,customers!$C$2:$C$1001,,0) = 0," ", _xlfn.XLOOKUP(C122,customers!$A$2:$A$1001,customers!$C$2:$C$1001,,0))</f>
        <v>cswitsur3b@chronoengine.com</v>
      </c>
      <c r="H122" s="2" t="str">
        <f>_xlfn.XLOOKUP(C122,customers!$A$2:$A$1001,customers!$G$2:$G$1001,,0)</f>
        <v>United States</v>
      </c>
      <c r="I122" t="str">
        <f>_xlfn.XLOOKUP(D122,products!$A$2:$A$49,products!$B$2:$B$49,,0)</f>
        <v>Ara</v>
      </c>
      <c r="J122" t="str">
        <f>_xlfn.XLOOKUP(D122,products!$A$2:$A$49,products!$C$2:$C$49,,0)</f>
        <v>L</v>
      </c>
      <c r="K122">
        <f>_xlfn.XLOOKUP(D122,products!$A$2:$A$49,products!$D$2:$D$49,,0)</f>
        <v>0.2</v>
      </c>
      <c r="L122">
        <f>_xlfn.XLOOKUP(D122,products!$A$2:$A$49,products!$E$2:$E$49,,0)</f>
        <v>3.8849999999999998</v>
      </c>
      <c r="M122">
        <f t="shared" si="2"/>
        <v>3.8849999999999998</v>
      </c>
      <c r="N122" t="str">
        <f t="shared" si="3"/>
        <v>Arabica</v>
      </c>
    </row>
    <row r="123" spans="1:14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_xlfn.XLOOKUP(C123,customers!$A$2:$A$1001,customers!$B$2:$B$1001,,0)</f>
        <v>Cordi Switsur</v>
      </c>
      <c r="G123" s="2" t="str">
        <f>IF(_xlfn.XLOOKUP(C123,customers!$A$2:$A$1001,customers!$C$2:$C$1001,,0) = 0," ", _xlfn.XLOOKUP(C123,customers!$A$2:$A$1001,customers!$C$2:$C$1001,,0))</f>
        <v>cswitsur3b@chronoengine.com</v>
      </c>
      <c r="H123" s="2" t="str">
        <f>_xlfn.XLOOKUP(C123,customers!$A$2:$A$1001,customers!$G$2:$G$1001,,0)</f>
        <v>United States</v>
      </c>
      <c r="I123" t="str">
        <f>_xlfn.XLOOKUP(D123,products!$A$2:$A$49,products!$B$2:$B$49,,0)</f>
        <v>Exc</v>
      </c>
      <c r="J123" t="str">
        <f>_xlfn.XLOOKUP(D123,products!$A$2:$A$49,products!$C$2:$C$49,,0)</f>
        <v>M</v>
      </c>
      <c r="K123">
        <f>_xlfn.XLOOKUP(D123,products!$A$2:$A$49,products!$D$2:$D$49,,0)</f>
        <v>1</v>
      </c>
      <c r="L123">
        <f>_xlfn.XLOOKUP(D123,products!$A$2:$A$49,products!$E$2:$E$49,,0)</f>
        <v>13.75</v>
      </c>
      <c r="M123">
        <f t="shared" si="2"/>
        <v>68.75</v>
      </c>
      <c r="N123" t="str">
        <f t="shared" si="3"/>
        <v>Excelsa</v>
      </c>
    </row>
    <row r="124" spans="1:14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_xlfn.XLOOKUP(C124,customers!$A$2:$A$1001,customers!$B$2:$B$1001,,0)</f>
        <v>Mahala Ludwell</v>
      </c>
      <c r="G124" s="2" t="str">
        <f>IF(_xlfn.XLOOKUP(C124,customers!$A$2:$A$1001,customers!$C$2:$C$1001,,0) = 0," ", _xlfn.XLOOKUP(C124,customers!$A$2:$A$1001,customers!$C$2:$C$1001,,0))</f>
        <v>mludwell3e@blogger.com</v>
      </c>
      <c r="H124" s="2" t="str">
        <f>_xlfn.XLOOKUP(C124,customers!$A$2:$A$1001,customers!$G$2:$G$1001,,0)</f>
        <v>United States</v>
      </c>
      <c r="I124" t="str">
        <f>_xlfn.XLOOKUP(D124,products!$A$2:$A$49,products!$B$2:$B$49,,0)</f>
        <v>Ara</v>
      </c>
      <c r="J124" t="str">
        <f>_xlfn.XLOOKUP(D124,products!$A$2:$A$49,products!$C$2:$C$49,,0)</f>
        <v>D</v>
      </c>
      <c r="K124">
        <f>_xlfn.XLOOKUP(D124,products!$A$2:$A$49,products!$D$2:$D$49,,0)</f>
        <v>0.5</v>
      </c>
      <c r="L124">
        <f>_xlfn.XLOOKUP(D124,products!$A$2:$A$49,products!$E$2:$E$49,,0)</f>
        <v>5.97</v>
      </c>
      <c r="M124">
        <f t="shared" si="2"/>
        <v>23.88</v>
      </c>
      <c r="N124" t="str">
        <f t="shared" si="3"/>
        <v>Arabica</v>
      </c>
    </row>
    <row r="125" spans="1:14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_xlfn.XLOOKUP(C125,customers!$A$2:$A$1001,customers!$B$2:$B$1001,,0)</f>
        <v>Doll Beauchamp</v>
      </c>
      <c r="G125" s="2" t="str">
        <f>IF(_xlfn.XLOOKUP(C125,customers!$A$2:$A$1001,customers!$C$2:$C$1001,,0) = 0," ", _xlfn.XLOOKUP(C125,customers!$A$2:$A$1001,customers!$C$2:$C$1001,,0))</f>
        <v>dbeauchamp3f@usda.gov</v>
      </c>
      <c r="H125" s="2" t="str">
        <f>_xlfn.XLOOKUP(C125,customers!$A$2:$A$1001,customers!$G$2:$G$1001,,0)</f>
        <v>United States</v>
      </c>
      <c r="I125" t="str">
        <f>_xlfn.XLOOKUP(D125,products!$A$2:$A$49,products!$B$2:$B$49,,0)</f>
        <v>Lib</v>
      </c>
      <c r="J125" t="str">
        <f>_xlfn.XLOOKUP(D125,products!$A$2:$A$49,products!$C$2:$C$49,,0)</f>
        <v>L</v>
      </c>
      <c r="K125">
        <f>_xlfn.XLOOKUP(D125,products!$A$2:$A$49,products!$D$2:$D$49,,0)</f>
        <v>2.5</v>
      </c>
      <c r="L125">
        <f>_xlfn.XLOOKUP(D125,products!$A$2:$A$49,products!$E$2:$E$49,,0)</f>
        <v>36.454999999999998</v>
      </c>
      <c r="M125">
        <f t="shared" si="2"/>
        <v>145.82</v>
      </c>
      <c r="N125" t="str">
        <f t="shared" si="3"/>
        <v>Liberica</v>
      </c>
    </row>
    <row r="126" spans="1:14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_xlfn.XLOOKUP(C126,customers!$A$2:$A$1001,customers!$B$2:$B$1001,,0)</f>
        <v>Stanford Rodliff</v>
      </c>
      <c r="G126" s="2" t="str">
        <f>IF(_xlfn.XLOOKUP(C126,customers!$A$2:$A$1001,customers!$C$2:$C$1001,,0) = 0," ", _xlfn.XLOOKUP(C126,customers!$A$2:$A$1001,customers!$C$2:$C$1001,,0))</f>
        <v>srodliff3g@ted.com</v>
      </c>
      <c r="H126" s="2" t="str">
        <f>_xlfn.XLOOKUP(C126,customers!$A$2:$A$1001,customers!$G$2:$G$1001,,0)</f>
        <v>United States</v>
      </c>
      <c r="I126" t="str">
        <f>_xlfn.XLOOKUP(D126,products!$A$2:$A$49,products!$B$2:$B$49,,0)</f>
        <v>Lib</v>
      </c>
      <c r="J126" t="str">
        <f>_xlfn.XLOOKUP(D126,products!$A$2:$A$49,products!$C$2:$C$49,,0)</f>
        <v>M</v>
      </c>
      <c r="K126">
        <f>_xlfn.XLOOKUP(D126,products!$A$2:$A$49,products!$D$2:$D$49,,0)</f>
        <v>0.2</v>
      </c>
      <c r="L126">
        <f>_xlfn.XLOOKUP(D126,products!$A$2:$A$49,products!$E$2:$E$49,,0)</f>
        <v>4.3650000000000002</v>
      </c>
      <c r="M126">
        <f t="shared" si="2"/>
        <v>21.825000000000003</v>
      </c>
      <c r="N126" t="str">
        <f t="shared" si="3"/>
        <v>Liberica</v>
      </c>
    </row>
    <row r="127" spans="1:14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_xlfn.XLOOKUP(C127,customers!$A$2:$A$1001,customers!$B$2:$B$1001,,0)</f>
        <v>Stevana Woodham</v>
      </c>
      <c r="G127" s="2" t="str">
        <f>IF(_xlfn.XLOOKUP(C127,customers!$A$2:$A$1001,customers!$C$2:$C$1001,,0) = 0," ", _xlfn.XLOOKUP(C127,customers!$A$2:$A$1001,customers!$C$2:$C$1001,,0))</f>
        <v>swoodham3h@businesswire.com</v>
      </c>
      <c r="H127" s="2" t="str">
        <f>_xlfn.XLOOKUP(C127,customers!$A$2:$A$1001,customers!$G$2:$G$1001,,0)</f>
        <v>Ireland</v>
      </c>
      <c r="I127" t="str">
        <f>_xlfn.XLOOKUP(D127,products!$A$2:$A$49,products!$B$2:$B$49,,0)</f>
        <v>Lib</v>
      </c>
      <c r="J127" t="str">
        <f>_xlfn.XLOOKUP(D127,products!$A$2:$A$49,products!$C$2:$C$49,,0)</f>
        <v>M</v>
      </c>
      <c r="K127">
        <f>_xlfn.XLOOKUP(D127,products!$A$2:$A$49,products!$D$2:$D$49,,0)</f>
        <v>0.5</v>
      </c>
      <c r="L127">
        <f>_xlfn.XLOOKUP(D127,products!$A$2:$A$49,products!$E$2:$E$49,,0)</f>
        <v>8.73</v>
      </c>
      <c r="M127">
        <f t="shared" si="2"/>
        <v>26.19</v>
      </c>
      <c r="N127" t="str">
        <f t="shared" si="3"/>
        <v>Liberica</v>
      </c>
    </row>
    <row r="128" spans="1:14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_xlfn.XLOOKUP(C128,customers!$A$2:$A$1001,customers!$B$2:$B$1001,,0)</f>
        <v>Hewet Synnot</v>
      </c>
      <c r="G128" s="2" t="str">
        <f>IF(_xlfn.XLOOKUP(C128,customers!$A$2:$A$1001,customers!$C$2:$C$1001,,0) = 0," ", _xlfn.XLOOKUP(C128,customers!$A$2:$A$1001,customers!$C$2:$C$1001,,0))</f>
        <v>hsynnot3i@about.com</v>
      </c>
      <c r="H128" s="2" t="str">
        <f>_xlfn.XLOOKUP(C128,customers!$A$2:$A$1001,customers!$G$2:$G$1001,,0)</f>
        <v>United States</v>
      </c>
      <c r="I128" t="str">
        <f>_xlfn.XLOOKUP(D128,products!$A$2:$A$49,products!$B$2:$B$49,,0)</f>
        <v>Ara</v>
      </c>
      <c r="J128" t="str">
        <f>_xlfn.XLOOKUP(D128,products!$A$2:$A$49,products!$C$2:$C$49,,0)</f>
        <v>M</v>
      </c>
      <c r="K128">
        <f>_xlfn.XLOOKUP(D128,products!$A$2:$A$49,products!$D$2:$D$49,,0)</f>
        <v>1</v>
      </c>
      <c r="L128">
        <f>_xlfn.XLOOKUP(D128,products!$A$2:$A$49,products!$E$2:$E$49,,0)</f>
        <v>11.25</v>
      </c>
      <c r="M128">
        <f t="shared" si="2"/>
        <v>11.25</v>
      </c>
      <c r="N128" t="str">
        <f t="shared" si="3"/>
        <v>Arabica</v>
      </c>
    </row>
    <row r="129" spans="1:14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_xlfn.XLOOKUP(C129,customers!$A$2:$A$1001,customers!$B$2:$B$1001,,0)</f>
        <v>Raleigh Lepere</v>
      </c>
      <c r="G129" s="2" t="str">
        <f>IF(_xlfn.XLOOKUP(C129,customers!$A$2:$A$1001,customers!$C$2:$C$1001,,0) = 0," ", _xlfn.XLOOKUP(C129,customers!$A$2:$A$1001,customers!$C$2:$C$1001,,0))</f>
        <v>rlepere3j@shop-pro.jp</v>
      </c>
      <c r="H129" s="2" t="str">
        <f>_xlfn.XLOOKUP(C129,customers!$A$2:$A$1001,customers!$G$2:$G$1001,,0)</f>
        <v>Ireland</v>
      </c>
      <c r="I129" t="str">
        <f>_xlfn.XLOOKUP(D129,products!$A$2:$A$49,products!$B$2:$B$49,,0)</f>
        <v>Lib</v>
      </c>
      <c r="J129" t="str">
        <f>_xlfn.XLOOKUP(D129,products!$A$2:$A$49,products!$C$2:$C$49,,0)</f>
        <v>D</v>
      </c>
      <c r="K129">
        <f>_xlfn.XLOOKUP(D129,products!$A$2:$A$49,products!$D$2:$D$49,,0)</f>
        <v>1</v>
      </c>
      <c r="L129">
        <f>_xlfn.XLOOKUP(D129,products!$A$2:$A$49,products!$E$2:$E$49,,0)</f>
        <v>12.95</v>
      </c>
      <c r="M129">
        <f t="shared" si="2"/>
        <v>77.699999999999989</v>
      </c>
      <c r="N129" t="str">
        <f t="shared" si="3"/>
        <v>Liberica</v>
      </c>
    </row>
    <row r="130" spans="1:14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_xlfn.XLOOKUP(C130,customers!$A$2:$A$1001,customers!$B$2:$B$1001,,0)</f>
        <v>Timofei Woofinden</v>
      </c>
      <c r="G130" s="2" t="str">
        <f>IF(_xlfn.XLOOKUP(C130,customers!$A$2:$A$1001,customers!$C$2:$C$1001,,0) = 0," ", _xlfn.XLOOKUP(C130,customers!$A$2:$A$1001,customers!$C$2:$C$1001,,0))</f>
        <v>twoofinden3k@businesswire.com</v>
      </c>
      <c r="H130" s="2" t="str">
        <f>_xlfn.XLOOKUP(C130,customers!$A$2:$A$1001,customers!$G$2:$G$1001,,0)</f>
        <v>United States</v>
      </c>
      <c r="I130" t="str">
        <f>_xlfn.XLOOKUP(D130,products!$A$2:$A$49,products!$B$2:$B$49,,0)</f>
        <v>Ara</v>
      </c>
      <c r="J130" t="str">
        <f>_xlfn.XLOOKUP(D130,products!$A$2:$A$49,products!$C$2:$C$49,,0)</f>
        <v>M</v>
      </c>
      <c r="K130">
        <f>_xlfn.XLOOKUP(D130,products!$A$2:$A$49,products!$D$2:$D$49,,0)</f>
        <v>0.5</v>
      </c>
      <c r="L130">
        <f>_xlfn.XLOOKUP(D130,products!$A$2:$A$49,products!$E$2:$E$49,,0)</f>
        <v>6.75</v>
      </c>
      <c r="M130">
        <f t="shared" si="2"/>
        <v>6.75</v>
      </c>
      <c r="N130" t="str">
        <f t="shared" si="3"/>
        <v>Arabica</v>
      </c>
    </row>
    <row r="131" spans="1:14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_xlfn.XLOOKUP(C131,customers!$A$2:$A$1001,customers!$B$2:$B$1001,,0)</f>
        <v>Evelina Dacca</v>
      </c>
      <c r="G131" s="2" t="str">
        <f>IF(_xlfn.XLOOKUP(C131,customers!$A$2:$A$1001,customers!$C$2:$C$1001,,0) = 0," ", _xlfn.XLOOKUP(C131,customers!$A$2:$A$1001,customers!$C$2:$C$1001,,0))</f>
        <v>edacca3l@google.pl</v>
      </c>
      <c r="H131" s="2" t="str">
        <f>_xlfn.XLOOKUP(C131,customers!$A$2:$A$1001,customers!$G$2:$G$1001,,0)</f>
        <v>United States</v>
      </c>
      <c r="I131" t="str">
        <f>_xlfn.XLOOKUP(D131,products!$A$2:$A$49,products!$B$2:$B$49,,0)</f>
        <v>Exc</v>
      </c>
      <c r="J131" t="str">
        <f>_xlfn.XLOOKUP(D131,products!$A$2:$A$49,products!$C$2:$C$49,,0)</f>
        <v>D</v>
      </c>
      <c r="K131">
        <f>_xlfn.XLOOKUP(D131,products!$A$2:$A$49,products!$D$2:$D$49,,0)</f>
        <v>1</v>
      </c>
      <c r="L131">
        <f>_xlfn.XLOOKUP(D131,products!$A$2:$A$49,products!$E$2:$E$49,,0)</f>
        <v>12.15</v>
      </c>
      <c r="M131">
        <f t="shared" ref="M131:M194" si="4">L131*E131</f>
        <v>12.15</v>
      </c>
      <c r="N131" t="str">
        <f t="shared" ref="N131:N194" si="5">IF(I131="Rob","Robusta",IF(I131="Exc","Excelsa",IF(I131="Ara","Arabica",IF(I131="Lib","Liberica",""))))</f>
        <v>Excelsa</v>
      </c>
    </row>
    <row r="132" spans="1:14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_xlfn.XLOOKUP(C132,customers!$A$2:$A$1001,customers!$B$2:$B$1001,,0)</f>
        <v>Bidget Tremellier</v>
      </c>
      <c r="G132" s="2" t="str">
        <f>IF(_xlfn.XLOOKUP(C132,customers!$A$2:$A$1001,customers!$C$2:$C$1001,,0) = 0," ", _xlfn.XLOOKUP(C132,customers!$A$2:$A$1001,customers!$C$2:$C$1001,,0))</f>
        <v xml:space="preserve"> </v>
      </c>
      <c r="H132" s="2" t="str">
        <f>_xlfn.XLOOKUP(C132,customers!$A$2:$A$1001,customers!$G$2:$G$1001,,0)</f>
        <v>Ireland</v>
      </c>
      <c r="I132" t="str">
        <f>_xlfn.XLOOKUP(D132,products!$A$2:$A$49,products!$B$2:$B$49,,0)</f>
        <v>Ara</v>
      </c>
      <c r="J132" t="str">
        <f>_xlfn.XLOOKUP(D132,products!$A$2:$A$49,products!$C$2:$C$49,,0)</f>
        <v>L</v>
      </c>
      <c r="K132">
        <f>_xlfn.XLOOKUP(D132,products!$A$2:$A$49,products!$D$2:$D$49,,0)</f>
        <v>2.5</v>
      </c>
      <c r="L132">
        <f>_xlfn.XLOOKUP(D132,products!$A$2:$A$49,products!$E$2:$E$49,,0)</f>
        <v>29.784999999999997</v>
      </c>
      <c r="M132">
        <f t="shared" si="4"/>
        <v>148.92499999999998</v>
      </c>
      <c r="N132" t="str">
        <f t="shared" si="5"/>
        <v>Arabica</v>
      </c>
    </row>
    <row r="133" spans="1:14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_xlfn.XLOOKUP(C133,customers!$A$2:$A$1001,customers!$B$2:$B$1001,,0)</f>
        <v>Bobinette Hindsberg</v>
      </c>
      <c r="G133" s="2" t="str">
        <f>IF(_xlfn.XLOOKUP(C133,customers!$A$2:$A$1001,customers!$C$2:$C$1001,,0) = 0," ", _xlfn.XLOOKUP(C133,customers!$A$2:$A$1001,customers!$C$2:$C$1001,,0))</f>
        <v>bhindsberg3n@blogs.com</v>
      </c>
      <c r="H133" s="2" t="str">
        <f>_xlfn.XLOOKUP(C133,customers!$A$2:$A$1001,customers!$G$2:$G$1001,,0)</f>
        <v>United States</v>
      </c>
      <c r="I133" t="str">
        <f>_xlfn.XLOOKUP(D133,products!$A$2:$A$49,products!$B$2:$B$49,,0)</f>
        <v>Exc</v>
      </c>
      <c r="J133" t="str">
        <f>_xlfn.XLOOKUP(D133,products!$A$2:$A$49,products!$C$2:$C$49,,0)</f>
        <v>D</v>
      </c>
      <c r="K133">
        <f>_xlfn.XLOOKUP(D133,products!$A$2:$A$49,products!$D$2:$D$49,,0)</f>
        <v>0.5</v>
      </c>
      <c r="L133">
        <f>_xlfn.XLOOKUP(D133,products!$A$2:$A$49,products!$E$2:$E$49,,0)</f>
        <v>7.29</v>
      </c>
      <c r="M133">
        <f t="shared" si="4"/>
        <v>14.58</v>
      </c>
      <c r="N133" t="str">
        <f t="shared" si="5"/>
        <v>Excelsa</v>
      </c>
    </row>
    <row r="134" spans="1:14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_xlfn.XLOOKUP(C134,customers!$A$2:$A$1001,customers!$B$2:$B$1001,,0)</f>
        <v>Osbert Robins</v>
      </c>
      <c r="G134" s="2" t="str">
        <f>IF(_xlfn.XLOOKUP(C134,customers!$A$2:$A$1001,customers!$C$2:$C$1001,,0) = 0," ", _xlfn.XLOOKUP(C134,customers!$A$2:$A$1001,customers!$C$2:$C$1001,,0))</f>
        <v>orobins3o@salon.com</v>
      </c>
      <c r="H134" s="2" t="str">
        <f>_xlfn.XLOOKUP(C134,customers!$A$2:$A$1001,customers!$G$2:$G$1001,,0)</f>
        <v>United States</v>
      </c>
      <c r="I134" t="str">
        <f>_xlfn.XLOOKUP(D134,products!$A$2:$A$49,products!$B$2:$B$49,,0)</f>
        <v>Ara</v>
      </c>
      <c r="J134" t="str">
        <f>_xlfn.XLOOKUP(D134,products!$A$2:$A$49,products!$C$2:$C$49,,0)</f>
        <v>L</v>
      </c>
      <c r="K134">
        <f>_xlfn.XLOOKUP(D134,products!$A$2:$A$49,products!$D$2:$D$49,,0)</f>
        <v>2.5</v>
      </c>
      <c r="L134">
        <f>_xlfn.XLOOKUP(D134,products!$A$2:$A$49,products!$E$2:$E$49,,0)</f>
        <v>29.784999999999997</v>
      </c>
      <c r="M134">
        <f t="shared" si="4"/>
        <v>148.92499999999998</v>
      </c>
      <c r="N134" t="str">
        <f t="shared" si="5"/>
        <v>Arabica</v>
      </c>
    </row>
    <row r="135" spans="1:14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_xlfn.XLOOKUP(C135,customers!$A$2:$A$1001,customers!$B$2:$B$1001,,0)</f>
        <v>Othello Syseland</v>
      </c>
      <c r="G135" s="2" t="str">
        <f>IF(_xlfn.XLOOKUP(C135,customers!$A$2:$A$1001,customers!$C$2:$C$1001,,0) = 0," ", _xlfn.XLOOKUP(C135,customers!$A$2:$A$1001,customers!$C$2:$C$1001,,0))</f>
        <v>osyseland3p@independent.co.uk</v>
      </c>
      <c r="H135" s="2" t="str">
        <f>_xlfn.XLOOKUP(C135,customers!$A$2:$A$1001,customers!$G$2:$G$1001,,0)</f>
        <v>United States</v>
      </c>
      <c r="I135" t="str">
        <f>_xlfn.XLOOKUP(D135,products!$A$2:$A$49,products!$B$2:$B$49,,0)</f>
        <v>Lib</v>
      </c>
      <c r="J135" t="str">
        <f>_xlfn.XLOOKUP(D135,products!$A$2:$A$49,products!$C$2:$C$49,,0)</f>
        <v>D</v>
      </c>
      <c r="K135">
        <f>_xlfn.XLOOKUP(D135,products!$A$2:$A$49,products!$D$2:$D$49,,0)</f>
        <v>1</v>
      </c>
      <c r="L135">
        <f>_xlfn.XLOOKUP(D135,products!$A$2:$A$49,products!$E$2:$E$49,,0)</f>
        <v>12.95</v>
      </c>
      <c r="M135">
        <f t="shared" si="4"/>
        <v>12.95</v>
      </c>
      <c r="N135" t="str">
        <f t="shared" si="5"/>
        <v>Liberica</v>
      </c>
    </row>
    <row r="136" spans="1:14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_xlfn.XLOOKUP(C136,customers!$A$2:$A$1001,customers!$B$2:$B$1001,,0)</f>
        <v>Ewell Hanby</v>
      </c>
      <c r="G136" s="2" t="str">
        <f>IF(_xlfn.XLOOKUP(C136,customers!$A$2:$A$1001,customers!$C$2:$C$1001,,0) = 0," ", _xlfn.XLOOKUP(C136,customers!$A$2:$A$1001,customers!$C$2:$C$1001,,0))</f>
        <v xml:space="preserve"> </v>
      </c>
      <c r="H136" s="2" t="str">
        <f>_xlfn.XLOOKUP(C136,customers!$A$2:$A$1001,customers!$G$2:$G$1001,,0)</f>
        <v>United States</v>
      </c>
      <c r="I136" t="str">
        <f>_xlfn.XLOOKUP(D136,products!$A$2:$A$49,products!$B$2:$B$49,,0)</f>
        <v>Exc</v>
      </c>
      <c r="J136" t="str">
        <f>_xlfn.XLOOKUP(D136,products!$A$2:$A$49,products!$C$2:$C$49,,0)</f>
        <v>M</v>
      </c>
      <c r="K136">
        <f>_xlfn.XLOOKUP(D136,products!$A$2:$A$49,products!$D$2:$D$49,,0)</f>
        <v>2.5</v>
      </c>
      <c r="L136">
        <f>_xlfn.XLOOKUP(D136,products!$A$2:$A$49,products!$E$2:$E$49,,0)</f>
        <v>31.624999999999996</v>
      </c>
      <c r="M136">
        <f t="shared" si="4"/>
        <v>94.874999999999986</v>
      </c>
      <c r="N136" t="str">
        <f t="shared" si="5"/>
        <v>Excelsa</v>
      </c>
    </row>
    <row r="137" spans="1:14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_xlfn.XLOOKUP(C137,customers!$A$2:$A$1001,customers!$B$2:$B$1001,,0)</f>
        <v>Blancha McAmish</v>
      </c>
      <c r="G137" s="2" t="str">
        <f>IF(_xlfn.XLOOKUP(C137,customers!$A$2:$A$1001,customers!$C$2:$C$1001,,0) = 0," ", _xlfn.XLOOKUP(C137,customers!$A$2:$A$1001,customers!$C$2:$C$1001,,0))</f>
        <v>bmcamish2e@tripadvisor.com</v>
      </c>
      <c r="H137" s="2" t="str">
        <f>_xlfn.XLOOKUP(C137,customers!$A$2:$A$1001,customers!$G$2:$G$1001,,0)</f>
        <v>United States</v>
      </c>
      <c r="I137" t="str">
        <f>_xlfn.XLOOKUP(D137,products!$A$2:$A$49,products!$B$2:$B$49,,0)</f>
        <v>Ara</v>
      </c>
      <c r="J137" t="str">
        <f>_xlfn.XLOOKUP(D137,products!$A$2:$A$49,products!$C$2:$C$49,,0)</f>
        <v>L</v>
      </c>
      <c r="K137">
        <f>_xlfn.XLOOKUP(D137,products!$A$2:$A$49,products!$D$2:$D$49,,0)</f>
        <v>0.5</v>
      </c>
      <c r="L137">
        <f>_xlfn.XLOOKUP(D137,products!$A$2:$A$49,products!$E$2:$E$49,,0)</f>
        <v>7.77</v>
      </c>
      <c r="M137">
        <f t="shared" si="4"/>
        <v>38.849999999999994</v>
      </c>
      <c r="N137" t="str">
        <f t="shared" si="5"/>
        <v>Arabica</v>
      </c>
    </row>
    <row r="138" spans="1:14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_xlfn.XLOOKUP(C138,customers!$A$2:$A$1001,customers!$B$2:$B$1001,,0)</f>
        <v>Lowell Keenleyside</v>
      </c>
      <c r="G138" s="2" t="str">
        <f>IF(_xlfn.XLOOKUP(C138,customers!$A$2:$A$1001,customers!$C$2:$C$1001,,0) = 0," ", _xlfn.XLOOKUP(C138,customers!$A$2:$A$1001,customers!$C$2:$C$1001,,0))</f>
        <v>lkeenleyside3s@topsy.com</v>
      </c>
      <c r="H138" s="2" t="str">
        <f>_xlfn.XLOOKUP(C138,customers!$A$2:$A$1001,customers!$G$2:$G$1001,,0)</f>
        <v>United States</v>
      </c>
      <c r="I138" t="str">
        <f>_xlfn.XLOOKUP(D138,products!$A$2:$A$49,products!$B$2:$B$49,,0)</f>
        <v>Ara</v>
      </c>
      <c r="J138" t="str">
        <f>_xlfn.XLOOKUP(D138,products!$A$2:$A$49,products!$C$2:$C$49,,0)</f>
        <v>D</v>
      </c>
      <c r="K138">
        <f>_xlfn.XLOOKUP(D138,products!$A$2:$A$49,products!$D$2:$D$49,,0)</f>
        <v>0.2</v>
      </c>
      <c r="L138">
        <f>_xlfn.XLOOKUP(D138,products!$A$2:$A$49,products!$E$2:$E$49,,0)</f>
        <v>2.9849999999999999</v>
      </c>
      <c r="M138">
        <f t="shared" si="4"/>
        <v>11.94</v>
      </c>
      <c r="N138" t="str">
        <f t="shared" si="5"/>
        <v>Arabica</v>
      </c>
    </row>
    <row r="139" spans="1:14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_xlfn.XLOOKUP(C139,customers!$A$2:$A$1001,customers!$B$2:$B$1001,,0)</f>
        <v>Elonore Joliffe</v>
      </c>
      <c r="G139" s="2" t="str">
        <f>IF(_xlfn.XLOOKUP(C139,customers!$A$2:$A$1001,customers!$C$2:$C$1001,,0) = 0," ", _xlfn.XLOOKUP(C139,customers!$A$2:$A$1001,customers!$C$2:$C$1001,,0))</f>
        <v xml:space="preserve"> </v>
      </c>
      <c r="H139" s="2" t="str">
        <f>_xlfn.XLOOKUP(C139,customers!$A$2:$A$1001,customers!$G$2:$G$1001,,0)</f>
        <v>Ireland</v>
      </c>
      <c r="I139" t="str">
        <f>_xlfn.XLOOKUP(D139,products!$A$2:$A$49,products!$B$2:$B$49,,0)</f>
        <v>Exc</v>
      </c>
      <c r="J139" t="str">
        <f>_xlfn.XLOOKUP(D139,products!$A$2:$A$49,products!$C$2:$C$49,,0)</f>
        <v>L</v>
      </c>
      <c r="K139">
        <f>_xlfn.XLOOKUP(D139,products!$A$2:$A$49,products!$D$2:$D$49,,0)</f>
        <v>2.5</v>
      </c>
      <c r="L139">
        <f>_xlfn.XLOOKUP(D139,products!$A$2:$A$49,products!$E$2:$E$49,,0)</f>
        <v>34.154999999999994</v>
      </c>
      <c r="M139">
        <f t="shared" si="4"/>
        <v>102.46499999999997</v>
      </c>
      <c r="N139" t="str">
        <f t="shared" si="5"/>
        <v>Excelsa</v>
      </c>
    </row>
    <row r="140" spans="1:14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_xlfn.XLOOKUP(C140,customers!$A$2:$A$1001,customers!$B$2:$B$1001,,0)</f>
        <v>Abraham Coleman</v>
      </c>
      <c r="G140" s="2" t="str">
        <f>IF(_xlfn.XLOOKUP(C140,customers!$A$2:$A$1001,customers!$C$2:$C$1001,,0) = 0," ", _xlfn.XLOOKUP(C140,customers!$A$2:$A$1001,customers!$C$2:$C$1001,,0))</f>
        <v xml:space="preserve"> </v>
      </c>
      <c r="H140" s="2" t="str">
        <f>_xlfn.XLOOKUP(C140,customers!$A$2:$A$1001,customers!$G$2:$G$1001,,0)</f>
        <v>United States</v>
      </c>
      <c r="I140" t="str">
        <f>_xlfn.XLOOKUP(D140,products!$A$2:$A$49,products!$B$2:$B$49,,0)</f>
        <v>Exc</v>
      </c>
      <c r="J140" t="str">
        <f>_xlfn.XLOOKUP(D140,products!$A$2:$A$49,products!$C$2:$C$49,,0)</f>
        <v>D</v>
      </c>
      <c r="K140">
        <f>_xlfn.XLOOKUP(D140,products!$A$2:$A$49,products!$D$2:$D$49,,0)</f>
        <v>1</v>
      </c>
      <c r="L140">
        <f>_xlfn.XLOOKUP(D140,products!$A$2:$A$49,products!$E$2:$E$49,,0)</f>
        <v>12.15</v>
      </c>
      <c r="M140">
        <f t="shared" si="4"/>
        <v>48.6</v>
      </c>
      <c r="N140" t="str">
        <f t="shared" si="5"/>
        <v>Excelsa</v>
      </c>
    </row>
    <row r="141" spans="1:14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_xlfn.XLOOKUP(C141,customers!$A$2:$A$1001,customers!$B$2:$B$1001,,0)</f>
        <v>Rivy Farington</v>
      </c>
      <c r="G141" s="2" t="str">
        <f>IF(_xlfn.XLOOKUP(C141,customers!$A$2:$A$1001,customers!$C$2:$C$1001,,0) = 0," ", _xlfn.XLOOKUP(C141,customers!$A$2:$A$1001,customers!$C$2:$C$1001,,0))</f>
        <v xml:space="preserve"> </v>
      </c>
      <c r="H141" s="2" t="str">
        <f>_xlfn.XLOOKUP(C141,customers!$A$2:$A$1001,customers!$G$2:$G$1001,,0)</f>
        <v>United States</v>
      </c>
      <c r="I141" t="str">
        <f>_xlfn.XLOOKUP(D141,products!$A$2:$A$49,products!$B$2:$B$49,,0)</f>
        <v>Lib</v>
      </c>
      <c r="J141" t="str">
        <f>_xlfn.XLOOKUP(D141,products!$A$2:$A$49,products!$C$2:$C$49,,0)</f>
        <v>D</v>
      </c>
      <c r="K141">
        <f>_xlfn.XLOOKUP(D141,products!$A$2:$A$49,products!$D$2:$D$49,,0)</f>
        <v>1</v>
      </c>
      <c r="L141">
        <f>_xlfn.XLOOKUP(D141,products!$A$2:$A$49,products!$E$2:$E$49,,0)</f>
        <v>12.95</v>
      </c>
      <c r="M141">
        <f t="shared" si="4"/>
        <v>77.699999999999989</v>
      </c>
      <c r="N141" t="str">
        <f t="shared" si="5"/>
        <v>Liberica</v>
      </c>
    </row>
    <row r="142" spans="1:14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_xlfn.XLOOKUP(C142,customers!$A$2:$A$1001,customers!$B$2:$B$1001,,0)</f>
        <v>Vallie Kundt</v>
      </c>
      <c r="G142" s="2" t="str">
        <f>IF(_xlfn.XLOOKUP(C142,customers!$A$2:$A$1001,customers!$C$2:$C$1001,,0) = 0," ", _xlfn.XLOOKUP(C142,customers!$A$2:$A$1001,customers!$C$2:$C$1001,,0))</f>
        <v>vkundt3w@bigcartel.com</v>
      </c>
      <c r="H142" s="2" t="str">
        <f>_xlfn.XLOOKUP(C142,customers!$A$2:$A$1001,customers!$G$2:$G$1001,,0)</f>
        <v>Ireland</v>
      </c>
      <c r="I142" t="str">
        <f>_xlfn.XLOOKUP(D142,products!$A$2:$A$49,products!$B$2:$B$49,,0)</f>
        <v>Lib</v>
      </c>
      <c r="J142" t="str">
        <f>_xlfn.XLOOKUP(D142,products!$A$2:$A$49,products!$C$2:$C$49,,0)</f>
        <v>D</v>
      </c>
      <c r="K142">
        <f>_xlfn.XLOOKUP(D142,products!$A$2:$A$49,products!$D$2:$D$49,,0)</f>
        <v>2.5</v>
      </c>
      <c r="L142">
        <f>_xlfn.XLOOKUP(D142,products!$A$2:$A$49,products!$E$2:$E$49,,0)</f>
        <v>29.784999999999997</v>
      </c>
      <c r="M142">
        <f t="shared" si="4"/>
        <v>29.784999999999997</v>
      </c>
      <c r="N142" t="str">
        <f t="shared" si="5"/>
        <v>Liberica</v>
      </c>
    </row>
    <row r="143" spans="1:14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_xlfn.XLOOKUP(C143,customers!$A$2:$A$1001,customers!$B$2:$B$1001,,0)</f>
        <v>Boyd Bett</v>
      </c>
      <c r="G143" s="2" t="str">
        <f>IF(_xlfn.XLOOKUP(C143,customers!$A$2:$A$1001,customers!$C$2:$C$1001,,0) = 0," ", _xlfn.XLOOKUP(C143,customers!$A$2:$A$1001,customers!$C$2:$C$1001,,0))</f>
        <v>bbett3x@google.de</v>
      </c>
      <c r="H143" s="2" t="str">
        <f>_xlfn.XLOOKUP(C143,customers!$A$2:$A$1001,customers!$G$2:$G$1001,,0)</f>
        <v>United States</v>
      </c>
      <c r="I143" t="str">
        <f>_xlfn.XLOOKUP(D143,products!$A$2:$A$49,products!$B$2:$B$49,,0)</f>
        <v>Ara</v>
      </c>
      <c r="J143" t="str">
        <f>_xlfn.XLOOKUP(D143,products!$A$2:$A$49,products!$C$2:$C$49,,0)</f>
        <v>L</v>
      </c>
      <c r="K143">
        <f>_xlfn.XLOOKUP(D143,products!$A$2:$A$49,products!$D$2:$D$49,,0)</f>
        <v>0.2</v>
      </c>
      <c r="L143">
        <f>_xlfn.XLOOKUP(D143,products!$A$2:$A$49,products!$E$2:$E$49,,0)</f>
        <v>3.8849999999999998</v>
      </c>
      <c r="M143">
        <f t="shared" si="4"/>
        <v>15.54</v>
      </c>
      <c r="N143" t="str">
        <f t="shared" si="5"/>
        <v>Arabica</v>
      </c>
    </row>
    <row r="144" spans="1:14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_xlfn.XLOOKUP(C144,customers!$A$2:$A$1001,customers!$B$2:$B$1001,,0)</f>
        <v>Julio Armytage</v>
      </c>
      <c r="G144" s="2" t="str">
        <f>IF(_xlfn.XLOOKUP(C144,customers!$A$2:$A$1001,customers!$C$2:$C$1001,,0) = 0," ", _xlfn.XLOOKUP(C144,customers!$A$2:$A$1001,customers!$C$2:$C$1001,,0))</f>
        <v xml:space="preserve"> </v>
      </c>
      <c r="H144" s="2" t="str">
        <f>_xlfn.XLOOKUP(C144,customers!$A$2:$A$1001,customers!$G$2:$G$1001,,0)</f>
        <v>Ireland</v>
      </c>
      <c r="I144" t="str">
        <f>_xlfn.XLOOKUP(D144,products!$A$2:$A$49,products!$B$2:$B$49,,0)</f>
        <v>Exc</v>
      </c>
      <c r="J144" t="str">
        <f>_xlfn.XLOOKUP(D144,products!$A$2:$A$49,products!$C$2:$C$49,,0)</f>
        <v>L</v>
      </c>
      <c r="K144">
        <f>_xlfn.XLOOKUP(D144,products!$A$2:$A$49,products!$D$2:$D$49,,0)</f>
        <v>2.5</v>
      </c>
      <c r="L144">
        <f>_xlfn.XLOOKUP(D144,products!$A$2:$A$49,products!$E$2:$E$49,,0)</f>
        <v>34.154999999999994</v>
      </c>
      <c r="M144">
        <f t="shared" si="4"/>
        <v>136.61999999999998</v>
      </c>
      <c r="N144" t="str">
        <f t="shared" si="5"/>
        <v>Excelsa</v>
      </c>
    </row>
    <row r="145" spans="1:14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_xlfn.XLOOKUP(C145,customers!$A$2:$A$1001,customers!$B$2:$B$1001,,0)</f>
        <v>Deana Staite</v>
      </c>
      <c r="G145" s="2" t="str">
        <f>IF(_xlfn.XLOOKUP(C145,customers!$A$2:$A$1001,customers!$C$2:$C$1001,,0) = 0," ", _xlfn.XLOOKUP(C145,customers!$A$2:$A$1001,customers!$C$2:$C$1001,,0))</f>
        <v>dstaite3z@scientificamerican.com</v>
      </c>
      <c r="H145" s="2" t="str">
        <f>_xlfn.XLOOKUP(C145,customers!$A$2:$A$1001,customers!$G$2:$G$1001,,0)</f>
        <v>United States</v>
      </c>
      <c r="I145" t="str">
        <f>_xlfn.XLOOKUP(D145,products!$A$2:$A$49,products!$B$2:$B$49,,0)</f>
        <v>Lib</v>
      </c>
      <c r="J145" t="str">
        <f>_xlfn.XLOOKUP(D145,products!$A$2:$A$49,products!$C$2:$C$49,,0)</f>
        <v>M</v>
      </c>
      <c r="K145">
        <f>_xlfn.XLOOKUP(D145,products!$A$2:$A$49,products!$D$2:$D$49,,0)</f>
        <v>0.5</v>
      </c>
      <c r="L145">
        <f>_xlfn.XLOOKUP(D145,products!$A$2:$A$49,products!$E$2:$E$49,,0)</f>
        <v>8.73</v>
      </c>
      <c r="M145">
        <f t="shared" si="4"/>
        <v>17.46</v>
      </c>
      <c r="N145" t="str">
        <f t="shared" si="5"/>
        <v>Liberica</v>
      </c>
    </row>
    <row r="146" spans="1:14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_xlfn.XLOOKUP(C146,customers!$A$2:$A$1001,customers!$B$2:$B$1001,,0)</f>
        <v>Winn Keyse</v>
      </c>
      <c r="G146" s="2" t="str">
        <f>IF(_xlfn.XLOOKUP(C146,customers!$A$2:$A$1001,customers!$C$2:$C$1001,,0) = 0," ", _xlfn.XLOOKUP(C146,customers!$A$2:$A$1001,customers!$C$2:$C$1001,,0))</f>
        <v>wkeyse40@apple.com</v>
      </c>
      <c r="H146" s="2" t="str">
        <f>_xlfn.XLOOKUP(C146,customers!$A$2:$A$1001,customers!$G$2:$G$1001,,0)</f>
        <v>United States</v>
      </c>
      <c r="I146" t="str">
        <f>_xlfn.XLOOKUP(D146,products!$A$2:$A$49,products!$B$2:$B$49,,0)</f>
        <v>Exc</v>
      </c>
      <c r="J146" t="str">
        <f>_xlfn.XLOOKUP(D146,products!$A$2:$A$49,products!$C$2:$C$49,,0)</f>
        <v>L</v>
      </c>
      <c r="K146">
        <f>_xlfn.XLOOKUP(D146,products!$A$2:$A$49,products!$D$2:$D$49,,0)</f>
        <v>2.5</v>
      </c>
      <c r="L146">
        <f>_xlfn.XLOOKUP(D146,products!$A$2:$A$49,products!$E$2:$E$49,,0)</f>
        <v>34.154999999999994</v>
      </c>
      <c r="M146">
        <f t="shared" si="4"/>
        <v>68.309999999999988</v>
      </c>
      <c r="N146" t="str">
        <f t="shared" si="5"/>
        <v>Excelsa</v>
      </c>
    </row>
    <row r="147" spans="1:14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_xlfn.XLOOKUP(C147,customers!$A$2:$A$1001,customers!$B$2:$B$1001,,0)</f>
        <v>Osmund Clausen-Thue</v>
      </c>
      <c r="G147" s="2" t="str">
        <f>IF(_xlfn.XLOOKUP(C147,customers!$A$2:$A$1001,customers!$C$2:$C$1001,,0) = 0," ", _xlfn.XLOOKUP(C147,customers!$A$2:$A$1001,customers!$C$2:$C$1001,,0))</f>
        <v>oclausenthue41@marriott.com</v>
      </c>
      <c r="H147" s="2" t="str">
        <f>_xlfn.XLOOKUP(C147,customers!$A$2:$A$1001,customers!$G$2:$G$1001,,0)</f>
        <v>United States</v>
      </c>
      <c r="I147" t="str">
        <f>_xlfn.XLOOKUP(D147,products!$A$2:$A$49,products!$B$2:$B$49,,0)</f>
        <v>Lib</v>
      </c>
      <c r="J147" t="str">
        <f>_xlfn.XLOOKUP(D147,products!$A$2:$A$49,products!$C$2:$C$49,,0)</f>
        <v>M</v>
      </c>
      <c r="K147">
        <f>_xlfn.XLOOKUP(D147,products!$A$2:$A$49,products!$D$2:$D$49,,0)</f>
        <v>0.2</v>
      </c>
      <c r="L147">
        <f>_xlfn.XLOOKUP(D147,products!$A$2:$A$49,products!$E$2:$E$49,,0)</f>
        <v>4.3650000000000002</v>
      </c>
      <c r="M147">
        <f t="shared" si="4"/>
        <v>17.46</v>
      </c>
      <c r="N147" t="str">
        <f t="shared" si="5"/>
        <v>Liberica</v>
      </c>
    </row>
    <row r="148" spans="1:14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_xlfn.XLOOKUP(C148,customers!$A$2:$A$1001,customers!$B$2:$B$1001,,0)</f>
        <v>Leonore Francisco</v>
      </c>
      <c r="G148" s="2" t="str">
        <f>IF(_xlfn.XLOOKUP(C148,customers!$A$2:$A$1001,customers!$C$2:$C$1001,,0) = 0," ", _xlfn.XLOOKUP(C148,customers!$A$2:$A$1001,customers!$C$2:$C$1001,,0))</f>
        <v>lfrancisco42@fema.gov</v>
      </c>
      <c r="H148" s="2" t="str">
        <f>_xlfn.XLOOKUP(C148,customers!$A$2:$A$1001,customers!$G$2:$G$1001,,0)</f>
        <v>United States</v>
      </c>
      <c r="I148" t="str">
        <f>_xlfn.XLOOKUP(D148,products!$A$2:$A$49,products!$B$2:$B$49,,0)</f>
        <v>Lib</v>
      </c>
      <c r="J148" t="str">
        <f>_xlfn.XLOOKUP(D148,products!$A$2:$A$49,products!$C$2:$C$49,,0)</f>
        <v>M</v>
      </c>
      <c r="K148">
        <f>_xlfn.XLOOKUP(D148,products!$A$2:$A$49,products!$D$2:$D$49,,0)</f>
        <v>1</v>
      </c>
      <c r="L148">
        <f>_xlfn.XLOOKUP(D148,products!$A$2:$A$49,products!$E$2:$E$49,,0)</f>
        <v>14.55</v>
      </c>
      <c r="M148">
        <f t="shared" si="4"/>
        <v>43.650000000000006</v>
      </c>
      <c r="N148" t="str">
        <f t="shared" si="5"/>
        <v>Liberica</v>
      </c>
    </row>
    <row r="149" spans="1:14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_xlfn.XLOOKUP(C149,customers!$A$2:$A$1001,customers!$B$2:$B$1001,,0)</f>
        <v>Leonore Francisco</v>
      </c>
      <c r="G149" s="2" t="str">
        <f>IF(_xlfn.XLOOKUP(C149,customers!$A$2:$A$1001,customers!$C$2:$C$1001,,0) = 0," ", _xlfn.XLOOKUP(C149,customers!$A$2:$A$1001,customers!$C$2:$C$1001,,0))</f>
        <v>lfrancisco42@fema.gov</v>
      </c>
      <c r="H149" s="2" t="str">
        <f>_xlfn.XLOOKUP(C149,customers!$A$2:$A$1001,customers!$G$2:$G$1001,,0)</f>
        <v>United States</v>
      </c>
      <c r="I149" t="str">
        <f>_xlfn.XLOOKUP(D149,products!$A$2:$A$49,products!$B$2:$B$49,,0)</f>
        <v>Exc</v>
      </c>
      <c r="J149" t="str">
        <f>_xlfn.XLOOKUP(D149,products!$A$2:$A$49,products!$C$2:$C$49,,0)</f>
        <v>M</v>
      </c>
      <c r="K149">
        <f>_xlfn.XLOOKUP(D149,products!$A$2:$A$49,products!$D$2:$D$49,,0)</f>
        <v>1</v>
      </c>
      <c r="L149">
        <f>_xlfn.XLOOKUP(D149,products!$A$2:$A$49,products!$E$2:$E$49,,0)</f>
        <v>13.75</v>
      </c>
      <c r="M149">
        <f t="shared" si="4"/>
        <v>27.5</v>
      </c>
      <c r="N149" t="str">
        <f t="shared" si="5"/>
        <v>Excelsa</v>
      </c>
    </row>
    <row r="150" spans="1:14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_xlfn.XLOOKUP(C150,customers!$A$2:$A$1001,customers!$B$2:$B$1001,,0)</f>
        <v>Giacobo Skingle</v>
      </c>
      <c r="G150" s="2" t="str">
        <f>IF(_xlfn.XLOOKUP(C150,customers!$A$2:$A$1001,customers!$C$2:$C$1001,,0) = 0," ", _xlfn.XLOOKUP(C150,customers!$A$2:$A$1001,customers!$C$2:$C$1001,,0))</f>
        <v>gskingle44@clickbank.net</v>
      </c>
      <c r="H150" s="2" t="str">
        <f>_xlfn.XLOOKUP(C150,customers!$A$2:$A$1001,customers!$G$2:$G$1001,,0)</f>
        <v>United States</v>
      </c>
      <c r="I150" t="str">
        <f>_xlfn.XLOOKUP(D150,products!$A$2:$A$49,products!$B$2:$B$49,,0)</f>
        <v>Exc</v>
      </c>
      <c r="J150" t="str">
        <f>_xlfn.XLOOKUP(D150,products!$A$2:$A$49,products!$C$2:$C$49,,0)</f>
        <v>D</v>
      </c>
      <c r="K150">
        <f>_xlfn.XLOOKUP(D150,products!$A$2:$A$49,products!$D$2:$D$49,,0)</f>
        <v>0.2</v>
      </c>
      <c r="L150">
        <f>_xlfn.XLOOKUP(D150,products!$A$2:$A$49,products!$E$2:$E$49,,0)</f>
        <v>3.645</v>
      </c>
      <c r="M150">
        <f t="shared" si="4"/>
        <v>18.225000000000001</v>
      </c>
      <c r="N150" t="str">
        <f t="shared" si="5"/>
        <v>Excelsa</v>
      </c>
    </row>
    <row r="151" spans="1:14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_xlfn.XLOOKUP(C151,customers!$A$2:$A$1001,customers!$B$2:$B$1001,,0)</f>
        <v>Gerard Pirdy</v>
      </c>
      <c r="G151" s="2" t="str">
        <f>IF(_xlfn.XLOOKUP(C151,customers!$A$2:$A$1001,customers!$C$2:$C$1001,,0) = 0," ", _xlfn.XLOOKUP(C151,customers!$A$2:$A$1001,customers!$C$2:$C$1001,,0))</f>
        <v xml:space="preserve"> </v>
      </c>
      <c r="H151" s="2" t="str">
        <f>_xlfn.XLOOKUP(C151,customers!$A$2:$A$1001,customers!$G$2:$G$1001,,0)</f>
        <v>United States</v>
      </c>
      <c r="I151" t="str">
        <f>_xlfn.XLOOKUP(D151,products!$A$2:$A$49,products!$B$2:$B$49,,0)</f>
        <v>Ara</v>
      </c>
      <c r="J151" t="str">
        <f>_xlfn.XLOOKUP(D151,products!$A$2:$A$49,products!$C$2:$C$49,,0)</f>
        <v>M</v>
      </c>
      <c r="K151">
        <f>_xlfn.XLOOKUP(D151,products!$A$2:$A$49,products!$D$2:$D$49,,0)</f>
        <v>2.5</v>
      </c>
      <c r="L151">
        <f>_xlfn.XLOOKUP(D151,products!$A$2:$A$49,products!$E$2:$E$49,,0)</f>
        <v>25.874999999999996</v>
      </c>
      <c r="M151">
        <f t="shared" si="4"/>
        <v>51.749999999999993</v>
      </c>
      <c r="N151" t="str">
        <f t="shared" si="5"/>
        <v>Arabica</v>
      </c>
    </row>
    <row r="152" spans="1:14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_xlfn.XLOOKUP(C152,customers!$A$2:$A$1001,customers!$B$2:$B$1001,,0)</f>
        <v>Jacinthe Balsillie</v>
      </c>
      <c r="G152" s="2" t="str">
        <f>IF(_xlfn.XLOOKUP(C152,customers!$A$2:$A$1001,customers!$C$2:$C$1001,,0) = 0," ", _xlfn.XLOOKUP(C152,customers!$A$2:$A$1001,customers!$C$2:$C$1001,,0))</f>
        <v>jbalsillie46@princeton.edu</v>
      </c>
      <c r="H152" s="2" t="str">
        <f>_xlfn.XLOOKUP(C152,customers!$A$2:$A$1001,customers!$G$2:$G$1001,,0)</f>
        <v>United States</v>
      </c>
      <c r="I152" t="str">
        <f>_xlfn.XLOOKUP(D152,products!$A$2:$A$49,products!$B$2:$B$49,,0)</f>
        <v>Lib</v>
      </c>
      <c r="J152" t="str">
        <f>_xlfn.XLOOKUP(D152,products!$A$2:$A$49,products!$C$2:$C$49,,0)</f>
        <v>D</v>
      </c>
      <c r="K152">
        <f>_xlfn.XLOOKUP(D152,products!$A$2:$A$49,products!$D$2:$D$49,,0)</f>
        <v>1</v>
      </c>
      <c r="L152">
        <f>_xlfn.XLOOKUP(D152,products!$A$2:$A$49,products!$E$2:$E$49,,0)</f>
        <v>12.95</v>
      </c>
      <c r="M152">
        <f t="shared" si="4"/>
        <v>12.95</v>
      </c>
      <c r="N152" t="str">
        <f t="shared" si="5"/>
        <v>Liberica</v>
      </c>
    </row>
    <row r="153" spans="1:14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_xlfn.XLOOKUP(C153,customers!$A$2:$A$1001,customers!$B$2:$B$1001,,0)</f>
        <v>Quinton Fouracres</v>
      </c>
      <c r="G153" s="2" t="str">
        <f>IF(_xlfn.XLOOKUP(C153,customers!$A$2:$A$1001,customers!$C$2:$C$1001,,0) = 0," ", _xlfn.XLOOKUP(C153,customers!$A$2:$A$1001,customers!$C$2:$C$1001,,0))</f>
        <v xml:space="preserve"> </v>
      </c>
      <c r="H153" s="2" t="str">
        <f>_xlfn.XLOOKUP(C153,customers!$A$2:$A$1001,customers!$G$2:$G$1001,,0)</f>
        <v>United States</v>
      </c>
      <c r="I153" t="str">
        <f>_xlfn.XLOOKUP(D153,products!$A$2:$A$49,products!$B$2:$B$49,,0)</f>
        <v>Ara</v>
      </c>
      <c r="J153" t="str">
        <f>_xlfn.XLOOKUP(D153,products!$A$2:$A$49,products!$C$2:$C$49,,0)</f>
        <v>M</v>
      </c>
      <c r="K153">
        <f>_xlfn.XLOOKUP(D153,products!$A$2:$A$49,products!$D$2:$D$49,,0)</f>
        <v>1</v>
      </c>
      <c r="L153">
        <f>_xlfn.XLOOKUP(D153,products!$A$2:$A$49,products!$E$2:$E$49,,0)</f>
        <v>11.25</v>
      </c>
      <c r="M153">
        <f t="shared" si="4"/>
        <v>33.75</v>
      </c>
      <c r="N153" t="str">
        <f t="shared" si="5"/>
        <v>Arabica</v>
      </c>
    </row>
    <row r="154" spans="1:14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_xlfn.XLOOKUP(C154,customers!$A$2:$A$1001,customers!$B$2:$B$1001,,0)</f>
        <v>Bettina Leffek</v>
      </c>
      <c r="G154" s="2" t="str">
        <f>IF(_xlfn.XLOOKUP(C154,customers!$A$2:$A$1001,customers!$C$2:$C$1001,,0) = 0," ", _xlfn.XLOOKUP(C154,customers!$A$2:$A$1001,customers!$C$2:$C$1001,,0))</f>
        <v>bleffek48@ning.com</v>
      </c>
      <c r="H154" s="2" t="str">
        <f>_xlfn.XLOOKUP(C154,customers!$A$2:$A$1001,customers!$G$2:$G$1001,,0)</f>
        <v>United States</v>
      </c>
      <c r="I154" t="str">
        <f>_xlfn.XLOOKUP(D154,products!$A$2:$A$49,products!$B$2:$B$49,,0)</f>
        <v>Rob</v>
      </c>
      <c r="J154" t="str">
        <f>_xlfn.XLOOKUP(D154,products!$A$2:$A$49,products!$C$2:$C$49,,0)</f>
        <v>M</v>
      </c>
      <c r="K154">
        <f>_xlfn.XLOOKUP(D154,products!$A$2:$A$49,products!$D$2:$D$49,,0)</f>
        <v>2.5</v>
      </c>
      <c r="L154">
        <f>_xlfn.XLOOKUP(D154,products!$A$2:$A$49,products!$E$2:$E$49,,0)</f>
        <v>22.884999999999998</v>
      </c>
      <c r="M154">
        <f t="shared" si="4"/>
        <v>68.655000000000001</v>
      </c>
      <c r="N154" t="str">
        <f t="shared" si="5"/>
        <v>Robusta</v>
      </c>
    </row>
    <row r="155" spans="1:14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_xlfn.XLOOKUP(C155,customers!$A$2:$A$1001,customers!$B$2:$B$1001,,0)</f>
        <v>Hetti Penson</v>
      </c>
      <c r="G155" s="2" t="str">
        <f>IF(_xlfn.XLOOKUP(C155,customers!$A$2:$A$1001,customers!$C$2:$C$1001,,0) = 0," ", _xlfn.XLOOKUP(C155,customers!$A$2:$A$1001,customers!$C$2:$C$1001,,0))</f>
        <v xml:space="preserve"> </v>
      </c>
      <c r="H155" s="2" t="str">
        <f>_xlfn.XLOOKUP(C155,customers!$A$2:$A$1001,customers!$G$2:$G$1001,,0)</f>
        <v>United States</v>
      </c>
      <c r="I155" t="str">
        <f>_xlfn.XLOOKUP(D155,products!$A$2:$A$49,products!$B$2:$B$49,,0)</f>
        <v>Rob</v>
      </c>
      <c r="J155" t="str">
        <f>_xlfn.XLOOKUP(D155,products!$A$2:$A$49,products!$C$2:$C$49,,0)</f>
        <v>D</v>
      </c>
      <c r="K155">
        <f>_xlfn.XLOOKUP(D155,products!$A$2:$A$49,products!$D$2:$D$49,,0)</f>
        <v>0.2</v>
      </c>
      <c r="L155">
        <f>_xlfn.XLOOKUP(D155,products!$A$2:$A$49,products!$E$2:$E$49,,0)</f>
        <v>2.6849999999999996</v>
      </c>
      <c r="M155">
        <f t="shared" si="4"/>
        <v>2.6849999999999996</v>
      </c>
      <c r="N155" t="str">
        <f t="shared" si="5"/>
        <v>Robusta</v>
      </c>
    </row>
    <row r="156" spans="1:14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_xlfn.XLOOKUP(C156,customers!$A$2:$A$1001,customers!$B$2:$B$1001,,0)</f>
        <v>Jocko Pray</v>
      </c>
      <c r="G156" s="2" t="str">
        <f>IF(_xlfn.XLOOKUP(C156,customers!$A$2:$A$1001,customers!$C$2:$C$1001,,0) = 0," ", _xlfn.XLOOKUP(C156,customers!$A$2:$A$1001,customers!$C$2:$C$1001,,0))</f>
        <v>jpray4a@youtube.com</v>
      </c>
      <c r="H156" s="2" t="str">
        <f>_xlfn.XLOOKUP(C156,customers!$A$2:$A$1001,customers!$G$2:$G$1001,,0)</f>
        <v>United States</v>
      </c>
      <c r="I156" t="str">
        <f>_xlfn.XLOOKUP(D156,products!$A$2:$A$49,products!$B$2:$B$49,,0)</f>
        <v>Ara</v>
      </c>
      <c r="J156" t="str">
        <f>_xlfn.XLOOKUP(D156,products!$A$2:$A$49,products!$C$2:$C$49,,0)</f>
        <v>D</v>
      </c>
      <c r="K156">
        <f>_xlfn.XLOOKUP(D156,products!$A$2:$A$49,products!$D$2:$D$49,,0)</f>
        <v>2.5</v>
      </c>
      <c r="L156">
        <f>_xlfn.XLOOKUP(D156,products!$A$2:$A$49,products!$E$2:$E$49,,0)</f>
        <v>22.884999999999998</v>
      </c>
      <c r="M156">
        <f t="shared" si="4"/>
        <v>114.42499999999998</v>
      </c>
      <c r="N156" t="str">
        <f t="shared" si="5"/>
        <v>Arabica</v>
      </c>
    </row>
    <row r="157" spans="1:14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_xlfn.XLOOKUP(C157,customers!$A$2:$A$1001,customers!$B$2:$B$1001,,0)</f>
        <v>Grete Holborn</v>
      </c>
      <c r="G157" s="2" t="str">
        <f>IF(_xlfn.XLOOKUP(C157,customers!$A$2:$A$1001,customers!$C$2:$C$1001,,0) = 0," ", _xlfn.XLOOKUP(C157,customers!$A$2:$A$1001,customers!$C$2:$C$1001,,0))</f>
        <v>gholborn4b@ow.ly</v>
      </c>
      <c r="H157" s="2" t="str">
        <f>_xlfn.XLOOKUP(C157,customers!$A$2:$A$1001,customers!$G$2:$G$1001,,0)</f>
        <v>United States</v>
      </c>
      <c r="I157" t="str">
        <f>_xlfn.XLOOKUP(D157,products!$A$2:$A$49,products!$B$2:$B$49,,0)</f>
        <v>Ara</v>
      </c>
      <c r="J157" t="str">
        <f>_xlfn.XLOOKUP(D157,products!$A$2:$A$49,products!$C$2:$C$49,,0)</f>
        <v>M</v>
      </c>
      <c r="K157">
        <f>_xlfn.XLOOKUP(D157,products!$A$2:$A$49,products!$D$2:$D$49,,0)</f>
        <v>2.5</v>
      </c>
      <c r="L157">
        <f>_xlfn.XLOOKUP(D157,products!$A$2:$A$49,products!$E$2:$E$49,,0)</f>
        <v>25.874999999999996</v>
      </c>
      <c r="M157">
        <f t="shared" si="4"/>
        <v>155.24999999999997</v>
      </c>
      <c r="N157" t="str">
        <f t="shared" si="5"/>
        <v>Arabica</v>
      </c>
    </row>
    <row r="158" spans="1:14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_xlfn.XLOOKUP(C158,customers!$A$2:$A$1001,customers!$B$2:$B$1001,,0)</f>
        <v>Fielding Keinrat</v>
      </c>
      <c r="G158" s="2" t="str">
        <f>IF(_xlfn.XLOOKUP(C158,customers!$A$2:$A$1001,customers!$C$2:$C$1001,,0) = 0," ", _xlfn.XLOOKUP(C158,customers!$A$2:$A$1001,customers!$C$2:$C$1001,,0))</f>
        <v>fkeinrat4c@dailymail.co.uk</v>
      </c>
      <c r="H158" s="2" t="str">
        <f>_xlfn.XLOOKUP(C158,customers!$A$2:$A$1001,customers!$G$2:$G$1001,,0)</f>
        <v>United States</v>
      </c>
      <c r="I158" t="str">
        <f>_xlfn.XLOOKUP(D158,products!$A$2:$A$49,products!$B$2:$B$49,,0)</f>
        <v>Ara</v>
      </c>
      <c r="J158" t="str">
        <f>_xlfn.XLOOKUP(D158,products!$A$2:$A$49,products!$C$2:$C$49,,0)</f>
        <v>M</v>
      </c>
      <c r="K158">
        <f>_xlfn.XLOOKUP(D158,products!$A$2:$A$49,products!$D$2:$D$49,,0)</f>
        <v>2.5</v>
      </c>
      <c r="L158">
        <f>_xlfn.XLOOKUP(D158,products!$A$2:$A$49,products!$E$2:$E$49,,0)</f>
        <v>25.874999999999996</v>
      </c>
      <c r="M158">
        <f t="shared" si="4"/>
        <v>77.624999999999986</v>
      </c>
      <c r="N158" t="str">
        <f t="shared" si="5"/>
        <v>Arabica</v>
      </c>
    </row>
    <row r="159" spans="1:14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_xlfn.XLOOKUP(C159,customers!$A$2:$A$1001,customers!$B$2:$B$1001,,0)</f>
        <v>Paulo Yea</v>
      </c>
      <c r="G159" s="2" t="str">
        <f>IF(_xlfn.XLOOKUP(C159,customers!$A$2:$A$1001,customers!$C$2:$C$1001,,0) = 0," ", _xlfn.XLOOKUP(C159,customers!$A$2:$A$1001,customers!$C$2:$C$1001,,0))</f>
        <v>pyea4d@aol.com</v>
      </c>
      <c r="H159" s="2" t="str">
        <f>_xlfn.XLOOKUP(C159,customers!$A$2:$A$1001,customers!$G$2:$G$1001,,0)</f>
        <v>Ireland</v>
      </c>
      <c r="I159" t="str">
        <f>_xlfn.XLOOKUP(D159,products!$A$2:$A$49,products!$B$2:$B$49,,0)</f>
        <v>Rob</v>
      </c>
      <c r="J159" t="str">
        <f>_xlfn.XLOOKUP(D159,products!$A$2:$A$49,products!$C$2:$C$49,,0)</f>
        <v>D</v>
      </c>
      <c r="K159">
        <f>_xlfn.XLOOKUP(D159,products!$A$2:$A$49,products!$D$2:$D$49,,0)</f>
        <v>2.5</v>
      </c>
      <c r="L159">
        <f>_xlfn.XLOOKUP(D159,products!$A$2:$A$49,products!$E$2:$E$49,,0)</f>
        <v>20.584999999999997</v>
      </c>
      <c r="M159">
        <f t="shared" si="4"/>
        <v>61.754999999999995</v>
      </c>
      <c r="N159" t="str">
        <f t="shared" si="5"/>
        <v>Robusta</v>
      </c>
    </row>
    <row r="160" spans="1:14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_xlfn.XLOOKUP(C160,customers!$A$2:$A$1001,customers!$B$2:$B$1001,,0)</f>
        <v>Say Risborough</v>
      </c>
      <c r="G160" s="2" t="str">
        <f>IF(_xlfn.XLOOKUP(C160,customers!$A$2:$A$1001,customers!$C$2:$C$1001,,0) = 0," ", _xlfn.XLOOKUP(C160,customers!$A$2:$A$1001,customers!$C$2:$C$1001,,0))</f>
        <v xml:space="preserve"> </v>
      </c>
      <c r="H160" s="2" t="str">
        <f>_xlfn.XLOOKUP(C160,customers!$A$2:$A$1001,customers!$G$2:$G$1001,,0)</f>
        <v>United States</v>
      </c>
      <c r="I160" t="str">
        <f>_xlfn.XLOOKUP(D160,products!$A$2:$A$49,products!$B$2:$B$49,,0)</f>
        <v>Rob</v>
      </c>
      <c r="J160" t="str">
        <f>_xlfn.XLOOKUP(D160,products!$A$2:$A$49,products!$C$2:$C$49,,0)</f>
        <v>D</v>
      </c>
      <c r="K160">
        <f>_xlfn.XLOOKUP(D160,products!$A$2:$A$49,products!$D$2:$D$49,,0)</f>
        <v>2.5</v>
      </c>
      <c r="L160">
        <f>_xlfn.XLOOKUP(D160,products!$A$2:$A$49,products!$E$2:$E$49,,0)</f>
        <v>20.584999999999997</v>
      </c>
      <c r="M160">
        <f t="shared" si="4"/>
        <v>123.50999999999999</v>
      </c>
      <c r="N160" t="str">
        <f t="shared" si="5"/>
        <v>Robusta</v>
      </c>
    </row>
    <row r="161" spans="1:14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_xlfn.XLOOKUP(C161,customers!$A$2:$A$1001,customers!$B$2:$B$1001,,0)</f>
        <v>Alexa Sizey</v>
      </c>
      <c r="G161" s="2" t="str">
        <f>IF(_xlfn.XLOOKUP(C161,customers!$A$2:$A$1001,customers!$C$2:$C$1001,,0) = 0," ", _xlfn.XLOOKUP(C161,customers!$A$2:$A$1001,customers!$C$2:$C$1001,,0))</f>
        <v xml:space="preserve"> </v>
      </c>
      <c r="H161" s="2" t="str">
        <f>_xlfn.XLOOKUP(C161,customers!$A$2:$A$1001,customers!$G$2:$G$1001,,0)</f>
        <v>United States</v>
      </c>
      <c r="I161" t="str">
        <f>_xlfn.XLOOKUP(D161,products!$A$2:$A$49,products!$B$2:$B$49,,0)</f>
        <v>Lib</v>
      </c>
      <c r="J161" t="str">
        <f>_xlfn.XLOOKUP(D161,products!$A$2:$A$49,products!$C$2:$C$49,,0)</f>
        <v>L</v>
      </c>
      <c r="K161">
        <f>_xlfn.XLOOKUP(D161,products!$A$2:$A$49,products!$D$2:$D$49,,0)</f>
        <v>2.5</v>
      </c>
      <c r="L161">
        <f>_xlfn.XLOOKUP(D161,products!$A$2:$A$49,products!$E$2:$E$49,,0)</f>
        <v>36.454999999999998</v>
      </c>
      <c r="M161">
        <f t="shared" si="4"/>
        <v>218.73</v>
      </c>
      <c r="N161" t="str">
        <f t="shared" si="5"/>
        <v>Liberica</v>
      </c>
    </row>
    <row r="162" spans="1:14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_xlfn.XLOOKUP(C162,customers!$A$2:$A$1001,customers!$B$2:$B$1001,,0)</f>
        <v>Kari Swede</v>
      </c>
      <c r="G162" s="2" t="str">
        <f>IF(_xlfn.XLOOKUP(C162,customers!$A$2:$A$1001,customers!$C$2:$C$1001,,0) = 0," ", _xlfn.XLOOKUP(C162,customers!$A$2:$A$1001,customers!$C$2:$C$1001,,0))</f>
        <v>kswede4g@addthis.com</v>
      </c>
      <c r="H162" s="2" t="str">
        <f>_xlfn.XLOOKUP(C162,customers!$A$2:$A$1001,customers!$G$2:$G$1001,,0)</f>
        <v>United States</v>
      </c>
      <c r="I162" t="str">
        <f>_xlfn.XLOOKUP(D162,products!$A$2:$A$49,products!$B$2:$B$49,,0)</f>
        <v>Exc</v>
      </c>
      <c r="J162" t="str">
        <f>_xlfn.XLOOKUP(D162,products!$A$2:$A$49,products!$C$2:$C$49,,0)</f>
        <v>M</v>
      </c>
      <c r="K162">
        <f>_xlfn.XLOOKUP(D162,products!$A$2:$A$49,products!$D$2:$D$49,,0)</f>
        <v>0.5</v>
      </c>
      <c r="L162">
        <f>_xlfn.XLOOKUP(D162,products!$A$2:$A$49,products!$E$2:$E$49,,0)</f>
        <v>8.25</v>
      </c>
      <c r="M162">
        <f t="shared" si="4"/>
        <v>33</v>
      </c>
      <c r="N162" t="str">
        <f t="shared" si="5"/>
        <v>Excelsa</v>
      </c>
    </row>
    <row r="163" spans="1:14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_xlfn.XLOOKUP(C163,customers!$A$2:$A$1001,customers!$B$2:$B$1001,,0)</f>
        <v>Leontine Rubrow</v>
      </c>
      <c r="G163" s="2" t="str">
        <f>IF(_xlfn.XLOOKUP(C163,customers!$A$2:$A$1001,customers!$C$2:$C$1001,,0) = 0," ", _xlfn.XLOOKUP(C163,customers!$A$2:$A$1001,customers!$C$2:$C$1001,,0))</f>
        <v>lrubrow4h@microsoft.com</v>
      </c>
      <c r="H163" s="2" t="str">
        <f>_xlfn.XLOOKUP(C163,customers!$A$2:$A$1001,customers!$G$2:$G$1001,,0)</f>
        <v>United States</v>
      </c>
      <c r="I163" t="str">
        <f>_xlfn.XLOOKUP(D163,products!$A$2:$A$49,products!$B$2:$B$49,,0)</f>
        <v>Ara</v>
      </c>
      <c r="J163" t="str">
        <f>_xlfn.XLOOKUP(D163,products!$A$2:$A$49,products!$C$2:$C$49,,0)</f>
        <v>L</v>
      </c>
      <c r="K163">
        <f>_xlfn.XLOOKUP(D163,products!$A$2:$A$49,products!$D$2:$D$49,,0)</f>
        <v>0.5</v>
      </c>
      <c r="L163">
        <f>_xlfn.XLOOKUP(D163,products!$A$2:$A$49,products!$E$2:$E$49,,0)</f>
        <v>7.77</v>
      </c>
      <c r="M163">
        <f t="shared" si="4"/>
        <v>23.31</v>
      </c>
      <c r="N163" t="str">
        <f t="shared" si="5"/>
        <v>Arabica</v>
      </c>
    </row>
    <row r="164" spans="1:14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_xlfn.XLOOKUP(C164,customers!$A$2:$A$1001,customers!$B$2:$B$1001,,0)</f>
        <v>Dottie Tift</v>
      </c>
      <c r="G164" s="2" t="str">
        <f>IF(_xlfn.XLOOKUP(C164,customers!$A$2:$A$1001,customers!$C$2:$C$1001,,0) = 0," ", _xlfn.XLOOKUP(C164,customers!$A$2:$A$1001,customers!$C$2:$C$1001,,0))</f>
        <v>dtift4i@netvibes.com</v>
      </c>
      <c r="H164" s="2" t="str">
        <f>_xlfn.XLOOKUP(C164,customers!$A$2:$A$1001,customers!$G$2:$G$1001,,0)</f>
        <v>United States</v>
      </c>
      <c r="I164" t="str">
        <f>_xlfn.XLOOKUP(D164,products!$A$2:$A$49,products!$B$2:$B$49,,0)</f>
        <v>Exc</v>
      </c>
      <c r="J164" t="str">
        <f>_xlfn.XLOOKUP(D164,products!$A$2:$A$49,products!$C$2:$C$49,,0)</f>
        <v>D</v>
      </c>
      <c r="K164">
        <f>_xlfn.XLOOKUP(D164,products!$A$2:$A$49,products!$D$2:$D$49,,0)</f>
        <v>0.5</v>
      </c>
      <c r="L164">
        <f>_xlfn.XLOOKUP(D164,products!$A$2:$A$49,products!$E$2:$E$49,,0)</f>
        <v>7.29</v>
      </c>
      <c r="M164">
        <f t="shared" si="4"/>
        <v>21.87</v>
      </c>
      <c r="N164" t="str">
        <f t="shared" si="5"/>
        <v>Excelsa</v>
      </c>
    </row>
    <row r="165" spans="1:14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_xlfn.XLOOKUP(C165,customers!$A$2:$A$1001,customers!$B$2:$B$1001,,0)</f>
        <v>Gerardo Schonfeld</v>
      </c>
      <c r="G165" s="2" t="str">
        <f>IF(_xlfn.XLOOKUP(C165,customers!$A$2:$A$1001,customers!$C$2:$C$1001,,0) = 0," ", _xlfn.XLOOKUP(C165,customers!$A$2:$A$1001,customers!$C$2:$C$1001,,0))</f>
        <v>gschonfeld4j@oracle.com</v>
      </c>
      <c r="H165" s="2" t="str">
        <f>_xlfn.XLOOKUP(C165,customers!$A$2:$A$1001,customers!$G$2:$G$1001,,0)</f>
        <v>United States</v>
      </c>
      <c r="I165" t="str">
        <f>_xlfn.XLOOKUP(D165,products!$A$2:$A$49,products!$B$2:$B$49,,0)</f>
        <v>Rob</v>
      </c>
      <c r="J165" t="str">
        <f>_xlfn.XLOOKUP(D165,products!$A$2:$A$49,products!$C$2:$C$49,,0)</f>
        <v>D</v>
      </c>
      <c r="K165">
        <f>_xlfn.XLOOKUP(D165,products!$A$2:$A$49,products!$D$2:$D$49,,0)</f>
        <v>0.2</v>
      </c>
      <c r="L165">
        <f>_xlfn.XLOOKUP(D165,products!$A$2:$A$49,products!$E$2:$E$49,,0)</f>
        <v>2.6849999999999996</v>
      </c>
      <c r="M165">
        <f t="shared" si="4"/>
        <v>16.11</v>
      </c>
      <c r="N165" t="str">
        <f t="shared" si="5"/>
        <v>Robusta</v>
      </c>
    </row>
    <row r="166" spans="1:14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_xlfn.XLOOKUP(C166,customers!$A$2:$A$1001,customers!$B$2:$B$1001,,0)</f>
        <v>Claiborne Feye</v>
      </c>
      <c r="G166" s="2" t="str">
        <f>IF(_xlfn.XLOOKUP(C166,customers!$A$2:$A$1001,customers!$C$2:$C$1001,,0) = 0," ", _xlfn.XLOOKUP(C166,customers!$A$2:$A$1001,customers!$C$2:$C$1001,,0))</f>
        <v>cfeye4k@google.co.jp</v>
      </c>
      <c r="H166" s="2" t="str">
        <f>_xlfn.XLOOKUP(C166,customers!$A$2:$A$1001,customers!$G$2:$G$1001,,0)</f>
        <v>Ireland</v>
      </c>
      <c r="I166" t="str">
        <f>_xlfn.XLOOKUP(D166,products!$A$2:$A$49,products!$B$2:$B$49,,0)</f>
        <v>Exc</v>
      </c>
      <c r="J166" t="str">
        <f>_xlfn.XLOOKUP(D166,products!$A$2:$A$49,products!$C$2:$C$49,,0)</f>
        <v>D</v>
      </c>
      <c r="K166">
        <f>_xlfn.XLOOKUP(D166,products!$A$2:$A$49,products!$D$2:$D$49,,0)</f>
        <v>0.5</v>
      </c>
      <c r="L166">
        <f>_xlfn.XLOOKUP(D166,products!$A$2:$A$49,products!$E$2:$E$49,,0)</f>
        <v>7.29</v>
      </c>
      <c r="M166">
        <f t="shared" si="4"/>
        <v>29.16</v>
      </c>
      <c r="N166" t="str">
        <f t="shared" si="5"/>
        <v>Excelsa</v>
      </c>
    </row>
    <row r="167" spans="1:14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_xlfn.XLOOKUP(C167,customers!$A$2:$A$1001,customers!$B$2:$B$1001,,0)</f>
        <v>Mina Elstone</v>
      </c>
      <c r="G167" s="2" t="str">
        <f>IF(_xlfn.XLOOKUP(C167,customers!$A$2:$A$1001,customers!$C$2:$C$1001,,0) = 0," ", _xlfn.XLOOKUP(C167,customers!$A$2:$A$1001,customers!$C$2:$C$1001,,0))</f>
        <v xml:space="preserve"> </v>
      </c>
      <c r="H167" s="2" t="str">
        <f>_xlfn.XLOOKUP(C167,customers!$A$2:$A$1001,customers!$G$2:$G$1001,,0)</f>
        <v>United States</v>
      </c>
      <c r="I167" t="str">
        <f>_xlfn.XLOOKUP(D167,products!$A$2:$A$49,products!$B$2:$B$49,,0)</f>
        <v>Rob</v>
      </c>
      <c r="J167" t="str">
        <f>_xlfn.XLOOKUP(D167,products!$A$2:$A$49,products!$C$2:$C$49,,0)</f>
        <v>D</v>
      </c>
      <c r="K167">
        <f>_xlfn.XLOOKUP(D167,products!$A$2:$A$49,products!$D$2:$D$49,,0)</f>
        <v>1</v>
      </c>
      <c r="L167">
        <f>_xlfn.XLOOKUP(D167,products!$A$2:$A$49,products!$E$2:$E$49,,0)</f>
        <v>8.9499999999999993</v>
      </c>
      <c r="M167">
        <f t="shared" si="4"/>
        <v>53.699999999999996</v>
      </c>
      <c r="N167" t="str">
        <f t="shared" si="5"/>
        <v>Robusta</v>
      </c>
    </row>
    <row r="168" spans="1:14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_xlfn.XLOOKUP(C168,customers!$A$2:$A$1001,customers!$B$2:$B$1001,,0)</f>
        <v>Sherman Mewrcik</v>
      </c>
      <c r="G168" s="2" t="str">
        <f>IF(_xlfn.XLOOKUP(C168,customers!$A$2:$A$1001,customers!$C$2:$C$1001,,0) = 0," ", _xlfn.XLOOKUP(C168,customers!$A$2:$A$1001,customers!$C$2:$C$1001,,0))</f>
        <v xml:space="preserve"> </v>
      </c>
      <c r="H168" s="2" t="str">
        <f>_xlfn.XLOOKUP(C168,customers!$A$2:$A$1001,customers!$G$2:$G$1001,,0)</f>
        <v>United States</v>
      </c>
      <c r="I168" t="str">
        <f>_xlfn.XLOOKUP(D168,products!$A$2:$A$49,products!$B$2:$B$49,,0)</f>
        <v>Rob</v>
      </c>
      <c r="J168" t="str">
        <f>_xlfn.XLOOKUP(D168,products!$A$2:$A$49,products!$C$2:$C$49,,0)</f>
        <v>D</v>
      </c>
      <c r="K168">
        <f>_xlfn.XLOOKUP(D168,products!$A$2:$A$49,products!$D$2:$D$49,,0)</f>
        <v>0.5</v>
      </c>
      <c r="L168">
        <f>_xlfn.XLOOKUP(D168,products!$A$2:$A$49,products!$E$2:$E$49,,0)</f>
        <v>5.3699999999999992</v>
      </c>
      <c r="M168">
        <f t="shared" si="4"/>
        <v>26.849999999999994</v>
      </c>
      <c r="N168" t="str">
        <f t="shared" si="5"/>
        <v>Robusta</v>
      </c>
    </row>
    <row r="169" spans="1:14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_xlfn.XLOOKUP(C169,customers!$A$2:$A$1001,customers!$B$2:$B$1001,,0)</f>
        <v>Tamarah Fero</v>
      </c>
      <c r="G169" s="2" t="str">
        <f>IF(_xlfn.XLOOKUP(C169,customers!$A$2:$A$1001,customers!$C$2:$C$1001,,0) = 0," ", _xlfn.XLOOKUP(C169,customers!$A$2:$A$1001,customers!$C$2:$C$1001,,0))</f>
        <v>tfero4n@comsenz.com</v>
      </c>
      <c r="H169" s="2" t="str">
        <f>_xlfn.XLOOKUP(C169,customers!$A$2:$A$1001,customers!$G$2:$G$1001,,0)</f>
        <v>United States</v>
      </c>
      <c r="I169" t="str">
        <f>_xlfn.XLOOKUP(D169,products!$A$2:$A$49,products!$B$2:$B$49,,0)</f>
        <v>Exc</v>
      </c>
      <c r="J169" t="str">
        <f>_xlfn.XLOOKUP(D169,products!$A$2:$A$49,products!$C$2:$C$49,,0)</f>
        <v>M</v>
      </c>
      <c r="K169">
        <f>_xlfn.XLOOKUP(D169,products!$A$2:$A$49,products!$D$2:$D$49,,0)</f>
        <v>0.5</v>
      </c>
      <c r="L169">
        <f>_xlfn.XLOOKUP(D169,products!$A$2:$A$49,products!$E$2:$E$49,,0)</f>
        <v>8.25</v>
      </c>
      <c r="M169">
        <f t="shared" si="4"/>
        <v>41.25</v>
      </c>
      <c r="N169" t="str">
        <f t="shared" si="5"/>
        <v>Excelsa</v>
      </c>
    </row>
    <row r="170" spans="1:14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_xlfn.XLOOKUP(C170,customers!$A$2:$A$1001,customers!$B$2:$B$1001,,0)</f>
        <v>Stanislaus Valsler</v>
      </c>
      <c r="G170" s="2" t="str">
        <f>IF(_xlfn.XLOOKUP(C170,customers!$A$2:$A$1001,customers!$C$2:$C$1001,,0) = 0," ", _xlfn.XLOOKUP(C170,customers!$A$2:$A$1001,customers!$C$2:$C$1001,,0))</f>
        <v xml:space="preserve"> </v>
      </c>
      <c r="H170" s="2" t="str">
        <f>_xlfn.XLOOKUP(C170,customers!$A$2:$A$1001,customers!$G$2:$G$1001,,0)</f>
        <v>Ireland</v>
      </c>
      <c r="I170" t="str">
        <f>_xlfn.XLOOKUP(D170,products!$A$2:$A$49,products!$B$2:$B$49,,0)</f>
        <v>Ara</v>
      </c>
      <c r="J170" t="str">
        <f>_xlfn.XLOOKUP(D170,products!$A$2:$A$49,products!$C$2:$C$49,,0)</f>
        <v>M</v>
      </c>
      <c r="K170">
        <f>_xlfn.XLOOKUP(D170,products!$A$2:$A$49,products!$D$2:$D$49,,0)</f>
        <v>0.5</v>
      </c>
      <c r="L170">
        <f>_xlfn.XLOOKUP(D170,products!$A$2:$A$49,products!$E$2:$E$49,,0)</f>
        <v>6.75</v>
      </c>
      <c r="M170">
        <f t="shared" si="4"/>
        <v>40.5</v>
      </c>
      <c r="N170" t="str">
        <f t="shared" si="5"/>
        <v>Arabica</v>
      </c>
    </row>
    <row r="171" spans="1:14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_xlfn.XLOOKUP(C171,customers!$A$2:$A$1001,customers!$B$2:$B$1001,,0)</f>
        <v>Felita Dauney</v>
      </c>
      <c r="G171" s="2" t="str">
        <f>IF(_xlfn.XLOOKUP(C171,customers!$A$2:$A$1001,customers!$C$2:$C$1001,,0) = 0," ", _xlfn.XLOOKUP(C171,customers!$A$2:$A$1001,customers!$C$2:$C$1001,,0))</f>
        <v>fdauney4p@sphinn.com</v>
      </c>
      <c r="H171" s="2" t="str">
        <f>_xlfn.XLOOKUP(C171,customers!$A$2:$A$1001,customers!$G$2:$G$1001,,0)</f>
        <v>Ireland</v>
      </c>
      <c r="I171" t="str">
        <f>_xlfn.XLOOKUP(D171,products!$A$2:$A$49,products!$B$2:$B$49,,0)</f>
        <v>Rob</v>
      </c>
      <c r="J171" t="str">
        <f>_xlfn.XLOOKUP(D171,products!$A$2:$A$49,products!$C$2:$C$49,,0)</f>
        <v>D</v>
      </c>
      <c r="K171">
        <f>_xlfn.XLOOKUP(D171,products!$A$2:$A$49,products!$D$2:$D$49,,0)</f>
        <v>1</v>
      </c>
      <c r="L171">
        <f>_xlfn.XLOOKUP(D171,products!$A$2:$A$49,products!$E$2:$E$49,,0)</f>
        <v>8.9499999999999993</v>
      </c>
      <c r="M171">
        <f t="shared" si="4"/>
        <v>17.899999999999999</v>
      </c>
      <c r="N171" t="str">
        <f t="shared" si="5"/>
        <v>Robusta</v>
      </c>
    </row>
    <row r="172" spans="1:14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_xlfn.XLOOKUP(C172,customers!$A$2:$A$1001,customers!$B$2:$B$1001,,0)</f>
        <v>Serena Earley</v>
      </c>
      <c r="G172" s="2" t="str">
        <f>IF(_xlfn.XLOOKUP(C172,customers!$A$2:$A$1001,customers!$C$2:$C$1001,,0) = 0," ", _xlfn.XLOOKUP(C172,customers!$A$2:$A$1001,customers!$C$2:$C$1001,,0))</f>
        <v>searley4q@youku.com</v>
      </c>
      <c r="H172" s="2" t="str">
        <f>_xlfn.XLOOKUP(C172,customers!$A$2:$A$1001,customers!$G$2:$G$1001,,0)</f>
        <v>United Kingdom</v>
      </c>
      <c r="I172" t="str">
        <f>_xlfn.XLOOKUP(D172,products!$A$2:$A$49,products!$B$2:$B$49,,0)</f>
        <v>Exc</v>
      </c>
      <c r="J172" t="str">
        <f>_xlfn.XLOOKUP(D172,products!$A$2:$A$49,products!$C$2:$C$49,,0)</f>
        <v>L</v>
      </c>
      <c r="K172">
        <f>_xlfn.XLOOKUP(D172,products!$A$2:$A$49,products!$D$2:$D$49,,0)</f>
        <v>2.5</v>
      </c>
      <c r="L172">
        <f>_xlfn.XLOOKUP(D172,products!$A$2:$A$49,products!$E$2:$E$49,,0)</f>
        <v>34.154999999999994</v>
      </c>
      <c r="M172">
        <f t="shared" si="4"/>
        <v>68.309999999999988</v>
      </c>
      <c r="N172" t="str">
        <f t="shared" si="5"/>
        <v>Excelsa</v>
      </c>
    </row>
    <row r="173" spans="1:14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_xlfn.XLOOKUP(C173,customers!$A$2:$A$1001,customers!$B$2:$B$1001,,0)</f>
        <v>Minny Chamberlayne</v>
      </c>
      <c r="G173" s="2" t="str">
        <f>IF(_xlfn.XLOOKUP(C173,customers!$A$2:$A$1001,customers!$C$2:$C$1001,,0) = 0," ", _xlfn.XLOOKUP(C173,customers!$A$2:$A$1001,customers!$C$2:$C$1001,,0))</f>
        <v>mchamberlayne4r@bigcartel.com</v>
      </c>
      <c r="H173" s="2" t="str">
        <f>_xlfn.XLOOKUP(C173,customers!$A$2:$A$1001,customers!$G$2:$G$1001,,0)</f>
        <v>United States</v>
      </c>
      <c r="I173" t="str">
        <f>_xlfn.XLOOKUP(D173,products!$A$2:$A$49,products!$B$2:$B$49,,0)</f>
        <v>Exc</v>
      </c>
      <c r="J173" t="str">
        <f>_xlfn.XLOOKUP(D173,products!$A$2:$A$49,products!$C$2:$C$49,,0)</f>
        <v>M</v>
      </c>
      <c r="K173">
        <f>_xlfn.XLOOKUP(D173,products!$A$2:$A$49,products!$D$2:$D$49,,0)</f>
        <v>2.5</v>
      </c>
      <c r="L173">
        <f>_xlfn.XLOOKUP(D173,products!$A$2:$A$49,products!$E$2:$E$49,,0)</f>
        <v>31.624999999999996</v>
      </c>
      <c r="M173">
        <f t="shared" si="4"/>
        <v>63.249999999999993</v>
      </c>
      <c r="N173" t="str">
        <f t="shared" si="5"/>
        <v>Excelsa</v>
      </c>
    </row>
    <row r="174" spans="1:14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_xlfn.XLOOKUP(C174,customers!$A$2:$A$1001,customers!$B$2:$B$1001,,0)</f>
        <v>Bartholemy Flaherty</v>
      </c>
      <c r="G174" s="2" t="str">
        <f>IF(_xlfn.XLOOKUP(C174,customers!$A$2:$A$1001,customers!$C$2:$C$1001,,0) = 0," ", _xlfn.XLOOKUP(C174,customers!$A$2:$A$1001,customers!$C$2:$C$1001,,0))</f>
        <v>bflaherty4s@moonfruit.com</v>
      </c>
      <c r="H174" s="2" t="str">
        <f>_xlfn.XLOOKUP(C174,customers!$A$2:$A$1001,customers!$G$2:$G$1001,,0)</f>
        <v>Ireland</v>
      </c>
      <c r="I174" t="str">
        <f>_xlfn.XLOOKUP(D174,products!$A$2:$A$49,products!$B$2:$B$49,,0)</f>
        <v>Exc</v>
      </c>
      <c r="J174" t="str">
        <f>_xlfn.XLOOKUP(D174,products!$A$2:$A$49,products!$C$2:$C$49,,0)</f>
        <v>D</v>
      </c>
      <c r="K174">
        <f>_xlfn.XLOOKUP(D174,products!$A$2:$A$49,products!$D$2:$D$49,,0)</f>
        <v>0.5</v>
      </c>
      <c r="L174">
        <f>_xlfn.XLOOKUP(D174,products!$A$2:$A$49,products!$E$2:$E$49,,0)</f>
        <v>7.29</v>
      </c>
      <c r="M174">
        <f t="shared" si="4"/>
        <v>21.87</v>
      </c>
      <c r="N174" t="str">
        <f t="shared" si="5"/>
        <v>Excelsa</v>
      </c>
    </row>
    <row r="175" spans="1:14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_xlfn.XLOOKUP(C175,customers!$A$2:$A$1001,customers!$B$2:$B$1001,,0)</f>
        <v>Oran Colbeck</v>
      </c>
      <c r="G175" s="2" t="str">
        <f>IF(_xlfn.XLOOKUP(C175,customers!$A$2:$A$1001,customers!$C$2:$C$1001,,0) = 0," ", _xlfn.XLOOKUP(C175,customers!$A$2:$A$1001,customers!$C$2:$C$1001,,0))</f>
        <v>ocolbeck4t@sina.com.cn</v>
      </c>
      <c r="H175" s="2" t="str">
        <f>_xlfn.XLOOKUP(C175,customers!$A$2:$A$1001,customers!$G$2:$G$1001,,0)</f>
        <v>United States</v>
      </c>
      <c r="I175" t="str">
        <f>_xlfn.XLOOKUP(D175,products!$A$2:$A$49,products!$B$2:$B$49,,0)</f>
        <v>Rob</v>
      </c>
      <c r="J175" t="str">
        <f>_xlfn.XLOOKUP(D175,products!$A$2:$A$49,products!$C$2:$C$49,,0)</f>
        <v>M</v>
      </c>
      <c r="K175">
        <f>_xlfn.XLOOKUP(D175,products!$A$2:$A$49,products!$D$2:$D$49,,0)</f>
        <v>2.5</v>
      </c>
      <c r="L175">
        <f>_xlfn.XLOOKUP(D175,products!$A$2:$A$49,products!$E$2:$E$49,,0)</f>
        <v>22.884999999999998</v>
      </c>
      <c r="M175">
        <f t="shared" si="4"/>
        <v>91.539999999999992</v>
      </c>
      <c r="N175" t="str">
        <f t="shared" si="5"/>
        <v>Robusta</v>
      </c>
    </row>
    <row r="176" spans="1:14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_xlfn.XLOOKUP(C176,customers!$A$2:$A$1001,customers!$B$2:$B$1001,,0)</f>
        <v>Elysee Sketch</v>
      </c>
      <c r="G176" s="2" t="str">
        <f>IF(_xlfn.XLOOKUP(C176,customers!$A$2:$A$1001,customers!$C$2:$C$1001,,0) = 0," ", _xlfn.XLOOKUP(C176,customers!$A$2:$A$1001,customers!$C$2:$C$1001,,0))</f>
        <v xml:space="preserve"> </v>
      </c>
      <c r="H176" s="2" t="str">
        <f>_xlfn.XLOOKUP(C176,customers!$A$2:$A$1001,customers!$G$2:$G$1001,,0)</f>
        <v>United States</v>
      </c>
      <c r="I176" t="str">
        <f>_xlfn.XLOOKUP(D176,products!$A$2:$A$49,products!$B$2:$B$49,,0)</f>
        <v>Exc</v>
      </c>
      <c r="J176" t="str">
        <f>_xlfn.XLOOKUP(D176,products!$A$2:$A$49,products!$C$2:$C$49,,0)</f>
        <v>L</v>
      </c>
      <c r="K176">
        <f>_xlfn.XLOOKUP(D176,products!$A$2:$A$49,products!$D$2:$D$49,,0)</f>
        <v>2.5</v>
      </c>
      <c r="L176">
        <f>_xlfn.XLOOKUP(D176,products!$A$2:$A$49,products!$E$2:$E$49,,0)</f>
        <v>34.154999999999994</v>
      </c>
      <c r="M176">
        <f t="shared" si="4"/>
        <v>204.92999999999995</v>
      </c>
      <c r="N176" t="str">
        <f t="shared" si="5"/>
        <v>Excelsa</v>
      </c>
    </row>
    <row r="177" spans="1:14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_xlfn.XLOOKUP(C177,customers!$A$2:$A$1001,customers!$B$2:$B$1001,,0)</f>
        <v>Ethelda Hobbing</v>
      </c>
      <c r="G177" s="2" t="str">
        <f>IF(_xlfn.XLOOKUP(C177,customers!$A$2:$A$1001,customers!$C$2:$C$1001,,0) = 0," ", _xlfn.XLOOKUP(C177,customers!$A$2:$A$1001,customers!$C$2:$C$1001,,0))</f>
        <v>ehobbing4v@nsw.gov.au</v>
      </c>
      <c r="H177" s="2" t="str">
        <f>_xlfn.XLOOKUP(C177,customers!$A$2:$A$1001,customers!$G$2:$G$1001,,0)</f>
        <v>United States</v>
      </c>
      <c r="I177" t="str">
        <f>_xlfn.XLOOKUP(D177,products!$A$2:$A$49,products!$B$2:$B$49,,0)</f>
        <v>Exc</v>
      </c>
      <c r="J177" t="str">
        <f>_xlfn.XLOOKUP(D177,products!$A$2:$A$49,products!$C$2:$C$49,,0)</f>
        <v>M</v>
      </c>
      <c r="K177">
        <f>_xlfn.XLOOKUP(D177,products!$A$2:$A$49,products!$D$2:$D$49,,0)</f>
        <v>2.5</v>
      </c>
      <c r="L177">
        <f>_xlfn.XLOOKUP(D177,products!$A$2:$A$49,products!$E$2:$E$49,,0)</f>
        <v>31.624999999999996</v>
      </c>
      <c r="M177">
        <f t="shared" si="4"/>
        <v>63.249999999999993</v>
      </c>
      <c r="N177" t="str">
        <f t="shared" si="5"/>
        <v>Excelsa</v>
      </c>
    </row>
    <row r="178" spans="1:14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_xlfn.XLOOKUP(C178,customers!$A$2:$A$1001,customers!$B$2:$B$1001,,0)</f>
        <v>Odille Thynne</v>
      </c>
      <c r="G178" s="2" t="str">
        <f>IF(_xlfn.XLOOKUP(C178,customers!$A$2:$A$1001,customers!$C$2:$C$1001,,0) = 0," ", _xlfn.XLOOKUP(C178,customers!$A$2:$A$1001,customers!$C$2:$C$1001,,0))</f>
        <v>othynne4w@auda.org.au</v>
      </c>
      <c r="H178" s="2" t="str">
        <f>_xlfn.XLOOKUP(C178,customers!$A$2:$A$1001,customers!$G$2:$G$1001,,0)</f>
        <v>United States</v>
      </c>
      <c r="I178" t="str">
        <f>_xlfn.XLOOKUP(D178,products!$A$2:$A$49,products!$B$2:$B$49,,0)</f>
        <v>Exc</v>
      </c>
      <c r="J178" t="str">
        <f>_xlfn.XLOOKUP(D178,products!$A$2:$A$49,products!$C$2:$C$49,,0)</f>
        <v>L</v>
      </c>
      <c r="K178">
        <f>_xlfn.XLOOKUP(D178,products!$A$2:$A$49,products!$D$2:$D$49,,0)</f>
        <v>2.5</v>
      </c>
      <c r="L178">
        <f>_xlfn.XLOOKUP(D178,products!$A$2:$A$49,products!$E$2:$E$49,,0)</f>
        <v>34.154999999999994</v>
      </c>
      <c r="M178">
        <f t="shared" si="4"/>
        <v>34.154999999999994</v>
      </c>
      <c r="N178" t="str">
        <f t="shared" si="5"/>
        <v>Excelsa</v>
      </c>
    </row>
    <row r="179" spans="1:14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_xlfn.XLOOKUP(C179,customers!$A$2:$A$1001,customers!$B$2:$B$1001,,0)</f>
        <v>Emlynne Heining</v>
      </c>
      <c r="G179" s="2" t="str">
        <f>IF(_xlfn.XLOOKUP(C179,customers!$A$2:$A$1001,customers!$C$2:$C$1001,,0) = 0," ", _xlfn.XLOOKUP(C179,customers!$A$2:$A$1001,customers!$C$2:$C$1001,,0))</f>
        <v>eheining4x@flickr.com</v>
      </c>
      <c r="H179" s="2" t="str">
        <f>_xlfn.XLOOKUP(C179,customers!$A$2:$A$1001,customers!$G$2:$G$1001,,0)</f>
        <v>United States</v>
      </c>
      <c r="I179" t="str">
        <f>_xlfn.XLOOKUP(D179,products!$A$2:$A$49,products!$B$2:$B$49,,0)</f>
        <v>Rob</v>
      </c>
      <c r="J179" t="str">
        <f>_xlfn.XLOOKUP(D179,products!$A$2:$A$49,products!$C$2:$C$49,,0)</f>
        <v>L</v>
      </c>
      <c r="K179">
        <f>_xlfn.XLOOKUP(D179,products!$A$2:$A$49,products!$D$2:$D$49,,0)</f>
        <v>2.5</v>
      </c>
      <c r="L179">
        <f>_xlfn.XLOOKUP(D179,products!$A$2:$A$49,products!$E$2:$E$49,,0)</f>
        <v>27.484999999999996</v>
      </c>
      <c r="M179">
        <f t="shared" si="4"/>
        <v>109.93999999999998</v>
      </c>
      <c r="N179" t="str">
        <f t="shared" si="5"/>
        <v>Robusta</v>
      </c>
    </row>
    <row r="180" spans="1:14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_xlfn.XLOOKUP(C180,customers!$A$2:$A$1001,customers!$B$2:$B$1001,,0)</f>
        <v>Katerina Melloi</v>
      </c>
      <c r="G180" s="2" t="str">
        <f>IF(_xlfn.XLOOKUP(C180,customers!$A$2:$A$1001,customers!$C$2:$C$1001,,0) = 0," ", _xlfn.XLOOKUP(C180,customers!$A$2:$A$1001,customers!$C$2:$C$1001,,0))</f>
        <v>kmelloi4y@imdb.com</v>
      </c>
      <c r="H180" s="2" t="str">
        <f>_xlfn.XLOOKUP(C180,customers!$A$2:$A$1001,customers!$G$2:$G$1001,,0)</f>
        <v>United States</v>
      </c>
      <c r="I180" t="str">
        <f>_xlfn.XLOOKUP(D180,products!$A$2:$A$49,products!$B$2:$B$49,,0)</f>
        <v>Ara</v>
      </c>
      <c r="J180" t="str">
        <f>_xlfn.XLOOKUP(D180,products!$A$2:$A$49,products!$C$2:$C$49,,0)</f>
        <v>L</v>
      </c>
      <c r="K180">
        <f>_xlfn.XLOOKUP(D180,products!$A$2:$A$49,products!$D$2:$D$49,,0)</f>
        <v>1</v>
      </c>
      <c r="L180">
        <f>_xlfn.XLOOKUP(D180,products!$A$2:$A$49,products!$E$2:$E$49,,0)</f>
        <v>12.95</v>
      </c>
      <c r="M180">
        <f t="shared" si="4"/>
        <v>25.9</v>
      </c>
      <c r="N180" t="str">
        <f t="shared" si="5"/>
        <v>Arabica</v>
      </c>
    </row>
    <row r="181" spans="1:14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_xlfn.XLOOKUP(C181,customers!$A$2:$A$1001,customers!$B$2:$B$1001,,0)</f>
        <v>Tiffany Scardafield</v>
      </c>
      <c r="G181" s="2" t="str">
        <f>IF(_xlfn.XLOOKUP(C181,customers!$A$2:$A$1001,customers!$C$2:$C$1001,,0) = 0," ", _xlfn.XLOOKUP(C181,customers!$A$2:$A$1001,customers!$C$2:$C$1001,,0))</f>
        <v xml:space="preserve"> </v>
      </c>
      <c r="H181" s="2" t="str">
        <f>_xlfn.XLOOKUP(C181,customers!$A$2:$A$1001,customers!$G$2:$G$1001,,0)</f>
        <v>Ireland</v>
      </c>
      <c r="I181" t="str">
        <f>_xlfn.XLOOKUP(D181,products!$A$2:$A$49,products!$B$2:$B$49,,0)</f>
        <v>Ara</v>
      </c>
      <c r="J181" t="str">
        <f>_xlfn.XLOOKUP(D181,products!$A$2:$A$49,products!$C$2:$C$49,,0)</f>
        <v>D</v>
      </c>
      <c r="K181">
        <f>_xlfn.XLOOKUP(D181,products!$A$2:$A$49,products!$D$2:$D$49,,0)</f>
        <v>0.2</v>
      </c>
      <c r="L181">
        <f>_xlfn.XLOOKUP(D181,products!$A$2:$A$49,products!$E$2:$E$49,,0)</f>
        <v>2.9849999999999999</v>
      </c>
      <c r="M181">
        <f t="shared" si="4"/>
        <v>2.9849999999999999</v>
      </c>
      <c r="N181" t="str">
        <f t="shared" si="5"/>
        <v>Arabica</v>
      </c>
    </row>
    <row r="182" spans="1:14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_xlfn.XLOOKUP(C182,customers!$A$2:$A$1001,customers!$B$2:$B$1001,,0)</f>
        <v>Abrahan Mussen</v>
      </c>
      <c r="G182" s="2" t="str">
        <f>IF(_xlfn.XLOOKUP(C182,customers!$A$2:$A$1001,customers!$C$2:$C$1001,,0) = 0," ", _xlfn.XLOOKUP(C182,customers!$A$2:$A$1001,customers!$C$2:$C$1001,,0))</f>
        <v>amussen50@51.la</v>
      </c>
      <c r="H182" s="2" t="str">
        <f>_xlfn.XLOOKUP(C182,customers!$A$2:$A$1001,customers!$G$2:$G$1001,,0)</f>
        <v>United States</v>
      </c>
      <c r="I182" t="str">
        <f>_xlfn.XLOOKUP(D182,products!$A$2:$A$49,products!$B$2:$B$49,,0)</f>
        <v>Exc</v>
      </c>
      <c r="J182" t="str">
        <f>_xlfn.XLOOKUP(D182,products!$A$2:$A$49,products!$C$2:$C$49,,0)</f>
        <v>L</v>
      </c>
      <c r="K182">
        <f>_xlfn.XLOOKUP(D182,products!$A$2:$A$49,products!$D$2:$D$49,,0)</f>
        <v>0.2</v>
      </c>
      <c r="L182">
        <f>_xlfn.XLOOKUP(D182,products!$A$2:$A$49,products!$E$2:$E$49,,0)</f>
        <v>4.4550000000000001</v>
      </c>
      <c r="M182">
        <f t="shared" si="4"/>
        <v>22.274999999999999</v>
      </c>
      <c r="N182" t="str">
        <f t="shared" si="5"/>
        <v>Excelsa</v>
      </c>
    </row>
    <row r="183" spans="1:14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_xlfn.XLOOKUP(C183,customers!$A$2:$A$1001,customers!$B$2:$B$1001,,0)</f>
        <v>Abrahan Mussen</v>
      </c>
      <c r="G183" s="2" t="str">
        <f>IF(_xlfn.XLOOKUP(C183,customers!$A$2:$A$1001,customers!$C$2:$C$1001,,0) = 0," ", _xlfn.XLOOKUP(C183,customers!$A$2:$A$1001,customers!$C$2:$C$1001,,0))</f>
        <v>amussen50@51.la</v>
      </c>
      <c r="H183" s="2" t="str">
        <f>_xlfn.XLOOKUP(C183,customers!$A$2:$A$1001,customers!$G$2:$G$1001,,0)</f>
        <v>United States</v>
      </c>
      <c r="I183" t="str">
        <f>_xlfn.XLOOKUP(D183,products!$A$2:$A$49,products!$B$2:$B$49,,0)</f>
        <v>Ara</v>
      </c>
      <c r="J183" t="str">
        <f>_xlfn.XLOOKUP(D183,products!$A$2:$A$49,products!$C$2:$C$49,,0)</f>
        <v>D</v>
      </c>
      <c r="K183">
        <f>_xlfn.XLOOKUP(D183,products!$A$2:$A$49,products!$D$2:$D$49,,0)</f>
        <v>0.5</v>
      </c>
      <c r="L183">
        <f>_xlfn.XLOOKUP(D183,products!$A$2:$A$49,products!$E$2:$E$49,,0)</f>
        <v>5.97</v>
      </c>
      <c r="M183">
        <f t="shared" si="4"/>
        <v>29.849999999999998</v>
      </c>
      <c r="N183" t="str">
        <f t="shared" si="5"/>
        <v>Arabica</v>
      </c>
    </row>
    <row r="184" spans="1:14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_xlfn.XLOOKUP(C184,customers!$A$2:$A$1001,customers!$B$2:$B$1001,,0)</f>
        <v>Anny Mundford</v>
      </c>
      <c r="G184" s="2" t="str">
        <f>IF(_xlfn.XLOOKUP(C184,customers!$A$2:$A$1001,customers!$C$2:$C$1001,,0) = 0," ", _xlfn.XLOOKUP(C184,customers!$A$2:$A$1001,customers!$C$2:$C$1001,,0))</f>
        <v>amundford52@nbcnews.com</v>
      </c>
      <c r="H184" s="2" t="str">
        <f>_xlfn.XLOOKUP(C184,customers!$A$2:$A$1001,customers!$G$2:$G$1001,,0)</f>
        <v>United States</v>
      </c>
      <c r="I184" t="str">
        <f>_xlfn.XLOOKUP(D184,products!$A$2:$A$49,products!$B$2:$B$49,,0)</f>
        <v>Rob</v>
      </c>
      <c r="J184" t="str">
        <f>_xlfn.XLOOKUP(D184,products!$A$2:$A$49,products!$C$2:$C$49,,0)</f>
        <v>D</v>
      </c>
      <c r="K184">
        <f>_xlfn.XLOOKUP(D184,products!$A$2:$A$49,products!$D$2:$D$49,,0)</f>
        <v>0.5</v>
      </c>
      <c r="L184">
        <f>_xlfn.XLOOKUP(D184,products!$A$2:$A$49,products!$E$2:$E$49,,0)</f>
        <v>5.3699999999999992</v>
      </c>
      <c r="M184">
        <f t="shared" si="4"/>
        <v>32.22</v>
      </c>
      <c r="N184" t="str">
        <f t="shared" si="5"/>
        <v>Robusta</v>
      </c>
    </row>
    <row r="185" spans="1:14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_xlfn.XLOOKUP(C185,customers!$A$2:$A$1001,customers!$B$2:$B$1001,,0)</f>
        <v>Tory Walas</v>
      </c>
      <c r="G185" s="2" t="str">
        <f>IF(_xlfn.XLOOKUP(C185,customers!$A$2:$A$1001,customers!$C$2:$C$1001,,0) = 0," ", _xlfn.XLOOKUP(C185,customers!$A$2:$A$1001,customers!$C$2:$C$1001,,0))</f>
        <v>twalas53@google.ca</v>
      </c>
      <c r="H185" s="2" t="str">
        <f>_xlfn.XLOOKUP(C185,customers!$A$2:$A$1001,customers!$G$2:$G$1001,,0)</f>
        <v>United States</v>
      </c>
      <c r="I185" t="str">
        <f>_xlfn.XLOOKUP(D185,products!$A$2:$A$49,products!$B$2:$B$49,,0)</f>
        <v>Exc</v>
      </c>
      <c r="J185" t="str">
        <f>_xlfn.XLOOKUP(D185,products!$A$2:$A$49,products!$C$2:$C$49,,0)</f>
        <v>M</v>
      </c>
      <c r="K185">
        <f>_xlfn.XLOOKUP(D185,products!$A$2:$A$49,products!$D$2:$D$49,,0)</f>
        <v>0.2</v>
      </c>
      <c r="L185">
        <f>_xlfn.XLOOKUP(D185,products!$A$2:$A$49,products!$E$2:$E$49,,0)</f>
        <v>4.125</v>
      </c>
      <c r="M185">
        <f t="shared" si="4"/>
        <v>8.25</v>
      </c>
      <c r="N185" t="str">
        <f t="shared" si="5"/>
        <v>Excelsa</v>
      </c>
    </row>
    <row r="186" spans="1:14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_xlfn.XLOOKUP(C186,customers!$A$2:$A$1001,customers!$B$2:$B$1001,,0)</f>
        <v>Isa Blazewicz</v>
      </c>
      <c r="G186" s="2" t="str">
        <f>IF(_xlfn.XLOOKUP(C186,customers!$A$2:$A$1001,customers!$C$2:$C$1001,,0) = 0," ", _xlfn.XLOOKUP(C186,customers!$A$2:$A$1001,customers!$C$2:$C$1001,,0))</f>
        <v>iblazewicz54@thetimes.co.uk</v>
      </c>
      <c r="H186" s="2" t="str">
        <f>_xlfn.XLOOKUP(C186,customers!$A$2:$A$1001,customers!$G$2:$G$1001,,0)</f>
        <v>United States</v>
      </c>
      <c r="I186" t="str">
        <f>_xlfn.XLOOKUP(D186,products!$A$2:$A$49,products!$B$2:$B$49,,0)</f>
        <v>Ara</v>
      </c>
      <c r="J186" t="str">
        <f>_xlfn.XLOOKUP(D186,products!$A$2:$A$49,products!$C$2:$C$49,,0)</f>
        <v>L</v>
      </c>
      <c r="K186">
        <f>_xlfn.XLOOKUP(D186,products!$A$2:$A$49,products!$D$2:$D$49,,0)</f>
        <v>0.5</v>
      </c>
      <c r="L186">
        <f>_xlfn.XLOOKUP(D186,products!$A$2:$A$49,products!$E$2:$E$49,,0)</f>
        <v>7.77</v>
      </c>
      <c r="M186">
        <f t="shared" si="4"/>
        <v>31.08</v>
      </c>
      <c r="N186" t="str">
        <f t="shared" si="5"/>
        <v>Arabica</v>
      </c>
    </row>
    <row r="187" spans="1:14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_xlfn.XLOOKUP(C187,customers!$A$2:$A$1001,customers!$B$2:$B$1001,,0)</f>
        <v>Angie Rizzetti</v>
      </c>
      <c r="G187" s="2" t="str">
        <f>IF(_xlfn.XLOOKUP(C187,customers!$A$2:$A$1001,customers!$C$2:$C$1001,,0) = 0," ", _xlfn.XLOOKUP(C187,customers!$A$2:$A$1001,customers!$C$2:$C$1001,,0))</f>
        <v>arizzetti55@naver.com</v>
      </c>
      <c r="H187" s="2" t="str">
        <f>_xlfn.XLOOKUP(C187,customers!$A$2:$A$1001,customers!$G$2:$G$1001,,0)</f>
        <v>United States</v>
      </c>
      <c r="I187" t="str">
        <f>_xlfn.XLOOKUP(D187,products!$A$2:$A$49,products!$B$2:$B$49,,0)</f>
        <v>Exc</v>
      </c>
      <c r="J187" t="str">
        <f>_xlfn.XLOOKUP(D187,products!$A$2:$A$49,products!$C$2:$C$49,,0)</f>
        <v>D</v>
      </c>
      <c r="K187">
        <f>_xlfn.XLOOKUP(D187,products!$A$2:$A$49,products!$D$2:$D$49,,0)</f>
        <v>0.5</v>
      </c>
      <c r="L187">
        <f>_xlfn.XLOOKUP(D187,products!$A$2:$A$49,products!$E$2:$E$49,,0)</f>
        <v>7.29</v>
      </c>
      <c r="M187">
        <f t="shared" si="4"/>
        <v>36.450000000000003</v>
      </c>
      <c r="N187" t="str">
        <f t="shared" si="5"/>
        <v>Excelsa</v>
      </c>
    </row>
    <row r="188" spans="1:14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_xlfn.XLOOKUP(C188,customers!$A$2:$A$1001,customers!$B$2:$B$1001,,0)</f>
        <v>Mord Meriet</v>
      </c>
      <c r="G188" s="2" t="str">
        <f>IF(_xlfn.XLOOKUP(C188,customers!$A$2:$A$1001,customers!$C$2:$C$1001,,0) = 0," ", _xlfn.XLOOKUP(C188,customers!$A$2:$A$1001,customers!$C$2:$C$1001,,0))</f>
        <v>mmeriet56@noaa.gov</v>
      </c>
      <c r="H188" s="2" t="str">
        <f>_xlfn.XLOOKUP(C188,customers!$A$2:$A$1001,customers!$G$2:$G$1001,,0)</f>
        <v>United States</v>
      </c>
      <c r="I188" t="str">
        <f>_xlfn.XLOOKUP(D188,products!$A$2:$A$49,products!$B$2:$B$49,,0)</f>
        <v>Rob</v>
      </c>
      <c r="J188" t="str">
        <f>_xlfn.XLOOKUP(D188,products!$A$2:$A$49,products!$C$2:$C$49,,0)</f>
        <v>M</v>
      </c>
      <c r="K188">
        <f>_xlfn.XLOOKUP(D188,products!$A$2:$A$49,products!$D$2:$D$49,,0)</f>
        <v>2.5</v>
      </c>
      <c r="L188">
        <f>_xlfn.XLOOKUP(D188,products!$A$2:$A$49,products!$E$2:$E$49,,0)</f>
        <v>22.884999999999998</v>
      </c>
      <c r="M188">
        <f t="shared" si="4"/>
        <v>68.655000000000001</v>
      </c>
      <c r="N188" t="str">
        <f t="shared" si="5"/>
        <v>Robusta</v>
      </c>
    </row>
    <row r="189" spans="1:14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_xlfn.XLOOKUP(C189,customers!$A$2:$A$1001,customers!$B$2:$B$1001,,0)</f>
        <v>Lawrence Pratt</v>
      </c>
      <c r="G189" s="2" t="str">
        <f>IF(_xlfn.XLOOKUP(C189,customers!$A$2:$A$1001,customers!$C$2:$C$1001,,0) = 0," ", _xlfn.XLOOKUP(C189,customers!$A$2:$A$1001,customers!$C$2:$C$1001,,0))</f>
        <v>lpratt57@netvibes.com</v>
      </c>
      <c r="H189" s="2" t="str">
        <f>_xlfn.XLOOKUP(C189,customers!$A$2:$A$1001,customers!$G$2:$G$1001,,0)</f>
        <v>United States</v>
      </c>
      <c r="I189" t="str">
        <f>_xlfn.XLOOKUP(D189,products!$A$2:$A$49,products!$B$2:$B$49,,0)</f>
        <v>Lib</v>
      </c>
      <c r="J189" t="str">
        <f>_xlfn.XLOOKUP(D189,products!$A$2:$A$49,products!$C$2:$C$49,,0)</f>
        <v>M</v>
      </c>
      <c r="K189">
        <f>_xlfn.XLOOKUP(D189,products!$A$2:$A$49,products!$D$2:$D$49,,0)</f>
        <v>0.5</v>
      </c>
      <c r="L189">
        <f>_xlfn.XLOOKUP(D189,products!$A$2:$A$49,products!$E$2:$E$49,,0)</f>
        <v>8.73</v>
      </c>
      <c r="M189">
        <f t="shared" si="4"/>
        <v>43.650000000000006</v>
      </c>
      <c r="N189" t="str">
        <f t="shared" si="5"/>
        <v>Liberica</v>
      </c>
    </row>
    <row r="190" spans="1:14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_xlfn.XLOOKUP(C190,customers!$A$2:$A$1001,customers!$B$2:$B$1001,,0)</f>
        <v>Astrix Kitchingham</v>
      </c>
      <c r="G190" s="2" t="str">
        <f>IF(_xlfn.XLOOKUP(C190,customers!$A$2:$A$1001,customers!$C$2:$C$1001,,0) = 0," ", _xlfn.XLOOKUP(C190,customers!$A$2:$A$1001,customers!$C$2:$C$1001,,0))</f>
        <v>akitchingham58@com.com</v>
      </c>
      <c r="H190" s="2" t="str">
        <f>_xlfn.XLOOKUP(C190,customers!$A$2:$A$1001,customers!$G$2:$G$1001,,0)</f>
        <v>United States</v>
      </c>
      <c r="I190" t="str">
        <f>_xlfn.XLOOKUP(D190,products!$A$2:$A$49,products!$B$2:$B$49,,0)</f>
        <v>Exc</v>
      </c>
      <c r="J190" t="str">
        <f>_xlfn.XLOOKUP(D190,products!$A$2:$A$49,products!$C$2:$C$49,,0)</f>
        <v>L</v>
      </c>
      <c r="K190">
        <f>_xlfn.XLOOKUP(D190,products!$A$2:$A$49,products!$D$2:$D$49,,0)</f>
        <v>0.2</v>
      </c>
      <c r="L190">
        <f>_xlfn.XLOOKUP(D190,products!$A$2:$A$49,products!$E$2:$E$49,,0)</f>
        <v>4.4550000000000001</v>
      </c>
      <c r="M190">
        <f t="shared" si="4"/>
        <v>4.4550000000000001</v>
      </c>
      <c r="N190" t="str">
        <f t="shared" si="5"/>
        <v>Excelsa</v>
      </c>
    </row>
    <row r="191" spans="1:14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_xlfn.XLOOKUP(C191,customers!$A$2:$A$1001,customers!$B$2:$B$1001,,0)</f>
        <v>Burnard Bartholin</v>
      </c>
      <c r="G191" s="2" t="str">
        <f>IF(_xlfn.XLOOKUP(C191,customers!$A$2:$A$1001,customers!$C$2:$C$1001,,0) = 0," ", _xlfn.XLOOKUP(C191,customers!$A$2:$A$1001,customers!$C$2:$C$1001,,0))</f>
        <v>bbartholin59@xinhuanet.com</v>
      </c>
      <c r="H191" s="2" t="str">
        <f>_xlfn.XLOOKUP(C191,customers!$A$2:$A$1001,customers!$G$2:$G$1001,,0)</f>
        <v>United States</v>
      </c>
      <c r="I191" t="str">
        <f>_xlfn.XLOOKUP(D191,products!$A$2:$A$49,products!$B$2:$B$49,,0)</f>
        <v>Lib</v>
      </c>
      <c r="J191" t="str">
        <f>_xlfn.XLOOKUP(D191,products!$A$2:$A$49,products!$C$2:$C$49,,0)</f>
        <v>M</v>
      </c>
      <c r="K191">
        <f>_xlfn.XLOOKUP(D191,products!$A$2:$A$49,products!$D$2:$D$49,,0)</f>
        <v>1</v>
      </c>
      <c r="L191">
        <f>_xlfn.XLOOKUP(D191,products!$A$2:$A$49,products!$E$2:$E$49,,0)</f>
        <v>14.55</v>
      </c>
      <c r="M191">
        <f t="shared" si="4"/>
        <v>43.650000000000006</v>
      </c>
      <c r="N191" t="str">
        <f t="shared" si="5"/>
        <v>Liberica</v>
      </c>
    </row>
    <row r="192" spans="1:14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_xlfn.XLOOKUP(C192,customers!$A$2:$A$1001,customers!$B$2:$B$1001,,0)</f>
        <v>Madelene Prinn</v>
      </c>
      <c r="G192" s="2" t="str">
        <f>IF(_xlfn.XLOOKUP(C192,customers!$A$2:$A$1001,customers!$C$2:$C$1001,,0) = 0," ", _xlfn.XLOOKUP(C192,customers!$A$2:$A$1001,customers!$C$2:$C$1001,,0))</f>
        <v>mprinn5a@usa.gov</v>
      </c>
      <c r="H192" s="2" t="str">
        <f>_xlfn.XLOOKUP(C192,customers!$A$2:$A$1001,customers!$G$2:$G$1001,,0)</f>
        <v>United States</v>
      </c>
      <c r="I192" t="str">
        <f>_xlfn.XLOOKUP(D192,products!$A$2:$A$49,products!$B$2:$B$49,,0)</f>
        <v>Lib</v>
      </c>
      <c r="J192" t="str">
        <f>_xlfn.XLOOKUP(D192,products!$A$2:$A$49,products!$C$2:$C$49,,0)</f>
        <v>M</v>
      </c>
      <c r="K192">
        <f>_xlfn.XLOOKUP(D192,products!$A$2:$A$49,products!$D$2:$D$49,,0)</f>
        <v>2.5</v>
      </c>
      <c r="L192">
        <f>_xlfn.XLOOKUP(D192,products!$A$2:$A$49,products!$E$2:$E$49,,0)</f>
        <v>33.464999999999996</v>
      </c>
      <c r="M192">
        <f t="shared" si="4"/>
        <v>33.464999999999996</v>
      </c>
      <c r="N192" t="str">
        <f t="shared" si="5"/>
        <v>Liberica</v>
      </c>
    </row>
    <row r="193" spans="1:14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_xlfn.XLOOKUP(C193,customers!$A$2:$A$1001,customers!$B$2:$B$1001,,0)</f>
        <v>Alisun Baudino</v>
      </c>
      <c r="G193" s="2" t="str">
        <f>IF(_xlfn.XLOOKUP(C193,customers!$A$2:$A$1001,customers!$C$2:$C$1001,,0) = 0," ", _xlfn.XLOOKUP(C193,customers!$A$2:$A$1001,customers!$C$2:$C$1001,,0))</f>
        <v>abaudino5b@netvibes.com</v>
      </c>
      <c r="H193" s="2" t="str">
        <f>_xlfn.XLOOKUP(C193,customers!$A$2:$A$1001,customers!$G$2:$G$1001,,0)</f>
        <v>United States</v>
      </c>
      <c r="I193" t="str">
        <f>_xlfn.XLOOKUP(D193,products!$A$2:$A$49,products!$B$2:$B$49,,0)</f>
        <v>Lib</v>
      </c>
      <c r="J193" t="str">
        <f>_xlfn.XLOOKUP(D193,products!$A$2:$A$49,products!$C$2:$C$49,,0)</f>
        <v>D</v>
      </c>
      <c r="K193">
        <f>_xlfn.XLOOKUP(D193,products!$A$2:$A$49,products!$D$2:$D$49,,0)</f>
        <v>0.2</v>
      </c>
      <c r="L193">
        <f>_xlfn.XLOOKUP(D193,products!$A$2:$A$49,products!$E$2:$E$49,,0)</f>
        <v>3.8849999999999998</v>
      </c>
      <c r="M193">
        <f t="shared" si="4"/>
        <v>19.424999999999997</v>
      </c>
      <c r="N193" t="str">
        <f t="shared" si="5"/>
        <v>Liberica</v>
      </c>
    </row>
    <row r="194" spans="1:14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_xlfn.XLOOKUP(C194,customers!$A$2:$A$1001,customers!$B$2:$B$1001,,0)</f>
        <v>Philipa Petrushanko</v>
      </c>
      <c r="G194" s="2" t="str">
        <f>IF(_xlfn.XLOOKUP(C194,customers!$A$2:$A$1001,customers!$C$2:$C$1001,,0) = 0," ", _xlfn.XLOOKUP(C194,customers!$A$2:$A$1001,customers!$C$2:$C$1001,,0))</f>
        <v>ppetrushanko5c@blinklist.com</v>
      </c>
      <c r="H194" s="2" t="str">
        <f>_xlfn.XLOOKUP(C194,customers!$A$2:$A$1001,customers!$G$2:$G$1001,,0)</f>
        <v>Ireland</v>
      </c>
      <c r="I194" t="str">
        <f>_xlfn.XLOOKUP(D194,products!$A$2:$A$49,products!$B$2:$B$49,,0)</f>
        <v>Exc</v>
      </c>
      <c r="J194" t="str">
        <f>_xlfn.XLOOKUP(D194,products!$A$2:$A$49,products!$C$2:$C$49,,0)</f>
        <v>D</v>
      </c>
      <c r="K194">
        <f>_xlfn.XLOOKUP(D194,products!$A$2:$A$49,products!$D$2:$D$49,,0)</f>
        <v>1</v>
      </c>
      <c r="L194">
        <f>_xlfn.XLOOKUP(D194,products!$A$2:$A$49,products!$E$2:$E$49,,0)</f>
        <v>12.15</v>
      </c>
      <c r="M194">
        <f t="shared" si="4"/>
        <v>72.900000000000006</v>
      </c>
      <c r="N194" t="str">
        <f t="shared" si="5"/>
        <v>Excelsa</v>
      </c>
    </row>
    <row r="195" spans="1:14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_xlfn.XLOOKUP(C195,customers!$A$2:$A$1001,customers!$B$2:$B$1001,,0)</f>
        <v>Kimberli Mustchin</v>
      </c>
      <c r="G195" s="2" t="str">
        <f>IF(_xlfn.XLOOKUP(C195,customers!$A$2:$A$1001,customers!$C$2:$C$1001,,0) = 0," ", _xlfn.XLOOKUP(C195,customers!$A$2:$A$1001,customers!$C$2:$C$1001,,0))</f>
        <v xml:space="preserve"> </v>
      </c>
      <c r="H195" s="2" t="str">
        <f>_xlfn.XLOOKUP(C195,customers!$A$2:$A$1001,customers!$G$2:$G$1001,,0)</f>
        <v>United States</v>
      </c>
      <c r="I195" t="str">
        <f>_xlfn.XLOOKUP(D195,products!$A$2:$A$49,products!$B$2:$B$49,,0)</f>
        <v>Exc</v>
      </c>
      <c r="J195" t="str">
        <f>_xlfn.XLOOKUP(D195,products!$A$2:$A$49,products!$C$2:$C$49,,0)</f>
        <v>L</v>
      </c>
      <c r="K195">
        <f>_xlfn.XLOOKUP(D195,products!$A$2:$A$49,products!$D$2:$D$49,,0)</f>
        <v>1</v>
      </c>
      <c r="L195">
        <f>_xlfn.XLOOKUP(D195,products!$A$2:$A$49,products!$E$2:$E$49,,0)</f>
        <v>14.85</v>
      </c>
      <c r="M195">
        <f t="shared" ref="M195:M258" si="6">L195*E195</f>
        <v>44.55</v>
      </c>
      <c r="N195" t="str">
        <f t="shared" ref="N195:N258" si="7">IF(I195="Rob","Robusta",IF(I195="Exc","Excelsa",IF(I195="Ara","Arabica",IF(I195="Lib","Liberica",""))))</f>
        <v>Excelsa</v>
      </c>
    </row>
    <row r="196" spans="1:14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_xlfn.XLOOKUP(C196,customers!$A$2:$A$1001,customers!$B$2:$B$1001,,0)</f>
        <v>Emlynne Laird</v>
      </c>
      <c r="G196" s="2" t="str">
        <f>IF(_xlfn.XLOOKUP(C196,customers!$A$2:$A$1001,customers!$C$2:$C$1001,,0) = 0," ", _xlfn.XLOOKUP(C196,customers!$A$2:$A$1001,customers!$C$2:$C$1001,,0))</f>
        <v>elaird5e@bing.com</v>
      </c>
      <c r="H196" s="2" t="str">
        <f>_xlfn.XLOOKUP(C196,customers!$A$2:$A$1001,customers!$G$2:$G$1001,,0)</f>
        <v>United States</v>
      </c>
      <c r="I196" t="str">
        <f>_xlfn.XLOOKUP(D196,products!$A$2:$A$49,products!$B$2:$B$49,,0)</f>
        <v>Exc</v>
      </c>
      <c r="J196" t="str">
        <f>_xlfn.XLOOKUP(D196,products!$A$2:$A$49,products!$C$2:$C$49,,0)</f>
        <v>D</v>
      </c>
      <c r="K196">
        <f>_xlfn.XLOOKUP(D196,products!$A$2:$A$49,products!$D$2:$D$49,,0)</f>
        <v>0.5</v>
      </c>
      <c r="L196">
        <f>_xlfn.XLOOKUP(D196,products!$A$2:$A$49,products!$E$2:$E$49,,0)</f>
        <v>7.29</v>
      </c>
      <c r="M196">
        <f t="shared" si="6"/>
        <v>36.450000000000003</v>
      </c>
      <c r="N196" t="str">
        <f t="shared" si="7"/>
        <v>Excelsa</v>
      </c>
    </row>
    <row r="197" spans="1:14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_xlfn.XLOOKUP(C197,customers!$A$2:$A$1001,customers!$B$2:$B$1001,,0)</f>
        <v>Marlena Howsden</v>
      </c>
      <c r="G197" s="2" t="str">
        <f>IF(_xlfn.XLOOKUP(C197,customers!$A$2:$A$1001,customers!$C$2:$C$1001,,0) = 0," ", _xlfn.XLOOKUP(C197,customers!$A$2:$A$1001,customers!$C$2:$C$1001,,0))</f>
        <v>mhowsden5f@infoseek.co.jp</v>
      </c>
      <c r="H197" s="2" t="str">
        <f>_xlfn.XLOOKUP(C197,customers!$A$2:$A$1001,customers!$G$2:$G$1001,,0)</f>
        <v>United States</v>
      </c>
      <c r="I197" t="str">
        <f>_xlfn.XLOOKUP(D197,products!$A$2:$A$49,products!$B$2:$B$49,,0)</f>
        <v>Ara</v>
      </c>
      <c r="J197" t="str">
        <f>_xlfn.XLOOKUP(D197,products!$A$2:$A$49,products!$C$2:$C$49,,0)</f>
        <v>L</v>
      </c>
      <c r="K197">
        <f>_xlfn.XLOOKUP(D197,products!$A$2:$A$49,products!$D$2:$D$49,,0)</f>
        <v>1</v>
      </c>
      <c r="L197">
        <f>_xlfn.XLOOKUP(D197,products!$A$2:$A$49,products!$E$2:$E$49,,0)</f>
        <v>12.95</v>
      </c>
      <c r="M197">
        <f t="shared" si="6"/>
        <v>38.849999999999994</v>
      </c>
      <c r="N197" t="str">
        <f t="shared" si="7"/>
        <v>Arabica</v>
      </c>
    </row>
    <row r="198" spans="1:14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_xlfn.XLOOKUP(C198,customers!$A$2:$A$1001,customers!$B$2:$B$1001,,0)</f>
        <v>Nealson Cuttler</v>
      </c>
      <c r="G198" s="2" t="str">
        <f>IF(_xlfn.XLOOKUP(C198,customers!$A$2:$A$1001,customers!$C$2:$C$1001,,0) = 0," ", _xlfn.XLOOKUP(C198,customers!$A$2:$A$1001,customers!$C$2:$C$1001,,0))</f>
        <v>ncuttler5g@parallels.com</v>
      </c>
      <c r="H198" s="2" t="str">
        <f>_xlfn.XLOOKUP(C198,customers!$A$2:$A$1001,customers!$G$2:$G$1001,,0)</f>
        <v>United States</v>
      </c>
      <c r="I198" t="str">
        <f>_xlfn.XLOOKUP(D198,products!$A$2:$A$49,products!$B$2:$B$49,,0)</f>
        <v>Exc</v>
      </c>
      <c r="J198" t="str">
        <f>_xlfn.XLOOKUP(D198,products!$A$2:$A$49,products!$C$2:$C$49,,0)</f>
        <v>L</v>
      </c>
      <c r="K198">
        <f>_xlfn.XLOOKUP(D198,products!$A$2:$A$49,products!$D$2:$D$49,,0)</f>
        <v>0.5</v>
      </c>
      <c r="L198">
        <f>_xlfn.XLOOKUP(D198,products!$A$2:$A$49,products!$E$2:$E$49,,0)</f>
        <v>8.91</v>
      </c>
      <c r="M198">
        <f t="shared" si="6"/>
        <v>53.46</v>
      </c>
      <c r="N198" t="str">
        <f t="shared" si="7"/>
        <v>Excelsa</v>
      </c>
    </row>
    <row r="199" spans="1:14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_xlfn.XLOOKUP(C199,customers!$A$2:$A$1001,customers!$B$2:$B$1001,,0)</f>
        <v>Nealson Cuttler</v>
      </c>
      <c r="G199" s="2" t="str">
        <f>IF(_xlfn.XLOOKUP(C199,customers!$A$2:$A$1001,customers!$C$2:$C$1001,,0) = 0," ", _xlfn.XLOOKUP(C199,customers!$A$2:$A$1001,customers!$C$2:$C$1001,,0))</f>
        <v>ncuttler5g@parallels.com</v>
      </c>
      <c r="H199" s="2" t="str">
        <f>_xlfn.XLOOKUP(C199,customers!$A$2:$A$1001,customers!$G$2:$G$1001,,0)</f>
        <v>United States</v>
      </c>
      <c r="I199" t="str">
        <f>_xlfn.XLOOKUP(D199,products!$A$2:$A$49,products!$B$2:$B$49,,0)</f>
        <v>Lib</v>
      </c>
      <c r="J199" t="str">
        <f>_xlfn.XLOOKUP(D199,products!$A$2:$A$49,products!$C$2:$C$49,,0)</f>
        <v>D</v>
      </c>
      <c r="K199">
        <f>_xlfn.XLOOKUP(D199,products!$A$2:$A$49,products!$D$2:$D$49,,0)</f>
        <v>2.5</v>
      </c>
      <c r="L199">
        <f>_xlfn.XLOOKUP(D199,products!$A$2:$A$49,products!$E$2:$E$49,,0)</f>
        <v>29.784999999999997</v>
      </c>
      <c r="M199">
        <f t="shared" si="6"/>
        <v>59.569999999999993</v>
      </c>
      <c r="N199" t="str">
        <f t="shared" si="7"/>
        <v>Liberica</v>
      </c>
    </row>
    <row r="200" spans="1:14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_xlfn.XLOOKUP(C200,customers!$A$2:$A$1001,customers!$B$2:$B$1001,,0)</f>
        <v>Nealson Cuttler</v>
      </c>
      <c r="G200" s="2" t="str">
        <f>IF(_xlfn.XLOOKUP(C200,customers!$A$2:$A$1001,customers!$C$2:$C$1001,,0) = 0," ", _xlfn.XLOOKUP(C200,customers!$A$2:$A$1001,customers!$C$2:$C$1001,,0))</f>
        <v>ncuttler5g@parallels.com</v>
      </c>
      <c r="H200" s="2" t="str">
        <f>_xlfn.XLOOKUP(C200,customers!$A$2:$A$1001,customers!$G$2:$G$1001,,0)</f>
        <v>United States</v>
      </c>
      <c r="I200" t="str">
        <f>_xlfn.XLOOKUP(D200,products!$A$2:$A$49,products!$B$2:$B$49,,0)</f>
        <v>Lib</v>
      </c>
      <c r="J200" t="str">
        <f>_xlfn.XLOOKUP(D200,products!$A$2:$A$49,products!$C$2:$C$49,,0)</f>
        <v>D</v>
      </c>
      <c r="K200">
        <f>_xlfn.XLOOKUP(D200,products!$A$2:$A$49,products!$D$2:$D$49,,0)</f>
        <v>2.5</v>
      </c>
      <c r="L200">
        <f>_xlfn.XLOOKUP(D200,products!$A$2:$A$49,products!$E$2:$E$49,,0)</f>
        <v>29.784999999999997</v>
      </c>
      <c r="M200">
        <f t="shared" si="6"/>
        <v>89.35499999999999</v>
      </c>
      <c r="N200" t="str">
        <f t="shared" si="7"/>
        <v>Liberica</v>
      </c>
    </row>
    <row r="201" spans="1:14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_xlfn.XLOOKUP(C201,customers!$A$2:$A$1001,customers!$B$2:$B$1001,,0)</f>
        <v>Nealson Cuttler</v>
      </c>
      <c r="G201" s="2" t="str">
        <f>IF(_xlfn.XLOOKUP(C201,customers!$A$2:$A$1001,customers!$C$2:$C$1001,,0) = 0," ", _xlfn.XLOOKUP(C201,customers!$A$2:$A$1001,customers!$C$2:$C$1001,,0))</f>
        <v>ncuttler5g@parallels.com</v>
      </c>
      <c r="H201" s="2" t="str">
        <f>_xlfn.XLOOKUP(C201,customers!$A$2:$A$1001,customers!$G$2:$G$1001,,0)</f>
        <v>United States</v>
      </c>
      <c r="I201" t="str">
        <f>_xlfn.XLOOKUP(D201,products!$A$2:$A$49,products!$B$2:$B$49,,0)</f>
        <v>Lib</v>
      </c>
      <c r="J201" t="str">
        <f>_xlfn.XLOOKUP(D201,products!$A$2:$A$49,products!$C$2:$C$49,,0)</f>
        <v>L</v>
      </c>
      <c r="K201">
        <f>_xlfn.XLOOKUP(D201,products!$A$2:$A$49,products!$D$2:$D$49,,0)</f>
        <v>0.5</v>
      </c>
      <c r="L201">
        <f>_xlfn.XLOOKUP(D201,products!$A$2:$A$49,products!$E$2:$E$49,,0)</f>
        <v>9.51</v>
      </c>
      <c r="M201">
        <f t="shared" si="6"/>
        <v>38.04</v>
      </c>
      <c r="N201" t="str">
        <f t="shared" si="7"/>
        <v>Liberica</v>
      </c>
    </row>
    <row r="202" spans="1:14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_xlfn.XLOOKUP(C202,customers!$A$2:$A$1001,customers!$B$2:$B$1001,,0)</f>
        <v>Nealson Cuttler</v>
      </c>
      <c r="G202" s="2" t="str">
        <f>IF(_xlfn.XLOOKUP(C202,customers!$A$2:$A$1001,customers!$C$2:$C$1001,,0) = 0," ", _xlfn.XLOOKUP(C202,customers!$A$2:$A$1001,customers!$C$2:$C$1001,,0))</f>
        <v>ncuttler5g@parallels.com</v>
      </c>
      <c r="H202" s="2" t="str">
        <f>_xlfn.XLOOKUP(C202,customers!$A$2:$A$1001,customers!$G$2:$G$1001,,0)</f>
        <v>United States</v>
      </c>
      <c r="I202" t="str">
        <f>_xlfn.XLOOKUP(D202,products!$A$2:$A$49,products!$B$2:$B$49,,0)</f>
        <v>Exc</v>
      </c>
      <c r="J202" t="str">
        <f>_xlfn.XLOOKUP(D202,products!$A$2:$A$49,products!$C$2:$C$49,,0)</f>
        <v>M</v>
      </c>
      <c r="K202">
        <f>_xlfn.XLOOKUP(D202,products!$A$2:$A$49,products!$D$2:$D$49,,0)</f>
        <v>1</v>
      </c>
      <c r="L202">
        <f>_xlfn.XLOOKUP(D202,products!$A$2:$A$49,products!$E$2:$E$49,,0)</f>
        <v>13.75</v>
      </c>
      <c r="M202">
        <f t="shared" si="6"/>
        <v>41.25</v>
      </c>
      <c r="N202" t="str">
        <f t="shared" si="7"/>
        <v>Excelsa</v>
      </c>
    </row>
    <row r="203" spans="1:14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_xlfn.XLOOKUP(C203,customers!$A$2:$A$1001,customers!$B$2:$B$1001,,0)</f>
        <v>Adriana Lazarus</v>
      </c>
      <c r="G203" s="2" t="str">
        <f>IF(_xlfn.XLOOKUP(C203,customers!$A$2:$A$1001,customers!$C$2:$C$1001,,0) = 0," ", _xlfn.XLOOKUP(C203,customers!$A$2:$A$1001,customers!$C$2:$C$1001,,0))</f>
        <v xml:space="preserve"> </v>
      </c>
      <c r="H203" s="2" t="str">
        <f>_xlfn.XLOOKUP(C203,customers!$A$2:$A$1001,customers!$G$2:$G$1001,,0)</f>
        <v>United States</v>
      </c>
      <c r="I203" t="str">
        <f>_xlfn.XLOOKUP(D203,products!$A$2:$A$49,products!$B$2:$B$49,,0)</f>
        <v>Lib</v>
      </c>
      <c r="J203" t="str">
        <f>_xlfn.XLOOKUP(D203,products!$A$2:$A$49,products!$C$2:$C$49,,0)</f>
        <v>L</v>
      </c>
      <c r="K203">
        <f>_xlfn.XLOOKUP(D203,products!$A$2:$A$49,products!$D$2:$D$49,,0)</f>
        <v>0.5</v>
      </c>
      <c r="L203">
        <f>_xlfn.XLOOKUP(D203,products!$A$2:$A$49,products!$E$2:$E$49,,0)</f>
        <v>9.51</v>
      </c>
      <c r="M203">
        <f t="shared" si="6"/>
        <v>57.06</v>
      </c>
      <c r="N203" t="str">
        <f t="shared" si="7"/>
        <v>Liberica</v>
      </c>
    </row>
    <row r="204" spans="1:14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_xlfn.XLOOKUP(C204,customers!$A$2:$A$1001,customers!$B$2:$B$1001,,0)</f>
        <v>Tallie felip</v>
      </c>
      <c r="G204" s="2" t="str">
        <f>IF(_xlfn.XLOOKUP(C204,customers!$A$2:$A$1001,customers!$C$2:$C$1001,,0) = 0," ", _xlfn.XLOOKUP(C204,customers!$A$2:$A$1001,customers!$C$2:$C$1001,,0))</f>
        <v>tfelip5m@typepad.com</v>
      </c>
      <c r="H204" s="2" t="str">
        <f>_xlfn.XLOOKUP(C204,customers!$A$2:$A$1001,customers!$G$2:$G$1001,,0)</f>
        <v>United States</v>
      </c>
      <c r="I204" t="str">
        <f>_xlfn.XLOOKUP(D204,products!$A$2:$A$49,products!$B$2:$B$49,,0)</f>
        <v>Lib</v>
      </c>
      <c r="J204" t="str">
        <f>_xlfn.XLOOKUP(D204,products!$A$2:$A$49,products!$C$2:$C$49,,0)</f>
        <v>D</v>
      </c>
      <c r="K204">
        <f>_xlfn.XLOOKUP(D204,products!$A$2:$A$49,products!$D$2:$D$49,,0)</f>
        <v>2.5</v>
      </c>
      <c r="L204">
        <f>_xlfn.XLOOKUP(D204,products!$A$2:$A$49,products!$E$2:$E$49,,0)</f>
        <v>29.784999999999997</v>
      </c>
      <c r="M204">
        <f t="shared" si="6"/>
        <v>178.70999999999998</v>
      </c>
      <c r="N204" t="str">
        <f t="shared" si="7"/>
        <v>Liberica</v>
      </c>
    </row>
    <row r="205" spans="1:14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_xlfn.XLOOKUP(C205,customers!$A$2:$A$1001,customers!$B$2:$B$1001,,0)</f>
        <v>Vanna Le - Count</v>
      </c>
      <c r="G205" s="2" t="str">
        <f>IF(_xlfn.XLOOKUP(C205,customers!$A$2:$A$1001,customers!$C$2:$C$1001,,0) = 0," ", _xlfn.XLOOKUP(C205,customers!$A$2:$A$1001,customers!$C$2:$C$1001,,0))</f>
        <v>vle5n@disqus.com</v>
      </c>
      <c r="H205" s="2" t="str">
        <f>_xlfn.XLOOKUP(C205,customers!$A$2:$A$1001,customers!$G$2:$G$1001,,0)</f>
        <v>United States</v>
      </c>
      <c r="I205" t="str">
        <f>_xlfn.XLOOKUP(D205,products!$A$2:$A$49,products!$B$2:$B$49,,0)</f>
        <v>Lib</v>
      </c>
      <c r="J205" t="str">
        <f>_xlfn.XLOOKUP(D205,products!$A$2:$A$49,products!$C$2:$C$49,,0)</f>
        <v>L</v>
      </c>
      <c r="K205">
        <f>_xlfn.XLOOKUP(D205,products!$A$2:$A$49,products!$D$2:$D$49,,0)</f>
        <v>0.2</v>
      </c>
      <c r="L205">
        <f>_xlfn.XLOOKUP(D205,products!$A$2:$A$49,products!$E$2:$E$49,,0)</f>
        <v>4.7549999999999999</v>
      </c>
      <c r="M205">
        <f t="shared" si="6"/>
        <v>4.7549999999999999</v>
      </c>
      <c r="N205" t="str">
        <f t="shared" si="7"/>
        <v>Liberica</v>
      </c>
    </row>
    <row r="206" spans="1:14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_xlfn.XLOOKUP(C206,customers!$A$2:$A$1001,customers!$B$2:$B$1001,,0)</f>
        <v>Sarette Ducarel</v>
      </c>
      <c r="G206" s="2" t="str">
        <f>IF(_xlfn.XLOOKUP(C206,customers!$A$2:$A$1001,customers!$C$2:$C$1001,,0) = 0," ", _xlfn.XLOOKUP(C206,customers!$A$2:$A$1001,customers!$C$2:$C$1001,,0))</f>
        <v xml:space="preserve"> </v>
      </c>
      <c r="H206" s="2" t="str">
        <f>_xlfn.XLOOKUP(C206,customers!$A$2:$A$1001,customers!$G$2:$G$1001,,0)</f>
        <v>United States</v>
      </c>
      <c r="I206" t="str">
        <f>_xlfn.XLOOKUP(D206,products!$A$2:$A$49,products!$B$2:$B$49,,0)</f>
        <v>Exc</v>
      </c>
      <c r="J206" t="str">
        <f>_xlfn.XLOOKUP(D206,products!$A$2:$A$49,products!$C$2:$C$49,,0)</f>
        <v>M</v>
      </c>
      <c r="K206">
        <f>_xlfn.XLOOKUP(D206,products!$A$2:$A$49,products!$D$2:$D$49,,0)</f>
        <v>1</v>
      </c>
      <c r="L206">
        <f>_xlfn.XLOOKUP(D206,products!$A$2:$A$49,products!$E$2:$E$49,,0)</f>
        <v>13.75</v>
      </c>
      <c r="M206">
        <f t="shared" si="6"/>
        <v>82.5</v>
      </c>
      <c r="N206" t="str">
        <f t="shared" si="7"/>
        <v>Excelsa</v>
      </c>
    </row>
    <row r="207" spans="1:14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_xlfn.XLOOKUP(C207,customers!$A$2:$A$1001,customers!$B$2:$B$1001,,0)</f>
        <v>Kendra Glison</v>
      </c>
      <c r="G207" s="2" t="str">
        <f>IF(_xlfn.XLOOKUP(C207,customers!$A$2:$A$1001,customers!$C$2:$C$1001,,0) = 0," ", _xlfn.XLOOKUP(C207,customers!$A$2:$A$1001,customers!$C$2:$C$1001,,0))</f>
        <v xml:space="preserve"> </v>
      </c>
      <c r="H207" s="2" t="str">
        <f>_xlfn.XLOOKUP(C207,customers!$A$2:$A$1001,customers!$G$2:$G$1001,,0)</f>
        <v>United States</v>
      </c>
      <c r="I207" t="str">
        <f>_xlfn.XLOOKUP(D207,products!$A$2:$A$49,products!$B$2:$B$49,,0)</f>
        <v>Rob</v>
      </c>
      <c r="J207" t="str">
        <f>_xlfn.XLOOKUP(D207,products!$A$2:$A$49,products!$C$2:$C$49,,0)</f>
        <v>D</v>
      </c>
      <c r="K207">
        <f>_xlfn.XLOOKUP(D207,products!$A$2:$A$49,products!$D$2:$D$49,,0)</f>
        <v>0.2</v>
      </c>
      <c r="L207">
        <f>_xlfn.XLOOKUP(D207,products!$A$2:$A$49,products!$E$2:$E$49,,0)</f>
        <v>2.6849999999999996</v>
      </c>
      <c r="M207">
        <f t="shared" si="6"/>
        <v>8.0549999999999997</v>
      </c>
      <c r="N207" t="str">
        <f t="shared" si="7"/>
        <v>Robusta</v>
      </c>
    </row>
    <row r="208" spans="1:14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_xlfn.XLOOKUP(C208,customers!$A$2:$A$1001,customers!$B$2:$B$1001,,0)</f>
        <v>Nertie Poolman</v>
      </c>
      <c r="G208" s="2" t="str">
        <f>IF(_xlfn.XLOOKUP(C208,customers!$A$2:$A$1001,customers!$C$2:$C$1001,,0) = 0," ", _xlfn.XLOOKUP(C208,customers!$A$2:$A$1001,customers!$C$2:$C$1001,,0))</f>
        <v>npoolman5q@howstuffworks.com</v>
      </c>
      <c r="H208" s="2" t="str">
        <f>_xlfn.XLOOKUP(C208,customers!$A$2:$A$1001,customers!$G$2:$G$1001,,0)</f>
        <v>United States</v>
      </c>
      <c r="I208" t="str">
        <f>_xlfn.XLOOKUP(D208,products!$A$2:$A$49,products!$B$2:$B$49,,0)</f>
        <v>Ara</v>
      </c>
      <c r="J208" t="str">
        <f>_xlfn.XLOOKUP(D208,products!$A$2:$A$49,products!$C$2:$C$49,,0)</f>
        <v>M</v>
      </c>
      <c r="K208">
        <f>_xlfn.XLOOKUP(D208,products!$A$2:$A$49,products!$D$2:$D$49,,0)</f>
        <v>1</v>
      </c>
      <c r="L208">
        <f>_xlfn.XLOOKUP(D208,products!$A$2:$A$49,products!$E$2:$E$49,,0)</f>
        <v>11.25</v>
      </c>
      <c r="M208">
        <f t="shared" si="6"/>
        <v>22.5</v>
      </c>
      <c r="N208" t="str">
        <f t="shared" si="7"/>
        <v>Arabica</v>
      </c>
    </row>
    <row r="209" spans="1:14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_xlfn.XLOOKUP(C209,customers!$A$2:$A$1001,customers!$B$2:$B$1001,,0)</f>
        <v>Orbadiah Duny</v>
      </c>
      <c r="G209" s="2" t="str">
        <f>IF(_xlfn.XLOOKUP(C209,customers!$A$2:$A$1001,customers!$C$2:$C$1001,,0) = 0," ", _xlfn.XLOOKUP(C209,customers!$A$2:$A$1001,customers!$C$2:$C$1001,,0))</f>
        <v>oduny5r@constantcontact.com</v>
      </c>
      <c r="H209" s="2" t="str">
        <f>_xlfn.XLOOKUP(C209,customers!$A$2:$A$1001,customers!$G$2:$G$1001,,0)</f>
        <v>United States</v>
      </c>
      <c r="I209" t="str">
        <f>_xlfn.XLOOKUP(D209,products!$A$2:$A$49,products!$B$2:$B$49,,0)</f>
        <v>Ara</v>
      </c>
      <c r="J209" t="str">
        <f>_xlfn.XLOOKUP(D209,products!$A$2:$A$49,products!$C$2:$C$49,,0)</f>
        <v>M</v>
      </c>
      <c r="K209">
        <f>_xlfn.XLOOKUP(D209,products!$A$2:$A$49,products!$D$2:$D$49,,0)</f>
        <v>0.5</v>
      </c>
      <c r="L209">
        <f>_xlfn.XLOOKUP(D209,products!$A$2:$A$49,products!$E$2:$E$49,,0)</f>
        <v>6.75</v>
      </c>
      <c r="M209">
        <f t="shared" si="6"/>
        <v>40.5</v>
      </c>
      <c r="N209" t="str">
        <f t="shared" si="7"/>
        <v>Arabica</v>
      </c>
    </row>
    <row r="210" spans="1:14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_xlfn.XLOOKUP(C210,customers!$A$2:$A$1001,customers!$B$2:$B$1001,,0)</f>
        <v>Constance Halfhide</v>
      </c>
      <c r="G210" s="2" t="str">
        <f>IF(_xlfn.XLOOKUP(C210,customers!$A$2:$A$1001,customers!$C$2:$C$1001,,0) = 0," ", _xlfn.XLOOKUP(C210,customers!$A$2:$A$1001,customers!$C$2:$C$1001,,0))</f>
        <v>chalfhide5s@google.ru</v>
      </c>
      <c r="H210" s="2" t="str">
        <f>_xlfn.XLOOKUP(C210,customers!$A$2:$A$1001,customers!$G$2:$G$1001,,0)</f>
        <v>Ireland</v>
      </c>
      <c r="I210" t="str">
        <f>_xlfn.XLOOKUP(D210,products!$A$2:$A$49,products!$B$2:$B$49,,0)</f>
        <v>Exc</v>
      </c>
      <c r="J210" t="str">
        <f>_xlfn.XLOOKUP(D210,products!$A$2:$A$49,products!$C$2:$C$49,,0)</f>
        <v>D</v>
      </c>
      <c r="K210">
        <f>_xlfn.XLOOKUP(D210,products!$A$2:$A$49,products!$D$2:$D$49,,0)</f>
        <v>0.5</v>
      </c>
      <c r="L210">
        <f>_xlfn.XLOOKUP(D210,products!$A$2:$A$49,products!$E$2:$E$49,,0)</f>
        <v>7.29</v>
      </c>
      <c r="M210">
        <f t="shared" si="6"/>
        <v>29.16</v>
      </c>
      <c r="N210" t="str">
        <f t="shared" si="7"/>
        <v>Excelsa</v>
      </c>
    </row>
    <row r="211" spans="1:14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_xlfn.XLOOKUP(C211,customers!$A$2:$A$1001,customers!$B$2:$B$1001,,0)</f>
        <v>Fransisco Malecky</v>
      </c>
      <c r="G211" s="2" t="str">
        <f>IF(_xlfn.XLOOKUP(C211,customers!$A$2:$A$1001,customers!$C$2:$C$1001,,0) = 0," ", _xlfn.XLOOKUP(C211,customers!$A$2:$A$1001,customers!$C$2:$C$1001,,0))</f>
        <v>fmalecky5t@list-manage.com</v>
      </c>
      <c r="H211" s="2" t="str">
        <f>_xlfn.XLOOKUP(C211,customers!$A$2:$A$1001,customers!$G$2:$G$1001,,0)</f>
        <v>United Kingdom</v>
      </c>
      <c r="I211" t="str">
        <f>_xlfn.XLOOKUP(D211,products!$A$2:$A$49,products!$B$2:$B$49,,0)</f>
        <v>Ara</v>
      </c>
      <c r="J211" t="str">
        <f>_xlfn.XLOOKUP(D211,products!$A$2:$A$49,products!$C$2:$C$49,,0)</f>
        <v>M</v>
      </c>
      <c r="K211">
        <f>_xlfn.XLOOKUP(D211,products!$A$2:$A$49,products!$D$2:$D$49,,0)</f>
        <v>0.5</v>
      </c>
      <c r="L211">
        <f>_xlfn.XLOOKUP(D211,products!$A$2:$A$49,products!$E$2:$E$49,,0)</f>
        <v>6.75</v>
      </c>
      <c r="M211">
        <f t="shared" si="6"/>
        <v>6.75</v>
      </c>
      <c r="N211" t="str">
        <f t="shared" si="7"/>
        <v>Arabica</v>
      </c>
    </row>
    <row r="212" spans="1:14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_xlfn.XLOOKUP(C212,customers!$A$2:$A$1001,customers!$B$2:$B$1001,,0)</f>
        <v>Anselma Attwater</v>
      </c>
      <c r="G212" s="2" t="str">
        <f>IF(_xlfn.XLOOKUP(C212,customers!$A$2:$A$1001,customers!$C$2:$C$1001,,0) = 0," ", _xlfn.XLOOKUP(C212,customers!$A$2:$A$1001,customers!$C$2:$C$1001,,0))</f>
        <v>aattwater5u@wikia.com</v>
      </c>
      <c r="H212" s="2" t="str">
        <f>_xlfn.XLOOKUP(C212,customers!$A$2:$A$1001,customers!$G$2:$G$1001,,0)</f>
        <v>United States</v>
      </c>
      <c r="I212" t="str">
        <f>_xlfn.XLOOKUP(D212,products!$A$2:$A$49,products!$B$2:$B$49,,0)</f>
        <v>Lib</v>
      </c>
      <c r="J212" t="str">
        <f>_xlfn.XLOOKUP(D212,products!$A$2:$A$49,products!$C$2:$C$49,,0)</f>
        <v>D</v>
      </c>
      <c r="K212">
        <f>_xlfn.XLOOKUP(D212,products!$A$2:$A$49,products!$D$2:$D$49,,0)</f>
        <v>1</v>
      </c>
      <c r="L212">
        <f>_xlfn.XLOOKUP(D212,products!$A$2:$A$49,products!$E$2:$E$49,,0)</f>
        <v>12.95</v>
      </c>
      <c r="M212">
        <f t="shared" si="6"/>
        <v>51.8</v>
      </c>
      <c r="N212" t="str">
        <f t="shared" si="7"/>
        <v>Liberica</v>
      </c>
    </row>
    <row r="213" spans="1:14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_xlfn.XLOOKUP(C213,customers!$A$2:$A$1001,customers!$B$2:$B$1001,,0)</f>
        <v>Minette Whellans</v>
      </c>
      <c r="G213" s="2" t="str">
        <f>IF(_xlfn.XLOOKUP(C213,customers!$A$2:$A$1001,customers!$C$2:$C$1001,,0) = 0," ", _xlfn.XLOOKUP(C213,customers!$A$2:$A$1001,customers!$C$2:$C$1001,,0))</f>
        <v>mwhellans5v@mapquest.com</v>
      </c>
      <c r="H213" s="2" t="str">
        <f>_xlfn.XLOOKUP(C213,customers!$A$2:$A$1001,customers!$G$2:$G$1001,,0)</f>
        <v>United States</v>
      </c>
      <c r="I213" t="str">
        <f>_xlfn.XLOOKUP(D213,products!$A$2:$A$49,products!$B$2:$B$49,,0)</f>
        <v>Exc</v>
      </c>
      <c r="J213" t="str">
        <f>_xlfn.XLOOKUP(D213,products!$A$2:$A$49,products!$C$2:$C$49,,0)</f>
        <v>L</v>
      </c>
      <c r="K213">
        <f>_xlfn.XLOOKUP(D213,products!$A$2:$A$49,products!$D$2:$D$49,,0)</f>
        <v>0.5</v>
      </c>
      <c r="L213">
        <f>_xlfn.XLOOKUP(D213,products!$A$2:$A$49,products!$E$2:$E$49,,0)</f>
        <v>8.91</v>
      </c>
      <c r="M213">
        <f t="shared" si="6"/>
        <v>53.46</v>
      </c>
      <c r="N213" t="str">
        <f t="shared" si="7"/>
        <v>Excelsa</v>
      </c>
    </row>
    <row r="214" spans="1:14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_xlfn.XLOOKUP(C214,customers!$A$2:$A$1001,customers!$B$2:$B$1001,,0)</f>
        <v>Dael Camilletti</v>
      </c>
      <c r="G214" s="2" t="str">
        <f>IF(_xlfn.XLOOKUP(C214,customers!$A$2:$A$1001,customers!$C$2:$C$1001,,0) = 0," ", _xlfn.XLOOKUP(C214,customers!$A$2:$A$1001,customers!$C$2:$C$1001,,0))</f>
        <v>dcamilletti5w@businesswire.com</v>
      </c>
      <c r="H214" s="2" t="str">
        <f>_xlfn.XLOOKUP(C214,customers!$A$2:$A$1001,customers!$G$2:$G$1001,,0)</f>
        <v>United States</v>
      </c>
      <c r="I214" t="str">
        <f>_xlfn.XLOOKUP(D214,products!$A$2:$A$49,products!$B$2:$B$49,,0)</f>
        <v>Exc</v>
      </c>
      <c r="J214" t="str">
        <f>_xlfn.XLOOKUP(D214,products!$A$2:$A$49,products!$C$2:$C$49,,0)</f>
        <v>D</v>
      </c>
      <c r="K214">
        <f>_xlfn.XLOOKUP(D214,products!$A$2:$A$49,products!$D$2:$D$49,,0)</f>
        <v>0.2</v>
      </c>
      <c r="L214">
        <f>_xlfn.XLOOKUP(D214,products!$A$2:$A$49,products!$E$2:$E$49,,0)</f>
        <v>3.645</v>
      </c>
      <c r="M214">
        <f t="shared" si="6"/>
        <v>14.58</v>
      </c>
      <c r="N214" t="str">
        <f t="shared" si="7"/>
        <v>Excelsa</v>
      </c>
    </row>
    <row r="215" spans="1:14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_xlfn.XLOOKUP(C215,customers!$A$2:$A$1001,customers!$B$2:$B$1001,,0)</f>
        <v>Emiline Galgey</v>
      </c>
      <c r="G215" s="2" t="str">
        <f>IF(_xlfn.XLOOKUP(C215,customers!$A$2:$A$1001,customers!$C$2:$C$1001,,0) = 0," ", _xlfn.XLOOKUP(C215,customers!$A$2:$A$1001,customers!$C$2:$C$1001,,0))</f>
        <v>egalgey5x@wufoo.com</v>
      </c>
      <c r="H215" s="2" t="str">
        <f>_xlfn.XLOOKUP(C215,customers!$A$2:$A$1001,customers!$G$2:$G$1001,,0)</f>
        <v>United States</v>
      </c>
      <c r="I215" t="str">
        <f>_xlfn.XLOOKUP(D215,products!$A$2:$A$49,products!$B$2:$B$49,,0)</f>
        <v>Rob</v>
      </c>
      <c r="J215" t="str">
        <f>_xlfn.XLOOKUP(D215,products!$A$2:$A$49,products!$C$2:$C$49,,0)</f>
        <v>D</v>
      </c>
      <c r="K215">
        <f>_xlfn.XLOOKUP(D215,products!$A$2:$A$49,products!$D$2:$D$49,,0)</f>
        <v>2.5</v>
      </c>
      <c r="L215">
        <f>_xlfn.XLOOKUP(D215,products!$A$2:$A$49,products!$E$2:$E$49,,0)</f>
        <v>20.584999999999997</v>
      </c>
      <c r="M215">
        <f t="shared" si="6"/>
        <v>20.584999999999997</v>
      </c>
      <c r="N215" t="str">
        <f t="shared" si="7"/>
        <v>Robusta</v>
      </c>
    </row>
    <row r="216" spans="1:14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_xlfn.XLOOKUP(C216,customers!$A$2:$A$1001,customers!$B$2:$B$1001,,0)</f>
        <v>Murdock Hame</v>
      </c>
      <c r="G216" s="2" t="str">
        <f>IF(_xlfn.XLOOKUP(C216,customers!$A$2:$A$1001,customers!$C$2:$C$1001,,0) = 0," ", _xlfn.XLOOKUP(C216,customers!$A$2:$A$1001,customers!$C$2:$C$1001,,0))</f>
        <v>mhame5y@newsvine.com</v>
      </c>
      <c r="H216" s="2" t="str">
        <f>_xlfn.XLOOKUP(C216,customers!$A$2:$A$1001,customers!$G$2:$G$1001,,0)</f>
        <v>Ireland</v>
      </c>
      <c r="I216" t="str">
        <f>_xlfn.XLOOKUP(D216,products!$A$2:$A$49,products!$B$2:$B$49,,0)</f>
        <v>Lib</v>
      </c>
      <c r="J216" t="str">
        <f>_xlfn.XLOOKUP(D216,products!$A$2:$A$49,products!$C$2:$C$49,,0)</f>
        <v>L</v>
      </c>
      <c r="K216">
        <f>_xlfn.XLOOKUP(D216,products!$A$2:$A$49,products!$D$2:$D$49,,0)</f>
        <v>1</v>
      </c>
      <c r="L216">
        <f>_xlfn.XLOOKUP(D216,products!$A$2:$A$49,products!$E$2:$E$49,,0)</f>
        <v>15.85</v>
      </c>
      <c r="M216">
        <f t="shared" si="6"/>
        <v>31.7</v>
      </c>
      <c r="N216" t="str">
        <f t="shared" si="7"/>
        <v>Liberica</v>
      </c>
    </row>
    <row r="217" spans="1:14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_xlfn.XLOOKUP(C217,customers!$A$2:$A$1001,customers!$B$2:$B$1001,,0)</f>
        <v>Ilka Gurnee</v>
      </c>
      <c r="G217" s="2" t="str">
        <f>IF(_xlfn.XLOOKUP(C217,customers!$A$2:$A$1001,customers!$C$2:$C$1001,,0) = 0," ", _xlfn.XLOOKUP(C217,customers!$A$2:$A$1001,customers!$C$2:$C$1001,,0))</f>
        <v>igurnee5z@usnews.com</v>
      </c>
      <c r="H217" s="2" t="str">
        <f>_xlfn.XLOOKUP(C217,customers!$A$2:$A$1001,customers!$G$2:$G$1001,,0)</f>
        <v>United States</v>
      </c>
      <c r="I217" t="str">
        <f>_xlfn.XLOOKUP(D217,products!$A$2:$A$49,products!$B$2:$B$49,,0)</f>
        <v>Lib</v>
      </c>
      <c r="J217" t="str">
        <f>_xlfn.XLOOKUP(D217,products!$A$2:$A$49,products!$C$2:$C$49,,0)</f>
        <v>D</v>
      </c>
      <c r="K217">
        <f>_xlfn.XLOOKUP(D217,products!$A$2:$A$49,products!$D$2:$D$49,,0)</f>
        <v>0.2</v>
      </c>
      <c r="L217">
        <f>_xlfn.XLOOKUP(D217,products!$A$2:$A$49,products!$E$2:$E$49,,0)</f>
        <v>3.8849999999999998</v>
      </c>
      <c r="M217">
        <f t="shared" si="6"/>
        <v>23.31</v>
      </c>
      <c r="N217" t="str">
        <f t="shared" si="7"/>
        <v>Liberica</v>
      </c>
    </row>
    <row r="218" spans="1:14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_xlfn.XLOOKUP(C218,customers!$A$2:$A$1001,customers!$B$2:$B$1001,,0)</f>
        <v>Alfy Snowding</v>
      </c>
      <c r="G218" s="2" t="str">
        <f>IF(_xlfn.XLOOKUP(C218,customers!$A$2:$A$1001,customers!$C$2:$C$1001,,0) = 0," ", _xlfn.XLOOKUP(C218,customers!$A$2:$A$1001,customers!$C$2:$C$1001,,0))</f>
        <v>asnowding60@comsenz.com</v>
      </c>
      <c r="H218" s="2" t="str">
        <f>_xlfn.XLOOKUP(C218,customers!$A$2:$A$1001,customers!$G$2:$G$1001,,0)</f>
        <v>United States</v>
      </c>
      <c r="I218" t="str">
        <f>_xlfn.XLOOKUP(D218,products!$A$2:$A$49,products!$B$2:$B$49,,0)</f>
        <v>Lib</v>
      </c>
      <c r="J218" t="str">
        <f>_xlfn.XLOOKUP(D218,products!$A$2:$A$49,products!$C$2:$C$49,,0)</f>
        <v>M</v>
      </c>
      <c r="K218">
        <f>_xlfn.XLOOKUP(D218,products!$A$2:$A$49,products!$D$2:$D$49,,0)</f>
        <v>1</v>
      </c>
      <c r="L218">
        <f>_xlfn.XLOOKUP(D218,products!$A$2:$A$49,products!$E$2:$E$49,,0)</f>
        <v>14.55</v>
      </c>
      <c r="M218">
        <f t="shared" si="6"/>
        <v>58.2</v>
      </c>
      <c r="N218" t="str">
        <f t="shared" si="7"/>
        <v>Liberica</v>
      </c>
    </row>
    <row r="219" spans="1:14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_xlfn.XLOOKUP(C219,customers!$A$2:$A$1001,customers!$B$2:$B$1001,,0)</f>
        <v>Godfry Poinsett</v>
      </c>
      <c r="G219" s="2" t="str">
        <f>IF(_xlfn.XLOOKUP(C219,customers!$A$2:$A$1001,customers!$C$2:$C$1001,,0) = 0," ", _xlfn.XLOOKUP(C219,customers!$A$2:$A$1001,customers!$C$2:$C$1001,,0))</f>
        <v>gpoinsett61@berkeley.edu</v>
      </c>
      <c r="H219" s="2" t="str">
        <f>_xlfn.XLOOKUP(C219,customers!$A$2:$A$1001,customers!$G$2:$G$1001,,0)</f>
        <v>United States</v>
      </c>
      <c r="I219" t="str">
        <f>_xlfn.XLOOKUP(D219,products!$A$2:$A$49,products!$B$2:$B$49,,0)</f>
        <v>Exc</v>
      </c>
      <c r="J219" t="str">
        <f>_xlfn.XLOOKUP(D219,products!$A$2:$A$49,products!$C$2:$C$49,,0)</f>
        <v>L</v>
      </c>
      <c r="K219">
        <f>_xlfn.XLOOKUP(D219,products!$A$2:$A$49,products!$D$2:$D$49,,0)</f>
        <v>0.5</v>
      </c>
      <c r="L219">
        <f>_xlfn.XLOOKUP(D219,products!$A$2:$A$49,products!$E$2:$E$49,,0)</f>
        <v>8.91</v>
      </c>
      <c r="M219">
        <f t="shared" si="6"/>
        <v>35.64</v>
      </c>
      <c r="N219" t="str">
        <f t="shared" si="7"/>
        <v>Excelsa</v>
      </c>
    </row>
    <row r="220" spans="1:14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_xlfn.XLOOKUP(C220,customers!$A$2:$A$1001,customers!$B$2:$B$1001,,0)</f>
        <v>Rem Furman</v>
      </c>
      <c r="G220" s="2" t="str">
        <f>IF(_xlfn.XLOOKUP(C220,customers!$A$2:$A$1001,customers!$C$2:$C$1001,,0) = 0," ", _xlfn.XLOOKUP(C220,customers!$A$2:$A$1001,customers!$C$2:$C$1001,,0))</f>
        <v>rfurman62@t.co</v>
      </c>
      <c r="H220" s="2" t="str">
        <f>_xlfn.XLOOKUP(C220,customers!$A$2:$A$1001,customers!$G$2:$G$1001,,0)</f>
        <v>Ireland</v>
      </c>
      <c r="I220" t="str">
        <f>_xlfn.XLOOKUP(D220,products!$A$2:$A$49,products!$B$2:$B$49,,0)</f>
        <v>Ara</v>
      </c>
      <c r="J220" t="str">
        <f>_xlfn.XLOOKUP(D220,products!$A$2:$A$49,products!$C$2:$C$49,,0)</f>
        <v>M</v>
      </c>
      <c r="K220">
        <f>_xlfn.XLOOKUP(D220,products!$A$2:$A$49,products!$D$2:$D$49,,0)</f>
        <v>1</v>
      </c>
      <c r="L220">
        <f>_xlfn.XLOOKUP(D220,products!$A$2:$A$49,products!$E$2:$E$49,,0)</f>
        <v>11.25</v>
      </c>
      <c r="M220">
        <f t="shared" si="6"/>
        <v>56.25</v>
      </c>
      <c r="N220" t="str">
        <f t="shared" si="7"/>
        <v>Arabica</v>
      </c>
    </row>
    <row r="221" spans="1:14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_xlfn.XLOOKUP(C221,customers!$A$2:$A$1001,customers!$B$2:$B$1001,,0)</f>
        <v>Charis Crosier</v>
      </c>
      <c r="G221" s="2" t="str">
        <f>IF(_xlfn.XLOOKUP(C221,customers!$A$2:$A$1001,customers!$C$2:$C$1001,,0) = 0," ", _xlfn.XLOOKUP(C221,customers!$A$2:$A$1001,customers!$C$2:$C$1001,,0))</f>
        <v>ccrosier63@xrea.com</v>
      </c>
      <c r="H221" s="2" t="str">
        <f>_xlfn.XLOOKUP(C221,customers!$A$2:$A$1001,customers!$G$2:$G$1001,,0)</f>
        <v>United States</v>
      </c>
      <c r="I221" t="str">
        <f>_xlfn.XLOOKUP(D221,products!$A$2:$A$49,products!$B$2:$B$49,,0)</f>
        <v>Rob</v>
      </c>
      <c r="J221" t="str">
        <f>_xlfn.XLOOKUP(D221,products!$A$2:$A$49,products!$C$2:$C$49,,0)</f>
        <v>L</v>
      </c>
      <c r="K221">
        <f>_xlfn.XLOOKUP(D221,products!$A$2:$A$49,products!$D$2:$D$49,,0)</f>
        <v>0.2</v>
      </c>
      <c r="L221">
        <f>_xlfn.XLOOKUP(D221,products!$A$2:$A$49,products!$E$2:$E$49,,0)</f>
        <v>3.5849999999999995</v>
      </c>
      <c r="M221">
        <f t="shared" si="6"/>
        <v>10.754999999999999</v>
      </c>
      <c r="N221" t="str">
        <f t="shared" si="7"/>
        <v>Robusta</v>
      </c>
    </row>
    <row r="222" spans="1:14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_xlfn.XLOOKUP(C222,customers!$A$2:$A$1001,customers!$B$2:$B$1001,,0)</f>
        <v>Charis Crosier</v>
      </c>
      <c r="G222" s="2" t="str">
        <f>IF(_xlfn.XLOOKUP(C222,customers!$A$2:$A$1001,customers!$C$2:$C$1001,,0) = 0," ", _xlfn.XLOOKUP(C222,customers!$A$2:$A$1001,customers!$C$2:$C$1001,,0))</f>
        <v>ccrosier63@xrea.com</v>
      </c>
      <c r="H222" s="2" t="str">
        <f>_xlfn.XLOOKUP(C222,customers!$A$2:$A$1001,customers!$G$2:$G$1001,,0)</f>
        <v>United States</v>
      </c>
      <c r="I222" t="str">
        <f>_xlfn.XLOOKUP(D222,products!$A$2:$A$49,products!$B$2:$B$49,,0)</f>
        <v>Rob</v>
      </c>
      <c r="J222" t="str">
        <f>_xlfn.XLOOKUP(D222,products!$A$2:$A$49,products!$C$2:$C$49,,0)</f>
        <v>M</v>
      </c>
      <c r="K222">
        <f>_xlfn.XLOOKUP(D222,products!$A$2:$A$49,products!$D$2:$D$49,,0)</f>
        <v>0.2</v>
      </c>
      <c r="L222">
        <f>_xlfn.XLOOKUP(D222,products!$A$2:$A$49,products!$E$2:$E$49,,0)</f>
        <v>2.9849999999999999</v>
      </c>
      <c r="M222">
        <f t="shared" si="6"/>
        <v>14.924999999999999</v>
      </c>
      <c r="N222" t="str">
        <f t="shared" si="7"/>
        <v>Robusta</v>
      </c>
    </row>
    <row r="223" spans="1:14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_xlfn.XLOOKUP(C223,customers!$A$2:$A$1001,customers!$B$2:$B$1001,,0)</f>
        <v>Lenka Rushmer</v>
      </c>
      <c r="G223" s="2" t="str">
        <f>IF(_xlfn.XLOOKUP(C223,customers!$A$2:$A$1001,customers!$C$2:$C$1001,,0) = 0," ", _xlfn.XLOOKUP(C223,customers!$A$2:$A$1001,customers!$C$2:$C$1001,,0))</f>
        <v>lrushmer65@europa.eu</v>
      </c>
      <c r="H223" s="2" t="str">
        <f>_xlfn.XLOOKUP(C223,customers!$A$2:$A$1001,customers!$G$2:$G$1001,,0)</f>
        <v>United States</v>
      </c>
      <c r="I223" t="str">
        <f>_xlfn.XLOOKUP(D223,products!$A$2:$A$49,products!$B$2:$B$49,,0)</f>
        <v>Ara</v>
      </c>
      <c r="J223" t="str">
        <f>_xlfn.XLOOKUP(D223,products!$A$2:$A$49,products!$C$2:$C$49,,0)</f>
        <v>L</v>
      </c>
      <c r="K223">
        <f>_xlfn.XLOOKUP(D223,products!$A$2:$A$49,products!$D$2:$D$49,,0)</f>
        <v>1</v>
      </c>
      <c r="L223">
        <f>_xlfn.XLOOKUP(D223,products!$A$2:$A$49,products!$E$2:$E$49,,0)</f>
        <v>12.95</v>
      </c>
      <c r="M223">
        <f t="shared" si="6"/>
        <v>77.699999999999989</v>
      </c>
      <c r="N223" t="str">
        <f t="shared" si="7"/>
        <v>Arabica</v>
      </c>
    </row>
    <row r="224" spans="1:14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_xlfn.XLOOKUP(C224,customers!$A$2:$A$1001,customers!$B$2:$B$1001,,0)</f>
        <v>Waneta Edinborough</v>
      </c>
      <c r="G224" s="2" t="str">
        <f>IF(_xlfn.XLOOKUP(C224,customers!$A$2:$A$1001,customers!$C$2:$C$1001,,0) = 0," ", _xlfn.XLOOKUP(C224,customers!$A$2:$A$1001,customers!$C$2:$C$1001,,0))</f>
        <v>wedinborough66@github.io</v>
      </c>
      <c r="H224" s="2" t="str">
        <f>_xlfn.XLOOKUP(C224,customers!$A$2:$A$1001,customers!$G$2:$G$1001,,0)</f>
        <v>United States</v>
      </c>
      <c r="I224" t="str">
        <f>_xlfn.XLOOKUP(D224,products!$A$2:$A$49,products!$B$2:$B$49,,0)</f>
        <v>Lib</v>
      </c>
      <c r="J224" t="str">
        <f>_xlfn.XLOOKUP(D224,products!$A$2:$A$49,products!$C$2:$C$49,,0)</f>
        <v>D</v>
      </c>
      <c r="K224">
        <f>_xlfn.XLOOKUP(D224,products!$A$2:$A$49,products!$D$2:$D$49,,0)</f>
        <v>0.5</v>
      </c>
      <c r="L224">
        <f>_xlfn.XLOOKUP(D224,products!$A$2:$A$49,products!$E$2:$E$49,,0)</f>
        <v>7.77</v>
      </c>
      <c r="M224">
        <f t="shared" si="6"/>
        <v>23.31</v>
      </c>
      <c r="N224" t="str">
        <f t="shared" si="7"/>
        <v>Liberica</v>
      </c>
    </row>
    <row r="225" spans="1:14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_xlfn.XLOOKUP(C225,customers!$A$2:$A$1001,customers!$B$2:$B$1001,,0)</f>
        <v>Bobbe Piggott</v>
      </c>
      <c r="G225" s="2" t="str">
        <f>IF(_xlfn.XLOOKUP(C225,customers!$A$2:$A$1001,customers!$C$2:$C$1001,,0) = 0," ", _xlfn.XLOOKUP(C225,customers!$A$2:$A$1001,customers!$C$2:$C$1001,,0))</f>
        <v xml:space="preserve"> </v>
      </c>
      <c r="H225" s="2" t="str">
        <f>_xlfn.XLOOKUP(C225,customers!$A$2:$A$1001,customers!$G$2:$G$1001,,0)</f>
        <v>United States</v>
      </c>
      <c r="I225" t="str">
        <f>_xlfn.XLOOKUP(D225,products!$A$2:$A$49,products!$B$2:$B$49,,0)</f>
        <v>Exc</v>
      </c>
      <c r="J225" t="str">
        <f>_xlfn.XLOOKUP(D225,products!$A$2:$A$49,products!$C$2:$C$49,,0)</f>
        <v>L</v>
      </c>
      <c r="K225">
        <f>_xlfn.XLOOKUP(D225,products!$A$2:$A$49,products!$D$2:$D$49,,0)</f>
        <v>1</v>
      </c>
      <c r="L225">
        <f>_xlfn.XLOOKUP(D225,products!$A$2:$A$49,products!$E$2:$E$49,,0)</f>
        <v>14.85</v>
      </c>
      <c r="M225">
        <f t="shared" si="6"/>
        <v>59.4</v>
      </c>
      <c r="N225" t="str">
        <f t="shared" si="7"/>
        <v>Excelsa</v>
      </c>
    </row>
    <row r="226" spans="1:14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_xlfn.XLOOKUP(C226,customers!$A$2:$A$1001,customers!$B$2:$B$1001,,0)</f>
        <v>Ketty Bromehead</v>
      </c>
      <c r="G226" s="2" t="str">
        <f>IF(_xlfn.XLOOKUP(C226,customers!$A$2:$A$1001,customers!$C$2:$C$1001,,0) = 0," ", _xlfn.XLOOKUP(C226,customers!$A$2:$A$1001,customers!$C$2:$C$1001,,0))</f>
        <v>kbromehead68@un.org</v>
      </c>
      <c r="H226" s="2" t="str">
        <f>_xlfn.XLOOKUP(C226,customers!$A$2:$A$1001,customers!$G$2:$G$1001,,0)</f>
        <v>United States</v>
      </c>
      <c r="I226" t="str">
        <f>_xlfn.XLOOKUP(D226,products!$A$2:$A$49,products!$B$2:$B$49,,0)</f>
        <v>Lib</v>
      </c>
      <c r="J226" t="str">
        <f>_xlfn.XLOOKUP(D226,products!$A$2:$A$49,products!$C$2:$C$49,,0)</f>
        <v>D</v>
      </c>
      <c r="K226">
        <f>_xlfn.XLOOKUP(D226,products!$A$2:$A$49,products!$D$2:$D$49,,0)</f>
        <v>2.5</v>
      </c>
      <c r="L226">
        <f>_xlfn.XLOOKUP(D226,products!$A$2:$A$49,products!$E$2:$E$49,,0)</f>
        <v>29.784999999999997</v>
      </c>
      <c r="M226">
        <f t="shared" si="6"/>
        <v>119.13999999999999</v>
      </c>
      <c r="N226" t="str">
        <f t="shared" si="7"/>
        <v>Liberica</v>
      </c>
    </row>
    <row r="227" spans="1:14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_xlfn.XLOOKUP(C227,customers!$A$2:$A$1001,customers!$B$2:$B$1001,,0)</f>
        <v>Elsbeth Westerman</v>
      </c>
      <c r="G227" s="2" t="str">
        <f>IF(_xlfn.XLOOKUP(C227,customers!$A$2:$A$1001,customers!$C$2:$C$1001,,0) = 0," ", _xlfn.XLOOKUP(C227,customers!$A$2:$A$1001,customers!$C$2:$C$1001,,0))</f>
        <v>ewesterman69@si.edu</v>
      </c>
      <c r="H227" s="2" t="str">
        <f>_xlfn.XLOOKUP(C227,customers!$A$2:$A$1001,customers!$G$2:$G$1001,,0)</f>
        <v>Ireland</v>
      </c>
      <c r="I227" t="str">
        <f>_xlfn.XLOOKUP(D227,products!$A$2:$A$49,products!$B$2:$B$49,,0)</f>
        <v>Rob</v>
      </c>
      <c r="J227" t="str">
        <f>_xlfn.XLOOKUP(D227,products!$A$2:$A$49,products!$C$2:$C$49,,0)</f>
        <v>L</v>
      </c>
      <c r="K227">
        <f>_xlfn.XLOOKUP(D227,products!$A$2:$A$49,products!$D$2:$D$49,,0)</f>
        <v>0.2</v>
      </c>
      <c r="L227">
        <f>_xlfn.XLOOKUP(D227,products!$A$2:$A$49,products!$E$2:$E$49,,0)</f>
        <v>3.5849999999999995</v>
      </c>
      <c r="M227">
        <f t="shared" si="6"/>
        <v>14.339999999999998</v>
      </c>
      <c r="N227" t="str">
        <f t="shared" si="7"/>
        <v>Robusta</v>
      </c>
    </row>
    <row r="228" spans="1:14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_xlfn.XLOOKUP(C228,customers!$A$2:$A$1001,customers!$B$2:$B$1001,,0)</f>
        <v>Anabelle Hutchens</v>
      </c>
      <c r="G228" s="2" t="str">
        <f>IF(_xlfn.XLOOKUP(C228,customers!$A$2:$A$1001,customers!$C$2:$C$1001,,0) = 0," ", _xlfn.XLOOKUP(C228,customers!$A$2:$A$1001,customers!$C$2:$C$1001,,0))</f>
        <v>ahutchens6a@amazonaws.com</v>
      </c>
      <c r="H228" s="2" t="str">
        <f>_xlfn.XLOOKUP(C228,customers!$A$2:$A$1001,customers!$G$2:$G$1001,,0)</f>
        <v>United States</v>
      </c>
      <c r="I228" t="str">
        <f>_xlfn.XLOOKUP(D228,products!$A$2:$A$49,products!$B$2:$B$49,,0)</f>
        <v>Ara</v>
      </c>
      <c r="J228" t="str">
        <f>_xlfn.XLOOKUP(D228,products!$A$2:$A$49,products!$C$2:$C$49,,0)</f>
        <v>M</v>
      </c>
      <c r="K228">
        <f>_xlfn.XLOOKUP(D228,products!$A$2:$A$49,products!$D$2:$D$49,,0)</f>
        <v>2.5</v>
      </c>
      <c r="L228">
        <f>_xlfn.XLOOKUP(D228,products!$A$2:$A$49,products!$E$2:$E$49,,0)</f>
        <v>25.874999999999996</v>
      </c>
      <c r="M228">
        <f t="shared" si="6"/>
        <v>129.37499999999997</v>
      </c>
      <c r="N228" t="str">
        <f t="shared" si="7"/>
        <v>Arabica</v>
      </c>
    </row>
    <row r="229" spans="1:14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_xlfn.XLOOKUP(C229,customers!$A$2:$A$1001,customers!$B$2:$B$1001,,0)</f>
        <v>Noak Wyvill</v>
      </c>
      <c r="G229" s="2" t="str">
        <f>IF(_xlfn.XLOOKUP(C229,customers!$A$2:$A$1001,customers!$C$2:$C$1001,,0) = 0," ", _xlfn.XLOOKUP(C229,customers!$A$2:$A$1001,customers!$C$2:$C$1001,,0))</f>
        <v>nwyvill6b@naver.com</v>
      </c>
      <c r="H229" s="2" t="str">
        <f>_xlfn.XLOOKUP(C229,customers!$A$2:$A$1001,customers!$G$2:$G$1001,,0)</f>
        <v>United Kingdom</v>
      </c>
      <c r="I229" t="str">
        <f>_xlfn.XLOOKUP(D229,products!$A$2:$A$49,products!$B$2:$B$49,,0)</f>
        <v>Rob</v>
      </c>
      <c r="J229" t="str">
        <f>_xlfn.XLOOKUP(D229,products!$A$2:$A$49,products!$C$2:$C$49,,0)</f>
        <v>D</v>
      </c>
      <c r="K229">
        <f>_xlfn.XLOOKUP(D229,products!$A$2:$A$49,products!$D$2:$D$49,,0)</f>
        <v>0.2</v>
      </c>
      <c r="L229">
        <f>_xlfn.XLOOKUP(D229,products!$A$2:$A$49,products!$E$2:$E$49,,0)</f>
        <v>2.6849999999999996</v>
      </c>
      <c r="M229">
        <f t="shared" si="6"/>
        <v>16.11</v>
      </c>
      <c r="N229" t="str">
        <f t="shared" si="7"/>
        <v>Robusta</v>
      </c>
    </row>
    <row r="230" spans="1:14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_xlfn.XLOOKUP(C230,customers!$A$2:$A$1001,customers!$B$2:$B$1001,,0)</f>
        <v>Beltran Mathon</v>
      </c>
      <c r="G230" s="2" t="str">
        <f>IF(_xlfn.XLOOKUP(C230,customers!$A$2:$A$1001,customers!$C$2:$C$1001,,0) = 0," ", _xlfn.XLOOKUP(C230,customers!$A$2:$A$1001,customers!$C$2:$C$1001,,0))</f>
        <v>bmathon6c@barnesandnoble.com</v>
      </c>
      <c r="H230" s="2" t="str">
        <f>_xlfn.XLOOKUP(C230,customers!$A$2:$A$1001,customers!$G$2:$G$1001,,0)</f>
        <v>United States</v>
      </c>
      <c r="I230" t="str">
        <f>_xlfn.XLOOKUP(D230,products!$A$2:$A$49,products!$B$2:$B$49,,0)</f>
        <v>Rob</v>
      </c>
      <c r="J230" t="str">
        <f>_xlfn.XLOOKUP(D230,products!$A$2:$A$49,products!$C$2:$C$49,,0)</f>
        <v>L</v>
      </c>
      <c r="K230">
        <f>_xlfn.XLOOKUP(D230,products!$A$2:$A$49,products!$D$2:$D$49,,0)</f>
        <v>0.2</v>
      </c>
      <c r="L230">
        <f>_xlfn.XLOOKUP(D230,products!$A$2:$A$49,products!$E$2:$E$49,,0)</f>
        <v>3.5849999999999995</v>
      </c>
      <c r="M230">
        <f t="shared" si="6"/>
        <v>17.924999999999997</v>
      </c>
      <c r="N230" t="str">
        <f t="shared" si="7"/>
        <v>Robusta</v>
      </c>
    </row>
    <row r="231" spans="1:14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_xlfn.XLOOKUP(C231,customers!$A$2:$A$1001,customers!$B$2:$B$1001,,0)</f>
        <v>Kristos Streight</v>
      </c>
      <c r="G231" s="2" t="str">
        <f>IF(_xlfn.XLOOKUP(C231,customers!$A$2:$A$1001,customers!$C$2:$C$1001,,0) = 0," ", _xlfn.XLOOKUP(C231,customers!$A$2:$A$1001,customers!$C$2:$C$1001,,0))</f>
        <v>kstreight6d@about.com</v>
      </c>
      <c r="H231" s="2" t="str">
        <f>_xlfn.XLOOKUP(C231,customers!$A$2:$A$1001,customers!$G$2:$G$1001,,0)</f>
        <v>United States</v>
      </c>
      <c r="I231" t="str">
        <f>_xlfn.XLOOKUP(D231,products!$A$2:$A$49,products!$B$2:$B$49,,0)</f>
        <v>Lib</v>
      </c>
      <c r="J231" t="str">
        <f>_xlfn.XLOOKUP(D231,products!$A$2:$A$49,products!$C$2:$C$49,,0)</f>
        <v>M</v>
      </c>
      <c r="K231">
        <f>_xlfn.XLOOKUP(D231,products!$A$2:$A$49,products!$D$2:$D$49,,0)</f>
        <v>0.2</v>
      </c>
      <c r="L231">
        <f>_xlfn.XLOOKUP(D231,products!$A$2:$A$49,products!$E$2:$E$49,,0)</f>
        <v>4.3650000000000002</v>
      </c>
      <c r="M231">
        <f t="shared" si="6"/>
        <v>8.73</v>
      </c>
      <c r="N231" t="str">
        <f t="shared" si="7"/>
        <v>Liberica</v>
      </c>
    </row>
    <row r="232" spans="1:14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_xlfn.XLOOKUP(C232,customers!$A$2:$A$1001,customers!$B$2:$B$1001,,0)</f>
        <v>Portie Cutchie</v>
      </c>
      <c r="G232" s="2" t="str">
        <f>IF(_xlfn.XLOOKUP(C232,customers!$A$2:$A$1001,customers!$C$2:$C$1001,,0) = 0," ", _xlfn.XLOOKUP(C232,customers!$A$2:$A$1001,customers!$C$2:$C$1001,,0))</f>
        <v>pcutchie6e@globo.com</v>
      </c>
      <c r="H232" s="2" t="str">
        <f>_xlfn.XLOOKUP(C232,customers!$A$2:$A$1001,customers!$G$2:$G$1001,,0)</f>
        <v>United States</v>
      </c>
      <c r="I232" t="str">
        <f>_xlfn.XLOOKUP(D232,products!$A$2:$A$49,products!$B$2:$B$49,,0)</f>
        <v>Ara</v>
      </c>
      <c r="J232" t="str">
        <f>_xlfn.XLOOKUP(D232,products!$A$2:$A$49,products!$C$2:$C$49,,0)</f>
        <v>M</v>
      </c>
      <c r="K232">
        <f>_xlfn.XLOOKUP(D232,products!$A$2:$A$49,products!$D$2:$D$49,,0)</f>
        <v>2.5</v>
      </c>
      <c r="L232">
        <f>_xlfn.XLOOKUP(D232,products!$A$2:$A$49,products!$E$2:$E$49,,0)</f>
        <v>25.874999999999996</v>
      </c>
      <c r="M232">
        <f t="shared" si="6"/>
        <v>51.749999999999993</v>
      </c>
      <c r="N232" t="str">
        <f t="shared" si="7"/>
        <v>Arabica</v>
      </c>
    </row>
    <row r="233" spans="1:14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_xlfn.XLOOKUP(C233,customers!$A$2:$A$1001,customers!$B$2:$B$1001,,0)</f>
        <v>Sinclare Edsell</v>
      </c>
      <c r="G233" s="2" t="str">
        <f>IF(_xlfn.XLOOKUP(C233,customers!$A$2:$A$1001,customers!$C$2:$C$1001,,0) = 0," ", _xlfn.XLOOKUP(C233,customers!$A$2:$A$1001,customers!$C$2:$C$1001,,0))</f>
        <v xml:space="preserve"> </v>
      </c>
      <c r="H233" s="2" t="str">
        <f>_xlfn.XLOOKUP(C233,customers!$A$2:$A$1001,customers!$G$2:$G$1001,,0)</f>
        <v>United States</v>
      </c>
      <c r="I233" t="str">
        <f>_xlfn.XLOOKUP(D233,products!$A$2:$A$49,products!$B$2:$B$49,,0)</f>
        <v>Lib</v>
      </c>
      <c r="J233" t="str">
        <f>_xlfn.XLOOKUP(D233,products!$A$2:$A$49,products!$C$2:$C$49,,0)</f>
        <v>M</v>
      </c>
      <c r="K233">
        <f>_xlfn.XLOOKUP(D233,products!$A$2:$A$49,products!$D$2:$D$49,,0)</f>
        <v>0.2</v>
      </c>
      <c r="L233">
        <f>_xlfn.XLOOKUP(D233,products!$A$2:$A$49,products!$E$2:$E$49,,0)</f>
        <v>4.3650000000000002</v>
      </c>
      <c r="M233">
        <f t="shared" si="6"/>
        <v>8.73</v>
      </c>
      <c r="N233" t="str">
        <f t="shared" si="7"/>
        <v>Liberica</v>
      </c>
    </row>
    <row r="234" spans="1:14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_xlfn.XLOOKUP(C234,customers!$A$2:$A$1001,customers!$B$2:$B$1001,,0)</f>
        <v>Conny Gheraldi</v>
      </c>
      <c r="G234" s="2" t="str">
        <f>IF(_xlfn.XLOOKUP(C234,customers!$A$2:$A$1001,customers!$C$2:$C$1001,,0) = 0," ", _xlfn.XLOOKUP(C234,customers!$A$2:$A$1001,customers!$C$2:$C$1001,,0))</f>
        <v>cgheraldi6g@opera.com</v>
      </c>
      <c r="H234" s="2" t="str">
        <f>_xlfn.XLOOKUP(C234,customers!$A$2:$A$1001,customers!$G$2:$G$1001,,0)</f>
        <v>United Kingdom</v>
      </c>
      <c r="I234" t="str">
        <f>_xlfn.XLOOKUP(D234,products!$A$2:$A$49,products!$B$2:$B$49,,0)</f>
        <v>Lib</v>
      </c>
      <c r="J234" t="str">
        <f>_xlfn.XLOOKUP(D234,products!$A$2:$A$49,products!$C$2:$C$49,,0)</f>
        <v>L</v>
      </c>
      <c r="K234">
        <f>_xlfn.XLOOKUP(D234,products!$A$2:$A$49,products!$D$2:$D$49,,0)</f>
        <v>0.2</v>
      </c>
      <c r="L234">
        <f>_xlfn.XLOOKUP(D234,products!$A$2:$A$49,products!$E$2:$E$49,,0)</f>
        <v>4.7549999999999999</v>
      </c>
      <c r="M234">
        <f t="shared" si="6"/>
        <v>23.774999999999999</v>
      </c>
      <c r="N234" t="str">
        <f t="shared" si="7"/>
        <v>Liberica</v>
      </c>
    </row>
    <row r="235" spans="1:14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_xlfn.XLOOKUP(C235,customers!$A$2:$A$1001,customers!$B$2:$B$1001,,0)</f>
        <v>Beryle Kenwell</v>
      </c>
      <c r="G235" s="2" t="str">
        <f>IF(_xlfn.XLOOKUP(C235,customers!$A$2:$A$1001,customers!$C$2:$C$1001,,0) = 0," ", _xlfn.XLOOKUP(C235,customers!$A$2:$A$1001,customers!$C$2:$C$1001,,0))</f>
        <v>bkenwell6h@over-blog.com</v>
      </c>
      <c r="H235" s="2" t="str">
        <f>_xlfn.XLOOKUP(C235,customers!$A$2:$A$1001,customers!$G$2:$G$1001,,0)</f>
        <v>United States</v>
      </c>
      <c r="I235" t="str">
        <f>_xlfn.XLOOKUP(D235,products!$A$2:$A$49,products!$B$2:$B$49,,0)</f>
        <v>Exc</v>
      </c>
      <c r="J235" t="str">
        <f>_xlfn.XLOOKUP(D235,products!$A$2:$A$49,products!$C$2:$C$49,,0)</f>
        <v>M</v>
      </c>
      <c r="K235">
        <f>_xlfn.XLOOKUP(D235,products!$A$2:$A$49,products!$D$2:$D$49,,0)</f>
        <v>0.2</v>
      </c>
      <c r="L235">
        <f>_xlfn.XLOOKUP(D235,products!$A$2:$A$49,products!$E$2:$E$49,,0)</f>
        <v>4.125</v>
      </c>
      <c r="M235">
        <f t="shared" si="6"/>
        <v>20.625</v>
      </c>
      <c r="N235" t="str">
        <f t="shared" si="7"/>
        <v>Excelsa</v>
      </c>
    </row>
    <row r="236" spans="1:14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_xlfn.XLOOKUP(C236,customers!$A$2:$A$1001,customers!$B$2:$B$1001,,0)</f>
        <v>Tomas Sutty</v>
      </c>
      <c r="G236" s="2" t="str">
        <f>IF(_xlfn.XLOOKUP(C236,customers!$A$2:$A$1001,customers!$C$2:$C$1001,,0) = 0," ", _xlfn.XLOOKUP(C236,customers!$A$2:$A$1001,customers!$C$2:$C$1001,,0))</f>
        <v>tsutty6i@google.es</v>
      </c>
      <c r="H236" s="2" t="str">
        <f>_xlfn.XLOOKUP(C236,customers!$A$2:$A$1001,customers!$G$2:$G$1001,,0)</f>
        <v>United States</v>
      </c>
      <c r="I236" t="str">
        <f>_xlfn.XLOOKUP(D236,products!$A$2:$A$49,products!$B$2:$B$49,,0)</f>
        <v>Lib</v>
      </c>
      <c r="J236" t="str">
        <f>_xlfn.XLOOKUP(D236,products!$A$2:$A$49,products!$C$2:$C$49,,0)</f>
        <v>L</v>
      </c>
      <c r="K236">
        <f>_xlfn.XLOOKUP(D236,products!$A$2:$A$49,products!$D$2:$D$49,,0)</f>
        <v>2.5</v>
      </c>
      <c r="L236">
        <f>_xlfn.XLOOKUP(D236,products!$A$2:$A$49,products!$E$2:$E$49,,0)</f>
        <v>36.454999999999998</v>
      </c>
      <c r="M236">
        <f t="shared" si="6"/>
        <v>36.454999999999998</v>
      </c>
      <c r="N236" t="str">
        <f t="shared" si="7"/>
        <v>Liberica</v>
      </c>
    </row>
    <row r="237" spans="1:14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_xlfn.XLOOKUP(C237,customers!$A$2:$A$1001,customers!$B$2:$B$1001,,0)</f>
        <v>Samuele Ales0</v>
      </c>
      <c r="G237" s="2" t="str">
        <f>IF(_xlfn.XLOOKUP(C237,customers!$A$2:$A$1001,customers!$C$2:$C$1001,,0) = 0," ", _xlfn.XLOOKUP(C237,customers!$A$2:$A$1001,customers!$C$2:$C$1001,,0))</f>
        <v xml:space="preserve"> </v>
      </c>
      <c r="H237" s="2" t="str">
        <f>_xlfn.XLOOKUP(C237,customers!$A$2:$A$1001,customers!$G$2:$G$1001,,0)</f>
        <v>Ireland</v>
      </c>
      <c r="I237" t="str">
        <f>_xlfn.XLOOKUP(D237,products!$A$2:$A$49,products!$B$2:$B$49,,0)</f>
        <v>Lib</v>
      </c>
      <c r="J237" t="str">
        <f>_xlfn.XLOOKUP(D237,products!$A$2:$A$49,products!$C$2:$C$49,,0)</f>
        <v>L</v>
      </c>
      <c r="K237">
        <f>_xlfn.XLOOKUP(D237,products!$A$2:$A$49,products!$D$2:$D$49,,0)</f>
        <v>2.5</v>
      </c>
      <c r="L237">
        <f>_xlfn.XLOOKUP(D237,products!$A$2:$A$49,products!$E$2:$E$49,,0)</f>
        <v>36.454999999999998</v>
      </c>
      <c r="M237">
        <f t="shared" si="6"/>
        <v>182.27499999999998</v>
      </c>
      <c r="N237" t="str">
        <f t="shared" si="7"/>
        <v>Liberica</v>
      </c>
    </row>
    <row r="238" spans="1:14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_xlfn.XLOOKUP(C238,customers!$A$2:$A$1001,customers!$B$2:$B$1001,,0)</f>
        <v>Carlie Harce</v>
      </c>
      <c r="G238" s="2" t="str">
        <f>IF(_xlfn.XLOOKUP(C238,customers!$A$2:$A$1001,customers!$C$2:$C$1001,,0) = 0," ", _xlfn.XLOOKUP(C238,customers!$A$2:$A$1001,customers!$C$2:$C$1001,,0))</f>
        <v>charce6k@cafepress.com</v>
      </c>
      <c r="H238" s="2" t="str">
        <f>_xlfn.XLOOKUP(C238,customers!$A$2:$A$1001,customers!$G$2:$G$1001,,0)</f>
        <v>Ireland</v>
      </c>
      <c r="I238" t="str">
        <f>_xlfn.XLOOKUP(D238,products!$A$2:$A$49,products!$B$2:$B$49,,0)</f>
        <v>Lib</v>
      </c>
      <c r="J238" t="str">
        <f>_xlfn.XLOOKUP(D238,products!$A$2:$A$49,products!$C$2:$C$49,,0)</f>
        <v>D</v>
      </c>
      <c r="K238">
        <f>_xlfn.XLOOKUP(D238,products!$A$2:$A$49,products!$D$2:$D$49,,0)</f>
        <v>2.5</v>
      </c>
      <c r="L238">
        <f>_xlfn.XLOOKUP(D238,products!$A$2:$A$49,products!$E$2:$E$49,,0)</f>
        <v>29.784999999999997</v>
      </c>
      <c r="M238">
        <f t="shared" si="6"/>
        <v>89.35499999999999</v>
      </c>
      <c r="N238" t="str">
        <f t="shared" si="7"/>
        <v>Liberica</v>
      </c>
    </row>
    <row r="239" spans="1:14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_xlfn.XLOOKUP(C239,customers!$A$2:$A$1001,customers!$B$2:$B$1001,,0)</f>
        <v>Craggy Bril</v>
      </c>
      <c r="G239" s="2" t="str">
        <f>IF(_xlfn.XLOOKUP(C239,customers!$A$2:$A$1001,customers!$C$2:$C$1001,,0) = 0," ", _xlfn.XLOOKUP(C239,customers!$A$2:$A$1001,customers!$C$2:$C$1001,,0))</f>
        <v xml:space="preserve"> </v>
      </c>
      <c r="H239" s="2" t="str">
        <f>_xlfn.XLOOKUP(C239,customers!$A$2:$A$1001,customers!$G$2:$G$1001,,0)</f>
        <v>United States</v>
      </c>
      <c r="I239" t="str">
        <f>_xlfn.XLOOKUP(D239,products!$A$2:$A$49,products!$B$2:$B$49,,0)</f>
        <v>Rob</v>
      </c>
      <c r="J239" t="str">
        <f>_xlfn.XLOOKUP(D239,products!$A$2:$A$49,products!$C$2:$C$49,,0)</f>
        <v>L</v>
      </c>
      <c r="K239">
        <f>_xlfn.XLOOKUP(D239,products!$A$2:$A$49,products!$D$2:$D$49,,0)</f>
        <v>0.2</v>
      </c>
      <c r="L239">
        <f>_xlfn.XLOOKUP(D239,products!$A$2:$A$49,products!$E$2:$E$49,,0)</f>
        <v>3.5849999999999995</v>
      </c>
      <c r="M239">
        <f t="shared" si="6"/>
        <v>3.5849999999999995</v>
      </c>
      <c r="N239" t="str">
        <f t="shared" si="7"/>
        <v>Robusta</v>
      </c>
    </row>
    <row r="240" spans="1:14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_xlfn.XLOOKUP(C240,customers!$A$2:$A$1001,customers!$B$2:$B$1001,,0)</f>
        <v>Friederike Drysdale</v>
      </c>
      <c r="G240" s="2" t="str">
        <f>IF(_xlfn.XLOOKUP(C240,customers!$A$2:$A$1001,customers!$C$2:$C$1001,,0) = 0," ", _xlfn.XLOOKUP(C240,customers!$A$2:$A$1001,customers!$C$2:$C$1001,,0))</f>
        <v>fdrysdale6m@symantec.com</v>
      </c>
      <c r="H240" s="2" t="str">
        <f>_xlfn.XLOOKUP(C240,customers!$A$2:$A$1001,customers!$G$2:$G$1001,,0)</f>
        <v>United States</v>
      </c>
      <c r="I240" t="str">
        <f>_xlfn.XLOOKUP(D240,products!$A$2:$A$49,products!$B$2:$B$49,,0)</f>
        <v>Rob</v>
      </c>
      <c r="J240" t="str">
        <f>_xlfn.XLOOKUP(D240,products!$A$2:$A$49,products!$C$2:$C$49,,0)</f>
        <v>M</v>
      </c>
      <c r="K240">
        <f>_xlfn.XLOOKUP(D240,products!$A$2:$A$49,products!$D$2:$D$49,,0)</f>
        <v>2.5</v>
      </c>
      <c r="L240">
        <f>_xlfn.XLOOKUP(D240,products!$A$2:$A$49,products!$E$2:$E$49,,0)</f>
        <v>22.884999999999998</v>
      </c>
      <c r="M240">
        <f t="shared" si="6"/>
        <v>45.769999999999996</v>
      </c>
      <c r="N240" t="str">
        <f t="shared" si="7"/>
        <v>Robusta</v>
      </c>
    </row>
    <row r="241" spans="1:14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_xlfn.XLOOKUP(C241,customers!$A$2:$A$1001,customers!$B$2:$B$1001,,0)</f>
        <v>Devon Magowan</v>
      </c>
      <c r="G241" s="2" t="str">
        <f>IF(_xlfn.XLOOKUP(C241,customers!$A$2:$A$1001,customers!$C$2:$C$1001,,0) = 0," ", _xlfn.XLOOKUP(C241,customers!$A$2:$A$1001,customers!$C$2:$C$1001,,0))</f>
        <v>dmagowan6n@fc2.com</v>
      </c>
      <c r="H241" s="2" t="str">
        <f>_xlfn.XLOOKUP(C241,customers!$A$2:$A$1001,customers!$G$2:$G$1001,,0)</f>
        <v>United States</v>
      </c>
      <c r="I241" t="str">
        <f>_xlfn.XLOOKUP(D241,products!$A$2:$A$49,products!$B$2:$B$49,,0)</f>
        <v>Exc</v>
      </c>
      <c r="J241" t="str">
        <f>_xlfn.XLOOKUP(D241,products!$A$2:$A$49,products!$C$2:$C$49,,0)</f>
        <v>L</v>
      </c>
      <c r="K241">
        <f>_xlfn.XLOOKUP(D241,products!$A$2:$A$49,products!$D$2:$D$49,,0)</f>
        <v>1</v>
      </c>
      <c r="L241">
        <f>_xlfn.XLOOKUP(D241,products!$A$2:$A$49,products!$E$2:$E$49,,0)</f>
        <v>14.85</v>
      </c>
      <c r="M241">
        <f t="shared" si="6"/>
        <v>59.4</v>
      </c>
      <c r="N241" t="str">
        <f t="shared" si="7"/>
        <v>Excelsa</v>
      </c>
    </row>
    <row r="242" spans="1:14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_xlfn.XLOOKUP(C242,customers!$A$2:$A$1001,customers!$B$2:$B$1001,,0)</f>
        <v>Codi Littrell</v>
      </c>
      <c r="G242" s="2" t="str">
        <f>IF(_xlfn.XLOOKUP(C242,customers!$A$2:$A$1001,customers!$C$2:$C$1001,,0) = 0," ", _xlfn.XLOOKUP(C242,customers!$A$2:$A$1001,customers!$C$2:$C$1001,,0))</f>
        <v xml:space="preserve"> </v>
      </c>
      <c r="H242" s="2" t="str">
        <f>_xlfn.XLOOKUP(C242,customers!$A$2:$A$1001,customers!$G$2:$G$1001,,0)</f>
        <v>United States</v>
      </c>
      <c r="I242" t="str">
        <f>_xlfn.XLOOKUP(D242,products!$A$2:$A$49,products!$B$2:$B$49,,0)</f>
        <v>Ara</v>
      </c>
      <c r="J242" t="str">
        <f>_xlfn.XLOOKUP(D242,products!$A$2:$A$49,products!$C$2:$C$49,,0)</f>
        <v>M</v>
      </c>
      <c r="K242">
        <f>_xlfn.XLOOKUP(D242,products!$A$2:$A$49,products!$D$2:$D$49,,0)</f>
        <v>2.5</v>
      </c>
      <c r="L242">
        <f>_xlfn.XLOOKUP(D242,products!$A$2:$A$49,products!$E$2:$E$49,,0)</f>
        <v>25.874999999999996</v>
      </c>
      <c r="M242">
        <f t="shared" si="6"/>
        <v>155.24999999999997</v>
      </c>
      <c r="N242" t="str">
        <f t="shared" si="7"/>
        <v>Arabica</v>
      </c>
    </row>
    <row r="243" spans="1:14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_xlfn.XLOOKUP(C243,customers!$A$2:$A$1001,customers!$B$2:$B$1001,,0)</f>
        <v>Christel Speak</v>
      </c>
      <c r="G243" s="2" t="str">
        <f>IF(_xlfn.XLOOKUP(C243,customers!$A$2:$A$1001,customers!$C$2:$C$1001,,0) = 0," ", _xlfn.XLOOKUP(C243,customers!$A$2:$A$1001,customers!$C$2:$C$1001,,0))</f>
        <v xml:space="preserve"> </v>
      </c>
      <c r="H243" s="2" t="str">
        <f>_xlfn.XLOOKUP(C243,customers!$A$2:$A$1001,customers!$G$2:$G$1001,,0)</f>
        <v>United States</v>
      </c>
      <c r="I243" t="str">
        <f>_xlfn.XLOOKUP(D243,products!$A$2:$A$49,products!$B$2:$B$49,,0)</f>
        <v>Rob</v>
      </c>
      <c r="J243" t="str">
        <f>_xlfn.XLOOKUP(D243,products!$A$2:$A$49,products!$C$2:$C$49,,0)</f>
        <v>M</v>
      </c>
      <c r="K243">
        <f>_xlfn.XLOOKUP(D243,products!$A$2:$A$49,products!$D$2:$D$49,,0)</f>
        <v>2.5</v>
      </c>
      <c r="L243">
        <f>_xlfn.XLOOKUP(D243,products!$A$2:$A$49,products!$E$2:$E$49,,0)</f>
        <v>22.884999999999998</v>
      </c>
      <c r="M243">
        <f t="shared" si="6"/>
        <v>45.769999999999996</v>
      </c>
      <c r="N243" t="str">
        <f t="shared" si="7"/>
        <v>Robusta</v>
      </c>
    </row>
    <row r="244" spans="1:14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_xlfn.XLOOKUP(C244,customers!$A$2:$A$1001,customers!$B$2:$B$1001,,0)</f>
        <v>Sibella Rushbrooke</v>
      </c>
      <c r="G244" s="2" t="str">
        <f>IF(_xlfn.XLOOKUP(C244,customers!$A$2:$A$1001,customers!$C$2:$C$1001,,0) = 0," ", _xlfn.XLOOKUP(C244,customers!$A$2:$A$1001,customers!$C$2:$C$1001,,0))</f>
        <v>srushbrooke6q@youku.com</v>
      </c>
      <c r="H244" s="2" t="str">
        <f>_xlfn.XLOOKUP(C244,customers!$A$2:$A$1001,customers!$G$2:$G$1001,,0)</f>
        <v>United States</v>
      </c>
      <c r="I244" t="str">
        <f>_xlfn.XLOOKUP(D244,products!$A$2:$A$49,products!$B$2:$B$49,,0)</f>
        <v>Exc</v>
      </c>
      <c r="J244" t="str">
        <f>_xlfn.XLOOKUP(D244,products!$A$2:$A$49,products!$C$2:$C$49,,0)</f>
        <v>D</v>
      </c>
      <c r="K244">
        <f>_xlfn.XLOOKUP(D244,products!$A$2:$A$49,products!$D$2:$D$49,,0)</f>
        <v>1</v>
      </c>
      <c r="L244">
        <f>_xlfn.XLOOKUP(D244,products!$A$2:$A$49,products!$E$2:$E$49,,0)</f>
        <v>12.15</v>
      </c>
      <c r="M244">
        <f t="shared" si="6"/>
        <v>36.450000000000003</v>
      </c>
      <c r="N244" t="str">
        <f t="shared" si="7"/>
        <v>Excelsa</v>
      </c>
    </row>
    <row r="245" spans="1:14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_xlfn.XLOOKUP(C245,customers!$A$2:$A$1001,customers!$B$2:$B$1001,,0)</f>
        <v>Tammie Drynan</v>
      </c>
      <c r="G245" s="2" t="str">
        <f>IF(_xlfn.XLOOKUP(C245,customers!$A$2:$A$1001,customers!$C$2:$C$1001,,0) = 0," ", _xlfn.XLOOKUP(C245,customers!$A$2:$A$1001,customers!$C$2:$C$1001,,0))</f>
        <v>tdrynan6r@deviantart.com</v>
      </c>
      <c r="H245" s="2" t="str">
        <f>_xlfn.XLOOKUP(C245,customers!$A$2:$A$1001,customers!$G$2:$G$1001,,0)</f>
        <v>United States</v>
      </c>
      <c r="I245" t="str">
        <f>_xlfn.XLOOKUP(D245,products!$A$2:$A$49,products!$B$2:$B$49,,0)</f>
        <v>Exc</v>
      </c>
      <c r="J245" t="str">
        <f>_xlfn.XLOOKUP(D245,products!$A$2:$A$49,products!$C$2:$C$49,,0)</f>
        <v>D</v>
      </c>
      <c r="K245">
        <f>_xlfn.XLOOKUP(D245,products!$A$2:$A$49,products!$D$2:$D$49,,0)</f>
        <v>0.5</v>
      </c>
      <c r="L245">
        <f>_xlfn.XLOOKUP(D245,products!$A$2:$A$49,products!$E$2:$E$49,,0)</f>
        <v>7.29</v>
      </c>
      <c r="M245">
        <f t="shared" si="6"/>
        <v>29.16</v>
      </c>
      <c r="N245" t="str">
        <f t="shared" si="7"/>
        <v>Excelsa</v>
      </c>
    </row>
    <row r="246" spans="1:14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_xlfn.XLOOKUP(C246,customers!$A$2:$A$1001,customers!$B$2:$B$1001,,0)</f>
        <v>Effie Yurkov</v>
      </c>
      <c r="G246" s="2" t="str">
        <f>IF(_xlfn.XLOOKUP(C246,customers!$A$2:$A$1001,customers!$C$2:$C$1001,,0) = 0," ", _xlfn.XLOOKUP(C246,customers!$A$2:$A$1001,customers!$C$2:$C$1001,,0))</f>
        <v>eyurkov6s@hud.gov</v>
      </c>
      <c r="H246" s="2" t="str">
        <f>_xlfn.XLOOKUP(C246,customers!$A$2:$A$1001,customers!$G$2:$G$1001,,0)</f>
        <v>United States</v>
      </c>
      <c r="I246" t="str">
        <f>_xlfn.XLOOKUP(D246,products!$A$2:$A$49,products!$B$2:$B$49,,0)</f>
        <v>Lib</v>
      </c>
      <c r="J246" t="str">
        <f>_xlfn.XLOOKUP(D246,products!$A$2:$A$49,products!$C$2:$C$49,,0)</f>
        <v>M</v>
      </c>
      <c r="K246">
        <f>_xlfn.XLOOKUP(D246,products!$A$2:$A$49,products!$D$2:$D$49,,0)</f>
        <v>2.5</v>
      </c>
      <c r="L246">
        <f>_xlfn.XLOOKUP(D246,products!$A$2:$A$49,products!$E$2:$E$49,,0)</f>
        <v>33.464999999999996</v>
      </c>
      <c r="M246">
        <f t="shared" si="6"/>
        <v>133.85999999999999</v>
      </c>
      <c r="N246" t="str">
        <f t="shared" si="7"/>
        <v>Liberica</v>
      </c>
    </row>
    <row r="247" spans="1:14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_xlfn.XLOOKUP(C247,customers!$A$2:$A$1001,customers!$B$2:$B$1001,,0)</f>
        <v>Lexie Mallan</v>
      </c>
      <c r="G247" s="2" t="str">
        <f>IF(_xlfn.XLOOKUP(C247,customers!$A$2:$A$1001,customers!$C$2:$C$1001,,0) = 0," ", _xlfn.XLOOKUP(C247,customers!$A$2:$A$1001,customers!$C$2:$C$1001,,0))</f>
        <v>lmallan6t@state.gov</v>
      </c>
      <c r="H247" s="2" t="str">
        <f>_xlfn.XLOOKUP(C247,customers!$A$2:$A$1001,customers!$G$2:$G$1001,,0)</f>
        <v>United States</v>
      </c>
      <c r="I247" t="str">
        <f>_xlfn.XLOOKUP(D247,products!$A$2:$A$49,products!$B$2:$B$49,,0)</f>
        <v>Lib</v>
      </c>
      <c r="J247" t="str">
        <f>_xlfn.XLOOKUP(D247,products!$A$2:$A$49,products!$C$2:$C$49,,0)</f>
        <v>L</v>
      </c>
      <c r="K247">
        <f>_xlfn.XLOOKUP(D247,products!$A$2:$A$49,products!$D$2:$D$49,,0)</f>
        <v>0.2</v>
      </c>
      <c r="L247">
        <f>_xlfn.XLOOKUP(D247,products!$A$2:$A$49,products!$E$2:$E$49,,0)</f>
        <v>4.7549999999999999</v>
      </c>
      <c r="M247">
        <f t="shared" si="6"/>
        <v>23.774999999999999</v>
      </c>
      <c r="N247" t="str">
        <f t="shared" si="7"/>
        <v>Liberica</v>
      </c>
    </row>
    <row r="248" spans="1:14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_xlfn.XLOOKUP(C248,customers!$A$2:$A$1001,customers!$B$2:$B$1001,,0)</f>
        <v>Georgena Bentjens</v>
      </c>
      <c r="G248" s="2" t="str">
        <f>IF(_xlfn.XLOOKUP(C248,customers!$A$2:$A$1001,customers!$C$2:$C$1001,,0) = 0," ", _xlfn.XLOOKUP(C248,customers!$A$2:$A$1001,customers!$C$2:$C$1001,,0))</f>
        <v>gbentjens6u@netlog.com</v>
      </c>
      <c r="H248" s="2" t="str">
        <f>_xlfn.XLOOKUP(C248,customers!$A$2:$A$1001,customers!$G$2:$G$1001,,0)</f>
        <v>United Kingdom</v>
      </c>
      <c r="I248" t="str">
        <f>_xlfn.XLOOKUP(D248,products!$A$2:$A$49,products!$B$2:$B$49,,0)</f>
        <v>Lib</v>
      </c>
      <c r="J248" t="str">
        <f>_xlfn.XLOOKUP(D248,products!$A$2:$A$49,products!$C$2:$C$49,,0)</f>
        <v>D</v>
      </c>
      <c r="K248">
        <f>_xlfn.XLOOKUP(D248,products!$A$2:$A$49,products!$D$2:$D$49,,0)</f>
        <v>1</v>
      </c>
      <c r="L248">
        <f>_xlfn.XLOOKUP(D248,products!$A$2:$A$49,products!$E$2:$E$49,,0)</f>
        <v>12.95</v>
      </c>
      <c r="M248">
        <f t="shared" si="6"/>
        <v>38.849999999999994</v>
      </c>
      <c r="N248" t="str">
        <f t="shared" si="7"/>
        <v>Liberica</v>
      </c>
    </row>
    <row r="249" spans="1:14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_xlfn.XLOOKUP(C249,customers!$A$2:$A$1001,customers!$B$2:$B$1001,,0)</f>
        <v>Delmar Beasant</v>
      </c>
      <c r="G249" s="2" t="str">
        <f>IF(_xlfn.XLOOKUP(C249,customers!$A$2:$A$1001,customers!$C$2:$C$1001,,0) = 0," ", _xlfn.XLOOKUP(C249,customers!$A$2:$A$1001,customers!$C$2:$C$1001,,0))</f>
        <v xml:space="preserve"> </v>
      </c>
      <c r="H249" s="2" t="str">
        <f>_xlfn.XLOOKUP(C249,customers!$A$2:$A$1001,customers!$G$2:$G$1001,,0)</f>
        <v>Ireland</v>
      </c>
      <c r="I249" t="str">
        <f>_xlfn.XLOOKUP(D249,products!$A$2:$A$49,products!$B$2:$B$49,,0)</f>
        <v>Rob</v>
      </c>
      <c r="J249" t="str">
        <f>_xlfn.XLOOKUP(D249,products!$A$2:$A$49,products!$C$2:$C$49,,0)</f>
        <v>L</v>
      </c>
      <c r="K249">
        <f>_xlfn.XLOOKUP(D249,products!$A$2:$A$49,products!$D$2:$D$49,,0)</f>
        <v>0.2</v>
      </c>
      <c r="L249">
        <f>_xlfn.XLOOKUP(D249,products!$A$2:$A$49,products!$E$2:$E$49,,0)</f>
        <v>3.5849999999999995</v>
      </c>
      <c r="M249">
        <f t="shared" si="6"/>
        <v>21.509999999999998</v>
      </c>
      <c r="N249" t="str">
        <f t="shared" si="7"/>
        <v>Robusta</v>
      </c>
    </row>
    <row r="250" spans="1:14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_xlfn.XLOOKUP(C250,customers!$A$2:$A$1001,customers!$B$2:$B$1001,,0)</f>
        <v>Lyn Entwistle</v>
      </c>
      <c r="G250" s="2" t="str">
        <f>IF(_xlfn.XLOOKUP(C250,customers!$A$2:$A$1001,customers!$C$2:$C$1001,,0) = 0," ", _xlfn.XLOOKUP(C250,customers!$A$2:$A$1001,customers!$C$2:$C$1001,,0))</f>
        <v>lentwistle6w@omniture.com</v>
      </c>
      <c r="H250" s="2" t="str">
        <f>_xlfn.XLOOKUP(C250,customers!$A$2:$A$1001,customers!$G$2:$G$1001,,0)</f>
        <v>United States</v>
      </c>
      <c r="I250" t="str">
        <f>_xlfn.XLOOKUP(D250,products!$A$2:$A$49,products!$B$2:$B$49,,0)</f>
        <v>Ara</v>
      </c>
      <c r="J250" t="str">
        <f>_xlfn.XLOOKUP(D250,products!$A$2:$A$49,products!$C$2:$C$49,,0)</f>
        <v>D</v>
      </c>
      <c r="K250">
        <f>_xlfn.XLOOKUP(D250,products!$A$2:$A$49,products!$D$2:$D$49,,0)</f>
        <v>1</v>
      </c>
      <c r="L250">
        <f>_xlfn.XLOOKUP(D250,products!$A$2:$A$49,products!$E$2:$E$49,,0)</f>
        <v>9.9499999999999993</v>
      </c>
      <c r="M250">
        <f t="shared" si="6"/>
        <v>9.9499999999999993</v>
      </c>
      <c r="N250" t="str">
        <f t="shared" si="7"/>
        <v>Arabica</v>
      </c>
    </row>
    <row r="251" spans="1:14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_xlfn.XLOOKUP(C251,customers!$A$2:$A$1001,customers!$B$2:$B$1001,,0)</f>
        <v>Zacharias Kiffe</v>
      </c>
      <c r="G251" s="2" t="str">
        <f>IF(_xlfn.XLOOKUP(C251,customers!$A$2:$A$1001,customers!$C$2:$C$1001,,0) = 0," ", _xlfn.XLOOKUP(C251,customers!$A$2:$A$1001,customers!$C$2:$C$1001,,0))</f>
        <v>zkiffe74@cyberchimps.com</v>
      </c>
      <c r="H251" s="2" t="str">
        <f>_xlfn.XLOOKUP(C251,customers!$A$2:$A$1001,customers!$G$2:$G$1001,,0)</f>
        <v>United States</v>
      </c>
      <c r="I251" t="str">
        <f>_xlfn.XLOOKUP(D251,products!$A$2:$A$49,products!$B$2:$B$49,,0)</f>
        <v>Lib</v>
      </c>
      <c r="J251" t="str">
        <f>_xlfn.XLOOKUP(D251,products!$A$2:$A$49,products!$C$2:$C$49,,0)</f>
        <v>L</v>
      </c>
      <c r="K251">
        <f>_xlfn.XLOOKUP(D251,products!$A$2:$A$49,products!$D$2:$D$49,,0)</f>
        <v>1</v>
      </c>
      <c r="L251">
        <f>_xlfn.XLOOKUP(D251,products!$A$2:$A$49,products!$E$2:$E$49,,0)</f>
        <v>15.85</v>
      </c>
      <c r="M251">
        <f t="shared" si="6"/>
        <v>15.85</v>
      </c>
      <c r="N251" t="str">
        <f t="shared" si="7"/>
        <v>Liberica</v>
      </c>
    </row>
    <row r="252" spans="1:14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_xlfn.XLOOKUP(C252,customers!$A$2:$A$1001,customers!$B$2:$B$1001,,0)</f>
        <v>Mercedes Acott</v>
      </c>
      <c r="G252" s="2" t="str">
        <f>IF(_xlfn.XLOOKUP(C252,customers!$A$2:$A$1001,customers!$C$2:$C$1001,,0) = 0," ", _xlfn.XLOOKUP(C252,customers!$A$2:$A$1001,customers!$C$2:$C$1001,,0))</f>
        <v>macott6y@pagesperso-orange.fr</v>
      </c>
      <c r="H252" s="2" t="str">
        <f>_xlfn.XLOOKUP(C252,customers!$A$2:$A$1001,customers!$G$2:$G$1001,,0)</f>
        <v>United States</v>
      </c>
      <c r="I252" t="str">
        <f>_xlfn.XLOOKUP(D252,products!$A$2:$A$49,products!$B$2:$B$49,,0)</f>
        <v>Rob</v>
      </c>
      <c r="J252" t="str">
        <f>_xlfn.XLOOKUP(D252,products!$A$2:$A$49,products!$C$2:$C$49,,0)</f>
        <v>M</v>
      </c>
      <c r="K252">
        <f>_xlfn.XLOOKUP(D252,products!$A$2:$A$49,products!$D$2:$D$49,,0)</f>
        <v>0.2</v>
      </c>
      <c r="L252">
        <f>_xlfn.XLOOKUP(D252,products!$A$2:$A$49,products!$E$2:$E$49,,0)</f>
        <v>2.9849999999999999</v>
      </c>
      <c r="M252">
        <f t="shared" si="6"/>
        <v>2.9849999999999999</v>
      </c>
      <c r="N252" t="str">
        <f t="shared" si="7"/>
        <v>Robusta</v>
      </c>
    </row>
    <row r="253" spans="1:14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_xlfn.XLOOKUP(C253,customers!$A$2:$A$1001,customers!$B$2:$B$1001,,0)</f>
        <v>Connor Heaviside</v>
      </c>
      <c r="G253" s="2" t="str">
        <f>IF(_xlfn.XLOOKUP(C253,customers!$A$2:$A$1001,customers!$C$2:$C$1001,,0) = 0," ", _xlfn.XLOOKUP(C253,customers!$A$2:$A$1001,customers!$C$2:$C$1001,,0))</f>
        <v>cheaviside6z@rediff.com</v>
      </c>
      <c r="H253" s="2" t="str">
        <f>_xlfn.XLOOKUP(C253,customers!$A$2:$A$1001,customers!$G$2:$G$1001,,0)</f>
        <v>United States</v>
      </c>
      <c r="I253" t="str">
        <f>_xlfn.XLOOKUP(D253,products!$A$2:$A$49,products!$B$2:$B$49,,0)</f>
        <v>Exc</v>
      </c>
      <c r="J253" t="str">
        <f>_xlfn.XLOOKUP(D253,products!$A$2:$A$49,products!$C$2:$C$49,,0)</f>
        <v>M</v>
      </c>
      <c r="K253">
        <f>_xlfn.XLOOKUP(D253,products!$A$2:$A$49,products!$D$2:$D$49,,0)</f>
        <v>1</v>
      </c>
      <c r="L253">
        <f>_xlfn.XLOOKUP(D253,products!$A$2:$A$49,products!$E$2:$E$49,,0)</f>
        <v>13.75</v>
      </c>
      <c r="M253">
        <f t="shared" si="6"/>
        <v>68.75</v>
      </c>
      <c r="N253" t="str">
        <f t="shared" si="7"/>
        <v>Excelsa</v>
      </c>
    </row>
    <row r="254" spans="1:14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_xlfn.XLOOKUP(C254,customers!$A$2:$A$1001,customers!$B$2:$B$1001,,0)</f>
        <v>Devy Bulbrook</v>
      </c>
      <c r="G254" s="2" t="str">
        <f>IF(_xlfn.XLOOKUP(C254,customers!$A$2:$A$1001,customers!$C$2:$C$1001,,0) = 0," ", _xlfn.XLOOKUP(C254,customers!$A$2:$A$1001,customers!$C$2:$C$1001,,0))</f>
        <v xml:space="preserve"> </v>
      </c>
      <c r="H254" s="2" t="str">
        <f>_xlfn.XLOOKUP(C254,customers!$A$2:$A$1001,customers!$G$2:$G$1001,,0)</f>
        <v>United States</v>
      </c>
      <c r="I254" t="str">
        <f>_xlfn.XLOOKUP(D254,products!$A$2:$A$49,products!$B$2:$B$49,,0)</f>
        <v>Ara</v>
      </c>
      <c r="J254" t="str">
        <f>_xlfn.XLOOKUP(D254,products!$A$2:$A$49,products!$C$2:$C$49,,0)</f>
        <v>D</v>
      </c>
      <c r="K254">
        <f>_xlfn.XLOOKUP(D254,products!$A$2:$A$49,products!$D$2:$D$49,,0)</f>
        <v>1</v>
      </c>
      <c r="L254">
        <f>_xlfn.XLOOKUP(D254,products!$A$2:$A$49,products!$E$2:$E$49,,0)</f>
        <v>9.9499999999999993</v>
      </c>
      <c r="M254">
        <f t="shared" si="6"/>
        <v>29.849999999999998</v>
      </c>
      <c r="N254" t="str">
        <f t="shared" si="7"/>
        <v>Arabica</v>
      </c>
    </row>
    <row r="255" spans="1:14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_xlfn.XLOOKUP(C255,customers!$A$2:$A$1001,customers!$B$2:$B$1001,,0)</f>
        <v>Leia Kernan</v>
      </c>
      <c r="G255" s="2" t="str">
        <f>IF(_xlfn.XLOOKUP(C255,customers!$A$2:$A$1001,customers!$C$2:$C$1001,,0) = 0," ", _xlfn.XLOOKUP(C255,customers!$A$2:$A$1001,customers!$C$2:$C$1001,,0))</f>
        <v>lkernan71@wsj.com</v>
      </c>
      <c r="H255" s="2" t="str">
        <f>_xlfn.XLOOKUP(C255,customers!$A$2:$A$1001,customers!$G$2:$G$1001,,0)</f>
        <v>United States</v>
      </c>
      <c r="I255" t="str">
        <f>_xlfn.XLOOKUP(D255,products!$A$2:$A$49,products!$B$2:$B$49,,0)</f>
        <v>Lib</v>
      </c>
      <c r="J255" t="str">
        <f>_xlfn.XLOOKUP(D255,products!$A$2:$A$49,products!$C$2:$C$49,,0)</f>
        <v>M</v>
      </c>
      <c r="K255">
        <f>_xlfn.XLOOKUP(D255,products!$A$2:$A$49,products!$D$2:$D$49,,0)</f>
        <v>1</v>
      </c>
      <c r="L255">
        <f>_xlfn.XLOOKUP(D255,products!$A$2:$A$49,products!$E$2:$E$49,,0)</f>
        <v>14.55</v>
      </c>
      <c r="M255">
        <f t="shared" si="6"/>
        <v>58.2</v>
      </c>
      <c r="N255" t="str">
        <f t="shared" si="7"/>
        <v>Liberica</v>
      </c>
    </row>
    <row r="256" spans="1:14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_xlfn.XLOOKUP(C256,customers!$A$2:$A$1001,customers!$B$2:$B$1001,,0)</f>
        <v>Rosaline McLae</v>
      </c>
      <c r="G256" s="2" t="str">
        <f>IF(_xlfn.XLOOKUP(C256,customers!$A$2:$A$1001,customers!$C$2:$C$1001,,0) = 0," ", _xlfn.XLOOKUP(C256,customers!$A$2:$A$1001,customers!$C$2:$C$1001,,0))</f>
        <v>rmclae72@dailymotion.com</v>
      </c>
      <c r="H256" s="2" t="str">
        <f>_xlfn.XLOOKUP(C256,customers!$A$2:$A$1001,customers!$G$2:$G$1001,,0)</f>
        <v>United Kingdom</v>
      </c>
      <c r="I256" t="str">
        <f>_xlfn.XLOOKUP(D256,products!$A$2:$A$49,products!$B$2:$B$49,,0)</f>
        <v>Rob</v>
      </c>
      <c r="J256" t="str">
        <f>_xlfn.XLOOKUP(D256,products!$A$2:$A$49,products!$C$2:$C$49,,0)</f>
        <v>L</v>
      </c>
      <c r="K256">
        <f>_xlfn.XLOOKUP(D256,products!$A$2:$A$49,products!$D$2:$D$49,,0)</f>
        <v>0.5</v>
      </c>
      <c r="L256">
        <f>_xlfn.XLOOKUP(D256,products!$A$2:$A$49,products!$E$2:$E$49,,0)</f>
        <v>7.169999999999999</v>
      </c>
      <c r="M256">
        <f t="shared" si="6"/>
        <v>28.679999999999996</v>
      </c>
      <c r="N256" t="str">
        <f t="shared" si="7"/>
        <v>Robusta</v>
      </c>
    </row>
    <row r="257" spans="1:14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_xlfn.XLOOKUP(C257,customers!$A$2:$A$1001,customers!$B$2:$B$1001,,0)</f>
        <v>Cleve Blowfelde</v>
      </c>
      <c r="G257" s="2" t="str">
        <f>IF(_xlfn.XLOOKUP(C257,customers!$A$2:$A$1001,customers!$C$2:$C$1001,,0) = 0," ", _xlfn.XLOOKUP(C257,customers!$A$2:$A$1001,customers!$C$2:$C$1001,,0))</f>
        <v>cblowfelde73@ustream.tv</v>
      </c>
      <c r="H257" s="2" t="str">
        <f>_xlfn.XLOOKUP(C257,customers!$A$2:$A$1001,customers!$G$2:$G$1001,,0)</f>
        <v>United States</v>
      </c>
      <c r="I257" t="str">
        <f>_xlfn.XLOOKUP(D257,products!$A$2:$A$49,products!$B$2:$B$49,,0)</f>
        <v>Rob</v>
      </c>
      <c r="J257" t="str">
        <f>_xlfn.XLOOKUP(D257,products!$A$2:$A$49,products!$C$2:$C$49,,0)</f>
        <v>L</v>
      </c>
      <c r="K257">
        <f>_xlfn.XLOOKUP(D257,products!$A$2:$A$49,products!$D$2:$D$49,,0)</f>
        <v>0.5</v>
      </c>
      <c r="L257">
        <f>_xlfn.XLOOKUP(D257,products!$A$2:$A$49,products!$E$2:$E$49,,0)</f>
        <v>7.169999999999999</v>
      </c>
      <c r="M257">
        <f t="shared" si="6"/>
        <v>21.509999999999998</v>
      </c>
      <c r="N257" t="str">
        <f t="shared" si="7"/>
        <v>Robusta</v>
      </c>
    </row>
    <row r="258" spans="1:14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_xlfn.XLOOKUP(C258,customers!$A$2:$A$1001,customers!$B$2:$B$1001,,0)</f>
        <v>Zacharias Kiffe</v>
      </c>
      <c r="G258" s="2" t="str">
        <f>IF(_xlfn.XLOOKUP(C258,customers!$A$2:$A$1001,customers!$C$2:$C$1001,,0) = 0," ", _xlfn.XLOOKUP(C258,customers!$A$2:$A$1001,customers!$C$2:$C$1001,,0))</f>
        <v>zkiffe74@cyberchimps.com</v>
      </c>
      <c r="H258" s="2" t="str">
        <f>_xlfn.XLOOKUP(C258,customers!$A$2:$A$1001,customers!$G$2:$G$1001,,0)</f>
        <v>United States</v>
      </c>
      <c r="I258" t="str">
        <f>_xlfn.XLOOKUP(D258,products!$A$2:$A$49,products!$B$2:$B$49,,0)</f>
        <v>Lib</v>
      </c>
      <c r="J258" t="str">
        <f>_xlfn.XLOOKUP(D258,products!$A$2:$A$49,products!$C$2:$C$49,,0)</f>
        <v>M</v>
      </c>
      <c r="K258">
        <f>_xlfn.XLOOKUP(D258,products!$A$2:$A$49,products!$D$2:$D$49,,0)</f>
        <v>0.5</v>
      </c>
      <c r="L258">
        <f>_xlfn.XLOOKUP(D258,products!$A$2:$A$49,products!$E$2:$E$49,,0)</f>
        <v>8.73</v>
      </c>
      <c r="M258">
        <f t="shared" si="6"/>
        <v>17.46</v>
      </c>
      <c r="N258" t="str">
        <f t="shared" si="7"/>
        <v>Liberica</v>
      </c>
    </row>
    <row r="259" spans="1:14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_xlfn.XLOOKUP(C259,customers!$A$2:$A$1001,customers!$B$2:$B$1001,,0)</f>
        <v>Denyse O'Calleran</v>
      </c>
      <c r="G259" s="2" t="str">
        <f>IF(_xlfn.XLOOKUP(C259,customers!$A$2:$A$1001,customers!$C$2:$C$1001,,0) = 0," ", _xlfn.XLOOKUP(C259,customers!$A$2:$A$1001,customers!$C$2:$C$1001,,0))</f>
        <v>docalleran75@ucla.edu</v>
      </c>
      <c r="H259" s="2" t="str">
        <f>_xlfn.XLOOKUP(C259,customers!$A$2:$A$1001,customers!$G$2:$G$1001,,0)</f>
        <v>United States</v>
      </c>
      <c r="I259" t="str">
        <f>_xlfn.XLOOKUP(D259,products!$A$2:$A$49,products!$B$2:$B$49,,0)</f>
        <v>Exc</v>
      </c>
      <c r="J259" t="str">
        <f>_xlfn.XLOOKUP(D259,products!$A$2:$A$49,products!$C$2:$C$49,,0)</f>
        <v>D</v>
      </c>
      <c r="K259">
        <f>_xlfn.XLOOKUP(D259,products!$A$2:$A$49,products!$D$2:$D$49,,0)</f>
        <v>2.5</v>
      </c>
      <c r="L259">
        <f>_xlfn.XLOOKUP(D259,products!$A$2:$A$49,products!$E$2:$E$49,,0)</f>
        <v>27.945</v>
      </c>
      <c r="M259">
        <f t="shared" ref="M259:M322" si="8">L259*E259</f>
        <v>27.945</v>
      </c>
      <c r="N259" t="str">
        <f t="shared" ref="N259:N322" si="9">IF(I259="Rob","Robusta",IF(I259="Exc","Excelsa",IF(I259="Ara","Arabica",IF(I259="Lib","Liberica",""))))</f>
        <v>Excelsa</v>
      </c>
    </row>
    <row r="260" spans="1:14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_xlfn.XLOOKUP(C260,customers!$A$2:$A$1001,customers!$B$2:$B$1001,,0)</f>
        <v>Cobby Cromwell</v>
      </c>
      <c r="G260" s="2" t="str">
        <f>IF(_xlfn.XLOOKUP(C260,customers!$A$2:$A$1001,customers!$C$2:$C$1001,,0) = 0," ", _xlfn.XLOOKUP(C260,customers!$A$2:$A$1001,customers!$C$2:$C$1001,,0))</f>
        <v>ccromwell76@desdev.cn</v>
      </c>
      <c r="H260" s="2" t="str">
        <f>_xlfn.XLOOKUP(C260,customers!$A$2:$A$1001,customers!$G$2:$G$1001,,0)</f>
        <v>United States</v>
      </c>
      <c r="I260" t="str">
        <f>_xlfn.XLOOKUP(D260,products!$A$2:$A$49,products!$B$2:$B$49,,0)</f>
        <v>Exc</v>
      </c>
      <c r="J260" t="str">
        <f>_xlfn.XLOOKUP(D260,products!$A$2:$A$49,products!$C$2:$C$49,,0)</f>
        <v>D</v>
      </c>
      <c r="K260">
        <f>_xlfn.XLOOKUP(D260,products!$A$2:$A$49,products!$D$2:$D$49,,0)</f>
        <v>2.5</v>
      </c>
      <c r="L260">
        <f>_xlfn.XLOOKUP(D260,products!$A$2:$A$49,products!$E$2:$E$49,,0)</f>
        <v>27.945</v>
      </c>
      <c r="M260">
        <f t="shared" si="8"/>
        <v>139.72499999999999</v>
      </c>
      <c r="N260" t="str">
        <f t="shared" si="9"/>
        <v>Excelsa</v>
      </c>
    </row>
    <row r="261" spans="1:14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_xlfn.XLOOKUP(C261,customers!$A$2:$A$1001,customers!$B$2:$B$1001,,0)</f>
        <v>Irv Hay</v>
      </c>
      <c r="G261" s="2" t="str">
        <f>IF(_xlfn.XLOOKUP(C261,customers!$A$2:$A$1001,customers!$C$2:$C$1001,,0) = 0," ", _xlfn.XLOOKUP(C261,customers!$A$2:$A$1001,customers!$C$2:$C$1001,,0))</f>
        <v>ihay77@lulu.com</v>
      </c>
      <c r="H261" s="2" t="str">
        <f>_xlfn.XLOOKUP(C261,customers!$A$2:$A$1001,customers!$G$2:$G$1001,,0)</f>
        <v>United Kingdom</v>
      </c>
      <c r="I261" t="str">
        <f>_xlfn.XLOOKUP(D261,products!$A$2:$A$49,products!$B$2:$B$49,,0)</f>
        <v>Rob</v>
      </c>
      <c r="J261" t="str">
        <f>_xlfn.XLOOKUP(D261,products!$A$2:$A$49,products!$C$2:$C$49,,0)</f>
        <v>M</v>
      </c>
      <c r="K261">
        <f>_xlfn.XLOOKUP(D261,products!$A$2:$A$49,products!$D$2:$D$49,,0)</f>
        <v>0.2</v>
      </c>
      <c r="L261">
        <f>_xlfn.XLOOKUP(D261,products!$A$2:$A$49,products!$E$2:$E$49,,0)</f>
        <v>2.9849999999999999</v>
      </c>
      <c r="M261">
        <f t="shared" si="8"/>
        <v>5.97</v>
      </c>
      <c r="N261" t="str">
        <f t="shared" si="9"/>
        <v>Robusta</v>
      </c>
    </row>
    <row r="262" spans="1:14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_xlfn.XLOOKUP(C262,customers!$A$2:$A$1001,customers!$B$2:$B$1001,,0)</f>
        <v>Tani Taffarello</v>
      </c>
      <c r="G262" s="2" t="str">
        <f>IF(_xlfn.XLOOKUP(C262,customers!$A$2:$A$1001,customers!$C$2:$C$1001,,0) = 0," ", _xlfn.XLOOKUP(C262,customers!$A$2:$A$1001,customers!$C$2:$C$1001,,0))</f>
        <v>ttaffarello78@sciencedaily.com</v>
      </c>
      <c r="H262" s="2" t="str">
        <f>_xlfn.XLOOKUP(C262,customers!$A$2:$A$1001,customers!$G$2:$G$1001,,0)</f>
        <v>United States</v>
      </c>
      <c r="I262" t="str">
        <f>_xlfn.XLOOKUP(D262,products!$A$2:$A$49,products!$B$2:$B$49,,0)</f>
        <v>Rob</v>
      </c>
      <c r="J262" t="str">
        <f>_xlfn.XLOOKUP(D262,products!$A$2:$A$49,products!$C$2:$C$49,,0)</f>
        <v>L</v>
      </c>
      <c r="K262">
        <f>_xlfn.XLOOKUP(D262,products!$A$2:$A$49,products!$D$2:$D$49,,0)</f>
        <v>2.5</v>
      </c>
      <c r="L262">
        <f>_xlfn.XLOOKUP(D262,products!$A$2:$A$49,products!$E$2:$E$49,,0)</f>
        <v>27.484999999999996</v>
      </c>
      <c r="M262">
        <f t="shared" si="8"/>
        <v>27.484999999999996</v>
      </c>
      <c r="N262" t="str">
        <f t="shared" si="9"/>
        <v>Robusta</v>
      </c>
    </row>
    <row r="263" spans="1:14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_xlfn.XLOOKUP(C263,customers!$A$2:$A$1001,customers!$B$2:$B$1001,,0)</f>
        <v>Monique Canty</v>
      </c>
      <c r="G263" s="2" t="str">
        <f>IF(_xlfn.XLOOKUP(C263,customers!$A$2:$A$1001,customers!$C$2:$C$1001,,0) = 0," ", _xlfn.XLOOKUP(C263,customers!$A$2:$A$1001,customers!$C$2:$C$1001,,0))</f>
        <v>mcanty79@jigsy.com</v>
      </c>
      <c r="H263" s="2" t="str">
        <f>_xlfn.XLOOKUP(C263,customers!$A$2:$A$1001,customers!$G$2:$G$1001,,0)</f>
        <v>United States</v>
      </c>
      <c r="I263" t="str">
        <f>_xlfn.XLOOKUP(D263,products!$A$2:$A$49,products!$B$2:$B$49,,0)</f>
        <v>Rob</v>
      </c>
      <c r="J263" t="str">
        <f>_xlfn.XLOOKUP(D263,products!$A$2:$A$49,products!$C$2:$C$49,,0)</f>
        <v>L</v>
      </c>
      <c r="K263">
        <f>_xlfn.XLOOKUP(D263,products!$A$2:$A$49,products!$D$2:$D$49,,0)</f>
        <v>1</v>
      </c>
      <c r="L263">
        <f>_xlfn.XLOOKUP(D263,products!$A$2:$A$49,products!$E$2:$E$49,,0)</f>
        <v>11.95</v>
      </c>
      <c r="M263">
        <f t="shared" si="8"/>
        <v>59.75</v>
      </c>
      <c r="N263" t="str">
        <f t="shared" si="9"/>
        <v>Robusta</v>
      </c>
    </row>
    <row r="264" spans="1:14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_xlfn.XLOOKUP(C264,customers!$A$2:$A$1001,customers!$B$2:$B$1001,,0)</f>
        <v>Javier Kopke</v>
      </c>
      <c r="G264" s="2" t="str">
        <f>IF(_xlfn.XLOOKUP(C264,customers!$A$2:$A$1001,customers!$C$2:$C$1001,,0) = 0," ", _xlfn.XLOOKUP(C264,customers!$A$2:$A$1001,customers!$C$2:$C$1001,,0))</f>
        <v>jkopke7a@auda.org.au</v>
      </c>
      <c r="H264" s="2" t="str">
        <f>_xlfn.XLOOKUP(C264,customers!$A$2:$A$1001,customers!$G$2:$G$1001,,0)</f>
        <v>United States</v>
      </c>
      <c r="I264" t="str">
        <f>_xlfn.XLOOKUP(D264,products!$A$2:$A$49,products!$B$2:$B$49,,0)</f>
        <v>Exc</v>
      </c>
      <c r="J264" t="str">
        <f>_xlfn.XLOOKUP(D264,products!$A$2:$A$49,products!$C$2:$C$49,,0)</f>
        <v>M</v>
      </c>
      <c r="K264">
        <f>_xlfn.XLOOKUP(D264,products!$A$2:$A$49,products!$D$2:$D$49,,0)</f>
        <v>1</v>
      </c>
      <c r="L264">
        <f>_xlfn.XLOOKUP(D264,products!$A$2:$A$49,products!$E$2:$E$49,,0)</f>
        <v>13.75</v>
      </c>
      <c r="M264">
        <f t="shared" si="8"/>
        <v>41.25</v>
      </c>
      <c r="N264" t="str">
        <f t="shared" si="9"/>
        <v>Excelsa</v>
      </c>
    </row>
    <row r="265" spans="1:14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_xlfn.XLOOKUP(C265,customers!$A$2:$A$1001,customers!$B$2:$B$1001,,0)</f>
        <v>Mar McIver</v>
      </c>
      <c r="G265" s="2" t="str">
        <f>IF(_xlfn.XLOOKUP(C265,customers!$A$2:$A$1001,customers!$C$2:$C$1001,,0) = 0," ", _xlfn.XLOOKUP(C265,customers!$A$2:$A$1001,customers!$C$2:$C$1001,,0))</f>
        <v xml:space="preserve"> </v>
      </c>
      <c r="H265" s="2" t="str">
        <f>_xlfn.XLOOKUP(C265,customers!$A$2:$A$1001,customers!$G$2:$G$1001,,0)</f>
        <v>United States</v>
      </c>
      <c r="I265" t="str">
        <f>_xlfn.XLOOKUP(D265,products!$A$2:$A$49,products!$B$2:$B$49,,0)</f>
        <v>Lib</v>
      </c>
      <c r="J265" t="str">
        <f>_xlfn.XLOOKUP(D265,products!$A$2:$A$49,products!$C$2:$C$49,,0)</f>
        <v>M</v>
      </c>
      <c r="K265">
        <f>_xlfn.XLOOKUP(D265,products!$A$2:$A$49,products!$D$2:$D$49,,0)</f>
        <v>2.5</v>
      </c>
      <c r="L265">
        <f>_xlfn.XLOOKUP(D265,products!$A$2:$A$49,products!$E$2:$E$49,,0)</f>
        <v>33.464999999999996</v>
      </c>
      <c r="M265">
        <f t="shared" si="8"/>
        <v>133.85999999999999</v>
      </c>
      <c r="N265" t="str">
        <f t="shared" si="9"/>
        <v>Liberica</v>
      </c>
    </row>
    <row r="266" spans="1:14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_xlfn.XLOOKUP(C266,customers!$A$2:$A$1001,customers!$B$2:$B$1001,,0)</f>
        <v>Arabella Fransewich</v>
      </c>
      <c r="G266" s="2" t="str">
        <f>IF(_xlfn.XLOOKUP(C266,customers!$A$2:$A$1001,customers!$C$2:$C$1001,,0) = 0," ", _xlfn.XLOOKUP(C266,customers!$A$2:$A$1001,customers!$C$2:$C$1001,,0))</f>
        <v xml:space="preserve"> </v>
      </c>
      <c r="H266" s="2" t="str">
        <f>_xlfn.XLOOKUP(C266,customers!$A$2:$A$1001,customers!$G$2:$G$1001,,0)</f>
        <v>Ireland</v>
      </c>
      <c r="I266" t="str">
        <f>_xlfn.XLOOKUP(D266,products!$A$2:$A$49,products!$B$2:$B$49,,0)</f>
        <v>Rob</v>
      </c>
      <c r="J266" t="str">
        <f>_xlfn.XLOOKUP(D266,products!$A$2:$A$49,products!$C$2:$C$49,,0)</f>
        <v>L</v>
      </c>
      <c r="K266">
        <f>_xlfn.XLOOKUP(D266,products!$A$2:$A$49,products!$D$2:$D$49,,0)</f>
        <v>1</v>
      </c>
      <c r="L266">
        <f>_xlfn.XLOOKUP(D266,products!$A$2:$A$49,products!$E$2:$E$49,,0)</f>
        <v>11.95</v>
      </c>
      <c r="M266">
        <f t="shared" si="8"/>
        <v>59.75</v>
      </c>
      <c r="N266" t="str">
        <f t="shared" si="9"/>
        <v>Robusta</v>
      </c>
    </row>
    <row r="267" spans="1:14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_xlfn.XLOOKUP(C267,customers!$A$2:$A$1001,customers!$B$2:$B$1001,,0)</f>
        <v>Violette Hellmore</v>
      </c>
      <c r="G267" s="2" t="str">
        <f>IF(_xlfn.XLOOKUP(C267,customers!$A$2:$A$1001,customers!$C$2:$C$1001,,0) = 0," ", _xlfn.XLOOKUP(C267,customers!$A$2:$A$1001,customers!$C$2:$C$1001,,0))</f>
        <v>vhellmore7d@bbc.co.uk</v>
      </c>
      <c r="H267" s="2" t="str">
        <f>_xlfn.XLOOKUP(C267,customers!$A$2:$A$1001,customers!$G$2:$G$1001,,0)</f>
        <v>United States</v>
      </c>
      <c r="I267" t="str">
        <f>_xlfn.XLOOKUP(D267,products!$A$2:$A$49,products!$B$2:$B$49,,0)</f>
        <v>Ara</v>
      </c>
      <c r="J267" t="str">
        <f>_xlfn.XLOOKUP(D267,products!$A$2:$A$49,products!$C$2:$C$49,,0)</f>
        <v>D</v>
      </c>
      <c r="K267">
        <f>_xlfn.XLOOKUP(D267,products!$A$2:$A$49,products!$D$2:$D$49,,0)</f>
        <v>0.5</v>
      </c>
      <c r="L267">
        <f>_xlfn.XLOOKUP(D267,products!$A$2:$A$49,products!$E$2:$E$49,,0)</f>
        <v>5.97</v>
      </c>
      <c r="M267">
        <f t="shared" si="8"/>
        <v>5.97</v>
      </c>
      <c r="N267" t="str">
        <f t="shared" si="9"/>
        <v>Arabica</v>
      </c>
    </row>
    <row r="268" spans="1:14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_xlfn.XLOOKUP(C268,customers!$A$2:$A$1001,customers!$B$2:$B$1001,,0)</f>
        <v>Myles Seawright</v>
      </c>
      <c r="G268" s="2" t="str">
        <f>IF(_xlfn.XLOOKUP(C268,customers!$A$2:$A$1001,customers!$C$2:$C$1001,,0) = 0," ", _xlfn.XLOOKUP(C268,customers!$A$2:$A$1001,customers!$C$2:$C$1001,,0))</f>
        <v>mseawright7e@nbcnews.com</v>
      </c>
      <c r="H268" s="2" t="str">
        <f>_xlfn.XLOOKUP(C268,customers!$A$2:$A$1001,customers!$G$2:$G$1001,,0)</f>
        <v>United Kingdom</v>
      </c>
      <c r="I268" t="str">
        <f>_xlfn.XLOOKUP(D268,products!$A$2:$A$49,products!$B$2:$B$49,,0)</f>
        <v>Exc</v>
      </c>
      <c r="J268" t="str">
        <f>_xlfn.XLOOKUP(D268,products!$A$2:$A$49,products!$C$2:$C$49,,0)</f>
        <v>D</v>
      </c>
      <c r="K268">
        <f>_xlfn.XLOOKUP(D268,products!$A$2:$A$49,products!$D$2:$D$49,,0)</f>
        <v>1</v>
      </c>
      <c r="L268">
        <f>_xlfn.XLOOKUP(D268,products!$A$2:$A$49,products!$E$2:$E$49,,0)</f>
        <v>12.15</v>
      </c>
      <c r="M268">
        <f t="shared" si="8"/>
        <v>24.3</v>
      </c>
      <c r="N268" t="str">
        <f t="shared" si="9"/>
        <v>Excelsa</v>
      </c>
    </row>
    <row r="269" spans="1:14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_xlfn.XLOOKUP(C269,customers!$A$2:$A$1001,customers!$B$2:$B$1001,,0)</f>
        <v>Silvana Northeast</v>
      </c>
      <c r="G269" s="2" t="str">
        <f>IF(_xlfn.XLOOKUP(C269,customers!$A$2:$A$1001,customers!$C$2:$C$1001,,0) = 0," ", _xlfn.XLOOKUP(C269,customers!$A$2:$A$1001,customers!$C$2:$C$1001,,0))</f>
        <v>snortheast7f@mashable.com</v>
      </c>
      <c r="H269" s="2" t="str">
        <f>_xlfn.XLOOKUP(C269,customers!$A$2:$A$1001,customers!$G$2:$G$1001,,0)</f>
        <v>United States</v>
      </c>
      <c r="I269" t="str">
        <f>_xlfn.XLOOKUP(D269,products!$A$2:$A$49,products!$B$2:$B$49,,0)</f>
        <v>Exc</v>
      </c>
      <c r="J269" t="str">
        <f>_xlfn.XLOOKUP(D269,products!$A$2:$A$49,products!$C$2:$C$49,,0)</f>
        <v>D</v>
      </c>
      <c r="K269">
        <f>_xlfn.XLOOKUP(D269,products!$A$2:$A$49,products!$D$2:$D$49,,0)</f>
        <v>0.2</v>
      </c>
      <c r="L269">
        <f>_xlfn.XLOOKUP(D269,products!$A$2:$A$49,products!$E$2:$E$49,,0)</f>
        <v>3.645</v>
      </c>
      <c r="M269">
        <f t="shared" si="8"/>
        <v>21.87</v>
      </c>
      <c r="N269" t="str">
        <f t="shared" si="9"/>
        <v>Excelsa</v>
      </c>
    </row>
    <row r="270" spans="1:14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_xlfn.XLOOKUP(C270,customers!$A$2:$A$1001,customers!$B$2:$B$1001,,0)</f>
        <v>Anselma Attwater</v>
      </c>
      <c r="G270" s="2" t="str">
        <f>IF(_xlfn.XLOOKUP(C270,customers!$A$2:$A$1001,customers!$C$2:$C$1001,,0) = 0," ", _xlfn.XLOOKUP(C270,customers!$A$2:$A$1001,customers!$C$2:$C$1001,,0))</f>
        <v>aattwater5u@wikia.com</v>
      </c>
      <c r="H270" s="2" t="str">
        <f>_xlfn.XLOOKUP(C270,customers!$A$2:$A$1001,customers!$G$2:$G$1001,,0)</f>
        <v>United States</v>
      </c>
      <c r="I270" t="str">
        <f>_xlfn.XLOOKUP(D270,products!$A$2:$A$49,products!$B$2:$B$49,,0)</f>
        <v>Ara</v>
      </c>
      <c r="J270" t="str">
        <f>_xlfn.XLOOKUP(D270,products!$A$2:$A$49,products!$C$2:$C$49,,0)</f>
        <v>D</v>
      </c>
      <c r="K270">
        <f>_xlfn.XLOOKUP(D270,products!$A$2:$A$49,products!$D$2:$D$49,,0)</f>
        <v>1</v>
      </c>
      <c r="L270">
        <f>_xlfn.XLOOKUP(D270,products!$A$2:$A$49,products!$E$2:$E$49,,0)</f>
        <v>9.9499999999999993</v>
      </c>
      <c r="M270">
        <f t="shared" si="8"/>
        <v>19.899999999999999</v>
      </c>
      <c r="N270" t="str">
        <f t="shared" si="9"/>
        <v>Arabica</v>
      </c>
    </row>
    <row r="271" spans="1:14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_xlfn.XLOOKUP(C271,customers!$A$2:$A$1001,customers!$B$2:$B$1001,,0)</f>
        <v>Monica Fearon</v>
      </c>
      <c r="G271" s="2" t="str">
        <f>IF(_xlfn.XLOOKUP(C271,customers!$A$2:$A$1001,customers!$C$2:$C$1001,,0) = 0," ", _xlfn.XLOOKUP(C271,customers!$A$2:$A$1001,customers!$C$2:$C$1001,,0))</f>
        <v>mfearon7h@reverbnation.com</v>
      </c>
      <c r="H271" s="2" t="str">
        <f>_xlfn.XLOOKUP(C271,customers!$A$2:$A$1001,customers!$G$2:$G$1001,,0)</f>
        <v>United States</v>
      </c>
      <c r="I271" t="str">
        <f>_xlfn.XLOOKUP(D271,products!$A$2:$A$49,products!$B$2:$B$49,,0)</f>
        <v>Ara</v>
      </c>
      <c r="J271" t="str">
        <f>_xlfn.XLOOKUP(D271,products!$A$2:$A$49,products!$C$2:$C$49,,0)</f>
        <v>D</v>
      </c>
      <c r="K271">
        <f>_xlfn.XLOOKUP(D271,products!$A$2:$A$49,products!$D$2:$D$49,,0)</f>
        <v>0.2</v>
      </c>
      <c r="L271">
        <f>_xlfn.XLOOKUP(D271,products!$A$2:$A$49,products!$E$2:$E$49,,0)</f>
        <v>2.9849999999999999</v>
      </c>
      <c r="M271">
        <f t="shared" si="8"/>
        <v>5.97</v>
      </c>
      <c r="N271" t="str">
        <f t="shared" si="9"/>
        <v>Arabica</v>
      </c>
    </row>
    <row r="272" spans="1:14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_xlfn.XLOOKUP(C272,customers!$A$2:$A$1001,customers!$B$2:$B$1001,,0)</f>
        <v>Barney Chisnell</v>
      </c>
      <c r="G272" s="2" t="str">
        <f>IF(_xlfn.XLOOKUP(C272,customers!$A$2:$A$1001,customers!$C$2:$C$1001,,0) = 0," ", _xlfn.XLOOKUP(C272,customers!$A$2:$A$1001,customers!$C$2:$C$1001,,0))</f>
        <v xml:space="preserve"> </v>
      </c>
      <c r="H272" s="2" t="str">
        <f>_xlfn.XLOOKUP(C272,customers!$A$2:$A$1001,customers!$G$2:$G$1001,,0)</f>
        <v>Ireland</v>
      </c>
      <c r="I272" t="str">
        <f>_xlfn.XLOOKUP(D272,products!$A$2:$A$49,products!$B$2:$B$49,,0)</f>
        <v>Exc</v>
      </c>
      <c r="J272" t="str">
        <f>_xlfn.XLOOKUP(D272,products!$A$2:$A$49,products!$C$2:$C$49,,0)</f>
        <v>D</v>
      </c>
      <c r="K272">
        <f>_xlfn.XLOOKUP(D272,products!$A$2:$A$49,products!$D$2:$D$49,,0)</f>
        <v>0.5</v>
      </c>
      <c r="L272">
        <f>_xlfn.XLOOKUP(D272,products!$A$2:$A$49,products!$E$2:$E$49,,0)</f>
        <v>7.29</v>
      </c>
      <c r="M272">
        <f t="shared" si="8"/>
        <v>7.29</v>
      </c>
      <c r="N272" t="str">
        <f t="shared" si="9"/>
        <v>Excelsa</v>
      </c>
    </row>
    <row r="273" spans="1:14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_xlfn.XLOOKUP(C273,customers!$A$2:$A$1001,customers!$B$2:$B$1001,,0)</f>
        <v>Jasper Sisneros</v>
      </c>
      <c r="G273" s="2" t="str">
        <f>IF(_xlfn.XLOOKUP(C273,customers!$A$2:$A$1001,customers!$C$2:$C$1001,,0) = 0," ", _xlfn.XLOOKUP(C273,customers!$A$2:$A$1001,customers!$C$2:$C$1001,,0))</f>
        <v>jsisneros7j@a8.net</v>
      </c>
      <c r="H273" s="2" t="str">
        <f>_xlfn.XLOOKUP(C273,customers!$A$2:$A$1001,customers!$G$2:$G$1001,,0)</f>
        <v>United States</v>
      </c>
      <c r="I273" t="str">
        <f>_xlfn.XLOOKUP(D273,products!$A$2:$A$49,products!$B$2:$B$49,,0)</f>
        <v>Ara</v>
      </c>
      <c r="J273" t="str">
        <f>_xlfn.XLOOKUP(D273,products!$A$2:$A$49,products!$C$2:$C$49,,0)</f>
        <v>D</v>
      </c>
      <c r="K273">
        <f>_xlfn.XLOOKUP(D273,products!$A$2:$A$49,products!$D$2:$D$49,,0)</f>
        <v>0.2</v>
      </c>
      <c r="L273">
        <f>_xlfn.XLOOKUP(D273,products!$A$2:$A$49,products!$E$2:$E$49,,0)</f>
        <v>2.9849999999999999</v>
      </c>
      <c r="M273">
        <f t="shared" si="8"/>
        <v>11.94</v>
      </c>
      <c r="N273" t="str">
        <f t="shared" si="9"/>
        <v>Arabica</v>
      </c>
    </row>
    <row r="274" spans="1:14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_xlfn.XLOOKUP(C274,customers!$A$2:$A$1001,customers!$B$2:$B$1001,,0)</f>
        <v>Zachariah Carlson</v>
      </c>
      <c r="G274" s="2" t="str">
        <f>IF(_xlfn.XLOOKUP(C274,customers!$A$2:$A$1001,customers!$C$2:$C$1001,,0) = 0," ", _xlfn.XLOOKUP(C274,customers!$A$2:$A$1001,customers!$C$2:$C$1001,,0))</f>
        <v>zcarlson7k@bigcartel.com</v>
      </c>
      <c r="H274" s="2" t="str">
        <f>_xlfn.XLOOKUP(C274,customers!$A$2:$A$1001,customers!$G$2:$G$1001,,0)</f>
        <v>Ireland</v>
      </c>
      <c r="I274" t="str">
        <f>_xlfn.XLOOKUP(D274,products!$A$2:$A$49,products!$B$2:$B$49,,0)</f>
        <v>Rob</v>
      </c>
      <c r="J274" t="str">
        <f>_xlfn.XLOOKUP(D274,products!$A$2:$A$49,products!$C$2:$C$49,,0)</f>
        <v>L</v>
      </c>
      <c r="K274">
        <f>_xlfn.XLOOKUP(D274,products!$A$2:$A$49,products!$D$2:$D$49,,0)</f>
        <v>1</v>
      </c>
      <c r="L274">
        <f>_xlfn.XLOOKUP(D274,products!$A$2:$A$49,products!$E$2:$E$49,,0)</f>
        <v>11.95</v>
      </c>
      <c r="M274">
        <f t="shared" si="8"/>
        <v>71.699999999999989</v>
      </c>
      <c r="N274" t="str">
        <f t="shared" si="9"/>
        <v>Robusta</v>
      </c>
    </row>
    <row r="275" spans="1:14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_xlfn.XLOOKUP(C275,customers!$A$2:$A$1001,customers!$B$2:$B$1001,,0)</f>
        <v>Warner Maddox</v>
      </c>
      <c r="G275" s="2" t="str">
        <f>IF(_xlfn.XLOOKUP(C275,customers!$A$2:$A$1001,customers!$C$2:$C$1001,,0) = 0," ", _xlfn.XLOOKUP(C275,customers!$A$2:$A$1001,customers!$C$2:$C$1001,,0))</f>
        <v>wmaddox7l@timesonline.co.uk</v>
      </c>
      <c r="H275" s="2" t="str">
        <f>_xlfn.XLOOKUP(C275,customers!$A$2:$A$1001,customers!$G$2:$G$1001,,0)</f>
        <v>United States</v>
      </c>
      <c r="I275" t="str">
        <f>_xlfn.XLOOKUP(D275,products!$A$2:$A$49,products!$B$2:$B$49,,0)</f>
        <v>Ara</v>
      </c>
      <c r="J275" t="str">
        <f>_xlfn.XLOOKUP(D275,products!$A$2:$A$49,products!$C$2:$C$49,,0)</f>
        <v>L</v>
      </c>
      <c r="K275">
        <f>_xlfn.XLOOKUP(D275,products!$A$2:$A$49,products!$D$2:$D$49,,0)</f>
        <v>0.2</v>
      </c>
      <c r="L275">
        <f>_xlfn.XLOOKUP(D275,products!$A$2:$A$49,products!$E$2:$E$49,,0)</f>
        <v>3.8849999999999998</v>
      </c>
      <c r="M275">
        <f t="shared" si="8"/>
        <v>7.77</v>
      </c>
      <c r="N275" t="str">
        <f t="shared" si="9"/>
        <v>Arabica</v>
      </c>
    </row>
    <row r="276" spans="1:14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_xlfn.XLOOKUP(C276,customers!$A$2:$A$1001,customers!$B$2:$B$1001,,0)</f>
        <v>Donnie Hedlestone</v>
      </c>
      <c r="G276" s="2" t="str">
        <f>IF(_xlfn.XLOOKUP(C276,customers!$A$2:$A$1001,customers!$C$2:$C$1001,,0) = 0," ", _xlfn.XLOOKUP(C276,customers!$A$2:$A$1001,customers!$C$2:$C$1001,,0))</f>
        <v>dhedlestone7m@craigslist.org</v>
      </c>
      <c r="H276" s="2" t="str">
        <f>_xlfn.XLOOKUP(C276,customers!$A$2:$A$1001,customers!$G$2:$G$1001,,0)</f>
        <v>United States</v>
      </c>
      <c r="I276" t="str">
        <f>_xlfn.XLOOKUP(D276,products!$A$2:$A$49,products!$B$2:$B$49,,0)</f>
        <v>Ara</v>
      </c>
      <c r="J276" t="str">
        <f>_xlfn.XLOOKUP(D276,products!$A$2:$A$49,products!$C$2:$C$49,,0)</f>
        <v>M</v>
      </c>
      <c r="K276">
        <f>_xlfn.XLOOKUP(D276,products!$A$2:$A$49,products!$D$2:$D$49,,0)</f>
        <v>2.5</v>
      </c>
      <c r="L276">
        <f>_xlfn.XLOOKUP(D276,products!$A$2:$A$49,products!$E$2:$E$49,,0)</f>
        <v>25.874999999999996</v>
      </c>
      <c r="M276">
        <f t="shared" si="8"/>
        <v>25.874999999999996</v>
      </c>
      <c r="N276" t="str">
        <f t="shared" si="9"/>
        <v>Arabica</v>
      </c>
    </row>
    <row r="277" spans="1:14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_xlfn.XLOOKUP(C277,customers!$A$2:$A$1001,customers!$B$2:$B$1001,,0)</f>
        <v>Teddi Crowthe</v>
      </c>
      <c r="G277" s="2" t="str">
        <f>IF(_xlfn.XLOOKUP(C277,customers!$A$2:$A$1001,customers!$C$2:$C$1001,,0) = 0," ", _xlfn.XLOOKUP(C277,customers!$A$2:$A$1001,customers!$C$2:$C$1001,,0))</f>
        <v>tcrowthe7n@europa.eu</v>
      </c>
      <c r="H277" s="2" t="str">
        <f>_xlfn.XLOOKUP(C277,customers!$A$2:$A$1001,customers!$G$2:$G$1001,,0)</f>
        <v>United States</v>
      </c>
      <c r="I277" t="str">
        <f>_xlfn.XLOOKUP(D277,products!$A$2:$A$49,products!$B$2:$B$49,,0)</f>
        <v>Exc</v>
      </c>
      <c r="J277" t="str">
        <f>_xlfn.XLOOKUP(D277,products!$A$2:$A$49,products!$C$2:$C$49,,0)</f>
        <v>L</v>
      </c>
      <c r="K277">
        <f>_xlfn.XLOOKUP(D277,products!$A$2:$A$49,products!$D$2:$D$49,,0)</f>
        <v>2.5</v>
      </c>
      <c r="L277">
        <f>_xlfn.XLOOKUP(D277,products!$A$2:$A$49,products!$E$2:$E$49,,0)</f>
        <v>34.154999999999994</v>
      </c>
      <c r="M277">
        <f t="shared" si="8"/>
        <v>204.92999999999995</v>
      </c>
      <c r="N277" t="str">
        <f t="shared" si="9"/>
        <v>Excelsa</v>
      </c>
    </row>
    <row r="278" spans="1:14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_xlfn.XLOOKUP(C278,customers!$A$2:$A$1001,customers!$B$2:$B$1001,,0)</f>
        <v>Dorelia Bury</v>
      </c>
      <c r="G278" s="2" t="str">
        <f>IF(_xlfn.XLOOKUP(C278,customers!$A$2:$A$1001,customers!$C$2:$C$1001,,0) = 0," ", _xlfn.XLOOKUP(C278,customers!$A$2:$A$1001,customers!$C$2:$C$1001,,0))</f>
        <v>dbury7o@tinyurl.com</v>
      </c>
      <c r="H278" s="2" t="str">
        <f>_xlfn.XLOOKUP(C278,customers!$A$2:$A$1001,customers!$G$2:$G$1001,,0)</f>
        <v>Ireland</v>
      </c>
      <c r="I278" t="str">
        <f>_xlfn.XLOOKUP(D278,products!$A$2:$A$49,products!$B$2:$B$49,,0)</f>
        <v>Rob</v>
      </c>
      <c r="J278" t="str">
        <f>_xlfn.XLOOKUP(D278,products!$A$2:$A$49,products!$C$2:$C$49,,0)</f>
        <v>L</v>
      </c>
      <c r="K278">
        <f>_xlfn.XLOOKUP(D278,products!$A$2:$A$49,products!$D$2:$D$49,,0)</f>
        <v>2.5</v>
      </c>
      <c r="L278">
        <f>_xlfn.XLOOKUP(D278,products!$A$2:$A$49,products!$E$2:$E$49,,0)</f>
        <v>27.484999999999996</v>
      </c>
      <c r="M278">
        <f t="shared" si="8"/>
        <v>109.93999999999998</v>
      </c>
      <c r="N278" t="str">
        <f t="shared" si="9"/>
        <v>Robusta</v>
      </c>
    </row>
    <row r="279" spans="1:14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_xlfn.XLOOKUP(C279,customers!$A$2:$A$1001,customers!$B$2:$B$1001,,0)</f>
        <v>Gussy Broadbear</v>
      </c>
      <c r="G279" s="2" t="str">
        <f>IF(_xlfn.XLOOKUP(C279,customers!$A$2:$A$1001,customers!$C$2:$C$1001,,0) = 0," ", _xlfn.XLOOKUP(C279,customers!$A$2:$A$1001,customers!$C$2:$C$1001,,0))</f>
        <v>gbroadbear7p@omniture.com</v>
      </c>
      <c r="H279" s="2" t="str">
        <f>_xlfn.XLOOKUP(C279,customers!$A$2:$A$1001,customers!$G$2:$G$1001,,0)</f>
        <v>United States</v>
      </c>
      <c r="I279" t="str">
        <f>_xlfn.XLOOKUP(D279,products!$A$2:$A$49,products!$B$2:$B$49,,0)</f>
        <v>Exc</v>
      </c>
      <c r="J279" t="str">
        <f>_xlfn.XLOOKUP(D279,products!$A$2:$A$49,products!$C$2:$C$49,,0)</f>
        <v>L</v>
      </c>
      <c r="K279">
        <f>_xlfn.XLOOKUP(D279,products!$A$2:$A$49,products!$D$2:$D$49,,0)</f>
        <v>1</v>
      </c>
      <c r="L279">
        <f>_xlfn.XLOOKUP(D279,products!$A$2:$A$49,products!$E$2:$E$49,,0)</f>
        <v>14.85</v>
      </c>
      <c r="M279">
        <f t="shared" si="8"/>
        <v>89.1</v>
      </c>
      <c r="N279" t="str">
        <f t="shared" si="9"/>
        <v>Excelsa</v>
      </c>
    </row>
    <row r="280" spans="1:14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_xlfn.XLOOKUP(C280,customers!$A$2:$A$1001,customers!$B$2:$B$1001,,0)</f>
        <v>Emlynne Palfrey</v>
      </c>
      <c r="G280" s="2" t="str">
        <f>IF(_xlfn.XLOOKUP(C280,customers!$A$2:$A$1001,customers!$C$2:$C$1001,,0) = 0," ", _xlfn.XLOOKUP(C280,customers!$A$2:$A$1001,customers!$C$2:$C$1001,,0))</f>
        <v>epalfrey7q@devhub.com</v>
      </c>
      <c r="H280" s="2" t="str">
        <f>_xlfn.XLOOKUP(C280,customers!$A$2:$A$1001,customers!$G$2:$G$1001,,0)</f>
        <v>United States</v>
      </c>
      <c r="I280" t="str">
        <f>_xlfn.XLOOKUP(D280,products!$A$2:$A$49,products!$B$2:$B$49,,0)</f>
        <v>Ara</v>
      </c>
      <c r="J280" t="str">
        <f>_xlfn.XLOOKUP(D280,products!$A$2:$A$49,products!$C$2:$C$49,,0)</f>
        <v>L</v>
      </c>
      <c r="K280">
        <f>_xlfn.XLOOKUP(D280,products!$A$2:$A$49,products!$D$2:$D$49,,0)</f>
        <v>0.2</v>
      </c>
      <c r="L280">
        <f>_xlfn.XLOOKUP(D280,products!$A$2:$A$49,products!$E$2:$E$49,,0)</f>
        <v>3.8849999999999998</v>
      </c>
      <c r="M280">
        <f t="shared" si="8"/>
        <v>7.77</v>
      </c>
      <c r="N280" t="str">
        <f t="shared" si="9"/>
        <v>Arabica</v>
      </c>
    </row>
    <row r="281" spans="1:14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_xlfn.XLOOKUP(C281,customers!$A$2:$A$1001,customers!$B$2:$B$1001,,0)</f>
        <v>Parsifal Metrick</v>
      </c>
      <c r="G281" s="2" t="str">
        <f>IF(_xlfn.XLOOKUP(C281,customers!$A$2:$A$1001,customers!$C$2:$C$1001,,0) = 0," ", _xlfn.XLOOKUP(C281,customers!$A$2:$A$1001,customers!$C$2:$C$1001,,0))</f>
        <v>pmetrick7r@rakuten.co.jp</v>
      </c>
      <c r="H281" s="2" t="str">
        <f>_xlfn.XLOOKUP(C281,customers!$A$2:$A$1001,customers!$G$2:$G$1001,,0)</f>
        <v>United States</v>
      </c>
      <c r="I281" t="str">
        <f>_xlfn.XLOOKUP(D281,products!$A$2:$A$49,products!$B$2:$B$49,,0)</f>
        <v>Lib</v>
      </c>
      <c r="J281" t="str">
        <f>_xlfn.XLOOKUP(D281,products!$A$2:$A$49,products!$C$2:$C$49,,0)</f>
        <v>M</v>
      </c>
      <c r="K281">
        <f>_xlfn.XLOOKUP(D281,products!$A$2:$A$49,products!$D$2:$D$49,,0)</f>
        <v>2.5</v>
      </c>
      <c r="L281">
        <f>_xlfn.XLOOKUP(D281,products!$A$2:$A$49,products!$E$2:$E$49,,0)</f>
        <v>33.464999999999996</v>
      </c>
      <c r="M281">
        <f t="shared" si="8"/>
        <v>33.464999999999996</v>
      </c>
      <c r="N281" t="str">
        <f t="shared" si="9"/>
        <v>Liberica</v>
      </c>
    </row>
    <row r="282" spans="1:14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_xlfn.XLOOKUP(C282,customers!$A$2:$A$1001,customers!$B$2:$B$1001,,0)</f>
        <v>Christopher Grieveson</v>
      </c>
      <c r="G282" s="2" t="str">
        <f>IF(_xlfn.XLOOKUP(C282,customers!$A$2:$A$1001,customers!$C$2:$C$1001,,0) = 0," ", _xlfn.XLOOKUP(C282,customers!$A$2:$A$1001,customers!$C$2:$C$1001,,0))</f>
        <v xml:space="preserve"> </v>
      </c>
      <c r="H282" s="2" t="str">
        <f>_xlfn.XLOOKUP(C282,customers!$A$2:$A$1001,customers!$G$2:$G$1001,,0)</f>
        <v>United States</v>
      </c>
      <c r="I282" t="str">
        <f>_xlfn.XLOOKUP(D282,products!$A$2:$A$49,products!$B$2:$B$49,,0)</f>
        <v>Exc</v>
      </c>
      <c r="J282" t="str">
        <f>_xlfn.XLOOKUP(D282,products!$A$2:$A$49,products!$C$2:$C$49,,0)</f>
        <v>M</v>
      </c>
      <c r="K282">
        <f>_xlfn.XLOOKUP(D282,products!$A$2:$A$49,products!$D$2:$D$49,,0)</f>
        <v>0.5</v>
      </c>
      <c r="L282">
        <f>_xlfn.XLOOKUP(D282,products!$A$2:$A$49,products!$E$2:$E$49,,0)</f>
        <v>8.25</v>
      </c>
      <c r="M282">
        <f t="shared" si="8"/>
        <v>41.25</v>
      </c>
      <c r="N282" t="str">
        <f t="shared" si="9"/>
        <v>Excelsa</v>
      </c>
    </row>
    <row r="283" spans="1:14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_xlfn.XLOOKUP(C283,customers!$A$2:$A$1001,customers!$B$2:$B$1001,,0)</f>
        <v>Karlan Karby</v>
      </c>
      <c r="G283" s="2" t="str">
        <f>IF(_xlfn.XLOOKUP(C283,customers!$A$2:$A$1001,customers!$C$2:$C$1001,,0) = 0," ", _xlfn.XLOOKUP(C283,customers!$A$2:$A$1001,customers!$C$2:$C$1001,,0))</f>
        <v>kkarby7t@sbwire.com</v>
      </c>
      <c r="H283" s="2" t="str">
        <f>_xlfn.XLOOKUP(C283,customers!$A$2:$A$1001,customers!$G$2:$G$1001,,0)</f>
        <v>United States</v>
      </c>
      <c r="I283" t="str">
        <f>_xlfn.XLOOKUP(D283,products!$A$2:$A$49,products!$B$2:$B$49,,0)</f>
        <v>Exc</v>
      </c>
      <c r="J283" t="str">
        <f>_xlfn.XLOOKUP(D283,products!$A$2:$A$49,products!$C$2:$C$49,,0)</f>
        <v>L</v>
      </c>
      <c r="K283">
        <f>_xlfn.XLOOKUP(D283,products!$A$2:$A$49,products!$D$2:$D$49,,0)</f>
        <v>1</v>
      </c>
      <c r="L283">
        <f>_xlfn.XLOOKUP(D283,products!$A$2:$A$49,products!$E$2:$E$49,,0)</f>
        <v>14.85</v>
      </c>
      <c r="M283">
        <f t="shared" si="8"/>
        <v>59.4</v>
      </c>
      <c r="N283" t="str">
        <f t="shared" si="9"/>
        <v>Excelsa</v>
      </c>
    </row>
    <row r="284" spans="1:14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_xlfn.XLOOKUP(C284,customers!$A$2:$A$1001,customers!$B$2:$B$1001,,0)</f>
        <v>Flory Crumpe</v>
      </c>
      <c r="G284" s="2" t="str">
        <f>IF(_xlfn.XLOOKUP(C284,customers!$A$2:$A$1001,customers!$C$2:$C$1001,,0) = 0," ", _xlfn.XLOOKUP(C284,customers!$A$2:$A$1001,customers!$C$2:$C$1001,,0))</f>
        <v>fcrumpe7u@ftc.gov</v>
      </c>
      <c r="H284" s="2" t="str">
        <f>_xlfn.XLOOKUP(C284,customers!$A$2:$A$1001,customers!$G$2:$G$1001,,0)</f>
        <v>United Kingdom</v>
      </c>
      <c r="I284" t="str">
        <f>_xlfn.XLOOKUP(D284,products!$A$2:$A$49,products!$B$2:$B$49,,0)</f>
        <v>Ara</v>
      </c>
      <c r="J284" t="str">
        <f>_xlfn.XLOOKUP(D284,products!$A$2:$A$49,products!$C$2:$C$49,,0)</f>
        <v>L</v>
      </c>
      <c r="K284">
        <f>_xlfn.XLOOKUP(D284,products!$A$2:$A$49,products!$D$2:$D$49,,0)</f>
        <v>0.5</v>
      </c>
      <c r="L284">
        <f>_xlfn.XLOOKUP(D284,products!$A$2:$A$49,products!$E$2:$E$49,,0)</f>
        <v>7.77</v>
      </c>
      <c r="M284">
        <f t="shared" si="8"/>
        <v>7.77</v>
      </c>
      <c r="N284" t="str">
        <f t="shared" si="9"/>
        <v>Arabica</v>
      </c>
    </row>
    <row r="285" spans="1:14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_xlfn.XLOOKUP(C285,customers!$A$2:$A$1001,customers!$B$2:$B$1001,,0)</f>
        <v>Amity Chatto</v>
      </c>
      <c r="G285" s="2" t="str">
        <f>IF(_xlfn.XLOOKUP(C285,customers!$A$2:$A$1001,customers!$C$2:$C$1001,,0) = 0," ", _xlfn.XLOOKUP(C285,customers!$A$2:$A$1001,customers!$C$2:$C$1001,,0))</f>
        <v>achatto7v@sakura.ne.jp</v>
      </c>
      <c r="H285" s="2" t="str">
        <f>_xlfn.XLOOKUP(C285,customers!$A$2:$A$1001,customers!$G$2:$G$1001,,0)</f>
        <v>United Kingdom</v>
      </c>
      <c r="I285" t="str">
        <f>_xlfn.XLOOKUP(D285,products!$A$2:$A$49,products!$B$2:$B$49,,0)</f>
        <v>Rob</v>
      </c>
      <c r="J285" t="str">
        <f>_xlfn.XLOOKUP(D285,products!$A$2:$A$49,products!$C$2:$C$49,,0)</f>
        <v>D</v>
      </c>
      <c r="K285">
        <f>_xlfn.XLOOKUP(D285,products!$A$2:$A$49,products!$D$2:$D$49,,0)</f>
        <v>0.5</v>
      </c>
      <c r="L285">
        <f>_xlfn.XLOOKUP(D285,products!$A$2:$A$49,products!$E$2:$E$49,,0)</f>
        <v>5.3699999999999992</v>
      </c>
      <c r="M285">
        <f t="shared" si="8"/>
        <v>5.3699999999999992</v>
      </c>
      <c r="N285" t="str">
        <f t="shared" si="9"/>
        <v>Robusta</v>
      </c>
    </row>
    <row r="286" spans="1:14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_xlfn.XLOOKUP(C286,customers!$A$2:$A$1001,customers!$B$2:$B$1001,,0)</f>
        <v>Nanine McCarthy</v>
      </c>
      <c r="G286" s="2" t="str">
        <f>IF(_xlfn.XLOOKUP(C286,customers!$A$2:$A$1001,customers!$C$2:$C$1001,,0) = 0," ", _xlfn.XLOOKUP(C286,customers!$A$2:$A$1001,customers!$C$2:$C$1001,,0))</f>
        <v xml:space="preserve"> </v>
      </c>
      <c r="H286" s="2" t="str">
        <f>_xlfn.XLOOKUP(C286,customers!$A$2:$A$1001,customers!$G$2:$G$1001,,0)</f>
        <v>United States</v>
      </c>
      <c r="I286" t="str">
        <f>_xlfn.XLOOKUP(D286,products!$A$2:$A$49,products!$B$2:$B$49,,0)</f>
        <v>Exc</v>
      </c>
      <c r="J286" t="str">
        <f>_xlfn.XLOOKUP(D286,products!$A$2:$A$49,products!$C$2:$C$49,,0)</f>
        <v>M</v>
      </c>
      <c r="K286">
        <f>_xlfn.XLOOKUP(D286,products!$A$2:$A$49,products!$D$2:$D$49,,0)</f>
        <v>2.5</v>
      </c>
      <c r="L286">
        <f>_xlfn.XLOOKUP(D286,products!$A$2:$A$49,products!$E$2:$E$49,,0)</f>
        <v>31.624999999999996</v>
      </c>
      <c r="M286">
        <f t="shared" si="8"/>
        <v>94.874999999999986</v>
      </c>
      <c r="N286" t="str">
        <f t="shared" si="9"/>
        <v>Excelsa</v>
      </c>
    </row>
    <row r="287" spans="1:14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_xlfn.XLOOKUP(C287,customers!$A$2:$A$1001,customers!$B$2:$B$1001,,0)</f>
        <v>Lyndsey Megany</v>
      </c>
      <c r="G287" s="2" t="str">
        <f>IF(_xlfn.XLOOKUP(C287,customers!$A$2:$A$1001,customers!$C$2:$C$1001,,0) = 0," ", _xlfn.XLOOKUP(C287,customers!$A$2:$A$1001,customers!$C$2:$C$1001,,0))</f>
        <v xml:space="preserve"> </v>
      </c>
      <c r="H287" s="2" t="str">
        <f>_xlfn.XLOOKUP(C287,customers!$A$2:$A$1001,customers!$G$2:$G$1001,,0)</f>
        <v>United States</v>
      </c>
      <c r="I287" t="str">
        <f>_xlfn.XLOOKUP(D287,products!$A$2:$A$49,products!$B$2:$B$49,,0)</f>
        <v>Lib</v>
      </c>
      <c r="J287" t="str">
        <f>_xlfn.XLOOKUP(D287,products!$A$2:$A$49,products!$C$2:$C$49,,0)</f>
        <v>L</v>
      </c>
      <c r="K287">
        <f>_xlfn.XLOOKUP(D287,products!$A$2:$A$49,products!$D$2:$D$49,,0)</f>
        <v>2.5</v>
      </c>
      <c r="L287">
        <f>_xlfn.XLOOKUP(D287,products!$A$2:$A$49,products!$E$2:$E$49,,0)</f>
        <v>36.454999999999998</v>
      </c>
      <c r="M287">
        <f t="shared" si="8"/>
        <v>36.454999999999998</v>
      </c>
      <c r="N287" t="str">
        <f t="shared" si="9"/>
        <v>Liberica</v>
      </c>
    </row>
    <row r="288" spans="1:14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_xlfn.XLOOKUP(C288,customers!$A$2:$A$1001,customers!$B$2:$B$1001,,0)</f>
        <v>Byram Mergue</v>
      </c>
      <c r="G288" s="2" t="str">
        <f>IF(_xlfn.XLOOKUP(C288,customers!$A$2:$A$1001,customers!$C$2:$C$1001,,0) = 0," ", _xlfn.XLOOKUP(C288,customers!$A$2:$A$1001,customers!$C$2:$C$1001,,0))</f>
        <v>bmergue7y@umn.edu</v>
      </c>
      <c r="H288" s="2" t="str">
        <f>_xlfn.XLOOKUP(C288,customers!$A$2:$A$1001,customers!$G$2:$G$1001,,0)</f>
        <v>United States</v>
      </c>
      <c r="I288" t="str">
        <f>_xlfn.XLOOKUP(D288,products!$A$2:$A$49,products!$B$2:$B$49,,0)</f>
        <v>Ara</v>
      </c>
      <c r="J288" t="str">
        <f>_xlfn.XLOOKUP(D288,products!$A$2:$A$49,products!$C$2:$C$49,,0)</f>
        <v>M</v>
      </c>
      <c r="K288">
        <f>_xlfn.XLOOKUP(D288,products!$A$2:$A$49,products!$D$2:$D$49,,0)</f>
        <v>0.2</v>
      </c>
      <c r="L288">
        <f>_xlfn.XLOOKUP(D288,products!$A$2:$A$49,products!$E$2:$E$49,,0)</f>
        <v>3.375</v>
      </c>
      <c r="M288">
        <f t="shared" si="8"/>
        <v>13.5</v>
      </c>
      <c r="N288" t="str">
        <f t="shared" si="9"/>
        <v>Arabica</v>
      </c>
    </row>
    <row r="289" spans="1:14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_xlfn.XLOOKUP(C289,customers!$A$2:$A$1001,customers!$B$2:$B$1001,,0)</f>
        <v>Kerr Patise</v>
      </c>
      <c r="G289" s="2" t="str">
        <f>IF(_xlfn.XLOOKUP(C289,customers!$A$2:$A$1001,customers!$C$2:$C$1001,,0) = 0," ", _xlfn.XLOOKUP(C289,customers!$A$2:$A$1001,customers!$C$2:$C$1001,,0))</f>
        <v>kpatise7z@jigsy.com</v>
      </c>
      <c r="H289" s="2" t="str">
        <f>_xlfn.XLOOKUP(C289,customers!$A$2:$A$1001,customers!$G$2:$G$1001,,0)</f>
        <v>United States</v>
      </c>
      <c r="I289" t="str">
        <f>_xlfn.XLOOKUP(D289,products!$A$2:$A$49,products!$B$2:$B$49,,0)</f>
        <v>Rob</v>
      </c>
      <c r="J289" t="str">
        <f>_xlfn.XLOOKUP(D289,products!$A$2:$A$49,products!$C$2:$C$49,,0)</f>
        <v>L</v>
      </c>
      <c r="K289">
        <f>_xlfn.XLOOKUP(D289,products!$A$2:$A$49,products!$D$2:$D$49,,0)</f>
        <v>0.2</v>
      </c>
      <c r="L289">
        <f>_xlfn.XLOOKUP(D289,products!$A$2:$A$49,products!$E$2:$E$49,,0)</f>
        <v>3.5849999999999995</v>
      </c>
      <c r="M289">
        <f t="shared" si="8"/>
        <v>14.339999999999998</v>
      </c>
      <c r="N289" t="str">
        <f t="shared" si="9"/>
        <v>Robusta</v>
      </c>
    </row>
    <row r="290" spans="1:14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_xlfn.XLOOKUP(C290,customers!$A$2:$A$1001,customers!$B$2:$B$1001,,0)</f>
        <v>Mathew Goulter</v>
      </c>
      <c r="G290" s="2" t="str">
        <f>IF(_xlfn.XLOOKUP(C290,customers!$A$2:$A$1001,customers!$C$2:$C$1001,,0) = 0," ", _xlfn.XLOOKUP(C290,customers!$A$2:$A$1001,customers!$C$2:$C$1001,,0))</f>
        <v xml:space="preserve"> </v>
      </c>
      <c r="H290" s="2" t="str">
        <f>_xlfn.XLOOKUP(C290,customers!$A$2:$A$1001,customers!$G$2:$G$1001,,0)</f>
        <v>Ireland</v>
      </c>
      <c r="I290" t="str">
        <f>_xlfn.XLOOKUP(D290,products!$A$2:$A$49,products!$B$2:$B$49,,0)</f>
        <v>Exc</v>
      </c>
      <c r="J290" t="str">
        <f>_xlfn.XLOOKUP(D290,products!$A$2:$A$49,products!$C$2:$C$49,,0)</f>
        <v>M</v>
      </c>
      <c r="K290">
        <f>_xlfn.XLOOKUP(D290,products!$A$2:$A$49,products!$D$2:$D$49,,0)</f>
        <v>0.5</v>
      </c>
      <c r="L290">
        <f>_xlfn.XLOOKUP(D290,products!$A$2:$A$49,products!$E$2:$E$49,,0)</f>
        <v>8.25</v>
      </c>
      <c r="M290">
        <f t="shared" si="8"/>
        <v>8.25</v>
      </c>
      <c r="N290" t="str">
        <f t="shared" si="9"/>
        <v>Excelsa</v>
      </c>
    </row>
    <row r="291" spans="1:14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_xlfn.XLOOKUP(C291,customers!$A$2:$A$1001,customers!$B$2:$B$1001,,0)</f>
        <v>Marris Grcic</v>
      </c>
      <c r="G291" s="2" t="str">
        <f>IF(_xlfn.XLOOKUP(C291,customers!$A$2:$A$1001,customers!$C$2:$C$1001,,0) = 0," ", _xlfn.XLOOKUP(C291,customers!$A$2:$A$1001,customers!$C$2:$C$1001,,0))</f>
        <v xml:space="preserve"> </v>
      </c>
      <c r="H291" s="2" t="str">
        <f>_xlfn.XLOOKUP(C291,customers!$A$2:$A$1001,customers!$G$2:$G$1001,,0)</f>
        <v>United States</v>
      </c>
      <c r="I291" t="str">
        <f>_xlfn.XLOOKUP(D291,products!$A$2:$A$49,products!$B$2:$B$49,,0)</f>
        <v>Rob</v>
      </c>
      <c r="J291" t="str">
        <f>_xlfn.XLOOKUP(D291,products!$A$2:$A$49,products!$C$2:$C$49,,0)</f>
        <v>D</v>
      </c>
      <c r="K291">
        <f>_xlfn.XLOOKUP(D291,products!$A$2:$A$49,products!$D$2:$D$49,,0)</f>
        <v>0.2</v>
      </c>
      <c r="L291">
        <f>_xlfn.XLOOKUP(D291,products!$A$2:$A$49,products!$E$2:$E$49,,0)</f>
        <v>2.6849999999999996</v>
      </c>
      <c r="M291">
        <f t="shared" si="8"/>
        <v>13.424999999999997</v>
      </c>
      <c r="N291" t="str">
        <f t="shared" si="9"/>
        <v>Robusta</v>
      </c>
    </row>
    <row r="292" spans="1:14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_xlfn.XLOOKUP(C292,customers!$A$2:$A$1001,customers!$B$2:$B$1001,,0)</f>
        <v>Domeniga Duke</v>
      </c>
      <c r="G292" s="2" t="str">
        <f>IF(_xlfn.XLOOKUP(C292,customers!$A$2:$A$1001,customers!$C$2:$C$1001,,0) = 0," ", _xlfn.XLOOKUP(C292,customers!$A$2:$A$1001,customers!$C$2:$C$1001,,0))</f>
        <v>dduke82@vkontakte.ru</v>
      </c>
      <c r="H292" s="2" t="str">
        <f>_xlfn.XLOOKUP(C292,customers!$A$2:$A$1001,customers!$G$2:$G$1001,,0)</f>
        <v>United States</v>
      </c>
      <c r="I292" t="str">
        <f>_xlfn.XLOOKUP(D292,products!$A$2:$A$49,products!$B$2:$B$49,,0)</f>
        <v>Ara</v>
      </c>
      <c r="J292" t="str">
        <f>_xlfn.XLOOKUP(D292,products!$A$2:$A$49,products!$C$2:$C$49,,0)</f>
        <v>D</v>
      </c>
      <c r="K292">
        <f>_xlfn.XLOOKUP(D292,products!$A$2:$A$49,products!$D$2:$D$49,,0)</f>
        <v>1</v>
      </c>
      <c r="L292">
        <f>_xlfn.XLOOKUP(D292,products!$A$2:$A$49,products!$E$2:$E$49,,0)</f>
        <v>9.9499999999999993</v>
      </c>
      <c r="M292">
        <f t="shared" si="8"/>
        <v>49.75</v>
      </c>
      <c r="N292" t="str">
        <f t="shared" si="9"/>
        <v>Arabica</v>
      </c>
    </row>
    <row r="293" spans="1:14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_xlfn.XLOOKUP(C293,customers!$A$2:$A$1001,customers!$B$2:$B$1001,,0)</f>
        <v>Violante Skouling</v>
      </c>
      <c r="G293" s="2" t="str">
        <f>IF(_xlfn.XLOOKUP(C293,customers!$A$2:$A$1001,customers!$C$2:$C$1001,,0) = 0," ", _xlfn.XLOOKUP(C293,customers!$A$2:$A$1001,customers!$C$2:$C$1001,,0))</f>
        <v xml:space="preserve"> </v>
      </c>
      <c r="H293" s="2" t="str">
        <f>_xlfn.XLOOKUP(C293,customers!$A$2:$A$1001,customers!$G$2:$G$1001,,0)</f>
        <v>Ireland</v>
      </c>
      <c r="I293" t="str">
        <f>_xlfn.XLOOKUP(D293,products!$A$2:$A$49,products!$B$2:$B$49,,0)</f>
        <v>Exc</v>
      </c>
      <c r="J293" t="str">
        <f>_xlfn.XLOOKUP(D293,products!$A$2:$A$49,products!$C$2:$C$49,,0)</f>
        <v>M</v>
      </c>
      <c r="K293">
        <f>_xlfn.XLOOKUP(D293,products!$A$2:$A$49,products!$D$2:$D$49,,0)</f>
        <v>0.5</v>
      </c>
      <c r="L293">
        <f>_xlfn.XLOOKUP(D293,products!$A$2:$A$49,products!$E$2:$E$49,,0)</f>
        <v>8.25</v>
      </c>
      <c r="M293">
        <f t="shared" si="8"/>
        <v>16.5</v>
      </c>
      <c r="N293" t="str">
        <f t="shared" si="9"/>
        <v>Excelsa</v>
      </c>
    </row>
    <row r="294" spans="1:14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_xlfn.XLOOKUP(C294,customers!$A$2:$A$1001,customers!$B$2:$B$1001,,0)</f>
        <v>Isidore Hussey</v>
      </c>
      <c r="G294" s="2" t="str">
        <f>IF(_xlfn.XLOOKUP(C294,customers!$A$2:$A$1001,customers!$C$2:$C$1001,,0) = 0," ", _xlfn.XLOOKUP(C294,customers!$A$2:$A$1001,customers!$C$2:$C$1001,,0))</f>
        <v>ihussey84@mapy.cz</v>
      </c>
      <c r="H294" s="2" t="str">
        <f>_xlfn.XLOOKUP(C294,customers!$A$2:$A$1001,customers!$G$2:$G$1001,,0)</f>
        <v>United States</v>
      </c>
      <c r="I294" t="str">
        <f>_xlfn.XLOOKUP(D294,products!$A$2:$A$49,products!$B$2:$B$49,,0)</f>
        <v>Ara</v>
      </c>
      <c r="J294" t="str">
        <f>_xlfn.XLOOKUP(D294,products!$A$2:$A$49,products!$C$2:$C$49,,0)</f>
        <v>D</v>
      </c>
      <c r="K294">
        <f>_xlfn.XLOOKUP(D294,products!$A$2:$A$49,products!$D$2:$D$49,,0)</f>
        <v>0.5</v>
      </c>
      <c r="L294">
        <f>_xlfn.XLOOKUP(D294,products!$A$2:$A$49,products!$E$2:$E$49,,0)</f>
        <v>5.97</v>
      </c>
      <c r="M294">
        <f t="shared" si="8"/>
        <v>17.91</v>
      </c>
      <c r="N294" t="str">
        <f t="shared" si="9"/>
        <v>Arabica</v>
      </c>
    </row>
    <row r="295" spans="1:14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_xlfn.XLOOKUP(C295,customers!$A$2:$A$1001,customers!$B$2:$B$1001,,0)</f>
        <v>Cassie Pinkerton</v>
      </c>
      <c r="G295" s="2" t="str">
        <f>IF(_xlfn.XLOOKUP(C295,customers!$A$2:$A$1001,customers!$C$2:$C$1001,,0) = 0," ", _xlfn.XLOOKUP(C295,customers!$A$2:$A$1001,customers!$C$2:$C$1001,,0))</f>
        <v>cpinkerton85@upenn.edu</v>
      </c>
      <c r="H295" s="2" t="str">
        <f>_xlfn.XLOOKUP(C295,customers!$A$2:$A$1001,customers!$G$2:$G$1001,,0)</f>
        <v>United States</v>
      </c>
      <c r="I295" t="str">
        <f>_xlfn.XLOOKUP(D295,products!$A$2:$A$49,products!$B$2:$B$49,,0)</f>
        <v>Ara</v>
      </c>
      <c r="J295" t="str">
        <f>_xlfn.XLOOKUP(D295,products!$A$2:$A$49,products!$C$2:$C$49,,0)</f>
        <v>D</v>
      </c>
      <c r="K295">
        <f>_xlfn.XLOOKUP(D295,products!$A$2:$A$49,products!$D$2:$D$49,,0)</f>
        <v>0.5</v>
      </c>
      <c r="L295">
        <f>_xlfn.XLOOKUP(D295,products!$A$2:$A$49,products!$E$2:$E$49,,0)</f>
        <v>5.97</v>
      </c>
      <c r="M295">
        <f t="shared" si="8"/>
        <v>29.849999999999998</v>
      </c>
      <c r="N295" t="str">
        <f t="shared" si="9"/>
        <v>Arabica</v>
      </c>
    </row>
    <row r="296" spans="1:14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_xlfn.XLOOKUP(C296,customers!$A$2:$A$1001,customers!$B$2:$B$1001,,0)</f>
        <v>Micki Fero</v>
      </c>
      <c r="G296" s="2" t="str">
        <f>IF(_xlfn.XLOOKUP(C296,customers!$A$2:$A$1001,customers!$C$2:$C$1001,,0) = 0," ", _xlfn.XLOOKUP(C296,customers!$A$2:$A$1001,customers!$C$2:$C$1001,,0))</f>
        <v xml:space="preserve"> </v>
      </c>
      <c r="H296" s="2" t="str">
        <f>_xlfn.XLOOKUP(C296,customers!$A$2:$A$1001,customers!$G$2:$G$1001,,0)</f>
        <v>United States</v>
      </c>
      <c r="I296" t="str">
        <f>_xlfn.XLOOKUP(D296,products!$A$2:$A$49,products!$B$2:$B$49,,0)</f>
        <v>Exc</v>
      </c>
      <c r="J296" t="str">
        <f>_xlfn.XLOOKUP(D296,products!$A$2:$A$49,products!$C$2:$C$49,,0)</f>
        <v>L</v>
      </c>
      <c r="K296">
        <f>_xlfn.XLOOKUP(D296,products!$A$2:$A$49,products!$D$2:$D$49,,0)</f>
        <v>1</v>
      </c>
      <c r="L296">
        <f>_xlfn.XLOOKUP(D296,products!$A$2:$A$49,products!$E$2:$E$49,,0)</f>
        <v>14.85</v>
      </c>
      <c r="M296">
        <f t="shared" si="8"/>
        <v>44.55</v>
      </c>
      <c r="N296" t="str">
        <f t="shared" si="9"/>
        <v>Excelsa</v>
      </c>
    </row>
    <row r="297" spans="1:14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_xlfn.XLOOKUP(C297,customers!$A$2:$A$1001,customers!$B$2:$B$1001,,0)</f>
        <v>Cybill Graddell</v>
      </c>
      <c r="G297" s="2" t="str">
        <f>IF(_xlfn.XLOOKUP(C297,customers!$A$2:$A$1001,customers!$C$2:$C$1001,,0) = 0," ", _xlfn.XLOOKUP(C297,customers!$A$2:$A$1001,customers!$C$2:$C$1001,,0))</f>
        <v xml:space="preserve"> </v>
      </c>
      <c r="H297" s="2" t="str">
        <f>_xlfn.XLOOKUP(C297,customers!$A$2:$A$1001,customers!$G$2:$G$1001,,0)</f>
        <v>United States</v>
      </c>
      <c r="I297" t="str">
        <f>_xlfn.XLOOKUP(D297,products!$A$2:$A$49,products!$B$2:$B$49,,0)</f>
        <v>Exc</v>
      </c>
      <c r="J297" t="str">
        <f>_xlfn.XLOOKUP(D297,products!$A$2:$A$49,products!$C$2:$C$49,,0)</f>
        <v>M</v>
      </c>
      <c r="K297">
        <f>_xlfn.XLOOKUP(D297,products!$A$2:$A$49,products!$D$2:$D$49,,0)</f>
        <v>1</v>
      </c>
      <c r="L297">
        <f>_xlfn.XLOOKUP(D297,products!$A$2:$A$49,products!$E$2:$E$49,,0)</f>
        <v>13.75</v>
      </c>
      <c r="M297">
        <f t="shared" si="8"/>
        <v>27.5</v>
      </c>
      <c r="N297" t="str">
        <f t="shared" si="9"/>
        <v>Excelsa</v>
      </c>
    </row>
    <row r="298" spans="1:14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_xlfn.XLOOKUP(C298,customers!$A$2:$A$1001,customers!$B$2:$B$1001,,0)</f>
        <v>Dorian Vizor</v>
      </c>
      <c r="G298" s="2" t="str">
        <f>IF(_xlfn.XLOOKUP(C298,customers!$A$2:$A$1001,customers!$C$2:$C$1001,,0) = 0," ", _xlfn.XLOOKUP(C298,customers!$A$2:$A$1001,customers!$C$2:$C$1001,,0))</f>
        <v>dvizor88@furl.net</v>
      </c>
      <c r="H298" s="2" t="str">
        <f>_xlfn.XLOOKUP(C298,customers!$A$2:$A$1001,customers!$G$2:$G$1001,,0)</f>
        <v>United States</v>
      </c>
      <c r="I298" t="str">
        <f>_xlfn.XLOOKUP(D298,products!$A$2:$A$49,products!$B$2:$B$49,,0)</f>
        <v>Rob</v>
      </c>
      <c r="J298" t="str">
        <f>_xlfn.XLOOKUP(D298,products!$A$2:$A$49,products!$C$2:$C$49,,0)</f>
        <v>M</v>
      </c>
      <c r="K298">
        <f>_xlfn.XLOOKUP(D298,products!$A$2:$A$49,products!$D$2:$D$49,,0)</f>
        <v>0.5</v>
      </c>
      <c r="L298">
        <f>_xlfn.XLOOKUP(D298,products!$A$2:$A$49,products!$E$2:$E$49,,0)</f>
        <v>5.97</v>
      </c>
      <c r="M298">
        <f t="shared" si="8"/>
        <v>35.82</v>
      </c>
      <c r="N298" t="str">
        <f t="shared" si="9"/>
        <v>Robusta</v>
      </c>
    </row>
    <row r="299" spans="1:14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_xlfn.XLOOKUP(C299,customers!$A$2:$A$1001,customers!$B$2:$B$1001,,0)</f>
        <v>Eddi Sedgebeer</v>
      </c>
      <c r="G299" s="2" t="str">
        <f>IF(_xlfn.XLOOKUP(C299,customers!$A$2:$A$1001,customers!$C$2:$C$1001,,0) = 0," ", _xlfn.XLOOKUP(C299,customers!$A$2:$A$1001,customers!$C$2:$C$1001,,0))</f>
        <v>esedgebeer89@oaic.gov.au</v>
      </c>
      <c r="H299" s="2" t="str">
        <f>_xlfn.XLOOKUP(C299,customers!$A$2:$A$1001,customers!$G$2:$G$1001,,0)</f>
        <v>United States</v>
      </c>
      <c r="I299" t="str">
        <f>_xlfn.XLOOKUP(D299,products!$A$2:$A$49,products!$B$2:$B$49,,0)</f>
        <v>Rob</v>
      </c>
      <c r="J299" t="str">
        <f>_xlfn.XLOOKUP(D299,products!$A$2:$A$49,products!$C$2:$C$49,,0)</f>
        <v>D</v>
      </c>
      <c r="K299">
        <f>_xlfn.XLOOKUP(D299,products!$A$2:$A$49,products!$D$2:$D$49,,0)</f>
        <v>0.5</v>
      </c>
      <c r="L299">
        <f>_xlfn.XLOOKUP(D299,products!$A$2:$A$49,products!$E$2:$E$49,,0)</f>
        <v>5.3699999999999992</v>
      </c>
      <c r="M299">
        <f t="shared" si="8"/>
        <v>16.11</v>
      </c>
      <c r="N299" t="str">
        <f t="shared" si="9"/>
        <v>Robusta</v>
      </c>
    </row>
    <row r="300" spans="1:14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_xlfn.XLOOKUP(C300,customers!$A$2:$A$1001,customers!$B$2:$B$1001,,0)</f>
        <v>Ken Lestrange</v>
      </c>
      <c r="G300" s="2" t="str">
        <f>IF(_xlfn.XLOOKUP(C300,customers!$A$2:$A$1001,customers!$C$2:$C$1001,,0) = 0," ", _xlfn.XLOOKUP(C300,customers!$A$2:$A$1001,customers!$C$2:$C$1001,,0))</f>
        <v>klestrange8a@lulu.com</v>
      </c>
      <c r="H300" s="2" t="str">
        <f>_xlfn.XLOOKUP(C300,customers!$A$2:$A$1001,customers!$G$2:$G$1001,,0)</f>
        <v>United States</v>
      </c>
      <c r="I300" t="str">
        <f>_xlfn.XLOOKUP(D300,products!$A$2:$A$49,products!$B$2:$B$49,,0)</f>
        <v>Exc</v>
      </c>
      <c r="J300" t="str">
        <f>_xlfn.XLOOKUP(D300,products!$A$2:$A$49,products!$C$2:$C$49,,0)</f>
        <v>L</v>
      </c>
      <c r="K300">
        <f>_xlfn.XLOOKUP(D300,products!$A$2:$A$49,products!$D$2:$D$49,,0)</f>
        <v>0.2</v>
      </c>
      <c r="L300">
        <f>_xlfn.XLOOKUP(D300,products!$A$2:$A$49,products!$E$2:$E$49,,0)</f>
        <v>4.4550000000000001</v>
      </c>
      <c r="M300">
        <f t="shared" si="8"/>
        <v>26.73</v>
      </c>
      <c r="N300" t="str">
        <f t="shared" si="9"/>
        <v>Excelsa</v>
      </c>
    </row>
    <row r="301" spans="1:14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_xlfn.XLOOKUP(C301,customers!$A$2:$A$1001,customers!$B$2:$B$1001,,0)</f>
        <v>Lacee Tanti</v>
      </c>
      <c r="G301" s="2" t="str">
        <f>IF(_xlfn.XLOOKUP(C301,customers!$A$2:$A$1001,customers!$C$2:$C$1001,,0) = 0," ", _xlfn.XLOOKUP(C301,customers!$A$2:$A$1001,customers!$C$2:$C$1001,,0))</f>
        <v>ltanti8b@techcrunch.com</v>
      </c>
      <c r="H301" s="2" t="str">
        <f>_xlfn.XLOOKUP(C301,customers!$A$2:$A$1001,customers!$G$2:$G$1001,,0)</f>
        <v>United States</v>
      </c>
      <c r="I301" t="str">
        <f>_xlfn.XLOOKUP(D301,products!$A$2:$A$49,products!$B$2:$B$49,,0)</f>
        <v>Exc</v>
      </c>
      <c r="J301" t="str">
        <f>_xlfn.XLOOKUP(D301,products!$A$2:$A$49,products!$C$2:$C$49,,0)</f>
        <v>L</v>
      </c>
      <c r="K301">
        <f>_xlfn.XLOOKUP(D301,products!$A$2:$A$49,products!$D$2:$D$49,,0)</f>
        <v>2.5</v>
      </c>
      <c r="L301">
        <f>_xlfn.XLOOKUP(D301,products!$A$2:$A$49,products!$E$2:$E$49,,0)</f>
        <v>34.154999999999994</v>
      </c>
      <c r="M301">
        <f t="shared" si="8"/>
        <v>204.92999999999995</v>
      </c>
      <c r="N301" t="str">
        <f t="shared" si="9"/>
        <v>Excelsa</v>
      </c>
    </row>
    <row r="302" spans="1:14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_xlfn.XLOOKUP(C302,customers!$A$2:$A$1001,customers!$B$2:$B$1001,,0)</f>
        <v>Arel De Lasci</v>
      </c>
      <c r="G302" s="2" t="str">
        <f>IF(_xlfn.XLOOKUP(C302,customers!$A$2:$A$1001,customers!$C$2:$C$1001,,0) = 0," ", _xlfn.XLOOKUP(C302,customers!$A$2:$A$1001,customers!$C$2:$C$1001,,0))</f>
        <v>ade8c@1und1.de</v>
      </c>
      <c r="H302" s="2" t="str">
        <f>_xlfn.XLOOKUP(C302,customers!$A$2:$A$1001,customers!$G$2:$G$1001,,0)</f>
        <v>United States</v>
      </c>
      <c r="I302" t="str">
        <f>_xlfn.XLOOKUP(D302,products!$A$2:$A$49,products!$B$2:$B$49,,0)</f>
        <v>Ara</v>
      </c>
      <c r="J302" t="str">
        <f>_xlfn.XLOOKUP(D302,products!$A$2:$A$49,products!$C$2:$C$49,,0)</f>
        <v>L</v>
      </c>
      <c r="K302">
        <f>_xlfn.XLOOKUP(D302,products!$A$2:$A$49,products!$D$2:$D$49,,0)</f>
        <v>1</v>
      </c>
      <c r="L302">
        <f>_xlfn.XLOOKUP(D302,products!$A$2:$A$49,products!$E$2:$E$49,,0)</f>
        <v>12.95</v>
      </c>
      <c r="M302">
        <f t="shared" si="8"/>
        <v>38.849999999999994</v>
      </c>
      <c r="N302" t="str">
        <f t="shared" si="9"/>
        <v>Arabica</v>
      </c>
    </row>
    <row r="303" spans="1:14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_xlfn.XLOOKUP(C303,customers!$A$2:$A$1001,customers!$B$2:$B$1001,,0)</f>
        <v>Trescha Jedrachowicz</v>
      </c>
      <c r="G303" s="2" t="str">
        <f>IF(_xlfn.XLOOKUP(C303,customers!$A$2:$A$1001,customers!$C$2:$C$1001,,0) = 0," ", _xlfn.XLOOKUP(C303,customers!$A$2:$A$1001,customers!$C$2:$C$1001,,0))</f>
        <v>tjedrachowicz8d@acquirethisname.com</v>
      </c>
      <c r="H303" s="2" t="str">
        <f>_xlfn.XLOOKUP(C303,customers!$A$2:$A$1001,customers!$G$2:$G$1001,,0)</f>
        <v>United States</v>
      </c>
      <c r="I303" t="str">
        <f>_xlfn.XLOOKUP(D303,products!$A$2:$A$49,products!$B$2:$B$49,,0)</f>
        <v>Lib</v>
      </c>
      <c r="J303" t="str">
        <f>_xlfn.XLOOKUP(D303,products!$A$2:$A$49,products!$C$2:$C$49,,0)</f>
        <v>D</v>
      </c>
      <c r="K303">
        <f>_xlfn.XLOOKUP(D303,products!$A$2:$A$49,products!$D$2:$D$49,,0)</f>
        <v>0.2</v>
      </c>
      <c r="L303">
        <f>_xlfn.XLOOKUP(D303,products!$A$2:$A$49,products!$E$2:$E$49,,0)</f>
        <v>3.8849999999999998</v>
      </c>
      <c r="M303">
        <f t="shared" si="8"/>
        <v>15.54</v>
      </c>
      <c r="N303" t="str">
        <f t="shared" si="9"/>
        <v>Liberica</v>
      </c>
    </row>
    <row r="304" spans="1:14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_xlfn.XLOOKUP(C304,customers!$A$2:$A$1001,customers!$B$2:$B$1001,,0)</f>
        <v>Perkin Stonner</v>
      </c>
      <c r="G304" s="2" t="str">
        <f>IF(_xlfn.XLOOKUP(C304,customers!$A$2:$A$1001,customers!$C$2:$C$1001,,0) = 0," ", _xlfn.XLOOKUP(C304,customers!$A$2:$A$1001,customers!$C$2:$C$1001,,0))</f>
        <v>pstonner8e@moonfruit.com</v>
      </c>
      <c r="H304" s="2" t="str">
        <f>_xlfn.XLOOKUP(C304,customers!$A$2:$A$1001,customers!$G$2:$G$1001,,0)</f>
        <v>United States</v>
      </c>
      <c r="I304" t="str">
        <f>_xlfn.XLOOKUP(D304,products!$A$2:$A$49,products!$B$2:$B$49,,0)</f>
        <v>Ara</v>
      </c>
      <c r="J304" t="str">
        <f>_xlfn.XLOOKUP(D304,products!$A$2:$A$49,products!$C$2:$C$49,,0)</f>
        <v>M</v>
      </c>
      <c r="K304">
        <f>_xlfn.XLOOKUP(D304,products!$A$2:$A$49,products!$D$2:$D$49,,0)</f>
        <v>0.5</v>
      </c>
      <c r="L304">
        <f>_xlfn.XLOOKUP(D304,products!$A$2:$A$49,products!$E$2:$E$49,,0)</f>
        <v>6.75</v>
      </c>
      <c r="M304">
        <f t="shared" si="8"/>
        <v>6.75</v>
      </c>
      <c r="N304" t="str">
        <f t="shared" si="9"/>
        <v>Arabica</v>
      </c>
    </row>
    <row r="305" spans="1:14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_xlfn.XLOOKUP(C305,customers!$A$2:$A$1001,customers!$B$2:$B$1001,,0)</f>
        <v>Darrin Tingly</v>
      </c>
      <c r="G305" s="2" t="str">
        <f>IF(_xlfn.XLOOKUP(C305,customers!$A$2:$A$1001,customers!$C$2:$C$1001,,0) = 0," ", _xlfn.XLOOKUP(C305,customers!$A$2:$A$1001,customers!$C$2:$C$1001,,0))</f>
        <v>dtingly8f@goo.ne.jp</v>
      </c>
      <c r="H305" s="2" t="str">
        <f>_xlfn.XLOOKUP(C305,customers!$A$2:$A$1001,customers!$G$2:$G$1001,,0)</f>
        <v>United States</v>
      </c>
      <c r="I305" t="str">
        <f>_xlfn.XLOOKUP(D305,products!$A$2:$A$49,products!$B$2:$B$49,,0)</f>
        <v>Exc</v>
      </c>
      <c r="J305" t="str">
        <f>_xlfn.XLOOKUP(D305,products!$A$2:$A$49,products!$C$2:$C$49,,0)</f>
        <v>D</v>
      </c>
      <c r="K305">
        <f>_xlfn.XLOOKUP(D305,products!$A$2:$A$49,products!$D$2:$D$49,,0)</f>
        <v>2.5</v>
      </c>
      <c r="L305">
        <f>_xlfn.XLOOKUP(D305,products!$A$2:$A$49,products!$E$2:$E$49,,0)</f>
        <v>27.945</v>
      </c>
      <c r="M305">
        <f t="shared" si="8"/>
        <v>111.78</v>
      </c>
      <c r="N305" t="str">
        <f t="shared" si="9"/>
        <v>Excelsa</v>
      </c>
    </row>
    <row r="306" spans="1:14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_xlfn.XLOOKUP(C306,customers!$A$2:$A$1001,customers!$B$2:$B$1001,,0)</f>
        <v>Claudetta Rushe</v>
      </c>
      <c r="G306" s="2" t="str">
        <f>IF(_xlfn.XLOOKUP(C306,customers!$A$2:$A$1001,customers!$C$2:$C$1001,,0) = 0," ", _xlfn.XLOOKUP(C306,customers!$A$2:$A$1001,customers!$C$2:$C$1001,,0))</f>
        <v>crushe8n@about.me</v>
      </c>
      <c r="H306" s="2" t="str">
        <f>_xlfn.XLOOKUP(C306,customers!$A$2:$A$1001,customers!$G$2:$G$1001,,0)</f>
        <v>United States</v>
      </c>
      <c r="I306" t="str">
        <f>_xlfn.XLOOKUP(D306,products!$A$2:$A$49,products!$B$2:$B$49,,0)</f>
        <v>Ara</v>
      </c>
      <c r="J306" t="str">
        <f>_xlfn.XLOOKUP(D306,products!$A$2:$A$49,products!$C$2:$C$49,,0)</f>
        <v>L</v>
      </c>
      <c r="K306">
        <f>_xlfn.XLOOKUP(D306,products!$A$2:$A$49,products!$D$2:$D$49,,0)</f>
        <v>0.2</v>
      </c>
      <c r="L306">
        <f>_xlfn.XLOOKUP(D306,products!$A$2:$A$49,products!$E$2:$E$49,,0)</f>
        <v>3.8849999999999998</v>
      </c>
      <c r="M306">
        <f t="shared" si="8"/>
        <v>3.8849999999999998</v>
      </c>
      <c r="N306" t="str">
        <f t="shared" si="9"/>
        <v>Arabica</v>
      </c>
    </row>
    <row r="307" spans="1:14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_xlfn.XLOOKUP(C307,customers!$A$2:$A$1001,customers!$B$2:$B$1001,,0)</f>
        <v>Benn Checci</v>
      </c>
      <c r="G307" s="2" t="str">
        <f>IF(_xlfn.XLOOKUP(C307,customers!$A$2:$A$1001,customers!$C$2:$C$1001,,0) = 0," ", _xlfn.XLOOKUP(C307,customers!$A$2:$A$1001,customers!$C$2:$C$1001,,0))</f>
        <v>bchecci8h@usa.gov</v>
      </c>
      <c r="H307" s="2" t="str">
        <f>_xlfn.XLOOKUP(C307,customers!$A$2:$A$1001,customers!$G$2:$G$1001,,0)</f>
        <v>United Kingdom</v>
      </c>
      <c r="I307" t="str">
        <f>_xlfn.XLOOKUP(D307,products!$A$2:$A$49,products!$B$2:$B$49,,0)</f>
        <v>Lib</v>
      </c>
      <c r="J307" t="str">
        <f>_xlfn.XLOOKUP(D307,products!$A$2:$A$49,products!$C$2:$C$49,,0)</f>
        <v>M</v>
      </c>
      <c r="K307">
        <f>_xlfn.XLOOKUP(D307,products!$A$2:$A$49,products!$D$2:$D$49,,0)</f>
        <v>0.2</v>
      </c>
      <c r="L307">
        <f>_xlfn.XLOOKUP(D307,products!$A$2:$A$49,products!$E$2:$E$49,,0)</f>
        <v>4.3650000000000002</v>
      </c>
      <c r="M307">
        <f t="shared" si="8"/>
        <v>21.825000000000003</v>
      </c>
      <c r="N307" t="str">
        <f t="shared" si="9"/>
        <v>Liberica</v>
      </c>
    </row>
    <row r="308" spans="1:14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_xlfn.XLOOKUP(C308,customers!$A$2:$A$1001,customers!$B$2:$B$1001,,0)</f>
        <v>Janifer Bagot</v>
      </c>
      <c r="G308" s="2" t="str">
        <f>IF(_xlfn.XLOOKUP(C308,customers!$A$2:$A$1001,customers!$C$2:$C$1001,,0) = 0," ", _xlfn.XLOOKUP(C308,customers!$A$2:$A$1001,customers!$C$2:$C$1001,,0))</f>
        <v>jbagot8i@mac.com</v>
      </c>
      <c r="H308" s="2" t="str">
        <f>_xlfn.XLOOKUP(C308,customers!$A$2:$A$1001,customers!$G$2:$G$1001,,0)</f>
        <v>United States</v>
      </c>
      <c r="I308" t="str">
        <f>_xlfn.XLOOKUP(D308,products!$A$2:$A$49,products!$B$2:$B$49,,0)</f>
        <v>Rob</v>
      </c>
      <c r="J308" t="str">
        <f>_xlfn.XLOOKUP(D308,products!$A$2:$A$49,products!$C$2:$C$49,,0)</f>
        <v>M</v>
      </c>
      <c r="K308">
        <f>_xlfn.XLOOKUP(D308,products!$A$2:$A$49,products!$D$2:$D$49,,0)</f>
        <v>0.2</v>
      </c>
      <c r="L308">
        <f>_xlfn.XLOOKUP(D308,products!$A$2:$A$49,products!$E$2:$E$49,,0)</f>
        <v>2.9849999999999999</v>
      </c>
      <c r="M308">
        <f t="shared" si="8"/>
        <v>14.924999999999999</v>
      </c>
      <c r="N308" t="str">
        <f t="shared" si="9"/>
        <v>Robusta</v>
      </c>
    </row>
    <row r="309" spans="1:14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_xlfn.XLOOKUP(C309,customers!$A$2:$A$1001,customers!$B$2:$B$1001,,0)</f>
        <v>Ermin Beeble</v>
      </c>
      <c r="G309" s="2" t="str">
        <f>IF(_xlfn.XLOOKUP(C309,customers!$A$2:$A$1001,customers!$C$2:$C$1001,,0) = 0," ", _xlfn.XLOOKUP(C309,customers!$A$2:$A$1001,customers!$C$2:$C$1001,,0))</f>
        <v>ebeeble8j@soundcloud.com</v>
      </c>
      <c r="H309" s="2" t="str">
        <f>_xlfn.XLOOKUP(C309,customers!$A$2:$A$1001,customers!$G$2:$G$1001,,0)</f>
        <v>United States</v>
      </c>
      <c r="I309" t="str">
        <f>_xlfn.XLOOKUP(D309,products!$A$2:$A$49,products!$B$2:$B$49,,0)</f>
        <v>Ara</v>
      </c>
      <c r="J309" t="str">
        <f>_xlfn.XLOOKUP(D309,products!$A$2:$A$49,products!$C$2:$C$49,,0)</f>
        <v>M</v>
      </c>
      <c r="K309">
        <f>_xlfn.XLOOKUP(D309,products!$A$2:$A$49,products!$D$2:$D$49,,0)</f>
        <v>1</v>
      </c>
      <c r="L309">
        <f>_xlfn.XLOOKUP(D309,products!$A$2:$A$49,products!$E$2:$E$49,,0)</f>
        <v>11.25</v>
      </c>
      <c r="M309">
        <f t="shared" si="8"/>
        <v>33.75</v>
      </c>
      <c r="N309" t="str">
        <f t="shared" si="9"/>
        <v>Arabica</v>
      </c>
    </row>
    <row r="310" spans="1:14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_xlfn.XLOOKUP(C310,customers!$A$2:$A$1001,customers!$B$2:$B$1001,,0)</f>
        <v>Cos Fluin</v>
      </c>
      <c r="G310" s="2" t="str">
        <f>IF(_xlfn.XLOOKUP(C310,customers!$A$2:$A$1001,customers!$C$2:$C$1001,,0) = 0," ", _xlfn.XLOOKUP(C310,customers!$A$2:$A$1001,customers!$C$2:$C$1001,,0))</f>
        <v>cfluin8k@flickr.com</v>
      </c>
      <c r="H310" s="2" t="str">
        <f>_xlfn.XLOOKUP(C310,customers!$A$2:$A$1001,customers!$G$2:$G$1001,,0)</f>
        <v>United Kingdom</v>
      </c>
      <c r="I310" t="str">
        <f>_xlfn.XLOOKUP(D310,products!$A$2:$A$49,products!$B$2:$B$49,,0)</f>
        <v>Ara</v>
      </c>
      <c r="J310" t="str">
        <f>_xlfn.XLOOKUP(D310,products!$A$2:$A$49,products!$C$2:$C$49,,0)</f>
        <v>M</v>
      </c>
      <c r="K310">
        <f>_xlfn.XLOOKUP(D310,products!$A$2:$A$49,products!$D$2:$D$49,,0)</f>
        <v>1</v>
      </c>
      <c r="L310">
        <f>_xlfn.XLOOKUP(D310,products!$A$2:$A$49,products!$E$2:$E$49,,0)</f>
        <v>11.25</v>
      </c>
      <c r="M310">
        <f t="shared" si="8"/>
        <v>33.75</v>
      </c>
      <c r="N310" t="str">
        <f t="shared" si="9"/>
        <v>Arabica</v>
      </c>
    </row>
    <row r="311" spans="1:14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_xlfn.XLOOKUP(C311,customers!$A$2:$A$1001,customers!$B$2:$B$1001,,0)</f>
        <v>Eveleen Bletsor</v>
      </c>
      <c r="G311" s="2" t="str">
        <f>IF(_xlfn.XLOOKUP(C311,customers!$A$2:$A$1001,customers!$C$2:$C$1001,,0) = 0," ", _xlfn.XLOOKUP(C311,customers!$A$2:$A$1001,customers!$C$2:$C$1001,,0))</f>
        <v>ebletsor8l@vinaora.com</v>
      </c>
      <c r="H311" s="2" t="str">
        <f>_xlfn.XLOOKUP(C311,customers!$A$2:$A$1001,customers!$G$2:$G$1001,,0)</f>
        <v>United States</v>
      </c>
      <c r="I311" t="str">
        <f>_xlfn.XLOOKUP(D311,products!$A$2:$A$49,products!$B$2:$B$49,,0)</f>
        <v>Lib</v>
      </c>
      <c r="J311" t="str">
        <f>_xlfn.XLOOKUP(D311,products!$A$2:$A$49,products!$C$2:$C$49,,0)</f>
        <v>M</v>
      </c>
      <c r="K311">
        <f>_xlfn.XLOOKUP(D311,products!$A$2:$A$49,products!$D$2:$D$49,,0)</f>
        <v>0.2</v>
      </c>
      <c r="L311">
        <f>_xlfn.XLOOKUP(D311,products!$A$2:$A$49,products!$E$2:$E$49,,0)</f>
        <v>4.3650000000000002</v>
      </c>
      <c r="M311">
        <f t="shared" si="8"/>
        <v>26.19</v>
      </c>
      <c r="N311" t="str">
        <f t="shared" si="9"/>
        <v>Liberica</v>
      </c>
    </row>
    <row r="312" spans="1:14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_xlfn.XLOOKUP(C312,customers!$A$2:$A$1001,customers!$B$2:$B$1001,,0)</f>
        <v>Paola Brydell</v>
      </c>
      <c r="G312" s="2" t="str">
        <f>IF(_xlfn.XLOOKUP(C312,customers!$A$2:$A$1001,customers!$C$2:$C$1001,,0) = 0," ", _xlfn.XLOOKUP(C312,customers!$A$2:$A$1001,customers!$C$2:$C$1001,,0))</f>
        <v>pbrydell8m@bloglovin.com</v>
      </c>
      <c r="H312" s="2" t="str">
        <f>_xlfn.XLOOKUP(C312,customers!$A$2:$A$1001,customers!$G$2:$G$1001,,0)</f>
        <v>Ireland</v>
      </c>
      <c r="I312" t="str">
        <f>_xlfn.XLOOKUP(D312,products!$A$2:$A$49,products!$B$2:$B$49,,0)</f>
        <v>Exc</v>
      </c>
      <c r="J312" t="str">
        <f>_xlfn.XLOOKUP(D312,products!$A$2:$A$49,products!$C$2:$C$49,,0)</f>
        <v>L</v>
      </c>
      <c r="K312">
        <f>_xlfn.XLOOKUP(D312,products!$A$2:$A$49,products!$D$2:$D$49,,0)</f>
        <v>1</v>
      </c>
      <c r="L312">
        <f>_xlfn.XLOOKUP(D312,products!$A$2:$A$49,products!$E$2:$E$49,,0)</f>
        <v>14.85</v>
      </c>
      <c r="M312">
        <f t="shared" si="8"/>
        <v>14.85</v>
      </c>
      <c r="N312" t="str">
        <f t="shared" si="9"/>
        <v>Excelsa</v>
      </c>
    </row>
    <row r="313" spans="1:14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_xlfn.XLOOKUP(C313,customers!$A$2:$A$1001,customers!$B$2:$B$1001,,0)</f>
        <v>Claudetta Rushe</v>
      </c>
      <c r="G313" s="2" t="str">
        <f>IF(_xlfn.XLOOKUP(C313,customers!$A$2:$A$1001,customers!$C$2:$C$1001,,0) = 0," ", _xlfn.XLOOKUP(C313,customers!$A$2:$A$1001,customers!$C$2:$C$1001,,0))</f>
        <v>crushe8n@about.me</v>
      </c>
      <c r="H313" s="2" t="str">
        <f>_xlfn.XLOOKUP(C313,customers!$A$2:$A$1001,customers!$G$2:$G$1001,,0)</f>
        <v>United States</v>
      </c>
      <c r="I313" t="str">
        <f>_xlfn.XLOOKUP(D313,products!$A$2:$A$49,products!$B$2:$B$49,,0)</f>
        <v>Exc</v>
      </c>
      <c r="J313" t="str">
        <f>_xlfn.XLOOKUP(D313,products!$A$2:$A$49,products!$C$2:$C$49,,0)</f>
        <v>M</v>
      </c>
      <c r="K313">
        <f>_xlfn.XLOOKUP(D313,products!$A$2:$A$49,products!$D$2:$D$49,,0)</f>
        <v>2.5</v>
      </c>
      <c r="L313">
        <f>_xlfn.XLOOKUP(D313,products!$A$2:$A$49,products!$E$2:$E$49,,0)</f>
        <v>31.624999999999996</v>
      </c>
      <c r="M313">
        <f t="shared" si="8"/>
        <v>189.74999999999997</v>
      </c>
      <c r="N313" t="str">
        <f t="shared" si="9"/>
        <v>Excelsa</v>
      </c>
    </row>
    <row r="314" spans="1:14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_xlfn.XLOOKUP(C314,customers!$A$2:$A$1001,customers!$B$2:$B$1001,,0)</f>
        <v>Natka Leethem</v>
      </c>
      <c r="G314" s="2" t="str">
        <f>IF(_xlfn.XLOOKUP(C314,customers!$A$2:$A$1001,customers!$C$2:$C$1001,,0) = 0," ", _xlfn.XLOOKUP(C314,customers!$A$2:$A$1001,customers!$C$2:$C$1001,,0))</f>
        <v>nleethem8o@mac.com</v>
      </c>
      <c r="H314" s="2" t="str">
        <f>_xlfn.XLOOKUP(C314,customers!$A$2:$A$1001,customers!$G$2:$G$1001,,0)</f>
        <v>United States</v>
      </c>
      <c r="I314" t="str">
        <f>_xlfn.XLOOKUP(D314,products!$A$2:$A$49,products!$B$2:$B$49,,0)</f>
        <v>Rob</v>
      </c>
      <c r="J314" t="str">
        <f>_xlfn.XLOOKUP(D314,products!$A$2:$A$49,products!$C$2:$C$49,,0)</f>
        <v>M</v>
      </c>
      <c r="K314">
        <f>_xlfn.XLOOKUP(D314,products!$A$2:$A$49,products!$D$2:$D$49,,0)</f>
        <v>0.5</v>
      </c>
      <c r="L314">
        <f>_xlfn.XLOOKUP(D314,products!$A$2:$A$49,products!$E$2:$E$49,,0)</f>
        <v>5.97</v>
      </c>
      <c r="M314">
        <f t="shared" si="8"/>
        <v>5.97</v>
      </c>
      <c r="N314" t="str">
        <f t="shared" si="9"/>
        <v>Robusta</v>
      </c>
    </row>
    <row r="315" spans="1:14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_xlfn.XLOOKUP(C315,customers!$A$2:$A$1001,customers!$B$2:$B$1001,,0)</f>
        <v>Ailene Nesfield</v>
      </c>
      <c r="G315" s="2" t="str">
        <f>IF(_xlfn.XLOOKUP(C315,customers!$A$2:$A$1001,customers!$C$2:$C$1001,,0) = 0," ", _xlfn.XLOOKUP(C315,customers!$A$2:$A$1001,customers!$C$2:$C$1001,,0))</f>
        <v>anesfield8p@people.com.cn</v>
      </c>
      <c r="H315" s="2" t="str">
        <f>_xlfn.XLOOKUP(C315,customers!$A$2:$A$1001,customers!$G$2:$G$1001,,0)</f>
        <v>United Kingdom</v>
      </c>
      <c r="I315" t="str">
        <f>_xlfn.XLOOKUP(D315,products!$A$2:$A$49,products!$B$2:$B$49,,0)</f>
        <v>Rob</v>
      </c>
      <c r="J315" t="str">
        <f>_xlfn.XLOOKUP(D315,products!$A$2:$A$49,products!$C$2:$C$49,,0)</f>
        <v>M</v>
      </c>
      <c r="K315">
        <f>_xlfn.XLOOKUP(D315,products!$A$2:$A$49,products!$D$2:$D$49,,0)</f>
        <v>1</v>
      </c>
      <c r="L315">
        <f>_xlfn.XLOOKUP(D315,products!$A$2:$A$49,products!$E$2:$E$49,,0)</f>
        <v>9.9499999999999993</v>
      </c>
      <c r="M315">
        <f t="shared" si="8"/>
        <v>29.849999999999998</v>
      </c>
      <c r="N315" t="str">
        <f t="shared" si="9"/>
        <v>Robusta</v>
      </c>
    </row>
    <row r="316" spans="1:14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_xlfn.XLOOKUP(C316,customers!$A$2:$A$1001,customers!$B$2:$B$1001,,0)</f>
        <v>Stacy Pickworth</v>
      </c>
      <c r="G316" s="2" t="str">
        <f>IF(_xlfn.XLOOKUP(C316,customers!$A$2:$A$1001,customers!$C$2:$C$1001,,0) = 0," ", _xlfn.XLOOKUP(C316,customers!$A$2:$A$1001,customers!$C$2:$C$1001,,0))</f>
        <v xml:space="preserve"> </v>
      </c>
      <c r="H316" s="2" t="str">
        <f>_xlfn.XLOOKUP(C316,customers!$A$2:$A$1001,customers!$G$2:$G$1001,,0)</f>
        <v>United States</v>
      </c>
      <c r="I316" t="str">
        <f>_xlfn.XLOOKUP(D316,products!$A$2:$A$49,products!$B$2:$B$49,,0)</f>
        <v>Rob</v>
      </c>
      <c r="J316" t="str">
        <f>_xlfn.XLOOKUP(D316,products!$A$2:$A$49,products!$C$2:$C$49,,0)</f>
        <v>D</v>
      </c>
      <c r="K316">
        <f>_xlfn.XLOOKUP(D316,products!$A$2:$A$49,products!$D$2:$D$49,,0)</f>
        <v>1</v>
      </c>
      <c r="L316">
        <f>_xlfn.XLOOKUP(D316,products!$A$2:$A$49,products!$E$2:$E$49,,0)</f>
        <v>8.9499999999999993</v>
      </c>
      <c r="M316">
        <f t="shared" si="8"/>
        <v>44.75</v>
      </c>
      <c r="N316" t="str">
        <f t="shared" si="9"/>
        <v>Robusta</v>
      </c>
    </row>
    <row r="317" spans="1:14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_xlfn.XLOOKUP(C317,customers!$A$2:$A$1001,customers!$B$2:$B$1001,,0)</f>
        <v>Melli Brockway</v>
      </c>
      <c r="G317" s="2" t="str">
        <f>IF(_xlfn.XLOOKUP(C317,customers!$A$2:$A$1001,customers!$C$2:$C$1001,,0) = 0," ", _xlfn.XLOOKUP(C317,customers!$A$2:$A$1001,customers!$C$2:$C$1001,,0))</f>
        <v>mbrockway8r@ibm.com</v>
      </c>
      <c r="H317" s="2" t="str">
        <f>_xlfn.XLOOKUP(C317,customers!$A$2:$A$1001,customers!$G$2:$G$1001,,0)</f>
        <v>United States</v>
      </c>
      <c r="I317" t="str">
        <f>_xlfn.XLOOKUP(D317,products!$A$2:$A$49,products!$B$2:$B$49,,0)</f>
        <v>Exc</v>
      </c>
      <c r="J317" t="str">
        <f>_xlfn.XLOOKUP(D317,products!$A$2:$A$49,products!$C$2:$C$49,,0)</f>
        <v>L</v>
      </c>
      <c r="K317">
        <f>_xlfn.XLOOKUP(D317,products!$A$2:$A$49,products!$D$2:$D$49,,0)</f>
        <v>2.5</v>
      </c>
      <c r="L317">
        <f>_xlfn.XLOOKUP(D317,products!$A$2:$A$49,products!$E$2:$E$49,,0)</f>
        <v>34.154999999999994</v>
      </c>
      <c r="M317">
        <f t="shared" si="8"/>
        <v>34.154999999999994</v>
      </c>
      <c r="N317" t="str">
        <f t="shared" si="9"/>
        <v>Excelsa</v>
      </c>
    </row>
    <row r="318" spans="1:14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_xlfn.XLOOKUP(C318,customers!$A$2:$A$1001,customers!$B$2:$B$1001,,0)</f>
        <v>Nanny Lush</v>
      </c>
      <c r="G318" s="2" t="str">
        <f>IF(_xlfn.XLOOKUP(C318,customers!$A$2:$A$1001,customers!$C$2:$C$1001,,0) = 0," ", _xlfn.XLOOKUP(C318,customers!$A$2:$A$1001,customers!$C$2:$C$1001,,0))</f>
        <v>nlush8s@dedecms.com</v>
      </c>
      <c r="H318" s="2" t="str">
        <f>_xlfn.XLOOKUP(C318,customers!$A$2:$A$1001,customers!$G$2:$G$1001,,0)</f>
        <v>Ireland</v>
      </c>
      <c r="I318" t="str">
        <f>_xlfn.XLOOKUP(D318,products!$A$2:$A$49,products!$B$2:$B$49,,0)</f>
        <v>Exc</v>
      </c>
      <c r="J318" t="str">
        <f>_xlfn.XLOOKUP(D318,products!$A$2:$A$49,products!$C$2:$C$49,,0)</f>
        <v>L</v>
      </c>
      <c r="K318">
        <f>_xlfn.XLOOKUP(D318,products!$A$2:$A$49,products!$D$2:$D$49,,0)</f>
        <v>2.5</v>
      </c>
      <c r="L318">
        <f>_xlfn.XLOOKUP(D318,products!$A$2:$A$49,products!$E$2:$E$49,,0)</f>
        <v>34.154999999999994</v>
      </c>
      <c r="M318">
        <f t="shared" si="8"/>
        <v>204.92999999999995</v>
      </c>
      <c r="N318" t="str">
        <f t="shared" si="9"/>
        <v>Excelsa</v>
      </c>
    </row>
    <row r="319" spans="1:14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_xlfn.XLOOKUP(C319,customers!$A$2:$A$1001,customers!$B$2:$B$1001,,0)</f>
        <v>Selma McMillian</v>
      </c>
      <c r="G319" s="2" t="str">
        <f>IF(_xlfn.XLOOKUP(C319,customers!$A$2:$A$1001,customers!$C$2:$C$1001,,0) = 0," ", _xlfn.XLOOKUP(C319,customers!$A$2:$A$1001,customers!$C$2:$C$1001,,0))</f>
        <v>smcmillian8t@csmonitor.com</v>
      </c>
      <c r="H319" s="2" t="str">
        <f>_xlfn.XLOOKUP(C319,customers!$A$2:$A$1001,customers!$G$2:$G$1001,,0)</f>
        <v>United States</v>
      </c>
      <c r="I319" t="str">
        <f>_xlfn.XLOOKUP(D319,products!$A$2:$A$49,products!$B$2:$B$49,,0)</f>
        <v>Exc</v>
      </c>
      <c r="J319" t="str">
        <f>_xlfn.XLOOKUP(D319,products!$A$2:$A$49,products!$C$2:$C$49,,0)</f>
        <v>D</v>
      </c>
      <c r="K319">
        <f>_xlfn.XLOOKUP(D319,products!$A$2:$A$49,products!$D$2:$D$49,,0)</f>
        <v>0.5</v>
      </c>
      <c r="L319">
        <f>_xlfn.XLOOKUP(D319,products!$A$2:$A$49,products!$E$2:$E$49,,0)</f>
        <v>7.29</v>
      </c>
      <c r="M319">
        <f t="shared" si="8"/>
        <v>21.87</v>
      </c>
      <c r="N319" t="str">
        <f t="shared" si="9"/>
        <v>Excelsa</v>
      </c>
    </row>
    <row r="320" spans="1:14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_xlfn.XLOOKUP(C320,customers!$A$2:$A$1001,customers!$B$2:$B$1001,,0)</f>
        <v>Tess Bennison</v>
      </c>
      <c r="G320" s="2" t="str">
        <f>IF(_xlfn.XLOOKUP(C320,customers!$A$2:$A$1001,customers!$C$2:$C$1001,,0) = 0," ", _xlfn.XLOOKUP(C320,customers!$A$2:$A$1001,customers!$C$2:$C$1001,,0))</f>
        <v>tbennison8u@google.cn</v>
      </c>
      <c r="H320" s="2" t="str">
        <f>_xlfn.XLOOKUP(C320,customers!$A$2:$A$1001,customers!$G$2:$G$1001,,0)</f>
        <v>United States</v>
      </c>
      <c r="I320" t="str">
        <f>_xlfn.XLOOKUP(D320,products!$A$2:$A$49,products!$B$2:$B$49,,0)</f>
        <v>Ara</v>
      </c>
      <c r="J320" t="str">
        <f>_xlfn.XLOOKUP(D320,products!$A$2:$A$49,products!$C$2:$C$49,,0)</f>
        <v>M</v>
      </c>
      <c r="K320">
        <f>_xlfn.XLOOKUP(D320,products!$A$2:$A$49,products!$D$2:$D$49,,0)</f>
        <v>2.5</v>
      </c>
      <c r="L320">
        <f>_xlfn.XLOOKUP(D320,products!$A$2:$A$49,products!$E$2:$E$49,,0)</f>
        <v>25.874999999999996</v>
      </c>
      <c r="M320">
        <f t="shared" si="8"/>
        <v>51.749999999999993</v>
      </c>
      <c r="N320" t="str">
        <f t="shared" si="9"/>
        <v>Arabica</v>
      </c>
    </row>
    <row r="321" spans="1:14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_xlfn.XLOOKUP(C321,customers!$A$2:$A$1001,customers!$B$2:$B$1001,,0)</f>
        <v>Gabie Tweed</v>
      </c>
      <c r="G321" s="2" t="str">
        <f>IF(_xlfn.XLOOKUP(C321,customers!$A$2:$A$1001,customers!$C$2:$C$1001,,0) = 0," ", _xlfn.XLOOKUP(C321,customers!$A$2:$A$1001,customers!$C$2:$C$1001,,0))</f>
        <v>gtweed8v@yolasite.com</v>
      </c>
      <c r="H321" s="2" t="str">
        <f>_xlfn.XLOOKUP(C321,customers!$A$2:$A$1001,customers!$G$2:$G$1001,,0)</f>
        <v>United States</v>
      </c>
      <c r="I321" t="str">
        <f>_xlfn.XLOOKUP(D321,products!$A$2:$A$49,products!$B$2:$B$49,,0)</f>
        <v>Exc</v>
      </c>
      <c r="J321" t="str">
        <f>_xlfn.XLOOKUP(D321,products!$A$2:$A$49,products!$C$2:$C$49,,0)</f>
        <v>M</v>
      </c>
      <c r="K321">
        <f>_xlfn.XLOOKUP(D321,products!$A$2:$A$49,products!$D$2:$D$49,,0)</f>
        <v>0.2</v>
      </c>
      <c r="L321">
        <f>_xlfn.XLOOKUP(D321,products!$A$2:$A$49,products!$E$2:$E$49,,0)</f>
        <v>4.125</v>
      </c>
      <c r="M321">
        <f t="shared" si="8"/>
        <v>8.25</v>
      </c>
      <c r="N321" t="str">
        <f t="shared" si="9"/>
        <v>Excelsa</v>
      </c>
    </row>
    <row r="322" spans="1:14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_xlfn.XLOOKUP(C322,customers!$A$2:$A$1001,customers!$B$2:$B$1001,,0)</f>
        <v>Gabie Tweed</v>
      </c>
      <c r="G322" s="2" t="str">
        <f>IF(_xlfn.XLOOKUP(C322,customers!$A$2:$A$1001,customers!$C$2:$C$1001,,0) = 0," ", _xlfn.XLOOKUP(C322,customers!$A$2:$A$1001,customers!$C$2:$C$1001,,0))</f>
        <v>gtweed8v@yolasite.com</v>
      </c>
      <c r="H322" s="2" t="str">
        <f>_xlfn.XLOOKUP(C322,customers!$A$2:$A$1001,customers!$G$2:$G$1001,,0)</f>
        <v>United States</v>
      </c>
      <c r="I322" t="str">
        <f>_xlfn.XLOOKUP(D322,products!$A$2:$A$49,products!$B$2:$B$49,,0)</f>
        <v>Ara</v>
      </c>
      <c r="J322" t="str">
        <f>_xlfn.XLOOKUP(D322,products!$A$2:$A$49,products!$C$2:$C$49,,0)</f>
        <v>L</v>
      </c>
      <c r="K322">
        <f>_xlfn.XLOOKUP(D322,products!$A$2:$A$49,products!$D$2:$D$49,,0)</f>
        <v>0.2</v>
      </c>
      <c r="L322">
        <f>_xlfn.XLOOKUP(D322,products!$A$2:$A$49,products!$E$2:$E$49,,0)</f>
        <v>3.8849999999999998</v>
      </c>
      <c r="M322">
        <f t="shared" si="8"/>
        <v>19.424999999999997</v>
      </c>
      <c r="N322" t="str">
        <f t="shared" si="9"/>
        <v>Arabica</v>
      </c>
    </row>
    <row r="323" spans="1:14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_xlfn.XLOOKUP(C323,customers!$A$2:$A$1001,customers!$B$2:$B$1001,,0)</f>
        <v>Gaile Goggin</v>
      </c>
      <c r="G323" s="2" t="str">
        <f>IF(_xlfn.XLOOKUP(C323,customers!$A$2:$A$1001,customers!$C$2:$C$1001,,0) = 0," ", _xlfn.XLOOKUP(C323,customers!$A$2:$A$1001,customers!$C$2:$C$1001,,0))</f>
        <v>ggoggin8x@wix.com</v>
      </c>
      <c r="H323" s="2" t="str">
        <f>_xlfn.XLOOKUP(C323,customers!$A$2:$A$1001,customers!$G$2:$G$1001,,0)</f>
        <v>Ireland</v>
      </c>
      <c r="I323" t="str">
        <f>_xlfn.XLOOKUP(D323,products!$A$2:$A$49,products!$B$2:$B$49,,0)</f>
        <v>Ara</v>
      </c>
      <c r="J323" t="str">
        <f>_xlfn.XLOOKUP(D323,products!$A$2:$A$49,products!$C$2:$C$49,,0)</f>
        <v>M</v>
      </c>
      <c r="K323">
        <f>_xlfn.XLOOKUP(D323,products!$A$2:$A$49,products!$D$2:$D$49,,0)</f>
        <v>0.2</v>
      </c>
      <c r="L323">
        <f>_xlfn.XLOOKUP(D323,products!$A$2:$A$49,products!$E$2:$E$49,,0)</f>
        <v>3.375</v>
      </c>
      <c r="M323">
        <f t="shared" ref="M323:M386" si="10">L323*E323</f>
        <v>20.25</v>
      </c>
      <c r="N323" t="str">
        <f t="shared" ref="N323:N386" si="11">IF(I323="Rob","Robusta",IF(I323="Exc","Excelsa",IF(I323="Ara","Arabica",IF(I323="Lib","Liberica",""))))</f>
        <v>Arabica</v>
      </c>
    </row>
    <row r="324" spans="1:14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_xlfn.XLOOKUP(C324,customers!$A$2:$A$1001,customers!$B$2:$B$1001,,0)</f>
        <v>Skylar Jeyness</v>
      </c>
      <c r="G324" s="2" t="str">
        <f>IF(_xlfn.XLOOKUP(C324,customers!$A$2:$A$1001,customers!$C$2:$C$1001,,0) = 0," ", _xlfn.XLOOKUP(C324,customers!$A$2:$A$1001,customers!$C$2:$C$1001,,0))</f>
        <v>sjeyness8y@biglobe.ne.jp</v>
      </c>
      <c r="H324" s="2" t="str">
        <f>_xlfn.XLOOKUP(C324,customers!$A$2:$A$1001,customers!$G$2:$G$1001,,0)</f>
        <v>Ireland</v>
      </c>
      <c r="I324" t="str">
        <f>_xlfn.XLOOKUP(D324,products!$A$2:$A$49,products!$B$2:$B$49,,0)</f>
        <v>Lib</v>
      </c>
      <c r="J324" t="str">
        <f>_xlfn.XLOOKUP(D324,products!$A$2:$A$49,products!$C$2:$C$49,,0)</f>
        <v>D</v>
      </c>
      <c r="K324">
        <f>_xlfn.XLOOKUP(D324,products!$A$2:$A$49,products!$D$2:$D$49,,0)</f>
        <v>0.5</v>
      </c>
      <c r="L324">
        <f>_xlfn.XLOOKUP(D324,products!$A$2:$A$49,products!$E$2:$E$49,,0)</f>
        <v>7.77</v>
      </c>
      <c r="M324">
        <f t="shared" si="10"/>
        <v>23.31</v>
      </c>
      <c r="N324" t="str">
        <f t="shared" si="11"/>
        <v>Liberica</v>
      </c>
    </row>
    <row r="325" spans="1:14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_xlfn.XLOOKUP(C325,customers!$A$2:$A$1001,customers!$B$2:$B$1001,,0)</f>
        <v>Donica Bonhome</v>
      </c>
      <c r="G325" s="2" t="str">
        <f>IF(_xlfn.XLOOKUP(C325,customers!$A$2:$A$1001,customers!$C$2:$C$1001,,0) = 0," ", _xlfn.XLOOKUP(C325,customers!$A$2:$A$1001,customers!$C$2:$C$1001,,0))</f>
        <v>dbonhome8z@shinystat.com</v>
      </c>
      <c r="H325" s="2" t="str">
        <f>_xlfn.XLOOKUP(C325,customers!$A$2:$A$1001,customers!$G$2:$G$1001,,0)</f>
        <v>United States</v>
      </c>
      <c r="I325" t="str">
        <f>_xlfn.XLOOKUP(D325,products!$A$2:$A$49,products!$B$2:$B$49,,0)</f>
        <v>Exc</v>
      </c>
      <c r="J325" t="str">
        <f>_xlfn.XLOOKUP(D325,products!$A$2:$A$49,products!$C$2:$C$49,,0)</f>
        <v>D</v>
      </c>
      <c r="K325">
        <f>_xlfn.XLOOKUP(D325,products!$A$2:$A$49,products!$D$2:$D$49,,0)</f>
        <v>0.2</v>
      </c>
      <c r="L325">
        <f>_xlfn.XLOOKUP(D325,products!$A$2:$A$49,products!$E$2:$E$49,,0)</f>
        <v>3.645</v>
      </c>
      <c r="M325">
        <f t="shared" si="10"/>
        <v>18.225000000000001</v>
      </c>
      <c r="N325" t="str">
        <f t="shared" si="11"/>
        <v>Excelsa</v>
      </c>
    </row>
    <row r="326" spans="1:14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_xlfn.XLOOKUP(C326,customers!$A$2:$A$1001,customers!$B$2:$B$1001,,0)</f>
        <v>Diena Peetermann</v>
      </c>
      <c r="G326" s="2" t="str">
        <f>IF(_xlfn.XLOOKUP(C326,customers!$A$2:$A$1001,customers!$C$2:$C$1001,,0) = 0," ", _xlfn.XLOOKUP(C326,customers!$A$2:$A$1001,customers!$C$2:$C$1001,,0))</f>
        <v xml:space="preserve"> </v>
      </c>
      <c r="H326" s="2" t="str">
        <f>_xlfn.XLOOKUP(C326,customers!$A$2:$A$1001,customers!$G$2:$G$1001,,0)</f>
        <v>United States</v>
      </c>
      <c r="I326" t="str">
        <f>_xlfn.XLOOKUP(D326,products!$A$2:$A$49,products!$B$2:$B$49,,0)</f>
        <v>Exc</v>
      </c>
      <c r="J326" t="str">
        <f>_xlfn.XLOOKUP(D326,products!$A$2:$A$49,products!$C$2:$C$49,,0)</f>
        <v>M</v>
      </c>
      <c r="K326">
        <f>_xlfn.XLOOKUP(D326,products!$A$2:$A$49,products!$D$2:$D$49,,0)</f>
        <v>1</v>
      </c>
      <c r="L326">
        <f>_xlfn.XLOOKUP(D326,products!$A$2:$A$49,products!$E$2:$E$49,,0)</f>
        <v>13.75</v>
      </c>
      <c r="M326">
        <f t="shared" si="10"/>
        <v>13.75</v>
      </c>
      <c r="N326" t="str">
        <f t="shared" si="11"/>
        <v>Excelsa</v>
      </c>
    </row>
    <row r="327" spans="1:14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_xlfn.XLOOKUP(C327,customers!$A$2:$A$1001,customers!$B$2:$B$1001,,0)</f>
        <v>Trina Le Sarr</v>
      </c>
      <c r="G327" s="2" t="str">
        <f>IF(_xlfn.XLOOKUP(C327,customers!$A$2:$A$1001,customers!$C$2:$C$1001,,0) = 0," ", _xlfn.XLOOKUP(C327,customers!$A$2:$A$1001,customers!$C$2:$C$1001,,0))</f>
        <v>tle91@epa.gov</v>
      </c>
      <c r="H327" s="2" t="str">
        <f>_xlfn.XLOOKUP(C327,customers!$A$2:$A$1001,customers!$G$2:$G$1001,,0)</f>
        <v>United States</v>
      </c>
      <c r="I327" t="str">
        <f>_xlfn.XLOOKUP(D327,products!$A$2:$A$49,products!$B$2:$B$49,,0)</f>
        <v>Ara</v>
      </c>
      <c r="J327" t="str">
        <f>_xlfn.XLOOKUP(D327,products!$A$2:$A$49,products!$C$2:$C$49,,0)</f>
        <v>L</v>
      </c>
      <c r="K327">
        <f>_xlfn.XLOOKUP(D327,products!$A$2:$A$49,products!$D$2:$D$49,,0)</f>
        <v>2.5</v>
      </c>
      <c r="L327">
        <f>_xlfn.XLOOKUP(D327,products!$A$2:$A$49,products!$E$2:$E$49,,0)</f>
        <v>29.784999999999997</v>
      </c>
      <c r="M327">
        <f t="shared" si="10"/>
        <v>29.784999999999997</v>
      </c>
      <c r="N327" t="str">
        <f t="shared" si="11"/>
        <v>Arabica</v>
      </c>
    </row>
    <row r="328" spans="1:14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_xlfn.XLOOKUP(C328,customers!$A$2:$A$1001,customers!$B$2:$B$1001,,0)</f>
        <v>Flynn Antony</v>
      </c>
      <c r="G328" s="2" t="str">
        <f>IF(_xlfn.XLOOKUP(C328,customers!$A$2:$A$1001,customers!$C$2:$C$1001,,0) = 0," ", _xlfn.XLOOKUP(C328,customers!$A$2:$A$1001,customers!$C$2:$C$1001,,0))</f>
        <v xml:space="preserve"> </v>
      </c>
      <c r="H328" s="2" t="str">
        <f>_xlfn.XLOOKUP(C328,customers!$A$2:$A$1001,customers!$G$2:$G$1001,,0)</f>
        <v>United States</v>
      </c>
      <c r="I328" t="str">
        <f>_xlfn.XLOOKUP(D328,products!$A$2:$A$49,products!$B$2:$B$49,,0)</f>
        <v>Rob</v>
      </c>
      <c r="J328" t="str">
        <f>_xlfn.XLOOKUP(D328,products!$A$2:$A$49,products!$C$2:$C$49,,0)</f>
        <v>D</v>
      </c>
      <c r="K328">
        <f>_xlfn.XLOOKUP(D328,products!$A$2:$A$49,products!$D$2:$D$49,,0)</f>
        <v>1</v>
      </c>
      <c r="L328">
        <f>_xlfn.XLOOKUP(D328,products!$A$2:$A$49,products!$E$2:$E$49,,0)</f>
        <v>8.9499999999999993</v>
      </c>
      <c r="M328">
        <f t="shared" si="10"/>
        <v>44.75</v>
      </c>
      <c r="N328" t="str">
        <f t="shared" si="11"/>
        <v>Robusta</v>
      </c>
    </row>
    <row r="329" spans="1:14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_xlfn.XLOOKUP(C329,customers!$A$2:$A$1001,customers!$B$2:$B$1001,,0)</f>
        <v>Baudoin Alldridge</v>
      </c>
      <c r="G329" s="2" t="str">
        <f>IF(_xlfn.XLOOKUP(C329,customers!$A$2:$A$1001,customers!$C$2:$C$1001,,0) = 0," ", _xlfn.XLOOKUP(C329,customers!$A$2:$A$1001,customers!$C$2:$C$1001,,0))</f>
        <v>balldridge93@yandex.ru</v>
      </c>
      <c r="H329" s="2" t="str">
        <f>_xlfn.XLOOKUP(C329,customers!$A$2:$A$1001,customers!$G$2:$G$1001,,0)</f>
        <v>United States</v>
      </c>
      <c r="I329" t="str">
        <f>_xlfn.XLOOKUP(D329,products!$A$2:$A$49,products!$B$2:$B$49,,0)</f>
        <v>Rob</v>
      </c>
      <c r="J329" t="str">
        <f>_xlfn.XLOOKUP(D329,products!$A$2:$A$49,products!$C$2:$C$49,,0)</f>
        <v>D</v>
      </c>
      <c r="K329">
        <f>_xlfn.XLOOKUP(D329,products!$A$2:$A$49,products!$D$2:$D$49,,0)</f>
        <v>1</v>
      </c>
      <c r="L329">
        <f>_xlfn.XLOOKUP(D329,products!$A$2:$A$49,products!$E$2:$E$49,,0)</f>
        <v>8.9499999999999993</v>
      </c>
      <c r="M329">
        <f t="shared" si="10"/>
        <v>44.75</v>
      </c>
      <c r="N329" t="str">
        <f t="shared" si="11"/>
        <v>Robusta</v>
      </c>
    </row>
    <row r="330" spans="1:14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_xlfn.XLOOKUP(C330,customers!$A$2:$A$1001,customers!$B$2:$B$1001,,0)</f>
        <v>Homer Dulany</v>
      </c>
      <c r="G330" s="2" t="str">
        <f>IF(_xlfn.XLOOKUP(C330,customers!$A$2:$A$1001,customers!$C$2:$C$1001,,0) = 0," ", _xlfn.XLOOKUP(C330,customers!$A$2:$A$1001,customers!$C$2:$C$1001,,0))</f>
        <v xml:space="preserve"> </v>
      </c>
      <c r="H330" s="2" t="str">
        <f>_xlfn.XLOOKUP(C330,customers!$A$2:$A$1001,customers!$G$2:$G$1001,,0)</f>
        <v>United States</v>
      </c>
      <c r="I330" t="str">
        <f>_xlfn.XLOOKUP(D330,products!$A$2:$A$49,products!$B$2:$B$49,,0)</f>
        <v>Lib</v>
      </c>
      <c r="J330" t="str">
        <f>_xlfn.XLOOKUP(D330,products!$A$2:$A$49,products!$C$2:$C$49,,0)</f>
        <v>L</v>
      </c>
      <c r="K330">
        <f>_xlfn.XLOOKUP(D330,products!$A$2:$A$49,products!$D$2:$D$49,,0)</f>
        <v>0.5</v>
      </c>
      <c r="L330">
        <f>_xlfn.XLOOKUP(D330,products!$A$2:$A$49,products!$E$2:$E$49,,0)</f>
        <v>9.51</v>
      </c>
      <c r="M330">
        <f t="shared" si="10"/>
        <v>38.04</v>
      </c>
      <c r="N330" t="str">
        <f t="shared" si="11"/>
        <v>Liberica</v>
      </c>
    </row>
    <row r="331" spans="1:14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_xlfn.XLOOKUP(C331,customers!$A$2:$A$1001,customers!$B$2:$B$1001,,0)</f>
        <v>Lisa Goodger</v>
      </c>
      <c r="G331" s="2" t="str">
        <f>IF(_xlfn.XLOOKUP(C331,customers!$A$2:$A$1001,customers!$C$2:$C$1001,,0) = 0," ", _xlfn.XLOOKUP(C331,customers!$A$2:$A$1001,customers!$C$2:$C$1001,,0))</f>
        <v>lgoodger95@guardian.co.uk</v>
      </c>
      <c r="H331" s="2" t="str">
        <f>_xlfn.XLOOKUP(C331,customers!$A$2:$A$1001,customers!$G$2:$G$1001,,0)</f>
        <v>United States</v>
      </c>
      <c r="I331" t="str">
        <f>_xlfn.XLOOKUP(D331,products!$A$2:$A$49,products!$B$2:$B$49,,0)</f>
        <v>Rob</v>
      </c>
      <c r="J331" t="str">
        <f>_xlfn.XLOOKUP(D331,products!$A$2:$A$49,products!$C$2:$C$49,,0)</f>
        <v>D</v>
      </c>
      <c r="K331">
        <f>_xlfn.XLOOKUP(D331,products!$A$2:$A$49,products!$D$2:$D$49,,0)</f>
        <v>0.5</v>
      </c>
      <c r="L331">
        <f>_xlfn.XLOOKUP(D331,products!$A$2:$A$49,products!$E$2:$E$49,,0)</f>
        <v>5.3699999999999992</v>
      </c>
      <c r="M331">
        <f t="shared" si="10"/>
        <v>21.479999999999997</v>
      </c>
      <c r="N331" t="str">
        <f t="shared" si="11"/>
        <v>Robusta</v>
      </c>
    </row>
    <row r="332" spans="1:14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_xlfn.XLOOKUP(C332,customers!$A$2:$A$1001,customers!$B$2:$B$1001,,0)</f>
        <v>Selma McMillian</v>
      </c>
      <c r="G332" s="2" t="str">
        <f>IF(_xlfn.XLOOKUP(C332,customers!$A$2:$A$1001,customers!$C$2:$C$1001,,0) = 0," ", _xlfn.XLOOKUP(C332,customers!$A$2:$A$1001,customers!$C$2:$C$1001,,0))</f>
        <v>smcmillian8t@csmonitor.com</v>
      </c>
      <c r="H332" s="2" t="str">
        <f>_xlfn.XLOOKUP(C332,customers!$A$2:$A$1001,customers!$G$2:$G$1001,,0)</f>
        <v>United States</v>
      </c>
      <c r="I332" t="str">
        <f>_xlfn.XLOOKUP(D332,products!$A$2:$A$49,products!$B$2:$B$49,,0)</f>
        <v>Rob</v>
      </c>
      <c r="J332" t="str">
        <f>_xlfn.XLOOKUP(D332,products!$A$2:$A$49,products!$C$2:$C$49,,0)</f>
        <v>D</v>
      </c>
      <c r="K332">
        <f>_xlfn.XLOOKUP(D332,products!$A$2:$A$49,products!$D$2:$D$49,,0)</f>
        <v>0.5</v>
      </c>
      <c r="L332">
        <f>_xlfn.XLOOKUP(D332,products!$A$2:$A$49,products!$E$2:$E$49,,0)</f>
        <v>5.3699999999999992</v>
      </c>
      <c r="M332">
        <f t="shared" si="10"/>
        <v>16.11</v>
      </c>
      <c r="N332" t="str">
        <f t="shared" si="11"/>
        <v>Robusta</v>
      </c>
    </row>
    <row r="333" spans="1:14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_xlfn.XLOOKUP(C333,customers!$A$2:$A$1001,customers!$B$2:$B$1001,,0)</f>
        <v>Corine Drewett</v>
      </c>
      <c r="G333" s="2" t="str">
        <f>IF(_xlfn.XLOOKUP(C333,customers!$A$2:$A$1001,customers!$C$2:$C$1001,,0) = 0," ", _xlfn.XLOOKUP(C333,customers!$A$2:$A$1001,customers!$C$2:$C$1001,,0))</f>
        <v>cdrewett97@wikipedia.org</v>
      </c>
      <c r="H333" s="2" t="str">
        <f>_xlfn.XLOOKUP(C333,customers!$A$2:$A$1001,customers!$G$2:$G$1001,,0)</f>
        <v>United States</v>
      </c>
      <c r="I333" t="str">
        <f>_xlfn.XLOOKUP(D333,products!$A$2:$A$49,products!$B$2:$B$49,,0)</f>
        <v>Rob</v>
      </c>
      <c r="J333" t="str">
        <f>_xlfn.XLOOKUP(D333,products!$A$2:$A$49,products!$C$2:$C$49,,0)</f>
        <v>M</v>
      </c>
      <c r="K333">
        <f>_xlfn.XLOOKUP(D333,products!$A$2:$A$49,products!$D$2:$D$49,,0)</f>
        <v>2.5</v>
      </c>
      <c r="L333">
        <f>_xlfn.XLOOKUP(D333,products!$A$2:$A$49,products!$E$2:$E$49,,0)</f>
        <v>22.884999999999998</v>
      </c>
      <c r="M333">
        <f t="shared" si="10"/>
        <v>22.884999999999998</v>
      </c>
      <c r="N333" t="str">
        <f t="shared" si="11"/>
        <v>Robusta</v>
      </c>
    </row>
    <row r="334" spans="1:14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_xlfn.XLOOKUP(C334,customers!$A$2:$A$1001,customers!$B$2:$B$1001,,0)</f>
        <v>Quinn Parsons</v>
      </c>
      <c r="G334" s="2" t="str">
        <f>IF(_xlfn.XLOOKUP(C334,customers!$A$2:$A$1001,customers!$C$2:$C$1001,,0) = 0," ", _xlfn.XLOOKUP(C334,customers!$A$2:$A$1001,customers!$C$2:$C$1001,,0))</f>
        <v>qparsons98@blogtalkradio.com</v>
      </c>
      <c r="H334" s="2" t="str">
        <f>_xlfn.XLOOKUP(C334,customers!$A$2:$A$1001,customers!$G$2:$G$1001,,0)</f>
        <v>United States</v>
      </c>
      <c r="I334" t="str">
        <f>_xlfn.XLOOKUP(D334,products!$A$2:$A$49,products!$B$2:$B$49,,0)</f>
        <v>Ara</v>
      </c>
      <c r="J334" t="str">
        <f>_xlfn.XLOOKUP(D334,products!$A$2:$A$49,products!$C$2:$C$49,,0)</f>
        <v>D</v>
      </c>
      <c r="K334">
        <f>_xlfn.XLOOKUP(D334,products!$A$2:$A$49,products!$D$2:$D$49,,0)</f>
        <v>0.5</v>
      </c>
      <c r="L334">
        <f>_xlfn.XLOOKUP(D334,products!$A$2:$A$49,products!$E$2:$E$49,,0)</f>
        <v>5.97</v>
      </c>
      <c r="M334">
        <f t="shared" si="10"/>
        <v>17.91</v>
      </c>
      <c r="N334" t="str">
        <f t="shared" si="11"/>
        <v>Arabica</v>
      </c>
    </row>
    <row r="335" spans="1:14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_xlfn.XLOOKUP(C335,customers!$A$2:$A$1001,customers!$B$2:$B$1001,,0)</f>
        <v>Vivyan Ceely</v>
      </c>
      <c r="G335" s="2" t="str">
        <f>IF(_xlfn.XLOOKUP(C335,customers!$A$2:$A$1001,customers!$C$2:$C$1001,,0) = 0," ", _xlfn.XLOOKUP(C335,customers!$A$2:$A$1001,customers!$C$2:$C$1001,,0))</f>
        <v>vceely99@auda.org.au</v>
      </c>
      <c r="H335" s="2" t="str">
        <f>_xlfn.XLOOKUP(C335,customers!$A$2:$A$1001,customers!$G$2:$G$1001,,0)</f>
        <v>United States</v>
      </c>
      <c r="I335" t="str">
        <f>_xlfn.XLOOKUP(D335,products!$A$2:$A$49,products!$B$2:$B$49,,0)</f>
        <v>Rob</v>
      </c>
      <c r="J335" t="str">
        <f>_xlfn.XLOOKUP(D335,products!$A$2:$A$49,products!$C$2:$C$49,,0)</f>
        <v>M</v>
      </c>
      <c r="K335">
        <f>_xlfn.XLOOKUP(D335,products!$A$2:$A$49,products!$D$2:$D$49,,0)</f>
        <v>0.5</v>
      </c>
      <c r="L335">
        <f>_xlfn.XLOOKUP(D335,products!$A$2:$A$49,products!$E$2:$E$49,,0)</f>
        <v>5.97</v>
      </c>
      <c r="M335">
        <f t="shared" si="10"/>
        <v>23.88</v>
      </c>
      <c r="N335" t="str">
        <f t="shared" si="11"/>
        <v>Robusta</v>
      </c>
    </row>
    <row r="336" spans="1:14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_xlfn.XLOOKUP(C336,customers!$A$2:$A$1001,customers!$B$2:$B$1001,,0)</f>
        <v>Elonore Goodings</v>
      </c>
      <c r="G336" s="2" t="str">
        <f>IF(_xlfn.XLOOKUP(C336,customers!$A$2:$A$1001,customers!$C$2:$C$1001,,0) = 0," ", _xlfn.XLOOKUP(C336,customers!$A$2:$A$1001,customers!$C$2:$C$1001,,0))</f>
        <v xml:space="preserve"> </v>
      </c>
      <c r="H336" s="2" t="str">
        <f>_xlfn.XLOOKUP(C336,customers!$A$2:$A$1001,customers!$G$2:$G$1001,,0)</f>
        <v>United States</v>
      </c>
      <c r="I336" t="str">
        <f>_xlfn.XLOOKUP(D336,products!$A$2:$A$49,products!$B$2:$B$49,,0)</f>
        <v>Rob</v>
      </c>
      <c r="J336" t="str">
        <f>_xlfn.XLOOKUP(D336,products!$A$2:$A$49,products!$C$2:$C$49,,0)</f>
        <v>L</v>
      </c>
      <c r="K336">
        <f>_xlfn.XLOOKUP(D336,products!$A$2:$A$49,products!$D$2:$D$49,,0)</f>
        <v>1</v>
      </c>
      <c r="L336">
        <f>_xlfn.XLOOKUP(D336,products!$A$2:$A$49,products!$E$2:$E$49,,0)</f>
        <v>11.95</v>
      </c>
      <c r="M336">
        <f t="shared" si="10"/>
        <v>59.75</v>
      </c>
      <c r="N336" t="str">
        <f t="shared" si="11"/>
        <v>Robusta</v>
      </c>
    </row>
    <row r="337" spans="1:14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_xlfn.XLOOKUP(C337,customers!$A$2:$A$1001,customers!$B$2:$B$1001,,0)</f>
        <v>Clement Vasiliev</v>
      </c>
      <c r="G337" s="2" t="str">
        <f>IF(_xlfn.XLOOKUP(C337,customers!$A$2:$A$1001,customers!$C$2:$C$1001,,0) = 0," ", _xlfn.XLOOKUP(C337,customers!$A$2:$A$1001,customers!$C$2:$C$1001,,0))</f>
        <v>cvasiliev9b@discuz.net</v>
      </c>
      <c r="H337" s="2" t="str">
        <f>_xlfn.XLOOKUP(C337,customers!$A$2:$A$1001,customers!$G$2:$G$1001,,0)</f>
        <v>United States</v>
      </c>
      <c r="I337" t="str">
        <f>_xlfn.XLOOKUP(D337,products!$A$2:$A$49,products!$B$2:$B$49,,0)</f>
        <v>Lib</v>
      </c>
      <c r="J337" t="str">
        <f>_xlfn.XLOOKUP(D337,products!$A$2:$A$49,products!$C$2:$C$49,,0)</f>
        <v>L</v>
      </c>
      <c r="K337">
        <f>_xlfn.XLOOKUP(D337,products!$A$2:$A$49,products!$D$2:$D$49,,0)</f>
        <v>0.2</v>
      </c>
      <c r="L337">
        <f>_xlfn.XLOOKUP(D337,products!$A$2:$A$49,products!$E$2:$E$49,,0)</f>
        <v>4.7549999999999999</v>
      </c>
      <c r="M337">
        <f t="shared" si="10"/>
        <v>28.53</v>
      </c>
      <c r="N337" t="str">
        <f t="shared" si="11"/>
        <v>Liberica</v>
      </c>
    </row>
    <row r="338" spans="1:14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_xlfn.XLOOKUP(C338,customers!$A$2:$A$1001,customers!$B$2:$B$1001,,0)</f>
        <v>Terencio O'Moylan</v>
      </c>
      <c r="G338" s="2" t="str">
        <f>IF(_xlfn.XLOOKUP(C338,customers!$A$2:$A$1001,customers!$C$2:$C$1001,,0) = 0," ", _xlfn.XLOOKUP(C338,customers!$A$2:$A$1001,customers!$C$2:$C$1001,,0))</f>
        <v>tomoylan9c@liveinternet.ru</v>
      </c>
      <c r="H338" s="2" t="str">
        <f>_xlfn.XLOOKUP(C338,customers!$A$2:$A$1001,customers!$G$2:$G$1001,,0)</f>
        <v>United Kingdom</v>
      </c>
      <c r="I338" t="str">
        <f>_xlfn.XLOOKUP(D338,products!$A$2:$A$49,products!$B$2:$B$49,,0)</f>
        <v>Ara</v>
      </c>
      <c r="J338" t="str">
        <f>_xlfn.XLOOKUP(D338,products!$A$2:$A$49,products!$C$2:$C$49,,0)</f>
        <v>M</v>
      </c>
      <c r="K338">
        <f>_xlfn.XLOOKUP(D338,products!$A$2:$A$49,products!$D$2:$D$49,,0)</f>
        <v>1</v>
      </c>
      <c r="L338">
        <f>_xlfn.XLOOKUP(D338,products!$A$2:$A$49,products!$E$2:$E$49,,0)</f>
        <v>11.25</v>
      </c>
      <c r="M338">
        <f t="shared" si="10"/>
        <v>45</v>
      </c>
      <c r="N338" t="str">
        <f t="shared" si="11"/>
        <v>Arabica</v>
      </c>
    </row>
    <row r="339" spans="1:14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_xlfn.XLOOKUP(C339,customers!$A$2:$A$1001,customers!$B$2:$B$1001,,0)</f>
        <v>Flynn Antony</v>
      </c>
      <c r="G339" s="2" t="str">
        <f>IF(_xlfn.XLOOKUP(C339,customers!$A$2:$A$1001,customers!$C$2:$C$1001,,0) = 0," ", _xlfn.XLOOKUP(C339,customers!$A$2:$A$1001,customers!$C$2:$C$1001,,0))</f>
        <v xml:space="preserve"> </v>
      </c>
      <c r="H339" s="2" t="str">
        <f>_xlfn.XLOOKUP(C339,customers!$A$2:$A$1001,customers!$G$2:$G$1001,,0)</f>
        <v>United States</v>
      </c>
      <c r="I339" t="str">
        <f>_xlfn.XLOOKUP(D339,products!$A$2:$A$49,products!$B$2:$B$49,,0)</f>
        <v>Exc</v>
      </c>
      <c r="J339" t="str">
        <f>_xlfn.XLOOKUP(D339,products!$A$2:$A$49,products!$C$2:$C$49,,0)</f>
        <v>D</v>
      </c>
      <c r="K339">
        <f>_xlfn.XLOOKUP(D339,products!$A$2:$A$49,products!$D$2:$D$49,,0)</f>
        <v>2.5</v>
      </c>
      <c r="L339">
        <f>_xlfn.XLOOKUP(D339,products!$A$2:$A$49,products!$E$2:$E$49,,0)</f>
        <v>27.945</v>
      </c>
      <c r="M339">
        <f t="shared" si="10"/>
        <v>55.89</v>
      </c>
      <c r="N339" t="str">
        <f t="shared" si="11"/>
        <v>Excelsa</v>
      </c>
    </row>
    <row r="340" spans="1:14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_xlfn.XLOOKUP(C340,customers!$A$2:$A$1001,customers!$B$2:$B$1001,,0)</f>
        <v>Wyatan Fetherston</v>
      </c>
      <c r="G340" s="2" t="str">
        <f>IF(_xlfn.XLOOKUP(C340,customers!$A$2:$A$1001,customers!$C$2:$C$1001,,0) = 0," ", _xlfn.XLOOKUP(C340,customers!$A$2:$A$1001,customers!$C$2:$C$1001,,0))</f>
        <v>wfetherston9e@constantcontact.com</v>
      </c>
      <c r="H340" s="2" t="str">
        <f>_xlfn.XLOOKUP(C340,customers!$A$2:$A$1001,customers!$G$2:$G$1001,,0)</f>
        <v>United States</v>
      </c>
      <c r="I340" t="str">
        <f>_xlfn.XLOOKUP(D340,products!$A$2:$A$49,products!$B$2:$B$49,,0)</f>
        <v>Exc</v>
      </c>
      <c r="J340" t="str">
        <f>_xlfn.XLOOKUP(D340,products!$A$2:$A$49,products!$C$2:$C$49,,0)</f>
        <v>L</v>
      </c>
      <c r="K340">
        <f>_xlfn.XLOOKUP(D340,products!$A$2:$A$49,products!$D$2:$D$49,,0)</f>
        <v>1</v>
      </c>
      <c r="L340">
        <f>_xlfn.XLOOKUP(D340,products!$A$2:$A$49,products!$E$2:$E$49,,0)</f>
        <v>14.85</v>
      </c>
      <c r="M340">
        <f t="shared" si="10"/>
        <v>59.4</v>
      </c>
      <c r="N340" t="str">
        <f t="shared" si="11"/>
        <v>Excelsa</v>
      </c>
    </row>
    <row r="341" spans="1:14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_xlfn.XLOOKUP(C341,customers!$A$2:$A$1001,customers!$B$2:$B$1001,,0)</f>
        <v>Emmaline Rasmus</v>
      </c>
      <c r="G341" s="2" t="str">
        <f>IF(_xlfn.XLOOKUP(C341,customers!$A$2:$A$1001,customers!$C$2:$C$1001,,0) = 0," ", _xlfn.XLOOKUP(C341,customers!$A$2:$A$1001,customers!$C$2:$C$1001,,0))</f>
        <v>erasmus9f@techcrunch.com</v>
      </c>
      <c r="H341" s="2" t="str">
        <f>_xlfn.XLOOKUP(C341,customers!$A$2:$A$1001,customers!$G$2:$G$1001,,0)</f>
        <v>United States</v>
      </c>
      <c r="I341" t="str">
        <f>_xlfn.XLOOKUP(D341,products!$A$2:$A$49,products!$B$2:$B$49,,0)</f>
        <v>Exc</v>
      </c>
      <c r="J341" t="str">
        <f>_xlfn.XLOOKUP(D341,products!$A$2:$A$49,products!$C$2:$C$49,,0)</f>
        <v>D</v>
      </c>
      <c r="K341">
        <f>_xlfn.XLOOKUP(D341,products!$A$2:$A$49,products!$D$2:$D$49,,0)</f>
        <v>0.2</v>
      </c>
      <c r="L341">
        <f>_xlfn.XLOOKUP(D341,products!$A$2:$A$49,products!$E$2:$E$49,,0)</f>
        <v>3.645</v>
      </c>
      <c r="M341">
        <f t="shared" si="10"/>
        <v>7.29</v>
      </c>
      <c r="N341" t="str">
        <f t="shared" si="11"/>
        <v>Excelsa</v>
      </c>
    </row>
    <row r="342" spans="1:14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_xlfn.XLOOKUP(C342,customers!$A$2:$A$1001,customers!$B$2:$B$1001,,0)</f>
        <v>Wesley Giorgioni</v>
      </c>
      <c r="G342" s="2" t="str">
        <f>IF(_xlfn.XLOOKUP(C342,customers!$A$2:$A$1001,customers!$C$2:$C$1001,,0) = 0," ", _xlfn.XLOOKUP(C342,customers!$A$2:$A$1001,customers!$C$2:$C$1001,,0))</f>
        <v>wgiorgioni9g@wikipedia.org</v>
      </c>
      <c r="H342" s="2" t="str">
        <f>_xlfn.XLOOKUP(C342,customers!$A$2:$A$1001,customers!$G$2:$G$1001,,0)</f>
        <v>United States</v>
      </c>
      <c r="I342" t="str">
        <f>_xlfn.XLOOKUP(D342,products!$A$2:$A$49,products!$B$2:$B$49,,0)</f>
        <v>Exc</v>
      </c>
      <c r="J342" t="str">
        <f>_xlfn.XLOOKUP(D342,products!$A$2:$A$49,products!$C$2:$C$49,,0)</f>
        <v>D</v>
      </c>
      <c r="K342">
        <f>_xlfn.XLOOKUP(D342,products!$A$2:$A$49,products!$D$2:$D$49,,0)</f>
        <v>0.5</v>
      </c>
      <c r="L342">
        <f>_xlfn.XLOOKUP(D342,products!$A$2:$A$49,products!$E$2:$E$49,,0)</f>
        <v>7.29</v>
      </c>
      <c r="M342">
        <f t="shared" si="10"/>
        <v>7.29</v>
      </c>
      <c r="N342" t="str">
        <f t="shared" si="11"/>
        <v>Excelsa</v>
      </c>
    </row>
    <row r="343" spans="1:14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_xlfn.XLOOKUP(C343,customers!$A$2:$A$1001,customers!$B$2:$B$1001,,0)</f>
        <v>Lucienne Scargle</v>
      </c>
      <c r="G343" s="2" t="str">
        <f>IF(_xlfn.XLOOKUP(C343,customers!$A$2:$A$1001,customers!$C$2:$C$1001,,0) = 0," ", _xlfn.XLOOKUP(C343,customers!$A$2:$A$1001,customers!$C$2:$C$1001,,0))</f>
        <v>lscargle9h@myspace.com</v>
      </c>
      <c r="H343" s="2" t="str">
        <f>_xlfn.XLOOKUP(C343,customers!$A$2:$A$1001,customers!$G$2:$G$1001,,0)</f>
        <v>United States</v>
      </c>
      <c r="I343" t="str">
        <f>_xlfn.XLOOKUP(D343,products!$A$2:$A$49,products!$B$2:$B$49,,0)</f>
        <v>Exc</v>
      </c>
      <c r="J343" t="str">
        <f>_xlfn.XLOOKUP(D343,products!$A$2:$A$49,products!$C$2:$C$49,,0)</f>
        <v>L</v>
      </c>
      <c r="K343">
        <f>_xlfn.XLOOKUP(D343,products!$A$2:$A$49,products!$D$2:$D$49,,0)</f>
        <v>0.5</v>
      </c>
      <c r="L343">
        <f>_xlfn.XLOOKUP(D343,products!$A$2:$A$49,products!$E$2:$E$49,,0)</f>
        <v>8.91</v>
      </c>
      <c r="M343">
        <f t="shared" si="10"/>
        <v>17.82</v>
      </c>
      <c r="N343" t="str">
        <f t="shared" si="11"/>
        <v>Excelsa</v>
      </c>
    </row>
    <row r="344" spans="1:14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_xlfn.XLOOKUP(C344,customers!$A$2:$A$1001,customers!$B$2:$B$1001,,0)</f>
        <v>Lucienne Scargle</v>
      </c>
      <c r="G344" s="2" t="str">
        <f>IF(_xlfn.XLOOKUP(C344,customers!$A$2:$A$1001,customers!$C$2:$C$1001,,0) = 0," ", _xlfn.XLOOKUP(C344,customers!$A$2:$A$1001,customers!$C$2:$C$1001,,0))</f>
        <v>lscargle9h@myspace.com</v>
      </c>
      <c r="H344" s="2" t="str">
        <f>_xlfn.XLOOKUP(C344,customers!$A$2:$A$1001,customers!$G$2:$G$1001,,0)</f>
        <v>United States</v>
      </c>
      <c r="I344" t="str">
        <f>_xlfn.XLOOKUP(D344,products!$A$2:$A$49,products!$B$2:$B$49,,0)</f>
        <v>Lib</v>
      </c>
      <c r="J344" t="str">
        <f>_xlfn.XLOOKUP(D344,products!$A$2:$A$49,products!$C$2:$C$49,,0)</f>
        <v>D</v>
      </c>
      <c r="K344">
        <f>_xlfn.XLOOKUP(D344,products!$A$2:$A$49,products!$D$2:$D$49,,0)</f>
        <v>0.5</v>
      </c>
      <c r="L344">
        <f>_xlfn.XLOOKUP(D344,products!$A$2:$A$49,products!$E$2:$E$49,,0)</f>
        <v>7.77</v>
      </c>
      <c r="M344">
        <f t="shared" si="10"/>
        <v>38.849999999999994</v>
      </c>
      <c r="N344" t="str">
        <f t="shared" si="11"/>
        <v>Liberica</v>
      </c>
    </row>
    <row r="345" spans="1:14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_xlfn.XLOOKUP(C345,customers!$A$2:$A$1001,customers!$B$2:$B$1001,,0)</f>
        <v>Noam Climance</v>
      </c>
      <c r="G345" s="2" t="str">
        <f>IF(_xlfn.XLOOKUP(C345,customers!$A$2:$A$1001,customers!$C$2:$C$1001,,0) = 0," ", _xlfn.XLOOKUP(C345,customers!$A$2:$A$1001,customers!$C$2:$C$1001,,0))</f>
        <v>nclimance9j@europa.eu</v>
      </c>
      <c r="H345" s="2" t="str">
        <f>_xlfn.XLOOKUP(C345,customers!$A$2:$A$1001,customers!$G$2:$G$1001,,0)</f>
        <v>United States</v>
      </c>
      <c r="I345" t="str">
        <f>_xlfn.XLOOKUP(D345,products!$A$2:$A$49,products!$B$2:$B$49,,0)</f>
        <v>Rob</v>
      </c>
      <c r="J345" t="str">
        <f>_xlfn.XLOOKUP(D345,products!$A$2:$A$49,products!$C$2:$C$49,,0)</f>
        <v>D</v>
      </c>
      <c r="K345">
        <f>_xlfn.XLOOKUP(D345,products!$A$2:$A$49,products!$D$2:$D$49,,0)</f>
        <v>0.5</v>
      </c>
      <c r="L345">
        <f>_xlfn.XLOOKUP(D345,products!$A$2:$A$49,products!$E$2:$E$49,,0)</f>
        <v>5.3699999999999992</v>
      </c>
      <c r="M345">
        <f t="shared" si="10"/>
        <v>32.22</v>
      </c>
      <c r="N345" t="str">
        <f t="shared" si="11"/>
        <v>Robusta</v>
      </c>
    </row>
    <row r="346" spans="1:14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_xlfn.XLOOKUP(C346,customers!$A$2:$A$1001,customers!$B$2:$B$1001,,0)</f>
        <v>Catarina Donn</v>
      </c>
      <c r="G346" s="2" t="str">
        <f>IF(_xlfn.XLOOKUP(C346,customers!$A$2:$A$1001,customers!$C$2:$C$1001,,0) = 0," ", _xlfn.XLOOKUP(C346,customers!$A$2:$A$1001,customers!$C$2:$C$1001,,0))</f>
        <v xml:space="preserve"> </v>
      </c>
      <c r="H346" s="2" t="str">
        <f>_xlfn.XLOOKUP(C346,customers!$A$2:$A$1001,customers!$G$2:$G$1001,,0)</f>
        <v>Ireland</v>
      </c>
      <c r="I346" t="str">
        <f>_xlfn.XLOOKUP(D346,products!$A$2:$A$49,products!$B$2:$B$49,,0)</f>
        <v>Rob</v>
      </c>
      <c r="J346" t="str">
        <f>_xlfn.XLOOKUP(D346,products!$A$2:$A$49,products!$C$2:$C$49,,0)</f>
        <v>M</v>
      </c>
      <c r="K346">
        <f>_xlfn.XLOOKUP(D346,products!$A$2:$A$49,products!$D$2:$D$49,,0)</f>
        <v>1</v>
      </c>
      <c r="L346">
        <f>_xlfn.XLOOKUP(D346,products!$A$2:$A$49,products!$E$2:$E$49,,0)</f>
        <v>9.9499999999999993</v>
      </c>
      <c r="M346">
        <f t="shared" si="10"/>
        <v>19.899999999999999</v>
      </c>
      <c r="N346" t="str">
        <f t="shared" si="11"/>
        <v>Robusta</v>
      </c>
    </row>
    <row r="347" spans="1:14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_xlfn.XLOOKUP(C347,customers!$A$2:$A$1001,customers!$B$2:$B$1001,,0)</f>
        <v>Ameline Snazle</v>
      </c>
      <c r="G347" s="2" t="str">
        <f>IF(_xlfn.XLOOKUP(C347,customers!$A$2:$A$1001,customers!$C$2:$C$1001,,0) = 0," ", _xlfn.XLOOKUP(C347,customers!$A$2:$A$1001,customers!$C$2:$C$1001,,0))</f>
        <v>asnazle9l@oracle.com</v>
      </c>
      <c r="H347" s="2" t="str">
        <f>_xlfn.XLOOKUP(C347,customers!$A$2:$A$1001,customers!$G$2:$G$1001,,0)</f>
        <v>United States</v>
      </c>
      <c r="I347" t="str">
        <f>_xlfn.XLOOKUP(D347,products!$A$2:$A$49,products!$B$2:$B$49,,0)</f>
        <v>Rob</v>
      </c>
      <c r="J347" t="str">
        <f>_xlfn.XLOOKUP(D347,products!$A$2:$A$49,products!$C$2:$C$49,,0)</f>
        <v>L</v>
      </c>
      <c r="K347">
        <f>_xlfn.XLOOKUP(D347,products!$A$2:$A$49,products!$D$2:$D$49,,0)</f>
        <v>1</v>
      </c>
      <c r="L347">
        <f>_xlfn.XLOOKUP(D347,products!$A$2:$A$49,products!$E$2:$E$49,,0)</f>
        <v>11.95</v>
      </c>
      <c r="M347">
        <f t="shared" si="10"/>
        <v>59.75</v>
      </c>
      <c r="N347" t="str">
        <f t="shared" si="11"/>
        <v>Robusta</v>
      </c>
    </row>
    <row r="348" spans="1:14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_xlfn.XLOOKUP(C348,customers!$A$2:$A$1001,customers!$B$2:$B$1001,,0)</f>
        <v>Rebeka Worg</v>
      </c>
      <c r="G348" s="2" t="str">
        <f>IF(_xlfn.XLOOKUP(C348,customers!$A$2:$A$1001,customers!$C$2:$C$1001,,0) = 0," ", _xlfn.XLOOKUP(C348,customers!$A$2:$A$1001,customers!$C$2:$C$1001,,0))</f>
        <v>rworg9m@arstechnica.com</v>
      </c>
      <c r="H348" s="2" t="str">
        <f>_xlfn.XLOOKUP(C348,customers!$A$2:$A$1001,customers!$G$2:$G$1001,,0)</f>
        <v>United States</v>
      </c>
      <c r="I348" t="str">
        <f>_xlfn.XLOOKUP(D348,products!$A$2:$A$49,products!$B$2:$B$49,,0)</f>
        <v>Ara</v>
      </c>
      <c r="J348" t="str">
        <f>_xlfn.XLOOKUP(D348,products!$A$2:$A$49,products!$C$2:$C$49,,0)</f>
        <v>L</v>
      </c>
      <c r="K348">
        <f>_xlfn.XLOOKUP(D348,products!$A$2:$A$49,products!$D$2:$D$49,,0)</f>
        <v>0.5</v>
      </c>
      <c r="L348">
        <f>_xlfn.XLOOKUP(D348,products!$A$2:$A$49,products!$E$2:$E$49,,0)</f>
        <v>7.77</v>
      </c>
      <c r="M348">
        <f t="shared" si="10"/>
        <v>23.31</v>
      </c>
      <c r="N348" t="str">
        <f t="shared" si="11"/>
        <v>Arabica</v>
      </c>
    </row>
    <row r="349" spans="1:14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_xlfn.XLOOKUP(C349,customers!$A$2:$A$1001,customers!$B$2:$B$1001,,0)</f>
        <v>Lewes Danes</v>
      </c>
      <c r="G349" s="2" t="str">
        <f>IF(_xlfn.XLOOKUP(C349,customers!$A$2:$A$1001,customers!$C$2:$C$1001,,0) = 0," ", _xlfn.XLOOKUP(C349,customers!$A$2:$A$1001,customers!$C$2:$C$1001,,0))</f>
        <v>ldanes9n@umn.edu</v>
      </c>
      <c r="H349" s="2" t="str">
        <f>_xlfn.XLOOKUP(C349,customers!$A$2:$A$1001,customers!$G$2:$G$1001,,0)</f>
        <v>United States</v>
      </c>
      <c r="I349" t="str">
        <f>_xlfn.XLOOKUP(D349,products!$A$2:$A$49,products!$B$2:$B$49,,0)</f>
        <v>Lib</v>
      </c>
      <c r="J349" t="str">
        <f>_xlfn.XLOOKUP(D349,products!$A$2:$A$49,products!$C$2:$C$49,,0)</f>
        <v>M</v>
      </c>
      <c r="K349">
        <f>_xlfn.XLOOKUP(D349,products!$A$2:$A$49,products!$D$2:$D$49,,0)</f>
        <v>1</v>
      </c>
      <c r="L349">
        <f>_xlfn.XLOOKUP(D349,products!$A$2:$A$49,products!$E$2:$E$49,,0)</f>
        <v>14.55</v>
      </c>
      <c r="M349">
        <f t="shared" si="10"/>
        <v>43.650000000000006</v>
      </c>
      <c r="N349" t="str">
        <f t="shared" si="11"/>
        <v>Liberica</v>
      </c>
    </row>
    <row r="350" spans="1:14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_xlfn.XLOOKUP(C350,customers!$A$2:$A$1001,customers!$B$2:$B$1001,,0)</f>
        <v>Shelli Keynd</v>
      </c>
      <c r="G350" s="2" t="str">
        <f>IF(_xlfn.XLOOKUP(C350,customers!$A$2:$A$1001,customers!$C$2:$C$1001,,0) = 0," ", _xlfn.XLOOKUP(C350,customers!$A$2:$A$1001,customers!$C$2:$C$1001,,0))</f>
        <v>skeynd9o@narod.ru</v>
      </c>
      <c r="H350" s="2" t="str">
        <f>_xlfn.XLOOKUP(C350,customers!$A$2:$A$1001,customers!$G$2:$G$1001,,0)</f>
        <v>United States</v>
      </c>
      <c r="I350" t="str">
        <f>_xlfn.XLOOKUP(D350,products!$A$2:$A$49,products!$B$2:$B$49,,0)</f>
        <v>Exc</v>
      </c>
      <c r="J350" t="str">
        <f>_xlfn.XLOOKUP(D350,products!$A$2:$A$49,products!$C$2:$C$49,,0)</f>
        <v>L</v>
      </c>
      <c r="K350">
        <f>_xlfn.XLOOKUP(D350,products!$A$2:$A$49,products!$D$2:$D$49,,0)</f>
        <v>2.5</v>
      </c>
      <c r="L350">
        <f>_xlfn.XLOOKUP(D350,products!$A$2:$A$49,products!$E$2:$E$49,,0)</f>
        <v>34.154999999999994</v>
      </c>
      <c r="M350">
        <f t="shared" si="10"/>
        <v>204.92999999999995</v>
      </c>
      <c r="N350" t="str">
        <f t="shared" si="11"/>
        <v>Excelsa</v>
      </c>
    </row>
    <row r="351" spans="1:14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_xlfn.XLOOKUP(C351,customers!$A$2:$A$1001,customers!$B$2:$B$1001,,0)</f>
        <v>Dell Daveridge</v>
      </c>
      <c r="G351" s="2" t="str">
        <f>IF(_xlfn.XLOOKUP(C351,customers!$A$2:$A$1001,customers!$C$2:$C$1001,,0) = 0," ", _xlfn.XLOOKUP(C351,customers!$A$2:$A$1001,customers!$C$2:$C$1001,,0))</f>
        <v>ddaveridge9p@arstechnica.com</v>
      </c>
      <c r="H351" s="2" t="str">
        <f>_xlfn.XLOOKUP(C351,customers!$A$2:$A$1001,customers!$G$2:$G$1001,,0)</f>
        <v>United States</v>
      </c>
      <c r="I351" t="str">
        <f>_xlfn.XLOOKUP(D351,products!$A$2:$A$49,products!$B$2:$B$49,,0)</f>
        <v>Rob</v>
      </c>
      <c r="J351" t="str">
        <f>_xlfn.XLOOKUP(D351,products!$A$2:$A$49,products!$C$2:$C$49,,0)</f>
        <v>L</v>
      </c>
      <c r="K351">
        <f>_xlfn.XLOOKUP(D351,products!$A$2:$A$49,products!$D$2:$D$49,,0)</f>
        <v>0.2</v>
      </c>
      <c r="L351">
        <f>_xlfn.XLOOKUP(D351,products!$A$2:$A$49,products!$E$2:$E$49,,0)</f>
        <v>3.5849999999999995</v>
      </c>
      <c r="M351">
        <f t="shared" si="10"/>
        <v>14.339999999999998</v>
      </c>
      <c r="N351" t="str">
        <f t="shared" si="11"/>
        <v>Robusta</v>
      </c>
    </row>
    <row r="352" spans="1:14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_xlfn.XLOOKUP(C352,customers!$A$2:$A$1001,customers!$B$2:$B$1001,,0)</f>
        <v>Joshuah Awdry</v>
      </c>
      <c r="G352" s="2" t="str">
        <f>IF(_xlfn.XLOOKUP(C352,customers!$A$2:$A$1001,customers!$C$2:$C$1001,,0) = 0," ", _xlfn.XLOOKUP(C352,customers!$A$2:$A$1001,customers!$C$2:$C$1001,,0))</f>
        <v>jawdry9q@utexas.edu</v>
      </c>
      <c r="H352" s="2" t="str">
        <f>_xlfn.XLOOKUP(C352,customers!$A$2:$A$1001,customers!$G$2:$G$1001,,0)</f>
        <v>United States</v>
      </c>
      <c r="I352" t="str">
        <f>_xlfn.XLOOKUP(D352,products!$A$2:$A$49,products!$B$2:$B$49,,0)</f>
        <v>Ara</v>
      </c>
      <c r="J352" t="str">
        <f>_xlfn.XLOOKUP(D352,products!$A$2:$A$49,products!$C$2:$C$49,,0)</f>
        <v>D</v>
      </c>
      <c r="K352">
        <f>_xlfn.XLOOKUP(D352,products!$A$2:$A$49,products!$D$2:$D$49,,0)</f>
        <v>0.5</v>
      </c>
      <c r="L352">
        <f>_xlfn.XLOOKUP(D352,products!$A$2:$A$49,products!$E$2:$E$49,,0)</f>
        <v>5.97</v>
      </c>
      <c r="M352">
        <f t="shared" si="10"/>
        <v>23.88</v>
      </c>
      <c r="N352" t="str">
        <f t="shared" si="11"/>
        <v>Arabica</v>
      </c>
    </row>
    <row r="353" spans="1:14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_xlfn.XLOOKUP(C353,customers!$A$2:$A$1001,customers!$B$2:$B$1001,,0)</f>
        <v>Ethel Ryles</v>
      </c>
      <c r="G353" s="2" t="str">
        <f>IF(_xlfn.XLOOKUP(C353,customers!$A$2:$A$1001,customers!$C$2:$C$1001,,0) = 0," ", _xlfn.XLOOKUP(C353,customers!$A$2:$A$1001,customers!$C$2:$C$1001,,0))</f>
        <v>eryles9r@fastcompany.com</v>
      </c>
      <c r="H353" s="2" t="str">
        <f>_xlfn.XLOOKUP(C353,customers!$A$2:$A$1001,customers!$G$2:$G$1001,,0)</f>
        <v>United States</v>
      </c>
      <c r="I353" t="str">
        <f>_xlfn.XLOOKUP(D353,products!$A$2:$A$49,products!$B$2:$B$49,,0)</f>
        <v>Ara</v>
      </c>
      <c r="J353" t="str">
        <f>_xlfn.XLOOKUP(D353,products!$A$2:$A$49,products!$C$2:$C$49,,0)</f>
        <v>M</v>
      </c>
      <c r="K353">
        <f>_xlfn.XLOOKUP(D353,products!$A$2:$A$49,products!$D$2:$D$49,,0)</f>
        <v>1</v>
      </c>
      <c r="L353">
        <f>_xlfn.XLOOKUP(D353,products!$A$2:$A$49,products!$E$2:$E$49,,0)</f>
        <v>11.25</v>
      </c>
      <c r="M353">
        <f t="shared" si="10"/>
        <v>22.5</v>
      </c>
      <c r="N353" t="str">
        <f t="shared" si="11"/>
        <v>Arabica</v>
      </c>
    </row>
    <row r="354" spans="1:14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_xlfn.XLOOKUP(C354,customers!$A$2:$A$1001,customers!$B$2:$B$1001,,0)</f>
        <v>Flynn Antony</v>
      </c>
      <c r="G354" s="2" t="str">
        <f>IF(_xlfn.XLOOKUP(C354,customers!$A$2:$A$1001,customers!$C$2:$C$1001,,0) = 0," ", _xlfn.XLOOKUP(C354,customers!$A$2:$A$1001,customers!$C$2:$C$1001,,0))</f>
        <v xml:space="preserve"> </v>
      </c>
      <c r="H354" s="2" t="str">
        <f>_xlfn.XLOOKUP(C354,customers!$A$2:$A$1001,customers!$G$2:$G$1001,,0)</f>
        <v>United States</v>
      </c>
      <c r="I354" t="str">
        <f>_xlfn.XLOOKUP(D354,products!$A$2:$A$49,products!$B$2:$B$49,,0)</f>
        <v>Exc</v>
      </c>
      <c r="J354" t="str">
        <f>_xlfn.XLOOKUP(D354,products!$A$2:$A$49,products!$C$2:$C$49,,0)</f>
        <v>D</v>
      </c>
      <c r="K354">
        <f>_xlfn.XLOOKUP(D354,products!$A$2:$A$49,products!$D$2:$D$49,,0)</f>
        <v>0.5</v>
      </c>
      <c r="L354">
        <f>_xlfn.XLOOKUP(D354,products!$A$2:$A$49,products!$E$2:$E$49,,0)</f>
        <v>7.29</v>
      </c>
      <c r="M354">
        <f t="shared" si="10"/>
        <v>36.450000000000003</v>
      </c>
      <c r="N354" t="str">
        <f t="shared" si="11"/>
        <v>Excelsa</v>
      </c>
    </row>
    <row r="355" spans="1:14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_xlfn.XLOOKUP(C355,customers!$A$2:$A$1001,customers!$B$2:$B$1001,,0)</f>
        <v>Maitilde Boxill</v>
      </c>
      <c r="G355" s="2" t="str">
        <f>IF(_xlfn.XLOOKUP(C355,customers!$A$2:$A$1001,customers!$C$2:$C$1001,,0) = 0," ", _xlfn.XLOOKUP(C355,customers!$A$2:$A$1001,customers!$C$2:$C$1001,,0))</f>
        <v xml:space="preserve"> </v>
      </c>
      <c r="H355" s="2" t="str">
        <f>_xlfn.XLOOKUP(C355,customers!$A$2:$A$1001,customers!$G$2:$G$1001,,0)</f>
        <v>United States</v>
      </c>
      <c r="I355" t="str">
        <f>_xlfn.XLOOKUP(D355,products!$A$2:$A$49,products!$B$2:$B$49,,0)</f>
        <v>Ara</v>
      </c>
      <c r="J355" t="str">
        <f>_xlfn.XLOOKUP(D355,products!$A$2:$A$49,products!$C$2:$C$49,,0)</f>
        <v>M</v>
      </c>
      <c r="K355">
        <f>_xlfn.XLOOKUP(D355,products!$A$2:$A$49,products!$D$2:$D$49,,0)</f>
        <v>0.5</v>
      </c>
      <c r="L355">
        <f>_xlfn.XLOOKUP(D355,products!$A$2:$A$49,products!$E$2:$E$49,,0)</f>
        <v>6.75</v>
      </c>
      <c r="M355">
        <f t="shared" si="10"/>
        <v>27</v>
      </c>
      <c r="N355" t="str">
        <f t="shared" si="11"/>
        <v>Arabica</v>
      </c>
    </row>
    <row r="356" spans="1:14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_xlfn.XLOOKUP(C356,customers!$A$2:$A$1001,customers!$B$2:$B$1001,,0)</f>
        <v>Jodee Caldicott</v>
      </c>
      <c r="G356" s="2" t="str">
        <f>IF(_xlfn.XLOOKUP(C356,customers!$A$2:$A$1001,customers!$C$2:$C$1001,,0) = 0," ", _xlfn.XLOOKUP(C356,customers!$A$2:$A$1001,customers!$C$2:$C$1001,,0))</f>
        <v>jcaldicott9u@usda.gov</v>
      </c>
      <c r="H356" s="2" t="str">
        <f>_xlfn.XLOOKUP(C356,customers!$A$2:$A$1001,customers!$G$2:$G$1001,,0)</f>
        <v>United States</v>
      </c>
      <c r="I356" t="str">
        <f>_xlfn.XLOOKUP(D356,products!$A$2:$A$49,products!$B$2:$B$49,,0)</f>
        <v>Ara</v>
      </c>
      <c r="J356" t="str">
        <f>_xlfn.XLOOKUP(D356,products!$A$2:$A$49,products!$C$2:$C$49,,0)</f>
        <v>M</v>
      </c>
      <c r="K356">
        <f>_xlfn.XLOOKUP(D356,products!$A$2:$A$49,products!$D$2:$D$49,,0)</f>
        <v>2.5</v>
      </c>
      <c r="L356">
        <f>_xlfn.XLOOKUP(D356,products!$A$2:$A$49,products!$E$2:$E$49,,0)</f>
        <v>25.874999999999996</v>
      </c>
      <c r="M356">
        <f t="shared" si="10"/>
        <v>155.24999999999997</v>
      </c>
      <c r="N356" t="str">
        <f t="shared" si="11"/>
        <v>Arabica</v>
      </c>
    </row>
    <row r="357" spans="1:14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_xlfn.XLOOKUP(C357,customers!$A$2:$A$1001,customers!$B$2:$B$1001,,0)</f>
        <v>Marianna Vedmore</v>
      </c>
      <c r="G357" s="2" t="str">
        <f>IF(_xlfn.XLOOKUP(C357,customers!$A$2:$A$1001,customers!$C$2:$C$1001,,0) = 0," ", _xlfn.XLOOKUP(C357,customers!$A$2:$A$1001,customers!$C$2:$C$1001,,0))</f>
        <v>mvedmore9v@a8.net</v>
      </c>
      <c r="H357" s="2" t="str">
        <f>_xlfn.XLOOKUP(C357,customers!$A$2:$A$1001,customers!$G$2:$G$1001,,0)</f>
        <v>United States</v>
      </c>
      <c r="I357" t="str">
        <f>_xlfn.XLOOKUP(D357,products!$A$2:$A$49,products!$B$2:$B$49,,0)</f>
        <v>Ara</v>
      </c>
      <c r="J357" t="str">
        <f>_xlfn.XLOOKUP(D357,products!$A$2:$A$49,products!$C$2:$C$49,,0)</f>
        <v>D</v>
      </c>
      <c r="K357">
        <f>_xlfn.XLOOKUP(D357,products!$A$2:$A$49,products!$D$2:$D$49,,0)</f>
        <v>2.5</v>
      </c>
      <c r="L357">
        <f>_xlfn.XLOOKUP(D357,products!$A$2:$A$49,products!$E$2:$E$49,,0)</f>
        <v>22.884999999999998</v>
      </c>
      <c r="M357">
        <f t="shared" si="10"/>
        <v>114.42499999999998</v>
      </c>
      <c r="N357" t="str">
        <f t="shared" si="11"/>
        <v>Arabica</v>
      </c>
    </row>
    <row r="358" spans="1:14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_xlfn.XLOOKUP(C358,customers!$A$2:$A$1001,customers!$B$2:$B$1001,,0)</f>
        <v>Willey Romao</v>
      </c>
      <c r="G358" s="2" t="str">
        <f>IF(_xlfn.XLOOKUP(C358,customers!$A$2:$A$1001,customers!$C$2:$C$1001,,0) = 0," ", _xlfn.XLOOKUP(C358,customers!$A$2:$A$1001,customers!$C$2:$C$1001,,0))</f>
        <v>wromao9w@chronoengine.com</v>
      </c>
      <c r="H358" s="2" t="str">
        <f>_xlfn.XLOOKUP(C358,customers!$A$2:$A$1001,customers!$G$2:$G$1001,,0)</f>
        <v>United States</v>
      </c>
      <c r="I358" t="str">
        <f>_xlfn.XLOOKUP(D358,products!$A$2:$A$49,products!$B$2:$B$49,,0)</f>
        <v>Lib</v>
      </c>
      <c r="J358" t="str">
        <f>_xlfn.XLOOKUP(D358,products!$A$2:$A$49,products!$C$2:$C$49,,0)</f>
        <v>D</v>
      </c>
      <c r="K358">
        <f>_xlfn.XLOOKUP(D358,products!$A$2:$A$49,products!$D$2:$D$49,,0)</f>
        <v>1</v>
      </c>
      <c r="L358">
        <f>_xlfn.XLOOKUP(D358,products!$A$2:$A$49,products!$E$2:$E$49,,0)</f>
        <v>12.95</v>
      </c>
      <c r="M358">
        <f t="shared" si="10"/>
        <v>51.8</v>
      </c>
      <c r="N358" t="str">
        <f t="shared" si="11"/>
        <v>Liberica</v>
      </c>
    </row>
    <row r="359" spans="1:14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_xlfn.XLOOKUP(C359,customers!$A$2:$A$1001,customers!$B$2:$B$1001,,0)</f>
        <v>Enriqueta Ixor</v>
      </c>
      <c r="G359" s="2" t="str">
        <f>IF(_xlfn.XLOOKUP(C359,customers!$A$2:$A$1001,customers!$C$2:$C$1001,,0) = 0," ", _xlfn.XLOOKUP(C359,customers!$A$2:$A$1001,customers!$C$2:$C$1001,,0))</f>
        <v xml:space="preserve"> </v>
      </c>
      <c r="H359" s="2" t="str">
        <f>_xlfn.XLOOKUP(C359,customers!$A$2:$A$1001,customers!$G$2:$G$1001,,0)</f>
        <v>United States</v>
      </c>
      <c r="I359" t="str">
        <f>_xlfn.XLOOKUP(D359,products!$A$2:$A$49,products!$B$2:$B$49,,0)</f>
        <v>Ara</v>
      </c>
      <c r="J359" t="str">
        <f>_xlfn.XLOOKUP(D359,products!$A$2:$A$49,products!$C$2:$C$49,,0)</f>
        <v>M</v>
      </c>
      <c r="K359">
        <f>_xlfn.XLOOKUP(D359,products!$A$2:$A$49,products!$D$2:$D$49,,0)</f>
        <v>2.5</v>
      </c>
      <c r="L359">
        <f>_xlfn.XLOOKUP(D359,products!$A$2:$A$49,products!$E$2:$E$49,,0)</f>
        <v>25.874999999999996</v>
      </c>
      <c r="M359">
        <f t="shared" si="10"/>
        <v>155.24999999999997</v>
      </c>
      <c r="N359" t="str">
        <f t="shared" si="11"/>
        <v>Arabica</v>
      </c>
    </row>
    <row r="360" spans="1:14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_xlfn.XLOOKUP(C360,customers!$A$2:$A$1001,customers!$B$2:$B$1001,,0)</f>
        <v>Tomasina Cotmore</v>
      </c>
      <c r="G360" s="2" t="str">
        <f>IF(_xlfn.XLOOKUP(C360,customers!$A$2:$A$1001,customers!$C$2:$C$1001,,0) = 0," ", _xlfn.XLOOKUP(C360,customers!$A$2:$A$1001,customers!$C$2:$C$1001,,0))</f>
        <v>tcotmore9y@amazonaws.com</v>
      </c>
      <c r="H360" s="2" t="str">
        <f>_xlfn.XLOOKUP(C360,customers!$A$2:$A$1001,customers!$G$2:$G$1001,,0)</f>
        <v>United States</v>
      </c>
      <c r="I360" t="str">
        <f>_xlfn.XLOOKUP(D360,products!$A$2:$A$49,products!$B$2:$B$49,,0)</f>
        <v>Ara</v>
      </c>
      <c r="J360" t="str">
        <f>_xlfn.XLOOKUP(D360,products!$A$2:$A$49,products!$C$2:$C$49,,0)</f>
        <v>L</v>
      </c>
      <c r="K360">
        <f>_xlfn.XLOOKUP(D360,products!$A$2:$A$49,products!$D$2:$D$49,,0)</f>
        <v>2.5</v>
      </c>
      <c r="L360">
        <f>_xlfn.XLOOKUP(D360,products!$A$2:$A$49,products!$E$2:$E$49,,0)</f>
        <v>29.784999999999997</v>
      </c>
      <c r="M360">
        <f t="shared" si="10"/>
        <v>29.784999999999997</v>
      </c>
      <c r="N360" t="str">
        <f t="shared" si="11"/>
        <v>Arabica</v>
      </c>
    </row>
    <row r="361" spans="1:14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_xlfn.XLOOKUP(C361,customers!$A$2:$A$1001,customers!$B$2:$B$1001,,0)</f>
        <v>Yuma Skipsey</v>
      </c>
      <c r="G361" s="2" t="str">
        <f>IF(_xlfn.XLOOKUP(C361,customers!$A$2:$A$1001,customers!$C$2:$C$1001,,0) = 0," ", _xlfn.XLOOKUP(C361,customers!$A$2:$A$1001,customers!$C$2:$C$1001,,0))</f>
        <v>yskipsey9z@spotify.com</v>
      </c>
      <c r="H361" s="2" t="str">
        <f>_xlfn.XLOOKUP(C361,customers!$A$2:$A$1001,customers!$G$2:$G$1001,,0)</f>
        <v>United Kingdom</v>
      </c>
      <c r="I361" t="str">
        <f>_xlfn.XLOOKUP(D361,products!$A$2:$A$49,products!$B$2:$B$49,,0)</f>
        <v>Rob</v>
      </c>
      <c r="J361" t="str">
        <f>_xlfn.XLOOKUP(D361,products!$A$2:$A$49,products!$C$2:$C$49,,0)</f>
        <v>L</v>
      </c>
      <c r="K361">
        <f>_xlfn.XLOOKUP(D361,products!$A$2:$A$49,products!$D$2:$D$49,,0)</f>
        <v>0.2</v>
      </c>
      <c r="L361">
        <f>_xlfn.XLOOKUP(D361,products!$A$2:$A$49,products!$E$2:$E$49,,0)</f>
        <v>3.5849999999999995</v>
      </c>
      <c r="M361">
        <f t="shared" si="10"/>
        <v>21.509999999999998</v>
      </c>
      <c r="N361" t="str">
        <f t="shared" si="11"/>
        <v>Robusta</v>
      </c>
    </row>
    <row r="362" spans="1:14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_xlfn.XLOOKUP(C362,customers!$A$2:$A$1001,customers!$B$2:$B$1001,,0)</f>
        <v>Nicko Corps</v>
      </c>
      <c r="G362" s="2" t="str">
        <f>IF(_xlfn.XLOOKUP(C362,customers!$A$2:$A$1001,customers!$C$2:$C$1001,,0) = 0," ", _xlfn.XLOOKUP(C362,customers!$A$2:$A$1001,customers!$C$2:$C$1001,,0))</f>
        <v>ncorpsa0@gmpg.org</v>
      </c>
      <c r="H362" s="2" t="str">
        <f>_xlfn.XLOOKUP(C362,customers!$A$2:$A$1001,customers!$G$2:$G$1001,,0)</f>
        <v>United States</v>
      </c>
      <c r="I362" t="str">
        <f>_xlfn.XLOOKUP(D362,products!$A$2:$A$49,products!$B$2:$B$49,,0)</f>
        <v>Rob</v>
      </c>
      <c r="J362" t="str">
        <f>_xlfn.XLOOKUP(D362,products!$A$2:$A$49,products!$C$2:$C$49,,0)</f>
        <v>D</v>
      </c>
      <c r="K362">
        <f>_xlfn.XLOOKUP(D362,products!$A$2:$A$49,products!$D$2:$D$49,,0)</f>
        <v>2.5</v>
      </c>
      <c r="L362">
        <f>_xlfn.XLOOKUP(D362,products!$A$2:$A$49,products!$E$2:$E$49,,0)</f>
        <v>20.584999999999997</v>
      </c>
      <c r="M362">
        <f t="shared" si="10"/>
        <v>41.169999999999995</v>
      </c>
      <c r="N362" t="str">
        <f t="shared" si="11"/>
        <v>Robusta</v>
      </c>
    </row>
    <row r="363" spans="1:14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_xlfn.XLOOKUP(C363,customers!$A$2:$A$1001,customers!$B$2:$B$1001,,0)</f>
        <v>Nicko Corps</v>
      </c>
      <c r="G363" s="2" t="str">
        <f>IF(_xlfn.XLOOKUP(C363,customers!$A$2:$A$1001,customers!$C$2:$C$1001,,0) = 0," ", _xlfn.XLOOKUP(C363,customers!$A$2:$A$1001,customers!$C$2:$C$1001,,0))</f>
        <v>ncorpsa0@gmpg.org</v>
      </c>
      <c r="H363" s="2" t="str">
        <f>_xlfn.XLOOKUP(C363,customers!$A$2:$A$1001,customers!$G$2:$G$1001,,0)</f>
        <v>United States</v>
      </c>
      <c r="I363" t="str">
        <f>_xlfn.XLOOKUP(D363,products!$A$2:$A$49,products!$B$2:$B$49,,0)</f>
        <v>Rob</v>
      </c>
      <c r="J363" t="str">
        <f>_xlfn.XLOOKUP(D363,products!$A$2:$A$49,products!$C$2:$C$49,,0)</f>
        <v>M</v>
      </c>
      <c r="K363">
        <f>_xlfn.XLOOKUP(D363,products!$A$2:$A$49,products!$D$2:$D$49,,0)</f>
        <v>0.5</v>
      </c>
      <c r="L363">
        <f>_xlfn.XLOOKUP(D363,products!$A$2:$A$49,products!$E$2:$E$49,,0)</f>
        <v>5.97</v>
      </c>
      <c r="M363">
        <f t="shared" si="10"/>
        <v>5.97</v>
      </c>
      <c r="N363" t="str">
        <f t="shared" si="11"/>
        <v>Robusta</v>
      </c>
    </row>
    <row r="364" spans="1:14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_xlfn.XLOOKUP(C364,customers!$A$2:$A$1001,customers!$B$2:$B$1001,,0)</f>
        <v>Feliks Babber</v>
      </c>
      <c r="G364" s="2" t="str">
        <f>IF(_xlfn.XLOOKUP(C364,customers!$A$2:$A$1001,customers!$C$2:$C$1001,,0) = 0," ", _xlfn.XLOOKUP(C364,customers!$A$2:$A$1001,customers!$C$2:$C$1001,,0))</f>
        <v>fbabbera2@stanford.edu</v>
      </c>
      <c r="H364" s="2" t="str">
        <f>_xlfn.XLOOKUP(C364,customers!$A$2:$A$1001,customers!$G$2:$G$1001,,0)</f>
        <v>United States</v>
      </c>
      <c r="I364" t="str">
        <f>_xlfn.XLOOKUP(D364,products!$A$2:$A$49,products!$B$2:$B$49,,0)</f>
        <v>Exc</v>
      </c>
      <c r="J364" t="str">
        <f>_xlfn.XLOOKUP(D364,products!$A$2:$A$49,products!$C$2:$C$49,,0)</f>
        <v>L</v>
      </c>
      <c r="K364">
        <f>_xlfn.XLOOKUP(D364,products!$A$2:$A$49,products!$D$2:$D$49,,0)</f>
        <v>1</v>
      </c>
      <c r="L364">
        <f>_xlfn.XLOOKUP(D364,products!$A$2:$A$49,products!$E$2:$E$49,,0)</f>
        <v>14.85</v>
      </c>
      <c r="M364">
        <f t="shared" si="10"/>
        <v>74.25</v>
      </c>
      <c r="N364" t="str">
        <f t="shared" si="11"/>
        <v>Excelsa</v>
      </c>
    </row>
    <row r="365" spans="1:14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_xlfn.XLOOKUP(C365,customers!$A$2:$A$1001,customers!$B$2:$B$1001,,0)</f>
        <v>Kaja Loxton</v>
      </c>
      <c r="G365" s="2" t="str">
        <f>IF(_xlfn.XLOOKUP(C365,customers!$A$2:$A$1001,customers!$C$2:$C$1001,,0) = 0," ", _xlfn.XLOOKUP(C365,customers!$A$2:$A$1001,customers!$C$2:$C$1001,,0))</f>
        <v>kloxtona3@opensource.org</v>
      </c>
      <c r="H365" s="2" t="str">
        <f>_xlfn.XLOOKUP(C365,customers!$A$2:$A$1001,customers!$G$2:$G$1001,,0)</f>
        <v>United States</v>
      </c>
      <c r="I365" t="str">
        <f>_xlfn.XLOOKUP(D365,products!$A$2:$A$49,products!$B$2:$B$49,,0)</f>
        <v>Lib</v>
      </c>
      <c r="J365" t="str">
        <f>_xlfn.XLOOKUP(D365,products!$A$2:$A$49,products!$C$2:$C$49,,0)</f>
        <v>M</v>
      </c>
      <c r="K365">
        <f>_xlfn.XLOOKUP(D365,products!$A$2:$A$49,products!$D$2:$D$49,,0)</f>
        <v>1</v>
      </c>
      <c r="L365">
        <f>_xlfn.XLOOKUP(D365,products!$A$2:$A$49,products!$E$2:$E$49,,0)</f>
        <v>14.55</v>
      </c>
      <c r="M365">
        <f t="shared" si="10"/>
        <v>87.300000000000011</v>
      </c>
      <c r="N365" t="str">
        <f t="shared" si="11"/>
        <v>Liberica</v>
      </c>
    </row>
    <row r="366" spans="1:14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_xlfn.XLOOKUP(C366,customers!$A$2:$A$1001,customers!$B$2:$B$1001,,0)</f>
        <v>Parker Tofful</v>
      </c>
      <c r="G366" s="2" t="str">
        <f>IF(_xlfn.XLOOKUP(C366,customers!$A$2:$A$1001,customers!$C$2:$C$1001,,0) = 0," ", _xlfn.XLOOKUP(C366,customers!$A$2:$A$1001,customers!$C$2:$C$1001,,0))</f>
        <v>ptoffula4@posterous.com</v>
      </c>
      <c r="H366" s="2" t="str">
        <f>_xlfn.XLOOKUP(C366,customers!$A$2:$A$1001,customers!$G$2:$G$1001,,0)</f>
        <v>United States</v>
      </c>
      <c r="I366" t="str">
        <f>_xlfn.XLOOKUP(D366,products!$A$2:$A$49,products!$B$2:$B$49,,0)</f>
        <v>Exc</v>
      </c>
      <c r="J366" t="str">
        <f>_xlfn.XLOOKUP(D366,products!$A$2:$A$49,products!$C$2:$C$49,,0)</f>
        <v>D</v>
      </c>
      <c r="K366">
        <f>_xlfn.XLOOKUP(D366,products!$A$2:$A$49,products!$D$2:$D$49,,0)</f>
        <v>1</v>
      </c>
      <c r="L366">
        <f>_xlfn.XLOOKUP(D366,products!$A$2:$A$49,products!$E$2:$E$49,,0)</f>
        <v>12.15</v>
      </c>
      <c r="M366">
        <f t="shared" si="10"/>
        <v>72.900000000000006</v>
      </c>
      <c r="N366" t="str">
        <f t="shared" si="11"/>
        <v>Excelsa</v>
      </c>
    </row>
    <row r="367" spans="1:14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_xlfn.XLOOKUP(C367,customers!$A$2:$A$1001,customers!$B$2:$B$1001,,0)</f>
        <v>Casi Gwinnett</v>
      </c>
      <c r="G367" s="2" t="str">
        <f>IF(_xlfn.XLOOKUP(C367,customers!$A$2:$A$1001,customers!$C$2:$C$1001,,0) = 0," ", _xlfn.XLOOKUP(C367,customers!$A$2:$A$1001,customers!$C$2:$C$1001,,0))</f>
        <v>cgwinnetta5@behance.net</v>
      </c>
      <c r="H367" s="2" t="str">
        <f>_xlfn.XLOOKUP(C367,customers!$A$2:$A$1001,customers!$G$2:$G$1001,,0)</f>
        <v>United States</v>
      </c>
      <c r="I367" t="str">
        <f>_xlfn.XLOOKUP(D367,products!$A$2:$A$49,products!$B$2:$B$49,,0)</f>
        <v>Lib</v>
      </c>
      <c r="J367" t="str">
        <f>_xlfn.XLOOKUP(D367,products!$A$2:$A$49,products!$C$2:$C$49,,0)</f>
        <v>D</v>
      </c>
      <c r="K367">
        <f>_xlfn.XLOOKUP(D367,products!$A$2:$A$49,products!$D$2:$D$49,,0)</f>
        <v>0.5</v>
      </c>
      <c r="L367">
        <f>_xlfn.XLOOKUP(D367,products!$A$2:$A$49,products!$E$2:$E$49,,0)</f>
        <v>7.77</v>
      </c>
      <c r="M367">
        <f t="shared" si="10"/>
        <v>7.77</v>
      </c>
      <c r="N367" t="str">
        <f t="shared" si="11"/>
        <v>Liberica</v>
      </c>
    </row>
    <row r="368" spans="1:14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_xlfn.XLOOKUP(C368,customers!$A$2:$A$1001,customers!$B$2:$B$1001,,0)</f>
        <v>Saree Ellesworth</v>
      </c>
      <c r="G368" s="2" t="str">
        <f>IF(_xlfn.XLOOKUP(C368,customers!$A$2:$A$1001,customers!$C$2:$C$1001,,0) = 0," ", _xlfn.XLOOKUP(C368,customers!$A$2:$A$1001,customers!$C$2:$C$1001,,0))</f>
        <v xml:space="preserve"> </v>
      </c>
      <c r="H368" s="2" t="str">
        <f>_xlfn.XLOOKUP(C368,customers!$A$2:$A$1001,customers!$G$2:$G$1001,,0)</f>
        <v>United States</v>
      </c>
      <c r="I368" t="str">
        <f>_xlfn.XLOOKUP(D368,products!$A$2:$A$49,products!$B$2:$B$49,,0)</f>
        <v>Exc</v>
      </c>
      <c r="J368" t="str">
        <f>_xlfn.XLOOKUP(D368,products!$A$2:$A$49,products!$C$2:$C$49,,0)</f>
        <v>D</v>
      </c>
      <c r="K368">
        <f>_xlfn.XLOOKUP(D368,products!$A$2:$A$49,products!$D$2:$D$49,,0)</f>
        <v>0.5</v>
      </c>
      <c r="L368">
        <f>_xlfn.XLOOKUP(D368,products!$A$2:$A$49,products!$E$2:$E$49,,0)</f>
        <v>7.29</v>
      </c>
      <c r="M368">
        <f t="shared" si="10"/>
        <v>43.74</v>
      </c>
      <c r="N368" t="str">
        <f t="shared" si="11"/>
        <v>Excelsa</v>
      </c>
    </row>
    <row r="369" spans="1:14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_xlfn.XLOOKUP(C369,customers!$A$2:$A$1001,customers!$B$2:$B$1001,,0)</f>
        <v>Silvio Iorizzi</v>
      </c>
      <c r="G369" s="2" t="str">
        <f>IF(_xlfn.XLOOKUP(C369,customers!$A$2:$A$1001,customers!$C$2:$C$1001,,0) = 0," ", _xlfn.XLOOKUP(C369,customers!$A$2:$A$1001,customers!$C$2:$C$1001,,0))</f>
        <v xml:space="preserve"> </v>
      </c>
      <c r="H369" s="2" t="str">
        <f>_xlfn.XLOOKUP(C369,customers!$A$2:$A$1001,customers!$G$2:$G$1001,,0)</f>
        <v>United States</v>
      </c>
      <c r="I369" t="str">
        <f>_xlfn.XLOOKUP(D369,products!$A$2:$A$49,products!$B$2:$B$49,,0)</f>
        <v>Lib</v>
      </c>
      <c r="J369" t="str">
        <f>_xlfn.XLOOKUP(D369,products!$A$2:$A$49,products!$C$2:$C$49,,0)</f>
        <v>M</v>
      </c>
      <c r="K369">
        <f>_xlfn.XLOOKUP(D369,products!$A$2:$A$49,products!$D$2:$D$49,,0)</f>
        <v>0.2</v>
      </c>
      <c r="L369">
        <f>_xlfn.XLOOKUP(D369,products!$A$2:$A$49,products!$E$2:$E$49,,0)</f>
        <v>4.3650000000000002</v>
      </c>
      <c r="M369">
        <f t="shared" si="10"/>
        <v>8.73</v>
      </c>
      <c r="N369" t="str">
        <f t="shared" si="11"/>
        <v>Liberica</v>
      </c>
    </row>
    <row r="370" spans="1:14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_xlfn.XLOOKUP(C370,customers!$A$2:$A$1001,customers!$B$2:$B$1001,,0)</f>
        <v>Leesa Flaonier</v>
      </c>
      <c r="G370" s="2" t="str">
        <f>IF(_xlfn.XLOOKUP(C370,customers!$A$2:$A$1001,customers!$C$2:$C$1001,,0) = 0," ", _xlfn.XLOOKUP(C370,customers!$A$2:$A$1001,customers!$C$2:$C$1001,,0))</f>
        <v>lflaoniera8@wordpress.org</v>
      </c>
      <c r="H370" s="2" t="str">
        <f>_xlfn.XLOOKUP(C370,customers!$A$2:$A$1001,customers!$G$2:$G$1001,,0)</f>
        <v>United States</v>
      </c>
      <c r="I370" t="str">
        <f>_xlfn.XLOOKUP(D370,products!$A$2:$A$49,products!$B$2:$B$49,,0)</f>
        <v>Exc</v>
      </c>
      <c r="J370" t="str">
        <f>_xlfn.XLOOKUP(D370,products!$A$2:$A$49,products!$C$2:$C$49,,0)</f>
        <v>M</v>
      </c>
      <c r="K370">
        <f>_xlfn.XLOOKUP(D370,products!$A$2:$A$49,products!$D$2:$D$49,,0)</f>
        <v>2.5</v>
      </c>
      <c r="L370">
        <f>_xlfn.XLOOKUP(D370,products!$A$2:$A$49,products!$E$2:$E$49,,0)</f>
        <v>31.624999999999996</v>
      </c>
      <c r="M370">
        <f t="shared" si="10"/>
        <v>63.249999999999993</v>
      </c>
      <c r="N370" t="str">
        <f t="shared" si="11"/>
        <v>Excelsa</v>
      </c>
    </row>
    <row r="371" spans="1:14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_xlfn.XLOOKUP(C371,customers!$A$2:$A$1001,customers!$B$2:$B$1001,,0)</f>
        <v>Abba Pummell</v>
      </c>
      <c r="G371" s="2" t="str">
        <f>IF(_xlfn.XLOOKUP(C371,customers!$A$2:$A$1001,customers!$C$2:$C$1001,,0) = 0," ", _xlfn.XLOOKUP(C371,customers!$A$2:$A$1001,customers!$C$2:$C$1001,,0))</f>
        <v xml:space="preserve"> </v>
      </c>
      <c r="H371" s="2" t="str">
        <f>_xlfn.XLOOKUP(C371,customers!$A$2:$A$1001,customers!$G$2:$G$1001,,0)</f>
        <v>United States</v>
      </c>
      <c r="I371" t="str">
        <f>_xlfn.XLOOKUP(D371,products!$A$2:$A$49,products!$B$2:$B$49,,0)</f>
        <v>Exc</v>
      </c>
      <c r="J371" t="str">
        <f>_xlfn.XLOOKUP(D371,products!$A$2:$A$49,products!$C$2:$C$49,,0)</f>
        <v>L</v>
      </c>
      <c r="K371">
        <f>_xlfn.XLOOKUP(D371,products!$A$2:$A$49,products!$D$2:$D$49,,0)</f>
        <v>0.5</v>
      </c>
      <c r="L371">
        <f>_xlfn.XLOOKUP(D371,products!$A$2:$A$49,products!$E$2:$E$49,,0)</f>
        <v>8.91</v>
      </c>
      <c r="M371">
        <f t="shared" si="10"/>
        <v>8.91</v>
      </c>
      <c r="N371" t="str">
        <f t="shared" si="11"/>
        <v>Excelsa</v>
      </c>
    </row>
    <row r="372" spans="1:14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_xlfn.XLOOKUP(C372,customers!$A$2:$A$1001,customers!$B$2:$B$1001,,0)</f>
        <v>Corinna Catcheside</v>
      </c>
      <c r="G372" s="2" t="str">
        <f>IF(_xlfn.XLOOKUP(C372,customers!$A$2:$A$1001,customers!$C$2:$C$1001,,0) = 0," ", _xlfn.XLOOKUP(C372,customers!$A$2:$A$1001,customers!$C$2:$C$1001,,0))</f>
        <v>ccatchesideaa@macromedia.com</v>
      </c>
      <c r="H372" s="2" t="str">
        <f>_xlfn.XLOOKUP(C372,customers!$A$2:$A$1001,customers!$G$2:$G$1001,,0)</f>
        <v>United States</v>
      </c>
      <c r="I372" t="str">
        <f>_xlfn.XLOOKUP(D372,products!$A$2:$A$49,products!$B$2:$B$49,,0)</f>
        <v>Exc</v>
      </c>
      <c r="J372" t="str">
        <f>_xlfn.XLOOKUP(D372,products!$A$2:$A$49,products!$C$2:$C$49,,0)</f>
        <v>D</v>
      </c>
      <c r="K372">
        <f>_xlfn.XLOOKUP(D372,products!$A$2:$A$49,products!$D$2:$D$49,,0)</f>
        <v>1</v>
      </c>
      <c r="L372">
        <f>_xlfn.XLOOKUP(D372,products!$A$2:$A$49,products!$E$2:$E$49,,0)</f>
        <v>12.15</v>
      </c>
      <c r="M372">
        <f t="shared" si="10"/>
        <v>24.3</v>
      </c>
      <c r="N372" t="str">
        <f t="shared" si="11"/>
        <v>Excelsa</v>
      </c>
    </row>
    <row r="373" spans="1:14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_xlfn.XLOOKUP(C373,customers!$A$2:$A$1001,customers!$B$2:$B$1001,,0)</f>
        <v>Cortney Gibbonson</v>
      </c>
      <c r="G373" s="2" t="str">
        <f>IF(_xlfn.XLOOKUP(C373,customers!$A$2:$A$1001,customers!$C$2:$C$1001,,0) = 0," ", _xlfn.XLOOKUP(C373,customers!$A$2:$A$1001,customers!$C$2:$C$1001,,0))</f>
        <v>cgibbonsonab@accuweather.com</v>
      </c>
      <c r="H373" s="2" t="str">
        <f>_xlfn.XLOOKUP(C373,customers!$A$2:$A$1001,customers!$G$2:$G$1001,,0)</f>
        <v>United States</v>
      </c>
      <c r="I373" t="str">
        <f>_xlfn.XLOOKUP(D373,products!$A$2:$A$49,products!$B$2:$B$49,,0)</f>
        <v>Ara</v>
      </c>
      <c r="J373" t="str">
        <f>_xlfn.XLOOKUP(D373,products!$A$2:$A$49,products!$C$2:$C$49,,0)</f>
        <v>L</v>
      </c>
      <c r="K373">
        <f>_xlfn.XLOOKUP(D373,products!$A$2:$A$49,products!$D$2:$D$49,,0)</f>
        <v>0.5</v>
      </c>
      <c r="L373">
        <f>_xlfn.XLOOKUP(D373,products!$A$2:$A$49,products!$E$2:$E$49,,0)</f>
        <v>7.77</v>
      </c>
      <c r="M373">
        <f t="shared" si="10"/>
        <v>46.62</v>
      </c>
      <c r="N373" t="str">
        <f t="shared" si="11"/>
        <v>Arabica</v>
      </c>
    </row>
    <row r="374" spans="1:14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_xlfn.XLOOKUP(C374,customers!$A$2:$A$1001,customers!$B$2:$B$1001,,0)</f>
        <v>Terri Farra</v>
      </c>
      <c r="G374" s="2" t="str">
        <f>IF(_xlfn.XLOOKUP(C374,customers!$A$2:$A$1001,customers!$C$2:$C$1001,,0) = 0," ", _xlfn.XLOOKUP(C374,customers!$A$2:$A$1001,customers!$C$2:$C$1001,,0))</f>
        <v>tfarraac@behance.net</v>
      </c>
      <c r="H374" s="2" t="str">
        <f>_xlfn.XLOOKUP(C374,customers!$A$2:$A$1001,customers!$G$2:$G$1001,,0)</f>
        <v>United States</v>
      </c>
      <c r="I374" t="str">
        <f>_xlfn.XLOOKUP(D374,products!$A$2:$A$49,products!$B$2:$B$49,,0)</f>
        <v>Rob</v>
      </c>
      <c r="J374" t="str">
        <f>_xlfn.XLOOKUP(D374,products!$A$2:$A$49,products!$C$2:$C$49,,0)</f>
        <v>L</v>
      </c>
      <c r="K374">
        <f>_xlfn.XLOOKUP(D374,products!$A$2:$A$49,products!$D$2:$D$49,,0)</f>
        <v>0.5</v>
      </c>
      <c r="L374">
        <f>_xlfn.XLOOKUP(D374,products!$A$2:$A$49,products!$E$2:$E$49,,0)</f>
        <v>7.169999999999999</v>
      </c>
      <c r="M374">
        <f t="shared" si="10"/>
        <v>43.019999999999996</v>
      </c>
      <c r="N374" t="str">
        <f t="shared" si="11"/>
        <v>Robusta</v>
      </c>
    </row>
    <row r="375" spans="1:14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_xlfn.XLOOKUP(C375,customers!$A$2:$A$1001,customers!$B$2:$B$1001,,0)</f>
        <v>Corney Curme</v>
      </c>
      <c r="G375" s="2" t="str">
        <f>IF(_xlfn.XLOOKUP(C375,customers!$A$2:$A$1001,customers!$C$2:$C$1001,,0) = 0," ", _xlfn.XLOOKUP(C375,customers!$A$2:$A$1001,customers!$C$2:$C$1001,,0))</f>
        <v xml:space="preserve"> </v>
      </c>
      <c r="H375" s="2" t="str">
        <f>_xlfn.XLOOKUP(C375,customers!$A$2:$A$1001,customers!$G$2:$G$1001,,0)</f>
        <v>Ireland</v>
      </c>
      <c r="I375" t="str">
        <f>_xlfn.XLOOKUP(D375,products!$A$2:$A$49,products!$B$2:$B$49,,0)</f>
        <v>Ara</v>
      </c>
      <c r="J375" t="str">
        <f>_xlfn.XLOOKUP(D375,products!$A$2:$A$49,products!$C$2:$C$49,,0)</f>
        <v>D</v>
      </c>
      <c r="K375">
        <f>_xlfn.XLOOKUP(D375,products!$A$2:$A$49,products!$D$2:$D$49,,0)</f>
        <v>0.5</v>
      </c>
      <c r="L375">
        <f>_xlfn.XLOOKUP(D375,products!$A$2:$A$49,products!$E$2:$E$49,,0)</f>
        <v>5.97</v>
      </c>
      <c r="M375">
        <f t="shared" si="10"/>
        <v>17.91</v>
      </c>
      <c r="N375" t="str">
        <f t="shared" si="11"/>
        <v>Arabica</v>
      </c>
    </row>
    <row r="376" spans="1:14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_xlfn.XLOOKUP(C376,customers!$A$2:$A$1001,customers!$B$2:$B$1001,,0)</f>
        <v>Gothart Bamfield</v>
      </c>
      <c r="G376" s="2" t="str">
        <f>IF(_xlfn.XLOOKUP(C376,customers!$A$2:$A$1001,customers!$C$2:$C$1001,,0) = 0," ", _xlfn.XLOOKUP(C376,customers!$A$2:$A$1001,customers!$C$2:$C$1001,,0))</f>
        <v>gbamfieldae@yellowpages.com</v>
      </c>
      <c r="H376" s="2" t="str">
        <f>_xlfn.XLOOKUP(C376,customers!$A$2:$A$1001,customers!$G$2:$G$1001,,0)</f>
        <v>United States</v>
      </c>
      <c r="I376" t="str">
        <f>_xlfn.XLOOKUP(D376,products!$A$2:$A$49,products!$B$2:$B$49,,0)</f>
        <v>Lib</v>
      </c>
      <c r="J376" t="str">
        <f>_xlfn.XLOOKUP(D376,products!$A$2:$A$49,products!$C$2:$C$49,,0)</f>
        <v>L</v>
      </c>
      <c r="K376">
        <f>_xlfn.XLOOKUP(D376,products!$A$2:$A$49,products!$D$2:$D$49,,0)</f>
        <v>0.5</v>
      </c>
      <c r="L376">
        <f>_xlfn.XLOOKUP(D376,products!$A$2:$A$49,products!$E$2:$E$49,,0)</f>
        <v>9.51</v>
      </c>
      <c r="M376">
        <f t="shared" si="10"/>
        <v>38.04</v>
      </c>
      <c r="N376" t="str">
        <f t="shared" si="11"/>
        <v>Liberica</v>
      </c>
    </row>
    <row r="377" spans="1:14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_xlfn.XLOOKUP(C377,customers!$A$2:$A$1001,customers!$B$2:$B$1001,,0)</f>
        <v>Waylin Hollingdale</v>
      </c>
      <c r="G377" s="2" t="str">
        <f>IF(_xlfn.XLOOKUP(C377,customers!$A$2:$A$1001,customers!$C$2:$C$1001,,0) = 0," ", _xlfn.XLOOKUP(C377,customers!$A$2:$A$1001,customers!$C$2:$C$1001,,0))</f>
        <v>whollingdaleaf@about.me</v>
      </c>
      <c r="H377" s="2" t="str">
        <f>_xlfn.XLOOKUP(C377,customers!$A$2:$A$1001,customers!$G$2:$G$1001,,0)</f>
        <v>United States</v>
      </c>
      <c r="I377" t="str">
        <f>_xlfn.XLOOKUP(D377,products!$A$2:$A$49,products!$B$2:$B$49,,0)</f>
        <v>Ara</v>
      </c>
      <c r="J377" t="str">
        <f>_xlfn.XLOOKUP(D377,products!$A$2:$A$49,products!$C$2:$C$49,,0)</f>
        <v>M</v>
      </c>
      <c r="K377">
        <f>_xlfn.XLOOKUP(D377,products!$A$2:$A$49,products!$D$2:$D$49,,0)</f>
        <v>0.2</v>
      </c>
      <c r="L377">
        <f>_xlfn.XLOOKUP(D377,products!$A$2:$A$49,products!$E$2:$E$49,,0)</f>
        <v>3.375</v>
      </c>
      <c r="M377">
        <f t="shared" si="10"/>
        <v>6.75</v>
      </c>
      <c r="N377" t="str">
        <f t="shared" si="11"/>
        <v>Arabica</v>
      </c>
    </row>
    <row r="378" spans="1:14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_xlfn.XLOOKUP(C378,customers!$A$2:$A$1001,customers!$B$2:$B$1001,,0)</f>
        <v>Judd De Leek</v>
      </c>
      <c r="G378" s="2" t="str">
        <f>IF(_xlfn.XLOOKUP(C378,customers!$A$2:$A$1001,customers!$C$2:$C$1001,,0) = 0," ", _xlfn.XLOOKUP(C378,customers!$A$2:$A$1001,customers!$C$2:$C$1001,,0))</f>
        <v>jdeag@xrea.com</v>
      </c>
      <c r="H378" s="2" t="str">
        <f>_xlfn.XLOOKUP(C378,customers!$A$2:$A$1001,customers!$G$2:$G$1001,,0)</f>
        <v>United States</v>
      </c>
      <c r="I378" t="str">
        <f>_xlfn.XLOOKUP(D378,products!$A$2:$A$49,products!$B$2:$B$49,,0)</f>
        <v>Rob</v>
      </c>
      <c r="J378" t="str">
        <f>_xlfn.XLOOKUP(D378,products!$A$2:$A$49,products!$C$2:$C$49,,0)</f>
        <v>M</v>
      </c>
      <c r="K378">
        <f>_xlfn.XLOOKUP(D378,products!$A$2:$A$49,products!$D$2:$D$49,,0)</f>
        <v>0.5</v>
      </c>
      <c r="L378">
        <f>_xlfn.XLOOKUP(D378,products!$A$2:$A$49,products!$E$2:$E$49,,0)</f>
        <v>5.97</v>
      </c>
      <c r="M378">
        <f t="shared" si="10"/>
        <v>5.97</v>
      </c>
      <c r="N378" t="str">
        <f t="shared" si="11"/>
        <v>Robusta</v>
      </c>
    </row>
    <row r="379" spans="1:14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_xlfn.XLOOKUP(C379,customers!$A$2:$A$1001,customers!$B$2:$B$1001,,0)</f>
        <v>Vanya Skullet</v>
      </c>
      <c r="G379" s="2" t="str">
        <f>IF(_xlfn.XLOOKUP(C379,customers!$A$2:$A$1001,customers!$C$2:$C$1001,,0) = 0," ", _xlfn.XLOOKUP(C379,customers!$A$2:$A$1001,customers!$C$2:$C$1001,,0))</f>
        <v>vskulletah@tinyurl.com</v>
      </c>
      <c r="H379" s="2" t="str">
        <f>_xlfn.XLOOKUP(C379,customers!$A$2:$A$1001,customers!$G$2:$G$1001,,0)</f>
        <v>Ireland</v>
      </c>
      <c r="I379" t="str">
        <f>_xlfn.XLOOKUP(D379,products!$A$2:$A$49,products!$B$2:$B$49,,0)</f>
        <v>Rob</v>
      </c>
      <c r="J379" t="str">
        <f>_xlfn.XLOOKUP(D379,products!$A$2:$A$49,products!$C$2:$C$49,,0)</f>
        <v>D</v>
      </c>
      <c r="K379">
        <f>_xlfn.XLOOKUP(D379,products!$A$2:$A$49,products!$D$2:$D$49,,0)</f>
        <v>0.2</v>
      </c>
      <c r="L379">
        <f>_xlfn.XLOOKUP(D379,products!$A$2:$A$49,products!$E$2:$E$49,,0)</f>
        <v>2.6849999999999996</v>
      </c>
      <c r="M379">
        <f t="shared" si="10"/>
        <v>8.0549999999999997</v>
      </c>
      <c r="N379" t="str">
        <f t="shared" si="11"/>
        <v>Robusta</v>
      </c>
    </row>
    <row r="380" spans="1:14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_xlfn.XLOOKUP(C380,customers!$A$2:$A$1001,customers!$B$2:$B$1001,,0)</f>
        <v>Jany Rudeforth</v>
      </c>
      <c r="G380" s="2" t="str">
        <f>IF(_xlfn.XLOOKUP(C380,customers!$A$2:$A$1001,customers!$C$2:$C$1001,,0) = 0," ", _xlfn.XLOOKUP(C380,customers!$A$2:$A$1001,customers!$C$2:$C$1001,,0))</f>
        <v>jrudeforthai@wunderground.com</v>
      </c>
      <c r="H380" s="2" t="str">
        <f>_xlfn.XLOOKUP(C380,customers!$A$2:$A$1001,customers!$G$2:$G$1001,,0)</f>
        <v>Ireland</v>
      </c>
      <c r="I380" t="str">
        <f>_xlfn.XLOOKUP(D380,products!$A$2:$A$49,products!$B$2:$B$49,,0)</f>
        <v>Ara</v>
      </c>
      <c r="J380" t="str">
        <f>_xlfn.XLOOKUP(D380,products!$A$2:$A$49,products!$C$2:$C$49,,0)</f>
        <v>L</v>
      </c>
      <c r="K380">
        <f>_xlfn.XLOOKUP(D380,products!$A$2:$A$49,products!$D$2:$D$49,,0)</f>
        <v>0.5</v>
      </c>
      <c r="L380">
        <f>_xlfn.XLOOKUP(D380,products!$A$2:$A$49,products!$E$2:$E$49,,0)</f>
        <v>7.77</v>
      </c>
      <c r="M380">
        <f t="shared" si="10"/>
        <v>23.31</v>
      </c>
      <c r="N380" t="str">
        <f t="shared" si="11"/>
        <v>Arabica</v>
      </c>
    </row>
    <row r="381" spans="1:14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_xlfn.XLOOKUP(C381,customers!$A$2:$A$1001,customers!$B$2:$B$1001,,0)</f>
        <v>Ashbey Tomaszewski</v>
      </c>
      <c r="G381" s="2" t="str">
        <f>IF(_xlfn.XLOOKUP(C381,customers!$A$2:$A$1001,customers!$C$2:$C$1001,,0) = 0," ", _xlfn.XLOOKUP(C381,customers!$A$2:$A$1001,customers!$C$2:$C$1001,,0))</f>
        <v>atomaszewskiaj@answers.com</v>
      </c>
      <c r="H381" s="2" t="str">
        <f>_xlfn.XLOOKUP(C381,customers!$A$2:$A$1001,customers!$G$2:$G$1001,,0)</f>
        <v>United Kingdom</v>
      </c>
      <c r="I381" t="str">
        <f>_xlfn.XLOOKUP(D381,products!$A$2:$A$49,products!$B$2:$B$49,,0)</f>
        <v>Rob</v>
      </c>
      <c r="J381" t="str">
        <f>_xlfn.XLOOKUP(D381,products!$A$2:$A$49,products!$C$2:$C$49,,0)</f>
        <v>L</v>
      </c>
      <c r="K381">
        <f>_xlfn.XLOOKUP(D381,products!$A$2:$A$49,products!$D$2:$D$49,,0)</f>
        <v>0.5</v>
      </c>
      <c r="L381">
        <f>_xlfn.XLOOKUP(D381,products!$A$2:$A$49,products!$E$2:$E$49,,0)</f>
        <v>7.169999999999999</v>
      </c>
      <c r="M381">
        <f t="shared" si="10"/>
        <v>43.019999999999996</v>
      </c>
      <c r="N381" t="str">
        <f t="shared" si="11"/>
        <v>Robusta</v>
      </c>
    </row>
    <row r="382" spans="1:14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_xlfn.XLOOKUP(C382,customers!$A$2:$A$1001,customers!$B$2:$B$1001,,0)</f>
        <v>Flynn Antony</v>
      </c>
      <c r="G382" s="2" t="str">
        <f>IF(_xlfn.XLOOKUP(C382,customers!$A$2:$A$1001,customers!$C$2:$C$1001,,0) = 0," ", _xlfn.XLOOKUP(C382,customers!$A$2:$A$1001,customers!$C$2:$C$1001,,0))</f>
        <v xml:space="preserve"> </v>
      </c>
      <c r="H382" s="2" t="str">
        <f>_xlfn.XLOOKUP(C382,customers!$A$2:$A$1001,customers!$G$2:$G$1001,,0)</f>
        <v>United States</v>
      </c>
      <c r="I382" t="str">
        <f>_xlfn.XLOOKUP(D382,products!$A$2:$A$49,products!$B$2:$B$49,,0)</f>
        <v>Lib</v>
      </c>
      <c r="J382" t="str">
        <f>_xlfn.XLOOKUP(D382,products!$A$2:$A$49,products!$C$2:$C$49,,0)</f>
        <v>D</v>
      </c>
      <c r="K382">
        <f>_xlfn.XLOOKUP(D382,products!$A$2:$A$49,products!$D$2:$D$49,,0)</f>
        <v>0.5</v>
      </c>
      <c r="L382">
        <f>_xlfn.XLOOKUP(D382,products!$A$2:$A$49,products!$E$2:$E$49,,0)</f>
        <v>7.77</v>
      </c>
      <c r="M382">
        <f t="shared" si="10"/>
        <v>23.31</v>
      </c>
      <c r="N382" t="str">
        <f t="shared" si="11"/>
        <v>Liberica</v>
      </c>
    </row>
    <row r="383" spans="1:14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_xlfn.XLOOKUP(C383,customers!$A$2:$A$1001,customers!$B$2:$B$1001,,0)</f>
        <v>Pren Bess</v>
      </c>
      <c r="G383" s="2" t="str">
        <f>IF(_xlfn.XLOOKUP(C383,customers!$A$2:$A$1001,customers!$C$2:$C$1001,,0) = 0," ", _xlfn.XLOOKUP(C383,customers!$A$2:$A$1001,customers!$C$2:$C$1001,,0))</f>
        <v>pbessal@qq.com</v>
      </c>
      <c r="H383" s="2" t="str">
        <f>_xlfn.XLOOKUP(C383,customers!$A$2:$A$1001,customers!$G$2:$G$1001,,0)</f>
        <v>United States</v>
      </c>
      <c r="I383" t="str">
        <f>_xlfn.XLOOKUP(D383,products!$A$2:$A$49,products!$B$2:$B$49,,0)</f>
        <v>Ara</v>
      </c>
      <c r="J383" t="str">
        <f>_xlfn.XLOOKUP(D383,products!$A$2:$A$49,products!$C$2:$C$49,,0)</f>
        <v>D</v>
      </c>
      <c r="K383">
        <f>_xlfn.XLOOKUP(D383,products!$A$2:$A$49,products!$D$2:$D$49,,0)</f>
        <v>0.2</v>
      </c>
      <c r="L383">
        <f>_xlfn.XLOOKUP(D383,products!$A$2:$A$49,products!$E$2:$E$49,,0)</f>
        <v>2.9849999999999999</v>
      </c>
      <c r="M383">
        <f t="shared" si="10"/>
        <v>14.924999999999999</v>
      </c>
      <c r="N383" t="str">
        <f t="shared" si="11"/>
        <v>Arabica</v>
      </c>
    </row>
    <row r="384" spans="1:14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_xlfn.XLOOKUP(C384,customers!$A$2:$A$1001,customers!$B$2:$B$1001,,0)</f>
        <v>Elka Windress</v>
      </c>
      <c r="G384" s="2" t="str">
        <f>IF(_xlfn.XLOOKUP(C384,customers!$A$2:$A$1001,customers!$C$2:$C$1001,,0) = 0," ", _xlfn.XLOOKUP(C384,customers!$A$2:$A$1001,customers!$C$2:$C$1001,,0))</f>
        <v>ewindressam@marketwatch.com</v>
      </c>
      <c r="H384" s="2" t="str">
        <f>_xlfn.XLOOKUP(C384,customers!$A$2:$A$1001,customers!$G$2:$G$1001,,0)</f>
        <v>United States</v>
      </c>
      <c r="I384" t="str">
        <f>_xlfn.XLOOKUP(D384,products!$A$2:$A$49,products!$B$2:$B$49,,0)</f>
        <v>Exc</v>
      </c>
      <c r="J384" t="str">
        <f>_xlfn.XLOOKUP(D384,products!$A$2:$A$49,products!$C$2:$C$49,,0)</f>
        <v>D</v>
      </c>
      <c r="K384">
        <f>_xlfn.XLOOKUP(D384,products!$A$2:$A$49,products!$D$2:$D$49,,0)</f>
        <v>0.5</v>
      </c>
      <c r="L384">
        <f>_xlfn.XLOOKUP(D384,products!$A$2:$A$49,products!$E$2:$E$49,,0)</f>
        <v>7.29</v>
      </c>
      <c r="M384">
        <f t="shared" si="10"/>
        <v>21.87</v>
      </c>
      <c r="N384" t="str">
        <f t="shared" si="11"/>
        <v>Excelsa</v>
      </c>
    </row>
    <row r="385" spans="1:14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_xlfn.XLOOKUP(C385,customers!$A$2:$A$1001,customers!$B$2:$B$1001,,0)</f>
        <v>Marty Kidstoun</v>
      </c>
      <c r="G385" s="2" t="str">
        <f>IF(_xlfn.XLOOKUP(C385,customers!$A$2:$A$1001,customers!$C$2:$C$1001,,0) = 0," ", _xlfn.XLOOKUP(C385,customers!$A$2:$A$1001,customers!$C$2:$C$1001,,0))</f>
        <v xml:space="preserve"> </v>
      </c>
      <c r="H385" s="2" t="str">
        <f>_xlfn.XLOOKUP(C385,customers!$A$2:$A$1001,customers!$G$2:$G$1001,,0)</f>
        <v>United States</v>
      </c>
      <c r="I385" t="str">
        <f>_xlfn.XLOOKUP(D385,products!$A$2:$A$49,products!$B$2:$B$49,,0)</f>
        <v>Exc</v>
      </c>
      <c r="J385" t="str">
        <f>_xlfn.XLOOKUP(D385,products!$A$2:$A$49,products!$C$2:$C$49,,0)</f>
        <v>L</v>
      </c>
      <c r="K385">
        <f>_xlfn.XLOOKUP(D385,products!$A$2:$A$49,products!$D$2:$D$49,,0)</f>
        <v>0.5</v>
      </c>
      <c r="L385">
        <f>_xlfn.XLOOKUP(D385,products!$A$2:$A$49,products!$E$2:$E$49,,0)</f>
        <v>8.91</v>
      </c>
      <c r="M385">
        <f t="shared" si="10"/>
        <v>53.46</v>
      </c>
      <c r="N385" t="str">
        <f t="shared" si="11"/>
        <v>Excelsa</v>
      </c>
    </row>
    <row r="386" spans="1:14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_xlfn.XLOOKUP(C386,customers!$A$2:$A$1001,customers!$B$2:$B$1001,,0)</f>
        <v>Nickey Dimbleby</v>
      </c>
      <c r="G386" s="2" t="str">
        <f>IF(_xlfn.XLOOKUP(C386,customers!$A$2:$A$1001,customers!$C$2:$C$1001,,0) = 0," ", _xlfn.XLOOKUP(C386,customers!$A$2:$A$1001,customers!$C$2:$C$1001,,0))</f>
        <v xml:space="preserve"> </v>
      </c>
      <c r="H386" s="2" t="str">
        <f>_xlfn.XLOOKUP(C386,customers!$A$2:$A$1001,customers!$G$2:$G$1001,,0)</f>
        <v>United States</v>
      </c>
      <c r="I386" t="str">
        <f>_xlfn.XLOOKUP(D386,products!$A$2:$A$49,products!$B$2:$B$49,,0)</f>
        <v>Ara</v>
      </c>
      <c r="J386" t="str">
        <f>_xlfn.XLOOKUP(D386,products!$A$2:$A$49,products!$C$2:$C$49,,0)</f>
        <v>L</v>
      </c>
      <c r="K386">
        <f>_xlfn.XLOOKUP(D386,products!$A$2:$A$49,products!$D$2:$D$49,,0)</f>
        <v>2.5</v>
      </c>
      <c r="L386">
        <f>_xlfn.XLOOKUP(D386,products!$A$2:$A$49,products!$E$2:$E$49,,0)</f>
        <v>29.784999999999997</v>
      </c>
      <c r="M386">
        <f t="shared" si="10"/>
        <v>119.13999999999999</v>
      </c>
      <c r="N386" t="str">
        <f t="shared" si="11"/>
        <v>Arabica</v>
      </c>
    </row>
    <row r="387" spans="1:14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_xlfn.XLOOKUP(C387,customers!$A$2:$A$1001,customers!$B$2:$B$1001,,0)</f>
        <v>Virgil Baumadier</v>
      </c>
      <c r="G387" s="2" t="str">
        <f>IF(_xlfn.XLOOKUP(C387,customers!$A$2:$A$1001,customers!$C$2:$C$1001,,0) = 0," ", _xlfn.XLOOKUP(C387,customers!$A$2:$A$1001,customers!$C$2:$C$1001,,0))</f>
        <v>vbaumadierap@google.cn</v>
      </c>
      <c r="H387" s="2" t="str">
        <f>_xlfn.XLOOKUP(C387,customers!$A$2:$A$1001,customers!$G$2:$G$1001,,0)</f>
        <v>United States</v>
      </c>
      <c r="I387" t="str">
        <f>_xlfn.XLOOKUP(D387,products!$A$2:$A$49,products!$B$2:$B$49,,0)</f>
        <v>Lib</v>
      </c>
      <c r="J387" t="str">
        <f>_xlfn.XLOOKUP(D387,products!$A$2:$A$49,products!$C$2:$C$49,,0)</f>
        <v>M</v>
      </c>
      <c r="K387">
        <f>_xlfn.XLOOKUP(D387,products!$A$2:$A$49,products!$D$2:$D$49,,0)</f>
        <v>0.5</v>
      </c>
      <c r="L387">
        <f>_xlfn.XLOOKUP(D387,products!$A$2:$A$49,products!$E$2:$E$49,,0)</f>
        <v>8.73</v>
      </c>
      <c r="M387">
        <f t="shared" ref="M387:M450" si="12">L387*E387</f>
        <v>43.650000000000006</v>
      </c>
      <c r="N387" t="str">
        <f t="shared" ref="N387:N450" si="13">IF(I387="Rob","Robusta",IF(I387="Exc","Excelsa",IF(I387="Ara","Arabica",IF(I387="Lib","Liberica",""))))</f>
        <v>Liberica</v>
      </c>
    </row>
    <row r="388" spans="1:14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_xlfn.XLOOKUP(C388,customers!$A$2:$A$1001,customers!$B$2:$B$1001,,0)</f>
        <v>Lenore Messenbird</v>
      </c>
      <c r="G388" s="2" t="str">
        <f>IF(_xlfn.XLOOKUP(C388,customers!$A$2:$A$1001,customers!$C$2:$C$1001,,0) = 0," ", _xlfn.XLOOKUP(C388,customers!$A$2:$A$1001,customers!$C$2:$C$1001,,0))</f>
        <v xml:space="preserve"> </v>
      </c>
      <c r="H388" s="2" t="str">
        <f>_xlfn.XLOOKUP(C388,customers!$A$2:$A$1001,customers!$G$2:$G$1001,,0)</f>
        <v>United States</v>
      </c>
      <c r="I388" t="str">
        <f>_xlfn.XLOOKUP(D388,products!$A$2:$A$49,products!$B$2:$B$49,,0)</f>
        <v>Ara</v>
      </c>
      <c r="J388" t="str">
        <f>_xlfn.XLOOKUP(D388,products!$A$2:$A$49,products!$C$2:$C$49,,0)</f>
        <v>D</v>
      </c>
      <c r="K388">
        <f>_xlfn.XLOOKUP(D388,products!$A$2:$A$49,products!$D$2:$D$49,,0)</f>
        <v>0.2</v>
      </c>
      <c r="L388">
        <f>_xlfn.XLOOKUP(D388,products!$A$2:$A$49,products!$E$2:$E$49,,0)</f>
        <v>2.9849999999999999</v>
      </c>
      <c r="M388">
        <f t="shared" si="12"/>
        <v>17.91</v>
      </c>
      <c r="N388" t="str">
        <f t="shared" si="13"/>
        <v>Arabica</v>
      </c>
    </row>
    <row r="389" spans="1:14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_xlfn.XLOOKUP(C389,customers!$A$2:$A$1001,customers!$B$2:$B$1001,,0)</f>
        <v>Shirleen Welds</v>
      </c>
      <c r="G389" s="2" t="str">
        <f>IF(_xlfn.XLOOKUP(C389,customers!$A$2:$A$1001,customers!$C$2:$C$1001,,0) = 0," ", _xlfn.XLOOKUP(C389,customers!$A$2:$A$1001,customers!$C$2:$C$1001,,0))</f>
        <v>sweldsar@wired.com</v>
      </c>
      <c r="H389" s="2" t="str">
        <f>_xlfn.XLOOKUP(C389,customers!$A$2:$A$1001,customers!$G$2:$G$1001,,0)</f>
        <v>United States</v>
      </c>
      <c r="I389" t="str">
        <f>_xlfn.XLOOKUP(D389,products!$A$2:$A$49,products!$B$2:$B$49,,0)</f>
        <v>Exc</v>
      </c>
      <c r="J389" t="str">
        <f>_xlfn.XLOOKUP(D389,products!$A$2:$A$49,products!$C$2:$C$49,,0)</f>
        <v>L</v>
      </c>
      <c r="K389">
        <f>_xlfn.XLOOKUP(D389,products!$A$2:$A$49,products!$D$2:$D$49,,0)</f>
        <v>1</v>
      </c>
      <c r="L389">
        <f>_xlfn.XLOOKUP(D389,products!$A$2:$A$49,products!$E$2:$E$49,,0)</f>
        <v>14.85</v>
      </c>
      <c r="M389">
        <f t="shared" si="12"/>
        <v>74.25</v>
      </c>
      <c r="N389" t="str">
        <f t="shared" si="13"/>
        <v>Excelsa</v>
      </c>
    </row>
    <row r="390" spans="1:14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_xlfn.XLOOKUP(C390,customers!$A$2:$A$1001,customers!$B$2:$B$1001,,0)</f>
        <v>Maisie Sarvar</v>
      </c>
      <c r="G390" s="2" t="str">
        <f>IF(_xlfn.XLOOKUP(C390,customers!$A$2:$A$1001,customers!$C$2:$C$1001,,0) = 0," ", _xlfn.XLOOKUP(C390,customers!$A$2:$A$1001,customers!$C$2:$C$1001,,0))</f>
        <v>msarvaras@artisteer.com</v>
      </c>
      <c r="H390" s="2" t="str">
        <f>_xlfn.XLOOKUP(C390,customers!$A$2:$A$1001,customers!$G$2:$G$1001,,0)</f>
        <v>United States</v>
      </c>
      <c r="I390" t="str">
        <f>_xlfn.XLOOKUP(D390,products!$A$2:$A$49,products!$B$2:$B$49,,0)</f>
        <v>Lib</v>
      </c>
      <c r="J390" t="str">
        <f>_xlfn.XLOOKUP(D390,products!$A$2:$A$49,products!$C$2:$C$49,,0)</f>
        <v>D</v>
      </c>
      <c r="K390">
        <f>_xlfn.XLOOKUP(D390,products!$A$2:$A$49,products!$D$2:$D$49,,0)</f>
        <v>0.2</v>
      </c>
      <c r="L390">
        <f>_xlfn.XLOOKUP(D390,products!$A$2:$A$49,products!$E$2:$E$49,,0)</f>
        <v>3.8849999999999998</v>
      </c>
      <c r="M390">
        <f t="shared" si="12"/>
        <v>11.654999999999999</v>
      </c>
      <c r="N390" t="str">
        <f t="shared" si="13"/>
        <v>Liberica</v>
      </c>
    </row>
    <row r="391" spans="1:14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_xlfn.XLOOKUP(C391,customers!$A$2:$A$1001,customers!$B$2:$B$1001,,0)</f>
        <v>Andrej Havick</v>
      </c>
      <c r="G391" s="2" t="str">
        <f>IF(_xlfn.XLOOKUP(C391,customers!$A$2:$A$1001,customers!$C$2:$C$1001,,0) = 0," ", _xlfn.XLOOKUP(C391,customers!$A$2:$A$1001,customers!$C$2:$C$1001,,0))</f>
        <v>ahavickat@nsw.gov.au</v>
      </c>
      <c r="H391" s="2" t="str">
        <f>_xlfn.XLOOKUP(C391,customers!$A$2:$A$1001,customers!$G$2:$G$1001,,0)</f>
        <v>United States</v>
      </c>
      <c r="I391" t="str">
        <f>_xlfn.XLOOKUP(D391,products!$A$2:$A$49,products!$B$2:$B$49,,0)</f>
        <v>Lib</v>
      </c>
      <c r="J391" t="str">
        <f>_xlfn.XLOOKUP(D391,products!$A$2:$A$49,products!$C$2:$C$49,,0)</f>
        <v>D</v>
      </c>
      <c r="K391">
        <f>_xlfn.XLOOKUP(D391,products!$A$2:$A$49,products!$D$2:$D$49,,0)</f>
        <v>0.5</v>
      </c>
      <c r="L391">
        <f>_xlfn.XLOOKUP(D391,products!$A$2:$A$49,products!$E$2:$E$49,,0)</f>
        <v>7.77</v>
      </c>
      <c r="M391">
        <f t="shared" si="12"/>
        <v>23.31</v>
      </c>
      <c r="N391" t="str">
        <f t="shared" si="13"/>
        <v>Liberica</v>
      </c>
    </row>
    <row r="392" spans="1:14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_xlfn.XLOOKUP(C392,customers!$A$2:$A$1001,customers!$B$2:$B$1001,,0)</f>
        <v>Sloan Diviny</v>
      </c>
      <c r="G392" s="2" t="str">
        <f>IF(_xlfn.XLOOKUP(C392,customers!$A$2:$A$1001,customers!$C$2:$C$1001,,0) = 0," ", _xlfn.XLOOKUP(C392,customers!$A$2:$A$1001,customers!$C$2:$C$1001,,0))</f>
        <v>sdivinyau@ask.com</v>
      </c>
      <c r="H392" s="2" t="str">
        <f>_xlfn.XLOOKUP(C392,customers!$A$2:$A$1001,customers!$G$2:$G$1001,,0)</f>
        <v>United States</v>
      </c>
      <c r="I392" t="str">
        <f>_xlfn.XLOOKUP(D392,products!$A$2:$A$49,products!$B$2:$B$49,,0)</f>
        <v>Exc</v>
      </c>
      <c r="J392" t="str">
        <f>_xlfn.XLOOKUP(D392,products!$A$2:$A$49,products!$C$2:$C$49,,0)</f>
        <v>D</v>
      </c>
      <c r="K392">
        <f>_xlfn.XLOOKUP(D392,products!$A$2:$A$49,products!$D$2:$D$49,,0)</f>
        <v>0.5</v>
      </c>
      <c r="L392">
        <f>_xlfn.XLOOKUP(D392,products!$A$2:$A$49,products!$E$2:$E$49,,0)</f>
        <v>7.29</v>
      </c>
      <c r="M392">
        <f t="shared" si="12"/>
        <v>14.58</v>
      </c>
      <c r="N392" t="str">
        <f t="shared" si="13"/>
        <v>Excelsa</v>
      </c>
    </row>
    <row r="393" spans="1:14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_xlfn.XLOOKUP(C393,customers!$A$2:$A$1001,customers!$B$2:$B$1001,,0)</f>
        <v>Itch Norquoy</v>
      </c>
      <c r="G393" s="2" t="str">
        <f>IF(_xlfn.XLOOKUP(C393,customers!$A$2:$A$1001,customers!$C$2:$C$1001,,0) = 0," ", _xlfn.XLOOKUP(C393,customers!$A$2:$A$1001,customers!$C$2:$C$1001,,0))</f>
        <v>inorquoyav@businessweek.com</v>
      </c>
      <c r="H393" s="2" t="str">
        <f>_xlfn.XLOOKUP(C393,customers!$A$2:$A$1001,customers!$G$2:$G$1001,,0)</f>
        <v>United States</v>
      </c>
      <c r="I393" t="str">
        <f>_xlfn.XLOOKUP(D393,products!$A$2:$A$49,products!$B$2:$B$49,,0)</f>
        <v>Ara</v>
      </c>
      <c r="J393" t="str">
        <f>_xlfn.XLOOKUP(D393,products!$A$2:$A$49,products!$C$2:$C$49,,0)</f>
        <v>M</v>
      </c>
      <c r="K393">
        <f>_xlfn.XLOOKUP(D393,products!$A$2:$A$49,products!$D$2:$D$49,,0)</f>
        <v>0.5</v>
      </c>
      <c r="L393">
        <f>_xlfn.XLOOKUP(D393,products!$A$2:$A$49,products!$E$2:$E$49,,0)</f>
        <v>6.75</v>
      </c>
      <c r="M393">
        <f t="shared" si="12"/>
        <v>13.5</v>
      </c>
      <c r="N393" t="str">
        <f t="shared" si="13"/>
        <v>Arabica</v>
      </c>
    </row>
    <row r="394" spans="1:14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_xlfn.XLOOKUP(C394,customers!$A$2:$A$1001,customers!$B$2:$B$1001,,0)</f>
        <v>Anson Iddison</v>
      </c>
      <c r="G394" s="2" t="str">
        <f>IF(_xlfn.XLOOKUP(C394,customers!$A$2:$A$1001,customers!$C$2:$C$1001,,0) = 0," ", _xlfn.XLOOKUP(C394,customers!$A$2:$A$1001,customers!$C$2:$C$1001,,0))</f>
        <v>aiddisonaw@usa.gov</v>
      </c>
      <c r="H394" s="2" t="str">
        <f>_xlfn.XLOOKUP(C394,customers!$A$2:$A$1001,customers!$G$2:$G$1001,,0)</f>
        <v>United States</v>
      </c>
      <c r="I394" t="str">
        <f>_xlfn.XLOOKUP(D394,products!$A$2:$A$49,products!$B$2:$B$49,,0)</f>
        <v>Exc</v>
      </c>
      <c r="J394" t="str">
        <f>_xlfn.XLOOKUP(D394,products!$A$2:$A$49,products!$C$2:$C$49,,0)</f>
        <v>L</v>
      </c>
      <c r="K394">
        <f>_xlfn.XLOOKUP(D394,products!$A$2:$A$49,products!$D$2:$D$49,,0)</f>
        <v>1</v>
      </c>
      <c r="L394">
        <f>_xlfn.XLOOKUP(D394,products!$A$2:$A$49,products!$E$2:$E$49,,0)</f>
        <v>14.85</v>
      </c>
      <c r="M394">
        <f t="shared" si="12"/>
        <v>89.1</v>
      </c>
      <c r="N394" t="str">
        <f t="shared" si="13"/>
        <v>Excelsa</v>
      </c>
    </row>
    <row r="395" spans="1:14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_xlfn.XLOOKUP(C395,customers!$A$2:$A$1001,customers!$B$2:$B$1001,,0)</f>
        <v>Anson Iddison</v>
      </c>
      <c r="G395" s="2" t="str">
        <f>IF(_xlfn.XLOOKUP(C395,customers!$A$2:$A$1001,customers!$C$2:$C$1001,,0) = 0," ", _xlfn.XLOOKUP(C395,customers!$A$2:$A$1001,customers!$C$2:$C$1001,,0))</f>
        <v>aiddisonaw@usa.gov</v>
      </c>
      <c r="H395" s="2" t="str">
        <f>_xlfn.XLOOKUP(C395,customers!$A$2:$A$1001,customers!$G$2:$G$1001,,0)</f>
        <v>United States</v>
      </c>
      <c r="I395" t="str">
        <f>_xlfn.XLOOKUP(D395,products!$A$2:$A$49,products!$B$2:$B$49,,0)</f>
        <v>Ara</v>
      </c>
      <c r="J395" t="str">
        <f>_xlfn.XLOOKUP(D395,products!$A$2:$A$49,products!$C$2:$C$49,,0)</f>
        <v>L</v>
      </c>
      <c r="K395">
        <f>_xlfn.XLOOKUP(D395,products!$A$2:$A$49,products!$D$2:$D$49,,0)</f>
        <v>0.2</v>
      </c>
      <c r="L395">
        <f>_xlfn.XLOOKUP(D395,products!$A$2:$A$49,products!$E$2:$E$49,,0)</f>
        <v>3.8849999999999998</v>
      </c>
      <c r="M395">
        <f t="shared" si="12"/>
        <v>3.8849999999999998</v>
      </c>
      <c r="N395" t="str">
        <f t="shared" si="13"/>
        <v>Arabica</v>
      </c>
    </row>
    <row r="396" spans="1:14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_xlfn.XLOOKUP(C396,customers!$A$2:$A$1001,customers!$B$2:$B$1001,,0)</f>
        <v>Randal Longfield</v>
      </c>
      <c r="G396" s="2" t="str">
        <f>IF(_xlfn.XLOOKUP(C396,customers!$A$2:$A$1001,customers!$C$2:$C$1001,,0) = 0," ", _xlfn.XLOOKUP(C396,customers!$A$2:$A$1001,customers!$C$2:$C$1001,,0))</f>
        <v>rlongfielday@bluehost.com</v>
      </c>
      <c r="H396" s="2" t="str">
        <f>_xlfn.XLOOKUP(C396,customers!$A$2:$A$1001,customers!$G$2:$G$1001,,0)</f>
        <v>United States</v>
      </c>
      <c r="I396" t="str">
        <f>_xlfn.XLOOKUP(D396,products!$A$2:$A$49,products!$B$2:$B$49,,0)</f>
        <v>Rob</v>
      </c>
      <c r="J396" t="str">
        <f>_xlfn.XLOOKUP(D396,products!$A$2:$A$49,products!$C$2:$C$49,,0)</f>
        <v>L</v>
      </c>
      <c r="K396">
        <f>_xlfn.XLOOKUP(D396,products!$A$2:$A$49,products!$D$2:$D$49,,0)</f>
        <v>2.5</v>
      </c>
      <c r="L396">
        <f>_xlfn.XLOOKUP(D396,products!$A$2:$A$49,products!$E$2:$E$49,,0)</f>
        <v>27.484999999999996</v>
      </c>
      <c r="M396">
        <f t="shared" si="12"/>
        <v>109.93999999999998</v>
      </c>
      <c r="N396" t="str">
        <f t="shared" si="13"/>
        <v>Robusta</v>
      </c>
    </row>
    <row r="397" spans="1:14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_xlfn.XLOOKUP(C397,customers!$A$2:$A$1001,customers!$B$2:$B$1001,,0)</f>
        <v>Gregorius Kislingbury</v>
      </c>
      <c r="G397" s="2" t="str">
        <f>IF(_xlfn.XLOOKUP(C397,customers!$A$2:$A$1001,customers!$C$2:$C$1001,,0) = 0," ", _xlfn.XLOOKUP(C397,customers!$A$2:$A$1001,customers!$C$2:$C$1001,,0))</f>
        <v>gkislingburyaz@samsung.com</v>
      </c>
      <c r="H397" s="2" t="str">
        <f>_xlfn.XLOOKUP(C397,customers!$A$2:$A$1001,customers!$G$2:$G$1001,,0)</f>
        <v>United States</v>
      </c>
      <c r="I397" t="str">
        <f>_xlfn.XLOOKUP(D397,products!$A$2:$A$49,products!$B$2:$B$49,,0)</f>
        <v>Lib</v>
      </c>
      <c r="J397" t="str">
        <f>_xlfn.XLOOKUP(D397,products!$A$2:$A$49,products!$C$2:$C$49,,0)</f>
        <v>D</v>
      </c>
      <c r="K397">
        <f>_xlfn.XLOOKUP(D397,products!$A$2:$A$49,products!$D$2:$D$49,,0)</f>
        <v>0.5</v>
      </c>
      <c r="L397">
        <f>_xlfn.XLOOKUP(D397,products!$A$2:$A$49,products!$E$2:$E$49,,0)</f>
        <v>7.77</v>
      </c>
      <c r="M397">
        <f t="shared" si="12"/>
        <v>46.62</v>
      </c>
      <c r="N397" t="str">
        <f t="shared" si="13"/>
        <v>Liberica</v>
      </c>
    </row>
    <row r="398" spans="1:14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_xlfn.XLOOKUP(C398,customers!$A$2:$A$1001,customers!$B$2:$B$1001,,0)</f>
        <v>Xenos Gibbons</v>
      </c>
      <c r="G398" s="2" t="str">
        <f>IF(_xlfn.XLOOKUP(C398,customers!$A$2:$A$1001,customers!$C$2:$C$1001,,0) = 0," ", _xlfn.XLOOKUP(C398,customers!$A$2:$A$1001,customers!$C$2:$C$1001,,0))</f>
        <v>xgibbonsb0@artisteer.com</v>
      </c>
      <c r="H398" s="2" t="str">
        <f>_xlfn.XLOOKUP(C398,customers!$A$2:$A$1001,customers!$G$2:$G$1001,,0)</f>
        <v>United States</v>
      </c>
      <c r="I398" t="str">
        <f>_xlfn.XLOOKUP(D398,products!$A$2:$A$49,products!$B$2:$B$49,,0)</f>
        <v>Ara</v>
      </c>
      <c r="J398" t="str">
        <f>_xlfn.XLOOKUP(D398,products!$A$2:$A$49,products!$C$2:$C$49,,0)</f>
        <v>L</v>
      </c>
      <c r="K398">
        <f>_xlfn.XLOOKUP(D398,products!$A$2:$A$49,products!$D$2:$D$49,,0)</f>
        <v>0.5</v>
      </c>
      <c r="L398">
        <f>_xlfn.XLOOKUP(D398,products!$A$2:$A$49,products!$E$2:$E$49,,0)</f>
        <v>7.77</v>
      </c>
      <c r="M398">
        <f t="shared" si="12"/>
        <v>38.849999999999994</v>
      </c>
      <c r="N398" t="str">
        <f t="shared" si="13"/>
        <v>Arabica</v>
      </c>
    </row>
    <row r="399" spans="1:14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_xlfn.XLOOKUP(C399,customers!$A$2:$A$1001,customers!$B$2:$B$1001,,0)</f>
        <v>Fleur Parres</v>
      </c>
      <c r="G399" s="2" t="str">
        <f>IF(_xlfn.XLOOKUP(C399,customers!$A$2:$A$1001,customers!$C$2:$C$1001,,0) = 0," ", _xlfn.XLOOKUP(C399,customers!$A$2:$A$1001,customers!$C$2:$C$1001,,0))</f>
        <v>fparresb1@imageshack.us</v>
      </c>
      <c r="H399" s="2" t="str">
        <f>_xlfn.XLOOKUP(C399,customers!$A$2:$A$1001,customers!$G$2:$G$1001,,0)</f>
        <v>United States</v>
      </c>
      <c r="I399" t="str">
        <f>_xlfn.XLOOKUP(D399,products!$A$2:$A$49,products!$B$2:$B$49,,0)</f>
        <v>Lib</v>
      </c>
      <c r="J399" t="str">
        <f>_xlfn.XLOOKUP(D399,products!$A$2:$A$49,products!$C$2:$C$49,,0)</f>
        <v>D</v>
      </c>
      <c r="K399">
        <f>_xlfn.XLOOKUP(D399,products!$A$2:$A$49,products!$D$2:$D$49,,0)</f>
        <v>0.5</v>
      </c>
      <c r="L399">
        <f>_xlfn.XLOOKUP(D399,products!$A$2:$A$49,products!$E$2:$E$49,,0)</f>
        <v>7.77</v>
      </c>
      <c r="M399">
        <f t="shared" si="12"/>
        <v>31.08</v>
      </c>
      <c r="N399" t="str">
        <f t="shared" si="13"/>
        <v>Liberica</v>
      </c>
    </row>
    <row r="400" spans="1:14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_xlfn.XLOOKUP(C400,customers!$A$2:$A$1001,customers!$B$2:$B$1001,,0)</f>
        <v>Gran Sibray</v>
      </c>
      <c r="G400" s="2" t="str">
        <f>IF(_xlfn.XLOOKUP(C400,customers!$A$2:$A$1001,customers!$C$2:$C$1001,,0) = 0," ", _xlfn.XLOOKUP(C400,customers!$A$2:$A$1001,customers!$C$2:$C$1001,,0))</f>
        <v>gsibrayb2@wsj.com</v>
      </c>
      <c r="H400" s="2" t="str">
        <f>_xlfn.XLOOKUP(C400,customers!$A$2:$A$1001,customers!$G$2:$G$1001,,0)</f>
        <v>United States</v>
      </c>
      <c r="I400" t="str">
        <f>_xlfn.XLOOKUP(D400,products!$A$2:$A$49,products!$B$2:$B$49,,0)</f>
        <v>Ara</v>
      </c>
      <c r="J400" t="str">
        <f>_xlfn.XLOOKUP(D400,products!$A$2:$A$49,products!$C$2:$C$49,,0)</f>
        <v>D</v>
      </c>
      <c r="K400">
        <f>_xlfn.XLOOKUP(D400,products!$A$2:$A$49,products!$D$2:$D$49,,0)</f>
        <v>0.2</v>
      </c>
      <c r="L400">
        <f>_xlfn.XLOOKUP(D400,products!$A$2:$A$49,products!$E$2:$E$49,,0)</f>
        <v>2.9849999999999999</v>
      </c>
      <c r="M400">
        <f t="shared" si="12"/>
        <v>17.91</v>
      </c>
      <c r="N400" t="str">
        <f t="shared" si="13"/>
        <v>Arabica</v>
      </c>
    </row>
    <row r="401" spans="1:14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_xlfn.XLOOKUP(C401,customers!$A$2:$A$1001,customers!$B$2:$B$1001,,0)</f>
        <v>Ingelbert Hotchkin</v>
      </c>
      <c r="G401" s="2" t="str">
        <f>IF(_xlfn.XLOOKUP(C401,customers!$A$2:$A$1001,customers!$C$2:$C$1001,,0) = 0," ", _xlfn.XLOOKUP(C401,customers!$A$2:$A$1001,customers!$C$2:$C$1001,,0))</f>
        <v>ihotchkinb3@mit.edu</v>
      </c>
      <c r="H401" s="2" t="str">
        <f>_xlfn.XLOOKUP(C401,customers!$A$2:$A$1001,customers!$G$2:$G$1001,,0)</f>
        <v>United Kingdom</v>
      </c>
      <c r="I401" t="str">
        <f>_xlfn.XLOOKUP(D401,products!$A$2:$A$49,products!$B$2:$B$49,,0)</f>
        <v>Exc</v>
      </c>
      <c r="J401" t="str">
        <f>_xlfn.XLOOKUP(D401,products!$A$2:$A$49,products!$C$2:$C$49,,0)</f>
        <v>D</v>
      </c>
      <c r="K401">
        <f>_xlfn.XLOOKUP(D401,products!$A$2:$A$49,products!$D$2:$D$49,,0)</f>
        <v>2.5</v>
      </c>
      <c r="L401">
        <f>_xlfn.XLOOKUP(D401,products!$A$2:$A$49,products!$E$2:$E$49,,0)</f>
        <v>27.945</v>
      </c>
      <c r="M401">
        <f t="shared" si="12"/>
        <v>167.67000000000002</v>
      </c>
      <c r="N401" t="str">
        <f t="shared" si="13"/>
        <v>Excelsa</v>
      </c>
    </row>
    <row r="402" spans="1:14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_xlfn.XLOOKUP(C402,customers!$A$2:$A$1001,customers!$B$2:$B$1001,,0)</f>
        <v>Neely Broadberrie</v>
      </c>
      <c r="G402" s="2" t="str">
        <f>IF(_xlfn.XLOOKUP(C402,customers!$A$2:$A$1001,customers!$C$2:$C$1001,,0) = 0," ", _xlfn.XLOOKUP(C402,customers!$A$2:$A$1001,customers!$C$2:$C$1001,,0))</f>
        <v>nbroadberrieb4@gnu.org</v>
      </c>
      <c r="H402" s="2" t="str">
        <f>_xlfn.XLOOKUP(C402,customers!$A$2:$A$1001,customers!$G$2:$G$1001,,0)</f>
        <v>United States</v>
      </c>
      <c r="I402" t="str">
        <f>_xlfn.XLOOKUP(D402,products!$A$2:$A$49,products!$B$2:$B$49,,0)</f>
        <v>Lib</v>
      </c>
      <c r="J402" t="str">
        <f>_xlfn.XLOOKUP(D402,products!$A$2:$A$49,products!$C$2:$C$49,,0)</f>
        <v>L</v>
      </c>
      <c r="K402">
        <f>_xlfn.XLOOKUP(D402,products!$A$2:$A$49,products!$D$2:$D$49,,0)</f>
        <v>1</v>
      </c>
      <c r="L402">
        <f>_xlfn.XLOOKUP(D402,products!$A$2:$A$49,products!$E$2:$E$49,,0)</f>
        <v>15.85</v>
      </c>
      <c r="M402">
        <f t="shared" si="12"/>
        <v>63.4</v>
      </c>
      <c r="N402" t="str">
        <f t="shared" si="13"/>
        <v>Liberica</v>
      </c>
    </row>
    <row r="403" spans="1:14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_xlfn.XLOOKUP(C403,customers!$A$2:$A$1001,customers!$B$2:$B$1001,,0)</f>
        <v>Rutger Pithcock</v>
      </c>
      <c r="G403" s="2" t="str">
        <f>IF(_xlfn.XLOOKUP(C403,customers!$A$2:$A$1001,customers!$C$2:$C$1001,,0) = 0," ", _xlfn.XLOOKUP(C403,customers!$A$2:$A$1001,customers!$C$2:$C$1001,,0))</f>
        <v>rpithcockb5@yellowbook.com</v>
      </c>
      <c r="H403" s="2" t="str">
        <f>_xlfn.XLOOKUP(C403,customers!$A$2:$A$1001,customers!$G$2:$G$1001,,0)</f>
        <v>United States</v>
      </c>
      <c r="I403" t="str">
        <f>_xlfn.XLOOKUP(D403,products!$A$2:$A$49,products!$B$2:$B$49,,0)</f>
        <v>Lib</v>
      </c>
      <c r="J403" t="str">
        <f>_xlfn.XLOOKUP(D403,products!$A$2:$A$49,products!$C$2:$C$49,,0)</f>
        <v>M</v>
      </c>
      <c r="K403">
        <f>_xlfn.XLOOKUP(D403,products!$A$2:$A$49,products!$D$2:$D$49,,0)</f>
        <v>0.2</v>
      </c>
      <c r="L403">
        <f>_xlfn.XLOOKUP(D403,products!$A$2:$A$49,products!$E$2:$E$49,,0)</f>
        <v>4.3650000000000002</v>
      </c>
      <c r="M403">
        <f t="shared" si="12"/>
        <v>8.73</v>
      </c>
      <c r="N403" t="str">
        <f t="shared" si="13"/>
        <v>Liberica</v>
      </c>
    </row>
    <row r="404" spans="1:14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_xlfn.XLOOKUP(C404,customers!$A$2:$A$1001,customers!$B$2:$B$1001,,0)</f>
        <v>Gale Croysdale</v>
      </c>
      <c r="G404" s="2" t="str">
        <f>IF(_xlfn.XLOOKUP(C404,customers!$A$2:$A$1001,customers!$C$2:$C$1001,,0) = 0," ", _xlfn.XLOOKUP(C404,customers!$A$2:$A$1001,customers!$C$2:$C$1001,,0))</f>
        <v>gcroysdaleb6@nih.gov</v>
      </c>
      <c r="H404" s="2" t="str">
        <f>_xlfn.XLOOKUP(C404,customers!$A$2:$A$1001,customers!$G$2:$G$1001,,0)</f>
        <v>United States</v>
      </c>
      <c r="I404" t="str">
        <f>_xlfn.XLOOKUP(D404,products!$A$2:$A$49,products!$B$2:$B$49,,0)</f>
        <v>Rob</v>
      </c>
      <c r="J404" t="str">
        <f>_xlfn.XLOOKUP(D404,products!$A$2:$A$49,products!$C$2:$C$49,,0)</f>
        <v>D</v>
      </c>
      <c r="K404">
        <f>_xlfn.XLOOKUP(D404,products!$A$2:$A$49,products!$D$2:$D$49,,0)</f>
        <v>1</v>
      </c>
      <c r="L404">
        <f>_xlfn.XLOOKUP(D404,products!$A$2:$A$49,products!$E$2:$E$49,,0)</f>
        <v>8.9499999999999993</v>
      </c>
      <c r="M404">
        <f t="shared" si="12"/>
        <v>26.849999999999998</v>
      </c>
      <c r="N404" t="str">
        <f t="shared" si="13"/>
        <v>Robusta</v>
      </c>
    </row>
    <row r="405" spans="1:14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_xlfn.XLOOKUP(C405,customers!$A$2:$A$1001,customers!$B$2:$B$1001,,0)</f>
        <v>Benedetto Gozzett</v>
      </c>
      <c r="G405" s="2" t="str">
        <f>IF(_xlfn.XLOOKUP(C405,customers!$A$2:$A$1001,customers!$C$2:$C$1001,,0) = 0," ", _xlfn.XLOOKUP(C405,customers!$A$2:$A$1001,customers!$C$2:$C$1001,,0))</f>
        <v>bgozzettb7@github.com</v>
      </c>
      <c r="H405" s="2" t="str">
        <f>_xlfn.XLOOKUP(C405,customers!$A$2:$A$1001,customers!$G$2:$G$1001,,0)</f>
        <v>United States</v>
      </c>
      <c r="I405" t="str">
        <f>_xlfn.XLOOKUP(D405,products!$A$2:$A$49,products!$B$2:$B$49,,0)</f>
        <v>Lib</v>
      </c>
      <c r="J405" t="str">
        <f>_xlfn.XLOOKUP(D405,products!$A$2:$A$49,products!$C$2:$C$49,,0)</f>
        <v>L</v>
      </c>
      <c r="K405">
        <f>_xlfn.XLOOKUP(D405,products!$A$2:$A$49,products!$D$2:$D$49,,0)</f>
        <v>0.2</v>
      </c>
      <c r="L405">
        <f>_xlfn.XLOOKUP(D405,products!$A$2:$A$49,products!$E$2:$E$49,,0)</f>
        <v>4.7549999999999999</v>
      </c>
      <c r="M405">
        <f t="shared" si="12"/>
        <v>9.51</v>
      </c>
      <c r="N405" t="str">
        <f t="shared" si="13"/>
        <v>Liberica</v>
      </c>
    </row>
    <row r="406" spans="1:14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_xlfn.XLOOKUP(C406,customers!$A$2:$A$1001,customers!$B$2:$B$1001,,0)</f>
        <v>Tania Craggs</v>
      </c>
      <c r="G406" s="2" t="str">
        <f>IF(_xlfn.XLOOKUP(C406,customers!$A$2:$A$1001,customers!$C$2:$C$1001,,0) = 0," ", _xlfn.XLOOKUP(C406,customers!$A$2:$A$1001,customers!$C$2:$C$1001,,0))</f>
        <v>tcraggsb8@house.gov</v>
      </c>
      <c r="H406" s="2" t="str">
        <f>_xlfn.XLOOKUP(C406,customers!$A$2:$A$1001,customers!$G$2:$G$1001,,0)</f>
        <v>Ireland</v>
      </c>
      <c r="I406" t="str">
        <f>_xlfn.XLOOKUP(D406,products!$A$2:$A$49,products!$B$2:$B$49,,0)</f>
        <v>Ara</v>
      </c>
      <c r="J406" t="str">
        <f>_xlfn.XLOOKUP(D406,products!$A$2:$A$49,products!$C$2:$C$49,,0)</f>
        <v>D</v>
      </c>
      <c r="K406">
        <f>_xlfn.XLOOKUP(D406,products!$A$2:$A$49,products!$D$2:$D$49,,0)</f>
        <v>1</v>
      </c>
      <c r="L406">
        <f>_xlfn.XLOOKUP(D406,products!$A$2:$A$49,products!$E$2:$E$49,,0)</f>
        <v>9.9499999999999993</v>
      </c>
      <c r="M406">
        <f t="shared" si="12"/>
        <v>39.799999999999997</v>
      </c>
      <c r="N406" t="str">
        <f t="shared" si="13"/>
        <v>Arabica</v>
      </c>
    </row>
    <row r="407" spans="1:14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_xlfn.XLOOKUP(C407,customers!$A$2:$A$1001,customers!$B$2:$B$1001,,0)</f>
        <v>Leonie Cullrford</v>
      </c>
      <c r="G407" s="2" t="str">
        <f>IF(_xlfn.XLOOKUP(C407,customers!$A$2:$A$1001,customers!$C$2:$C$1001,,0) = 0," ", _xlfn.XLOOKUP(C407,customers!$A$2:$A$1001,customers!$C$2:$C$1001,,0))</f>
        <v>lcullrfordb9@xing.com</v>
      </c>
      <c r="H407" s="2" t="str">
        <f>_xlfn.XLOOKUP(C407,customers!$A$2:$A$1001,customers!$G$2:$G$1001,,0)</f>
        <v>United States</v>
      </c>
      <c r="I407" t="str">
        <f>_xlfn.XLOOKUP(D407,products!$A$2:$A$49,products!$B$2:$B$49,,0)</f>
        <v>Exc</v>
      </c>
      <c r="J407" t="str">
        <f>_xlfn.XLOOKUP(D407,products!$A$2:$A$49,products!$C$2:$C$49,,0)</f>
        <v>M</v>
      </c>
      <c r="K407">
        <f>_xlfn.XLOOKUP(D407,products!$A$2:$A$49,products!$D$2:$D$49,,0)</f>
        <v>0.5</v>
      </c>
      <c r="L407">
        <f>_xlfn.XLOOKUP(D407,products!$A$2:$A$49,products!$E$2:$E$49,,0)</f>
        <v>8.25</v>
      </c>
      <c r="M407">
        <f t="shared" si="12"/>
        <v>24.75</v>
      </c>
      <c r="N407" t="str">
        <f t="shared" si="13"/>
        <v>Excelsa</v>
      </c>
    </row>
    <row r="408" spans="1:14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_xlfn.XLOOKUP(C408,customers!$A$2:$A$1001,customers!$B$2:$B$1001,,0)</f>
        <v>Auguste Rizon</v>
      </c>
      <c r="G408" s="2" t="str">
        <f>IF(_xlfn.XLOOKUP(C408,customers!$A$2:$A$1001,customers!$C$2:$C$1001,,0) = 0," ", _xlfn.XLOOKUP(C408,customers!$A$2:$A$1001,customers!$C$2:$C$1001,,0))</f>
        <v>arizonba@xing.com</v>
      </c>
      <c r="H408" s="2" t="str">
        <f>_xlfn.XLOOKUP(C408,customers!$A$2:$A$1001,customers!$G$2:$G$1001,,0)</f>
        <v>United States</v>
      </c>
      <c r="I408" t="str">
        <f>_xlfn.XLOOKUP(D408,products!$A$2:$A$49,products!$B$2:$B$49,,0)</f>
        <v>Exc</v>
      </c>
      <c r="J408" t="str">
        <f>_xlfn.XLOOKUP(D408,products!$A$2:$A$49,products!$C$2:$C$49,,0)</f>
        <v>M</v>
      </c>
      <c r="K408">
        <f>_xlfn.XLOOKUP(D408,products!$A$2:$A$49,products!$D$2:$D$49,,0)</f>
        <v>1</v>
      </c>
      <c r="L408">
        <f>_xlfn.XLOOKUP(D408,products!$A$2:$A$49,products!$E$2:$E$49,,0)</f>
        <v>13.75</v>
      </c>
      <c r="M408">
        <f t="shared" si="12"/>
        <v>68.75</v>
      </c>
      <c r="N408" t="str">
        <f t="shared" si="13"/>
        <v>Excelsa</v>
      </c>
    </row>
    <row r="409" spans="1:14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_xlfn.XLOOKUP(C409,customers!$A$2:$A$1001,customers!$B$2:$B$1001,,0)</f>
        <v>Lorin Guerrazzi</v>
      </c>
      <c r="G409" s="2" t="str">
        <f>IF(_xlfn.XLOOKUP(C409,customers!$A$2:$A$1001,customers!$C$2:$C$1001,,0) = 0," ", _xlfn.XLOOKUP(C409,customers!$A$2:$A$1001,customers!$C$2:$C$1001,,0))</f>
        <v xml:space="preserve"> </v>
      </c>
      <c r="H409" s="2" t="str">
        <f>_xlfn.XLOOKUP(C409,customers!$A$2:$A$1001,customers!$G$2:$G$1001,,0)</f>
        <v>Ireland</v>
      </c>
      <c r="I409" t="str">
        <f>_xlfn.XLOOKUP(D409,products!$A$2:$A$49,products!$B$2:$B$49,,0)</f>
        <v>Exc</v>
      </c>
      <c r="J409" t="str">
        <f>_xlfn.XLOOKUP(D409,products!$A$2:$A$49,products!$C$2:$C$49,,0)</f>
        <v>M</v>
      </c>
      <c r="K409">
        <f>_xlfn.XLOOKUP(D409,products!$A$2:$A$49,products!$D$2:$D$49,,0)</f>
        <v>0.5</v>
      </c>
      <c r="L409">
        <f>_xlfn.XLOOKUP(D409,products!$A$2:$A$49,products!$E$2:$E$49,,0)</f>
        <v>8.25</v>
      </c>
      <c r="M409">
        <f t="shared" si="12"/>
        <v>49.5</v>
      </c>
      <c r="N409" t="str">
        <f t="shared" si="13"/>
        <v>Excelsa</v>
      </c>
    </row>
    <row r="410" spans="1:14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_xlfn.XLOOKUP(C410,customers!$A$2:$A$1001,customers!$B$2:$B$1001,,0)</f>
        <v>Felice Miell</v>
      </c>
      <c r="G410" s="2" t="str">
        <f>IF(_xlfn.XLOOKUP(C410,customers!$A$2:$A$1001,customers!$C$2:$C$1001,,0) = 0," ", _xlfn.XLOOKUP(C410,customers!$A$2:$A$1001,customers!$C$2:$C$1001,,0))</f>
        <v>fmiellbc@spiegel.de</v>
      </c>
      <c r="H410" s="2" t="str">
        <f>_xlfn.XLOOKUP(C410,customers!$A$2:$A$1001,customers!$G$2:$G$1001,,0)</f>
        <v>United States</v>
      </c>
      <c r="I410" t="str">
        <f>_xlfn.XLOOKUP(D410,products!$A$2:$A$49,products!$B$2:$B$49,,0)</f>
        <v>Ara</v>
      </c>
      <c r="J410" t="str">
        <f>_xlfn.XLOOKUP(D410,products!$A$2:$A$49,products!$C$2:$C$49,,0)</f>
        <v>M</v>
      </c>
      <c r="K410">
        <f>_xlfn.XLOOKUP(D410,products!$A$2:$A$49,products!$D$2:$D$49,,0)</f>
        <v>2.5</v>
      </c>
      <c r="L410">
        <f>_xlfn.XLOOKUP(D410,products!$A$2:$A$49,products!$E$2:$E$49,,0)</f>
        <v>25.874999999999996</v>
      </c>
      <c r="M410">
        <f t="shared" si="12"/>
        <v>51.749999999999993</v>
      </c>
      <c r="N410" t="str">
        <f t="shared" si="13"/>
        <v>Arabica</v>
      </c>
    </row>
    <row r="411" spans="1:14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_xlfn.XLOOKUP(C411,customers!$A$2:$A$1001,customers!$B$2:$B$1001,,0)</f>
        <v>Hamish Skeech</v>
      </c>
      <c r="G411" s="2" t="str">
        <f>IF(_xlfn.XLOOKUP(C411,customers!$A$2:$A$1001,customers!$C$2:$C$1001,,0) = 0," ", _xlfn.XLOOKUP(C411,customers!$A$2:$A$1001,customers!$C$2:$C$1001,,0))</f>
        <v xml:space="preserve"> </v>
      </c>
      <c r="H411" s="2" t="str">
        <f>_xlfn.XLOOKUP(C411,customers!$A$2:$A$1001,customers!$G$2:$G$1001,,0)</f>
        <v>Ireland</v>
      </c>
      <c r="I411" t="str">
        <f>_xlfn.XLOOKUP(D411,products!$A$2:$A$49,products!$B$2:$B$49,,0)</f>
        <v>Lib</v>
      </c>
      <c r="J411" t="str">
        <f>_xlfn.XLOOKUP(D411,products!$A$2:$A$49,products!$C$2:$C$49,,0)</f>
        <v>L</v>
      </c>
      <c r="K411">
        <f>_xlfn.XLOOKUP(D411,products!$A$2:$A$49,products!$D$2:$D$49,,0)</f>
        <v>1</v>
      </c>
      <c r="L411">
        <f>_xlfn.XLOOKUP(D411,products!$A$2:$A$49,products!$E$2:$E$49,,0)</f>
        <v>15.85</v>
      </c>
      <c r="M411">
        <f t="shared" si="12"/>
        <v>47.55</v>
      </c>
      <c r="N411" t="str">
        <f t="shared" si="13"/>
        <v>Liberica</v>
      </c>
    </row>
    <row r="412" spans="1:14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_xlfn.XLOOKUP(C412,customers!$A$2:$A$1001,customers!$B$2:$B$1001,,0)</f>
        <v>Giordano Lorenzin</v>
      </c>
      <c r="G412" s="2" t="str">
        <f>IF(_xlfn.XLOOKUP(C412,customers!$A$2:$A$1001,customers!$C$2:$C$1001,,0) = 0," ", _xlfn.XLOOKUP(C412,customers!$A$2:$A$1001,customers!$C$2:$C$1001,,0))</f>
        <v xml:space="preserve"> </v>
      </c>
      <c r="H412" s="2" t="str">
        <f>_xlfn.XLOOKUP(C412,customers!$A$2:$A$1001,customers!$G$2:$G$1001,,0)</f>
        <v>United States</v>
      </c>
      <c r="I412" t="str">
        <f>_xlfn.XLOOKUP(D412,products!$A$2:$A$49,products!$B$2:$B$49,,0)</f>
        <v>Ara</v>
      </c>
      <c r="J412" t="str">
        <f>_xlfn.XLOOKUP(D412,products!$A$2:$A$49,products!$C$2:$C$49,,0)</f>
        <v>L</v>
      </c>
      <c r="K412">
        <f>_xlfn.XLOOKUP(D412,products!$A$2:$A$49,products!$D$2:$D$49,,0)</f>
        <v>0.2</v>
      </c>
      <c r="L412">
        <f>_xlfn.XLOOKUP(D412,products!$A$2:$A$49,products!$E$2:$E$49,,0)</f>
        <v>3.8849999999999998</v>
      </c>
      <c r="M412">
        <f t="shared" si="12"/>
        <v>15.54</v>
      </c>
      <c r="N412" t="str">
        <f t="shared" si="13"/>
        <v>Arabica</v>
      </c>
    </row>
    <row r="413" spans="1:14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_xlfn.XLOOKUP(C413,customers!$A$2:$A$1001,customers!$B$2:$B$1001,,0)</f>
        <v>Harwilll Bishell</v>
      </c>
      <c r="G413" s="2" t="str">
        <f>IF(_xlfn.XLOOKUP(C413,customers!$A$2:$A$1001,customers!$C$2:$C$1001,,0) = 0," ", _xlfn.XLOOKUP(C413,customers!$A$2:$A$1001,customers!$C$2:$C$1001,,0))</f>
        <v xml:space="preserve"> </v>
      </c>
      <c r="H413" s="2" t="str">
        <f>_xlfn.XLOOKUP(C413,customers!$A$2:$A$1001,customers!$G$2:$G$1001,,0)</f>
        <v>United States</v>
      </c>
      <c r="I413" t="str">
        <f>_xlfn.XLOOKUP(D413,products!$A$2:$A$49,products!$B$2:$B$49,,0)</f>
        <v>Lib</v>
      </c>
      <c r="J413" t="str">
        <f>_xlfn.XLOOKUP(D413,products!$A$2:$A$49,products!$C$2:$C$49,,0)</f>
        <v>M</v>
      </c>
      <c r="K413">
        <f>_xlfn.XLOOKUP(D413,products!$A$2:$A$49,products!$D$2:$D$49,,0)</f>
        <v>1</v>
      </c>
      <c r="L413">
        <f>_xlfn.XLOOKUP(D413,products!$A$2:$A$49,products!$E$2:$E$49,,0)</f>
        <v>14.55</v>
      </c>
      <c r="M413">
        <f t="shared" si="12"/>
        <v>87.300000000000011</v>
      </c>
      <c r="N413" t="str">
        <f t="shared" si="13"/>
        <v>Liberica</v>
      </c>
    </row>
    <row r="414" spans="1:14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_xlfn.XLOOKUP(C414,customers!$A$2:$A$1001,customers!$B$2:$B$1001,,0)</f>
        <v>Freeland Missenden</v>
      </c>
      <c r="G414" s="2" t="str">
        <f>IF(_xlfn.XLOOKUP(C414,customers!$A$2:$A$1001,customers!$C$2:$C$1001,,0) = 0," ", _xlfn.XLOOKUP(C414,customers!$A$2:$A$1001,customers!$C$2:$C$1001,,0))</f>
        <v xml:space="preserve"> </v>
      </c>
      <c r="H414" s="2" t="str">
        <f>_xlfn.XLOOKUP(C414,customers!$A$2:$A$1001,customers!$G$2:$G$1001,,0)</f>
        <v>United States</v>
      </c>
      <c r="I414" t="str">
        <f>_xlfn.XLOOKUP(D414,products!$A$2:$A$49,products!$B$2:$B$49,,0)</f>
        <v>Ara</v>
      </c>
      <c r="J414" t="str">
        <f>_xlfn.XLOOKUP(D414,products!$A$2:$A$49,products!$C$2:$C$49,,0)</f>
        <v>M</v>
      </c>
      <c r="K414">
        <f>_xlfn.XLOOKUP(D414,products!$A$2:$A$49,products!$D$2:$D$49,,0)</f>
        <v>1</v>
      </c>
      <c r="L414">
        <f>_xlfn.XLOOKUP(D414,products!$A$2:$A$49,products!$E$2:$E$49,,0)</f>
        <v>11.25</v>
      </c>
      <c r="M414">
        <f t="shared" si="12"/>
        <v>56.25</v>
      </c>
      <c r="N414" t="str">
        <f t="shared" si="13"/>
        <v>Arabica</v>
      </c>
    </row>
    <row r="415" spans="1:14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_xlfn.XLOOKUP(C415,customers!$A$2:$A$1001,customers!$B$2:$B$1001,,0)</f>
        <v>Waylan Springall</v>
      </c>
      <c r="G415" s="2" t="str">
        <f>IF(_xlfn.XLOOKUP(C415,customers!$A$2:$A$1001,customers!$C$2:$C$1001,,0) = 0," ", _xlfn.XLOOKUP(C415,customers!$A$2:$A$1001,customers!$C$2:$C$1001,,0))</f>
        <v>wspringallbh@jugem.jp</v>
      </c>
      <c r="H415" s="2" t="str">
        <f>_xlfn.XLOOKUP(C415,customers!$A$2:$A$1001,customers!$G$2:$G$1001,,0)</f>
        <v>United States</v>
      </c>
      <c r="I415" t="str">
        <f>_xlfn.XLOOKUP(D415,products!$A$2:$A$49,products!$B$2:$B$49,,0)</f>
        <v>Lib</v>
      </c>
      <c r="J415" t="str">
        <f>_xlfn.XLOOKUP(D415,products!$A$2:$A$49,products!$C$2:$C$49,,0)</f>
        <v>L</v>
      </c>
      <c r="K415">
        <f>_xlfn.XLOOKUP(D415,products!$A$2:$A$49,products!$D$2:$D$49,,0)</f>
        <v>2.5</v>
      </c>
      <c r="L415">
        <f>_xlfn.XLOOKUP(D415,products!$A$2:$A$49,products!$E$2:$E$49,,0)</f>
        <v>36.454999999999998</v>
      </c>
      <c r="M415">
        <f t="shared" si="12"/>
        <v>36.454999999999998</v>
      </c>
      <c r="N415" t="str">
        <f t="shared" si="13"/>
        <v>Liberica</v>
      </c>
    </row>
    <row r="416" spans="1:14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_xlfn.XLOOKUP(C416,customers!$A$2:$A$1001,customers!$B$2:$B$1001,,0)</f>
        <v>Kiri Avramow</v>
      </c>
      <c r="G416" s="2" t="str">
        <f>IF(_xlfn.XLOOKUP(C416,customers!$A$2:$A$1001,customers!$C$2:$C$1001,,0) = 0," ", _xlfn.XLOOKUP(C416,customers!$A$2:$A$1001,customers!$C$2:$C$1001,,0))</f>
        <v xml:space="preserve"> </v>
      </c>
      <c r="H416" s="2" t="str">
        <f>_xlfn.XLOOKUP(C416,customers!$A$2:$A$1001,customers!$G$2:$G$1001,,0)</f>
        <v>United States</v>
      </c>
      <c r="I416" t="str">
        <f>_xlfn.XLOOKUP(D416,products!$A$2:$A$49,products!$B$2:$B$49,,0)</f>
        <v>Rob</v>
      </c>
      <c r="J416" t="str">
        <f>_xlfn.XLOOKUP(D416,products!$A$2:$A$49,products!$C$2:$C$49,,0)</f>
        <v>L</v>
      </c>
      <c r="K416">
        <f>_xlfn.XLOOKUP(D416,products!$A$2:$A$49,products!$D$2:$D$49,,0)</f>
        <v>0.2</v>
      </c>
      <c r="L416">
        <f>_xlfn.XLOOKUP(D416,products!$A$2:$A$49,products!$E$2:$E$49,,0)</f>
        <v>3.5849999999999995</v>
      </c>
      <c r="M416">
        <f t="shared" si="12"/>
        <v>10.754999999999999</v>
      </c>
      <c r="N416" t="str">
        <f t="shared" si="13"/>
        <v>Robusta</v>
      </c>
    </row>
    <row r="417" spans="1:14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_xlfn.XLOOKUP(C417,customers!$A$2:$A$1001,customers!$B$2:$B$1001,,0)</f>
        <v>Gregg Hawkyens</v>
      </c>
      <c r="G417" s="2" t="str">
        <f>IF(_xlfn.XLOOKUP(C417,customers!$A$2:$A$1001,customers!$C$2:$C$1001,,0) = 0," ", _xlfn.XLOOKUP(C417,customers!$A$2:$A$1001,customers!$C$2:$C$1001,,0))</f>
        <v>ghawkyensbj@census.gov</v>
      </c>
      <c r="H417" s="2" t="str">
        <f>_xlfn.XLOOKUP(C417,customers!$A$2:$A$1001,customers!$G$2:$G$1001,,0)</f>
        <v>United States</v>
      </c>
      <c r="I417" t="str">
        <f>_xlfn.XLOOKUP(D417,products!$A$2:$A$49,products!$B$2:$B$49,,0)</f>
        <v>Rob</v>
      </c>
      <c r="J417" t="str">
        <f>_xlfn.XLOOKUP(D417,products!$A$2:$A$49,products!$C$2:$C$49,,0)</f>
        <v>M</v>
      </c>
      <c r="K417">
        <f>_xlfn.XLOOKUP(D417,products!$A$2:$A$49,products!$D$2:$D$49,,0)</f>
        <v>0.2</v>
      </c>
      <c r="L417">
        <f>_xlfn.XLOOKUP(D417,products!$A$2:$A$49,products!$E$2:$E$49,,0)</f>
        <v>2.9849999999999999</v>
      </c>
      <c r="M417">
        <f t="shared" si="12"/>
        <v>8.9550000000000001</v>
      </c>
      <c r="N417" t="str">
        <f t="shared" si="13"/>
        <v>Robusta</v>
      </c>
    </row>
    <row r="418" spans="1:14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_xlfn.XLOOKUP(C418,customers!$A$2:$A$1001,customers!$B$2:$B$1001,,0)</f>
        <v>Reggis Pracy</v>
      </c>
      <c r="G418" s="2" t="str">
        <f>IF(_xlfn.XLOOKUP(C418,customers!$A$2:$A$1001,customers!$C$2:$C$1001,,0) = 0," ", _xlfn.XLOOKUP(C418,customers!$A$2:$A$1001,customers!$C$2:$C$1001,,0))</f>
        <v xml:space="preserve"> </v>
      </c>
      <c r="H418" s="2" t="str">
        <f>_xlfn.XLOOKUP(C418,customers!$A$2:$A$1001,customers!$G$2:$G$1001,,0)</f>
        <v>United States</v>
      </c>
      <c r="I418" t="str">
        <f>_xlfn.XLOOKUP(D418,products!$A$2:$A$49,products!$B$2:$B$49,,0)</f>
        <v>Ara</v>
      </c>
      <c r="J418" t="str">
        <f>_xlfn.XLOOKUP(D418,products!$A$2:$A$49,products!$C$2:$C$49,,0)</f>
        <v>L</v>
      </c>
      <c r="K418">
        <f>_xlfn.XLOOKUP(D418,products!$A$2:$A$49,products!$D$2:$D$49,,0)</f>
        <v>0.5</v>
      </c>
      <c r="L418">
        <f>_xlfn.XLOOKUP(D418,products!$A$2:$A$49,products!$E$2:$E$49,,0)</f>
        <v>7.77</v>
      </c>
      <c r="M418">
        <f t="shared" si="12"/>
        <v>23.31</v>
      </c>
      <c r="N418" t="str">
        <f t="shared" si="13"/>
        <v>Arabica</v>
      </c>
    </row>
    <row r="419" spans="1:14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_xlfn.XLOOKUP(C419,customers!$A$2:$A$1001,customers!$B$2:$B$1001,,0)</f>
        <v>Paula Denis</v>
      </c>
      <c r="G419" s="2" t="str">
        <f>IF(_xlfn.XLOOKUP(C419,customers!$A$2:$A$1001,customers!$C$2:$C$1001,,0) = 0," ", _xlfn.XLOOKUP(C419,customers!$A$2:$A$1001,customers!$C$2:$C$1001,,0))</f>
        <v xml:space="preserve"> </v>
      </c>
      <c r="H419" s="2" t="str">
        <f>_xlfn.XLOOKUP(C419,customers!$A$2:$A$1001,customers!$G$2:$G$1001,,0)</f>
        <v>United States</v>
      </c>
      <c r="I419" t="str">
        <f>_xlfn.XLOOKUP(D419,products!$A$2:$A$49,products!$B$2:$B$49,,0)</f>
        <v>Ara</v>
      </c>
      <c r="J419" t="str">
        <f>_xlfn.XLOOKUP(D419,products!$A$2:$A$49,products!$C$2:$C$49,,0)</f>
        <v>L</v>
      </c>
      <c r="K419">
        <f>_xlfn.XLOOKUP(D419,products!$A$2:$A$49,products!$D$2:$D$49,,0)</f>
        <v>2.5</v>
      </c>
      <c r="L419">
        <f>_xlfn.XLOOKUP(D419,products!$A$2:$A$49,products!$E$2:$E$49,,0)</f>
        <v>29.784999999999997</v>
      </c>
      <c r="M419">
        <f t="shared" si="12"/>
        <v>29.784999999999997</v>
      </c>
      <c r="N419" t="str">
        <f t="shared" si="13"/>
        <v>Arabica</v>
      </c>
    </row>
    <row r="420" spans="1:14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_xlfn.XLOOKUP(C420,customers!$A$2:$A$1001,customers!$B$2:$B$1001,,0)</f>
        <v>Broderick McGilvra</v>
      </c>
      <c r="G420" s="2" t="str">
        <f>IF(_xlfn.XLOOKUP(C420,customers!$A$2:$A$1001,customers!$C$2:$C$1001,,0) = 0," ", _xlfn.XLOOKUP(C420,customers!$A$2:$A$1001,customers!$C$2:$C$1001,,0))</f>
        <v>bmcgilvrabm@so-net.ne.jp</v>
      </c>
      <c r="H420" s="2" t="str">
        <f>_xlfn.XLOOKUP(C420,customers!$A$2:$A$1001,customers!$G$2:$G$1001,,0)</f>
        <v>United States</v>
      </c>
      <c r="I420" t="str">
        <f>_xlfn.XLOOKUP(D420,products!$A$2:$A$49,products!$B$2:$B$49,,0)</f>
        <v>Ara</v>
      </c>
      <c r="J420" t="str">
        <f>_xlfn.XLOOKUP(D420,products!$A$2:$A$49,products!$C$2:$C$49,,0)</f>
        <v>L</v>
      </c>
      <c r="K420">
        <f>_xlfn.XLOOKUP(D420,products!$A$2:$A$49,products!$D$2:$D$49,,0)</f>
        <v>2.5</v>
      </c>
      <c r="L420">
        <f>_xlfn.XLOOKUP(D420,products!$A$2:$A$49,products!$E$2:$E$49,,0)</f>
        <v>29.784999999999997</v>
      </c>
      <c r="M420">
        <f t="shared" si="12"/>
        <v>148.92499999999998</v>
      </c>
      <c r="N420" t="str">
        <f t="shared" si="13"/>
        <v>Arabica</v>
      </c>
    </row>
    <row r="421" spans="1:14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_xlfn.XLOOKUP(C421,customers!$A$2:$A$1001,customers!$B$2:$B$1001,,0)</f>
        <v>Annabella Danzey</v>
      </c>
      <c r="G421" s="2" t="str">
        <f>IF(_xlfn.XLOOKUP(C421,customers!$A$2:$A$1001,customers!$C$2:$C$1001,,0) = 0," ", _xlfn.XLOOKUP(C421,customers!$A$2:$A$1001,customers!$C$2:$C$1001,,0))</f>
        <v>adanzeybn@github.com</v>
      </c>
      <c r="H421" s="2" t="str">
        <f>_xlfn.XLOOKUP(C421,customers!$A$2:$A$1001,customers!$G$2:$G$1001,,0)</f>
        <v>United States</v>
      </c>
      <c r="I421" t="str">
        <f>_xlfn.XLOOKUP(D421,products!$A$2:$A$49,products!$B$2:$B$49,,0)</f>
        <v>Lib</v>
      </c>
      <c r="J421" t="str">
        <f>_xlfn.XLOOKUP(D421,products!$A$2:$A$49,products!$C$2:$C$49,,0)</f>
        <v>M</v>
      </c>
      <c r="K421">
        <f>_xlfn.XLOOKUP(D421,products!$A$2:$A$49,products!$D$2:$D$49,,0)</f>
        <v>0.5</v>
      </c>
      <c r="L421">
        <f>_xlfn.XLOOKUP(D421,products!$A$2:$A$49,products!$E$2:$E$49,,0)</f>
        <v>8.73</v>
      </c>
      <c r="M421">
        <f t="shared" si="12"/>
        <v>8.73</v>
      </c>
      <c r="N421" t="str">
        <f t="shared" si="13"/>
        <v>Liberica</v>
      </c>
    </row>
    <row r="422" spans="1:14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_xlfn.XLOOKUP(C422,customers!$A$2:$A$1001,customers!$B$2:$B$1001,,0)</f>
        <v>Terri Farra</v>
      </c>
      <c r="G422" s="2" t="str">
        <f>IF(_xlfn.XLOOKUP(C422,customers!$A$2:$A$1001,customers!$C$2:$C$1001,,0) = 0," ", _xlfn.XLOOKUP(C422,customers!$A$2:$A$1001,customers!$C$2:$C$1001,,0))</f>
        <v>tfarraac@behance.net</v>
      </c>
      <c r="H422" s="2" t="str">
        <f>_xlfn.XLOOKUP(C422,customers!$A$2:$A$1001,customers!$G$2:$G$1001,,0)</f>
        <v>United States</v>
      </c>
      <c r="I422" t="str">
        <f>_xlfn.XLOOKUP(D422,products!$A$2:$A$49,products!$B$2:$B$49,,0)</f>
        <v>Lib</v>
      </c>
      <c r="J422" t="str">
        <f>_xlfn.XLOOKUP(D422,products!$A$2:$A$49,products!$C$2:$C$49,,0)</f>
        <v>D</v>
      </c>
      <c r="K422">
        <f>_xlfn.XLOOKUP(D422,products!$A$2:$A$49,products!$D$2:$D$49,,0)</f>
        <v>0.5</v>
      </c>
      <c r="L422">
        <f>_xlfn.XLOOKUP(D422,products!$A$2:$A$49,products!$E$2:$E$49,,0)</f>
        <v>7.77</v>
      </c>
      <c r="M422">
        <f t="shared" si="12"/>
        <v>31.08</v>
      </c>
      <c r="N422" t="str">
        <f t="shared" si="13"/>
        <v>Liberica</v>
      </c>
    </row>
    <row r="423" spans="1:14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_xlfn.XLOOKUP(C423,customers!$A$2:$A$1001,customers!$B$2:$B$1001,,0)</f>
        <v>Terri Farra</v>
      </c>
      <c r="G423" s="2" t="str">
        <f>IF(_xlfn.XLOOKUP(C423,customers!$A$2:$A$1001,customers!$C$2:$C$1001,,0) = 0," ", _xlfn.XLOOKUP(C423,customers!$A$2:$A$1001,customers!$C$2:$C$1001,,0))</f>
        <v>tfarraac@behance.net</v>
      </c>
      <c r="H423" s="2" t="str">
        <f>_xlfn.XLOOKUP(C423,customers!$A$2:$A$1001,customers!$G$2:$G$1001,,0)</f>
        <v>United States</v>
      </c>
      <c r="I423" t="str">
        <f>_xlfn.XLOOKUP(D423,products!$A$2:$A$49,products!$B$2:$B$49,,0)</f>
        <v>Ara</v>
      </c>
      <c r="J423" t="str">
        <f>_xlfn.XLOOKUP(D423,products!$A$2:$A$49,products!$C$2:$C$49,,0)</f>
        <v>D</v>
      </c>
      <c r="K423">
        <f>_xlfn.XLOOKUP(D423,products!$A$2:$A$49,products!$D$2:$D$49,,0)</f>
        <v>2.5</v>
      </c>
      <c r="L423">
        <f>_xlfn.XLOOKUP(D423,products!$A$2:$A$49,products!$E$2:$E$49,,0)</f>
        <v>22.884999999999998</v>
      </c>
      <c r="M423">
        <f t="shared" si="12"/>
        <v>137.31</v>
      </c>
      <c r="N423" t="str">
        <f t="shared" si="13"/>
        <v>Arabica</v>
      </c>
    </row>
    <row r="424" spans="1:14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_xlfn.XLOOKUP(C424,customers!$A$2:$A$1001,customers!$B$2:$B$1001,,0)</f>
        <v>Nevins Glowacz</v>
      </c>
      <c r="G424" s="2" t="str">
        <f>IF(_xlfn.XLOOKUP(C424,customers!$A$2:$A$1001,customers!$C$2:$C$1001,,0) = 0," ", _xlfn.XLOOKUP(C424,customers!$A$2:$A$1001,customers!$C$2:$C$1001,,0))</f>
        <v xml:space="preserve"> </v>
      </c>
      <c r="H424" s="2" t="str">
        <f>_xlfn.XLOOKUP(C424,customers!$A$2:$A$1001,customers!$G$2:$G$1001,,0)</f>
        <v>United States</v>
      </c>
      <c r="I424" t="str">
        <f>_xlfn.XLOOKUP(D424,products!$A$2:$A$49,products!$B$2:$B$49,,0)</f>
        <v>Ara</v>
      </c>
      <c r="J424" t="str">
        <f>_xlfn.XLOOKUP(D424,products!$A$2:$A$49,products!$C$2:$C$49,,0)</f>
        <v>D</v>
      </c>
      <c r="K424">
        <f>_xlfn.XLOOKUP(D424,products!$A$2:$A$49,products!$D$2:$D$49,,0)</f>
        <v>0.5</v>
      </c>
      <c r="L424">
        <f>_xlfn.XLOOKUP(D424,products!$A$2:$A$49,products!$E$2:$E$49,,0)</f>
        <v>5.97</v>
      </c>
      <c r="M424">
        <f t="shared" si="12"/>
        <v>29.849999999999998</v>
      </c>
      <c r="N424" t="str">
        <f t="shared" si="13"/>
        <v>Arabica</v>
      </c>
    </row>
    <row r="425" spans="1:14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_xlfn.XLOOKUP(C425,customers!$A$2:$A$1001,customers!$B$2:$B$1001,,0)</f>
        <v>Adelice Isabell</v>
      </c>
      <c r="G425" s="2" t="str">
        <f>IF(_xlfn.XLOOKUP(C425,customers!$A$2:$A$1001,customers!$C$2:$C$1001,,0) = 0," ", _xlfn.XLOOKUP(C425,customers!$A$2:$A$1001,customers!$C$2:$C$1001,,0))</f>
        <v xml:space="preserve"> </v>
      </c>
      <c r="H425" s="2" t="str">
        <f>_xlfn.XLOOKUP(C425,customers!$A$2:$A$1001,customers!$G$2:$G$1001,,0)</f>
        <v>United States</v>
      </c>
      <c r="I425" t="str">
        <f>_xlfn.XLOOKUP(D425,products!$A$2:$A$49,products!$B$2:$B$49,,0)</f>
        <v>Rob</v>
      </c>
      <c r="J425" t="str">
        <f>_xlfn.XLOOKUP(D425,products!$A$2:$A$49,products!$C$2:$C$49,,0)</f>
        <v>M</v>
      </c>
      <c r="K425">
        <f>_xlfn.XLOOKUP(D425,products!$A$2:$A$49,products!$D$2:$D$49,,0)</f>
        <v>0.5</v>
      </c>
      <c r="L425">
        <f>_xlfn.XLOOKUP(D425,products!$A$2:$A$49,products!$E$2:$E$49,,0)</f>
        <v>5.97</v>
      </c>
      <c r="M425">
        <f t="shared" si="12"/>
        <v>17.91</v>
      </c>
      <c r="N425" t="str">
        <f t="shared" si="13"/>
        <v>Robusta</v>
      </c>
    </row>
    <row r="426" spans="1:14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_xlfn.XLOOKUP(C426,customers!$A$2:$A$1001,customers!$B$2:$B$1001,,0)</f>
        <v>Yulma Dombrell</v>
      </c>
      <c r="G426" s="2" t="str">
        <f>IF(_xlfn.XLOOKUP(C426,customers!$A$2:$A$1001,customers!$C$2:$C$1001,,0) = 0," ", _xlfn.XLOOKUP(C426,customers!$A$2:$A$1001,customers!$C$2:$C$1001,,0))</f>
        <v>ydombrellbs@dedecms.com</v>
      </c>
      <c r="H426" s="2" t="str">
        <f>_xlfn.XLOOKUP(C426,customers!$A$2:$A$1001,customers!$G$2:$G$1001,,0)</f>
        <v>United States</v>
      </c>
      <c r="I426" t="str">
        <f>_xlfn.XLOOKUP(D426,products!$A$2:$A$49,products!$B$2:$B$49,,0)</f>
        <v>Exc</v>
      </c>
      <c r="J426" t="str">
        <f>_xlfn.XLOOKUP(D426,products!$A$2:$A$49,products!$C$2:$C$49,,0)</f>
        <v>L</v>
      </c>
      <c r="K426">
        <f>_xlfn.XLOOKUP(D426,products!$A$2:$A$49,products!$D$2:$D$49,,0)</f>
        <v>0.5</v>
      </c>
      <c r="L426">
        <f>_xlfn.XLOOKUP(D426,products!$A$2:$A$49,products!$E$2:$E$49,,0)</f>
        <v>8.91</v>
      </c>
      <c r="M426">
        <f t="shared" si="12"/>
        <v>26.73</v>
      </c>
      <c r="N426" t="str">
        <f t="shared" si="13"/>
        <v>Excelsa</v>
      </c>
    </row>
    <row r="427" spans="1:14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_xlfn.XLOOKUP(C427,customers!$A$2:$A$1001,customers!$B$2:$B$1001,,0)</f>
        <v>Alric Darth</v>
      </c>
      <c r="G427" s="2" t="str">
        <f>IF(_xlfn.XLOOKUP(C427,customers!$A$2:$A$1001,customers!$C$2:$C$1001,,0) = 0," ", _xlfn.XLOOKUP(C427,customers!$A$2:$A$1001,customers!$C$2:$C$1001,,0))</f>
        <v>adarthbt@t.co</v>
      </c>
      <c r="H427" s="2" t="str">
        <f>_xlfn.XLOOKUP(C427,customers!$A$2:$A$1001,customers!$G$2:$G$1001,,0)</f>
        <v>United States</v>
      </c>
      <c r="I427" t="str">
        <f>_xlfn.XLOOKUP(D427,products!$A$2:$A$49,products!$B$2:$B$49,,0)</f>
        <v>Rob</v>
      </c>
      <c r="J427" t="str">
        <f>_xlfn.XLOOKUP(D427,products!$A$2:$A$49,products!$C$2:$C$49,,0)</f>
        <v>D</v>
      </c>
      <c r="K427">
        <f>_xlfn.XLOOKUP(D427,products!$A$2:$A$49,products!$D$2:$D$49,,0)</f>
        <v>1</v>
      </c>
      <c r="L427">
        <f>_xlfn.XLOOKUP(D427,products!$A$2:$A$49,products!$E$2:$E$49,,0)</f>
        <v>8.9499999999999993</v>
      </c>
      <c r="M427">
        <f t="shared" si="12"/>
        <v>17.899999999999999</v>
      </c>
      <c r="N427" t="str">
        <f t="shared" si="13"/>
        <v>Robusta</v>
      </c>
    </row>
    <row r="428" spans="1:14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_xlfn.XLOOKUP(C428,customers!$A$2:$A$1001,customers!$B$2:$B$1001,,0)</f>
        <v>Manuel Darrigoe</v>
      </c>
      <c r="G428" s="2" t="str">
        <f>IF(_xlfn.XLOOKUP(C428,customers!$A$2:$A$1001,customers!$C$2:$C$1001,,0) = 0," ", _xlfn.XLOOKUP(C428,customers!$A$2:$A$1001,customers!$C$2:$C$1001,,0))</f>
        <v>mdarrigoebu@hud.gov</v>
      </c>
      <c r="H428" s="2" t="str">
        <f>_xlfn.XLOOKUP(C428,customers!$A$2:$A$1001,customers!$G$2:$G$1001,,0)</f>
        <v>Ireland</v>
      </c>
      <c r="I428" t="str">
        <f>_xlfn.XLOOKUP(D428,products!$A$2:$A$49,products!$B$2:$B$49,,0)</f>
        <v>Rob</v>
      </c>
      <c r="J428" t="str">
        <f>_xlfn.XLOOKUP(D428,products!$A$2:$A$49,products!$C$2:$C$49,,0)</f>
        <v>L</v>
      </c>
      <c r="K428">
        <f>_xlfn.XLOOKUP(D428,products!$A$2:$A$49,products!$D$2:$D$49,,0)</f>
        <v>0.2</v>
      </c>
      <c r="L428">
        <f>_xlfn.XLOOKUP(D428,products!$A$2:$A$49,products!$E$2:$E$49,,0)</f>
        <v>3.5849999999999995</v>
      </c>
      <c r="M428">
        <f t="shared" si="12"/>
        <v>14.339999999999998</v>
      </c>
      <c r="N428" t="str">
        <f t="shared" si="13"/>
        <v>Robusta</v>
      </c>
    </row>
    <row r="429" spans="1:14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_xlfn.XLOOKUP(C429,customers!$A$2:$A$1001,customers!$B$2:$B$1001,,0)</f>
        <v>Kynthia Berick</v>
      </c>
      <c r="G429" s="2" t="str">
        <f>IF(_xlfn.XLOOKUP(C429,customers!$A$2:$A$1001,customers!$C$2:$C$1001,,0) = 0," ", _xlfn.XLOOKUP(C429,customers!$A$2:$A$1001,customers!$C$2:$C$1001,,0))</f>
        <v xml:space="preserve"> </v>
      </c>
      <c r="H429" s="2" t="str">
        <f>_xlfn.XLOOKUP(C429,customers!$A$2:$A$1001,customers!$G$2:$G$1001,,0)</f>
        <v>United States</v>
      </c>
      <c r="I429" t="str">
        <f>_xlfn.XLOOKUP(D429,products!$A$2:$A$49,products!$B$2:$B$49,,0)</f>
        <v>Ara</v>
      </c>
      <c r="J429" t="str">
        <f>_xlfn.XLOOKUP(D429,products!$A$2:$A$49,products!$C$2:$C$49,,0)</f>
        <v>M</v>
      </c>
      <c r="K429">
        <f>_xlfn.XLOOKUP(D429,products!$A$2:$A$49,products!$D$2:$D$49,,0)</f>
        <v>2.5</v>
      </c>
      <c r="L429">
        <f>_xlfn.XLOOKUP(D429,products!$A$2:$A$49,products!$E$2:$E$49,,0)</f>
        <v>25.874999999999996</v>
      </c>
      <c r="M429">
        <f t="shared" si="12"/>
        <v>77.624999999999986</v>
      </c>
      <c r="N429" t="str">
        <f t="shared" si="13"/>
        <v>Arabica</v>
      </c>
    </row>
    <row r="430" spans="1:14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_xlfn.XLOOKUP(C430,customers!$A$2:$A$1001,customers!$B$2:$B$1001,,0)</f>
        <v>Minetta Ackrill</v>
      </c>
      <c r="G430" s="2" t="str">
        <f>IF(_xlfn.XLOOKUP(C430,customers!$A$2:$A$1001,customers!$C$2:$C$1001,,0) = 0," ", _xlfn.XLOOKUP(C430,customers!$A$2:$A$1001,customers!$C$2:$C$1001,,0))</f>
        <v>mackrillbw@bandcamp.com</v>
      </c>
      <c r="H430" s="2" t="str">
        <f>_xlfn.XLOOKUP(C430,customers!$A$2:$A$1001,customers!$G$2:$G$1001,,0)</f>
        <v>United States</v>
      </c>
      <c r="I430" t="str">
        <f>_xlfn.XLOOKUP(D430,products!$A$2:$A$49,products!$B$2:$B$49,,0)</f>
        <v>Rob</v>
      </c>
      <c r="J430" t="str">
        <f>_xlfn.XLOOKUP(D430,products!$A$2:$A$49,products!$C$2:$C$49,,0)</f>
        <v>L</v>
      </c>
      <c r="K430">
        <f>_xlfn.XLOOKUP(D430,products!$A$2:$A$49,products!$D$2:$D$49,,0)</f>
        <v>1</v>
      </c>
      <c r="L430">
        <f>_xlfn.XLOOKUP(D430,products!$A$2:$A$49,products!$E$2:$E$49,,0)</f>
        <v>11.95</v>
      </c>
      <c r="M430">
        <f t="shared" si="12"/>
        <v>59.75</v>
      </c>
      <c r="N430" t="str">
        <f t="shared" si="13"/>
        <v>Robusta</v>
      </c>
    </row>
    <row r="431" spans="1:14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_xlfn.XLOOKUP(C431,customers!$A$2:$A$1001,customers!$B$2:$B$1001,,0)</f>
        <v>Terri Farra</v>
      </c>
      <c r="G431" s="2" t="str">
        <f>IF(_xlfn.XLOOKUP(C431,customers!$A$2:$A$1001,customers!$C$2:$C$1001,,0) = 0," ", _xlfn.XLOOKUP(C431,customers!$A$2:$A$1001,customers!$C$2:$C$1001,,0))</f>
        <v>tfarraac@behance.net</v>
      </c>
      <c r="H431" s="2" t="str">
        <f>_xlfn.XLOOKUP(C431,customers!$A$2:$A$1001,customers!$G$2:$G$1001,,0)</f>
        <v>United States</v>
      </c>
      <c r="I431" t="str">
        <f>_xlfn.XLOOKUP(D431,products!$A$2:$A$49,products!$B$2:$B$49,,0)</f>
        <v>Ara</v>
      </c>
      <c r="J431" t="str">
        <f>_xlfn.XLOOKUP(D431,products!$A$2:$A$49,products!$C$2:$C$49,,0)</f>
        <v>L</v>
      </c>
      <c r="K431">
        <f>_xlfn.XLOOKUP(D431,products!$A$2:$A$49,products!$D$2:$D$49,,0)</f>
        <v>1</v>
      </c>
      <c r="L431">
        <f>_xlfn.XLOOKUP(D431,products!$A$2:$A$49,products!$E$2:$E$49,,0)</f>
        <v>12.95</v>
      </c>
      <c r="M431">
        <f t="shared" si="12"/>
        <v>77.699999999999989</v>
      </c>
      <c r="N431" t="str">
        <f t="shared" si="13"/>
        <v>Arabica</v>
      </c>
    </row>
    <row r="432" spans="1:14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_xlfn.XLOOKUP(C432,customers!$A$2:$A$1001,customers!$B$2:$B$1001,,0)</f>
        <v>Melosa Kippen</v>
      </c>
      <c r="G432" s="2" t="str">
        <f>IF(_xlfn.XLOOKUP(C432,customers!$A$2:$A$1001,customers!$C$2:$C$1001,,0) = 0," ", _xlfn.XLOOKUP(C432,customers!$A$2:$A$1001,customers!$C$2:$C$1001,,0))</f>
        <v>mkippenby@dion.ne.jp</v>
      </c>
      <c r="H432" s="2" t="str">
        <f>_xlfn.XLOOKUP(C432,customers!$A$2:$A$1001,customers!$G$2:$G$1001,,0)</f>
        <v>United States</v>
      </c>
      <c r="I432" t="str">
        <f>_xlfn.XLOOKUP(D432,products!$A$2:$A$49,products!$B$2:$B$49,,0)</f>
        <v>Rob</v>
      </c>
      <c r="J432" t="str">
        <f>_xlfn.XLOOKUP(D432,products!$A$2:$A$49,products!$C$2:$C$49,,0)</f>
        <v>D</v>
      </c>
      <c r="K432">
        <f>_xlfn.XLOOKUP(D432,products!$A$2:$A$49,products!$D$2:$D$49,,0)</f>
        <v>0.2</v>
      </c>
      <c r="L432">
        <f>_xlfn.XLOOKUP(D432,products!$A$2:$A$49,products!$E$2:$E$49,,0)</f>
        <v>2.6849999999999996</v>
      </c>
      <c r="M432">
        <f t="shared" si="12"/>
        <v>5.3699999999999992</v>
      </c>
      <c r="N432" t="str">
        <f t="shared" si="13"/>
        <v>Robusta</v>
      </c>
    </row>
    <row r="433" spans="1:14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_xlfn.XLOOKUP(C433,customers!$A$2:$A$1001,customers!$B$2:$B$1001,,0)</f>
        <v>Witty Ranson</v>
      </c>
      <c r="G433" s="2" t="str">
        <f>IF(_xlfn.XLOOKUP(C433,customers!$A$2:$A$1001,customers!$C$2:$C$1001,,0) = 0," ", _xlfn.XLOOKUP(C433,customers!$A$2:$A$1001,customers!$C$2:$C$1001,,0))</f>
        <v>wransonbz@ted.com</v>
      </c>
      <c r="H433" s="2" t="str">
        <f>_xlfn.XLOOKUP(C433,customers!$A$2:$A$1001,customers!$G$2:$G$1001,,0)</f>
        <v>Ireland</v>
      </c>
      <c r="I433" t="str">
        <f>_xlfn.XLOOKUP(D433,products!$A$2:$A$49,products!$B$2:$B$49,,0)</f>
        <v>Exc</v>
      </c>
      <c r="J433" t="str">
        <f>_xlfn.XLOOKUP(D433,products!$A$2:$A$49,products!$C$2:$C$49,,0)</f>
        <v>D</v>
      </c>
      <c r="K433">
        <f>_xlfn.XLOOKUP(D433,products!$A$2:$A$49,products!$D$2:$D$49,,0)</f>
        <v>2.5</v>
      </c>
      <c r="L433">
        <f>_xlfn.XLOOKUP(D433,products!$A$2:$A$49,products!$E$2:$E$49,,0)</f>
        <v>27.945</v>
      </c>
      <c r="M433">
        <f t="shared" si="12"/>
        <v>83.835000000000008</v>
      </c>
      <c r="N433" t="str">
        <f t="shared" si="13"/>
        <v>Excelsa</v>
      </c>
    </row>
    <row r="434" spans="1:14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_xlfn.XLOOKUP(C434,customers!$A$2:$A$1001,customers!$B$2:$B$1001,,0)</f>
        <v>Rod Gowdie</v>
      </c>
      <c r="G434" s="2" t="str">
        <f>IF(_xlfn.XLOOKUP(C434,customers!$A$2:$A$1001,customers!$C$2:$C$1001,,0) = 0," ", _xlfn.XLOOKUP(C434,customers!$A$2:$A$1001,customers!$C$2:$C$1001,,0))</f>
        <v xml:space="preserve"> </v>
      </c>
      <c r="H434" s="2" t="str">
        <f>_xlfn.XLOOKUP(C434,customers!$A$2:$A$1001,customers!$G$2:$G$1001,,0)</f>
        <v>United States</v>
      </c>
      <c r="I434" t="str">
        <f>_xlfn.XLOOKUP(D434,products!$A$2:$A$49,products!$B$2:$B$49,,0)</f>
        <v>Ara</v>
      </c>
      <c r="J434" t="str">
        <f>_xlfn.XLOOKUP(D434,products!$A$2:$A$49,products!$C$2:$C$49,,0)</f>
        <v>M</v>
      </c>
      <c r="K434">
        <f>_xlfn.XLOOKUP(D434,products!$A$2:$A$49,products!$D$2:$D$49,,0)</f>
        <v>1</v>
      </c>
      <c r="L434">
        <f>_xlfn.XLOOKUP(D434,products!$A$2:$A$49,products!$E$2:$E$49,,0)</f>
        <v>11.25</v>
      </c>
      <c r="M434">
        <f t="shared" si="12"/>
        <v>22.5</v>
      </c>
      <c r="N434" t="str">
        <f t="shared" si="13"/>
        <v>Arabica</v>
      </c>
    </row>
    <row r="435" spans="1:14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_xlfn.XLOOKUP(C435,customers!$A$2:$A$1001,customers!$B$2:$B$1001,,0)</f>
        <v>Lemuel Rignold</v>
      </c>
      <c r="G435" s="2" t="str">
        <f>IF(_xlfn.XLOOKUP(C435,customers!$A$2:$A$1001,customers!$C$2:$C$1001,,0) = 0," ", _xlfn.XLOOKUP(C435,customers!$A$2:$A$1001,customers!$C$2:$C$1001,,0))</f>
        <v>lrignoldc1@miibeian.gov.cn</v>
      </c>
      <c r="H435" s="2" t="str">
        <f>_xlfn.XLOOKUP(C435,customers!$A$2:$A$1001,customers!$G$2:$G$1001,,0)</f>
        <v>United States</v>
      </c>
      <c r="I435" t="str">
        <f>_xlfn.XLOOKUP(D435,products!$A$2:$A$49,products!$B$2:$B$49,,0)</f>
        <v>Lib</v>
      </c>
      <c r="J435" t="str">
        <f>_xlfn.XLOOKUP(D435,products!$A$2:$A$49,products!$C$2:$C$49,,0)</f>
        <v>M</v>
      </c>
      <c r="K435">
        <f>_xlfn.XLOOKUP(D435,products!$A$2:$A$49,products!$D$2:$D$49,,0)</f>
        <v>2.5</v>
      </c>
      <c r="L435">
        <f>_xlfn.XLOOKUP(D435,products!$A$2:$A$49,products!$E$2:$E$49,,0)</f>
        <v>33.464999999999996</v>
      </c>
      <c r="M435">
        <f t="shared" si="12"/>
        <v>200.78999999999996</v>
      </c>
      <c r="N435" t="str">
        <f t="shared" si="13"/>
        <v>Liberica</v>
      </c>
    </row>
    <row r="436" spans="1:14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_xlfn.XLOOKUP(C436,customers!$A$2:$A$1001,customers!$B$2:$B$1001,,0)</f>
        <v>Nevsa Fields</v>
      </c>
      <c r="G436" s="2" t="str">
        <f>IF(_xlfn.XLOOKUP(C436,customers!$A$2:$A$1001,customers!$C$2:$C$1001,,0) = 0," ", _xlfn.XLOOKUP(C436,customers!$A$2:$A$1001,customers!$C$2:$C$1001,,0))</f>
        <v xml:space="preserve"> </v>
      </c>
      <c r="H436" s="2" t="str">
        <f>_xlfn.XLOOKUP(C436,customers!$A$2:$A$1001,customers!$G$2:$G$1001,,0)</f>
        <v>United States</v>
      </c>
      <c r="I436" t="str">
        <f>_xlfn.XLOOKUP(D436,products!$A$2:$A$49,products!$B$2:$B$49,,0)</f>
        <v>Ara</v>
      </c>
      <c r="J436" t="str">
        <f>_xlfn.XLOOKUP(D436,products!$A$2:$A$49,products!$C$2:$C$49,,0)</f>
        <v>M</v>
      </c>
      <c r="K436">
        <f>_xlfn.XLOOKUP(D436,products!$A$2:$A$49,products!$D$2:$D$49,,0)</f>
        <v>1</v>
      </c>
      <c r="L436">
        <f>_xlfn.XLOOKUP(D436,products!$A$2:$A$49,products!$E$2:$E$49,,0)</f>
        <v>11.25</v>
      </c>
      <c r="M436">
        <f t="shared" si="12"/>
        <v>67.5</v>
      </c>
      <c r="N436" t="str">
        <f t="shared" si="13"/>
        <v>Arabica</v>
      </c>
    </row>
    <row r="437" spans="1:14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_xlfn.XLOOKUP(C437,customers!$A$2:$A$1001,customers!$B$2:$B$1001,,0)</f>
        <v>Chance Rowthorn</v>
      </c>
      <c r="G437" s="2" t="str">
        <f>IF(_xlfn.XLOOKUP(C437,customers!$A$2:$A$1001,customers!$C$2:$C$1001,,0) = 0," ", _xlfn.XLOOKUP(C437,customers!$A$2:$A$1001,customers!$C$2:$C$1001,,0))</f>
        <v>crowthornc3@msn.com</v>
      </c>
      <c r="H437" s="2" t="str">
        <f>_xlfn.XLOOKUP(C437,customers!$A$2:$A$1001,customers!$G$2:$G$1001,,0)</f>
        <v>United States</v>
      </c>
      <c r="I437" t="str">
        <f>_xlfn.XLOOKUP(D437,products!$A$2:$A$49,products!$B$2:$B$49,,0)</f>
        <v>Exc</v>
      </c>
      <c r="J437" t="str">
        <f>_xlfn.XLOOKUP(D437,products!$A$2:$A$49,products!$C$2:$C$49,,0)</f>
        <v>M</v>
      </c>
      <c r="K437">
        <f>_xlfn.XLOOKUP(D437,products!$A$2:$A$49,products!$D$2:$D$49,,0)</f>
        <v>0.5</v>
      </c>
      <c r="L437">
        <f>_xlfn.XLOOKUP(D437,products!$A$2:$A$49,products!$E$2:$E$49,,0)</f>
        <v>8.25</v>
      </c>
      <c r="M437">
        <f t="shared" si="12"/>
        <v>8.25</v>
      </c>
      <c r="N437" t="str">
        <f t="shared" si="13"/>
        <v>Excelsa</v>
      </c>
    </row>
    <row r="438" spans="1:14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_xlfn.XLOOKUP(C438,customers!$A$2:$A$1001,customers!$B$2:$B$1001,,0)</f>
        <v>Orly Ryland</v>
      </c>
      <c r="G438" s="2" t="str">
        <f>IF(_xlfn.XLOOKUP(C438,customers!$A$2:$A$1001,customers!$C$2:$C$1001,,0) = 0," ", _xlfn.XLOOKUP(C438,customers!$A$2:$A$1001,customers!$C$2:$C$1001,,0))</f>
        <v>orylandc4@deviantart.com</v>
      </c>
      <c r="H438" s="2" t="str">
        <f>_xlfn.XLOOKUP(C438,customers!$A$2:$A$1001,customers!$G$2:$G$1001,,0)</f>
        <v>United States</v>
      </c>
      <c r="I438" t="str">
        <f>_xlfn.XLOOKUP(D438,products!$A$2:$A$49,products!$B$2:$B$49,,0)</f>
        <v>Lib</v>
      </c>
      <c r="J438" t="str">
        <f>_xlfn.XLOOKUP(D438,products!$A$2:$A$49,products!$C$2:$C$49,,0)</f>
        <v>L</v>
      </c>
      <c r="K438">
        <f>_xlfn.XLOOKUP(D438,products!$A$2:$A$49,products!$D$2:$D$49,,0)</f>
        <v>0.2</v>
      </c>
      <c r="L438">
        <f>_xlfn.XLOOKUP(D438,products!$A$2:$A$49,products!$E$2:$E$49,,0)</f>
        <v>4.7549999999999999</v>
      </c>
      <c r="M438">
        <f t="shared" si="12"/>
        <v>9.51</v>
      </c>
      <c r="N438" t="str">
        <f t="shared" si="13"/>
        <v>Liberica</v>
      </c>
    </row>
    <row r="439" spans="1:14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_xlfn.XLOOKUP(C439,customers!$A$2:$A$1001,customers!$B$2:$B$1001,,0)</f>
        <v>Willabella Abramski</v>
      </c>
      <c r="G439" s="2" t="str">
        <f>IF(_xlfn.XLOOKUP(C439,customers!$A$2:$A$1001,customers!$C$2:$C$1001,,0) = 0," ", _xlfn.XLOOKUP(C439,customers!$A$2:$A$1001,customers!$C$2:$C$1001,,0))</f>
        <v xml:space="preserve"> </v>
      </c>
      <c r="H439" s="2" t="str">
        <f>_xlfn.XLOOKUP(C439,customers!$A$2:$A$1001,customers!$G$2:$G$1001,,0)</f>
        <v>United States</v>
      </c>
      <c r="I439" t="str">
        <f>_xlfn.XLOOKUP(D439,products!$A$2:$A$49,products!$B$2:$B$49,,0)</f>
        <v>Lib</v>
      </c>
      <c r="J439" t="str">
        <f>_xlfn.XLOOKUP(D439,products!$A$2:$A$49,products!$C$2:$C$49,,0)</f>
        <v>D</v>
      </c>
      <c r="K439">
        <f>_xlfn.XLOOKUP(D439,products!$A$2:$A$49,products!$D$2:$D$49,,0)</f>
        <v>2.5</v>
      </c>
      <c r="L439">
        <f>_xlfn.XLOOKUP(D439,products!$A$2:$A$49,products!$E$2:$E$49,,0)</f>
        <v>29.784999999999997</v>
      </c>
      <c r="M439">
        <f t="shared" si="12"/>
        <v>29.784999999999997</v>
      </c>
      <c r="N439" t="str">
        <f t="shared" si="13"/>
        <v>Liberica</v>
      </c>
    </row>
    <row r="440" spans="1:14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_xlfn.XLOOKUP(C440,customers!$A$2:$A$1001,customers!$B$2:$B$1001,,0)</f>
        <v>Morgen Seson</v>
      </c>
      <c r="G440" s="2" t="str">
        <f>IF(_xlfn.XLOOKUP(C440,customers!$A$2:$A$1001,customers!$C$2:$C$1001,,0) = 0," ", _xlfn.XLOOKUP(C440,customers!$A$2:$A$1001,customers!$C$2:$C$1001,,0))</f>
        <v>msesonck@census.gov</v>
      </c>
      <c r="H440" s="2" t="str">
        <f>_xlfn.XLOOKUP(C440,customers!$A$2:$A$1001,customers!$G$2:$G$1001,,0)</f>
        <v>United States</v>
      </c>
      <c r="I440" t="str">
        <f>_xlfn.XLOOKUP(D440,products!$A$2:$A$49,products!$B$2:$B$49,,0)</f>
        <v>Lib</v>
      </c>
      <c r="J440" t="str">
        <f>_xlfn.XLOOKUP(D440,products!$A$2:$A$49,products!$C$2:$C$49,,0)</f>
        <v>D</v>
      </c>
      <c r="K440">
        <f>_xlfn.XLOOKUP(D440,products!$A$2:$A$49,products!$D$2:$D$49,,0)</f>
        <v>0.5</v>
      </c>
      <c r="L440">
        <f>_xlfn.XLOOKUP(D440,products!$A$2:$A$49,products!$E$2:$E$49,,0)</f>
        <v>7.77</v>
      </c>
      <c r="M440">
        <f t="shared" si="12"/>
        <v>15.54</v>
      </c>
      <c r="N440" t="str">
        <f t="shared" si="13"/>
        <v>Liberica</v>
      </c>
    </row>
    <row r="441" spans="1:14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_xlfn.XLOOKUP(C441,customers!$A$2:$A$1001,customers!$B$2:$B$1001,,0)</f>
        <v>Chickie Ragless</v>
      </c>
      <c r="G441" s="2" t="str">
        <f>IF(_xlfn.XLOOKUP(C441,customers!$A$2:$A$1001,customers!$C$2:$C$1001,,0) = 0," ", _xlfn.XLOOKUP(C441,customers!$A$2:$A$1001,customers!$C$2:$C$1001,,0))</f>
        <v>craglessc7@webmd.com</v>
      </c>
      <c r="H441" s="2" t="str">
        <f>_xlfn.XLOOKUP(C441,customers!$A$2:$A$1001,customers!$G$2:$G$1001,,0)</f>
        <v>Ireland</v>
      </c>
      <c r="I441" t="str">
        <f>_xlfn.XLOOKUP(D441,products!$A$2:$A$49,products!$B$2:$B$49,,0)</f>
        <v>Exc</v>
      </c>
      <c r="J441" t="str">
        <f>_xlfn.XLOOKUP(D441,products!$A$2:$A$49,products!$C$2:$C$49,,0)</f>
        <v>L</v>
      </c>
      <c r="K441">
        <f>_xlfn.XLOOKUP(D441,products!$A$2:$A$49,products!$D$2:$D$49,,0)</f>
        <v>0.5</v>
      </c>
      <c r="L441">
        <f>_xlfn.XLOOKUP(D441,products!$A$2:$A$49,products!$E$2:$E$49,,0)</f>
        <v>8.91</v>
      </c>
      <c r="M441">
        <f t="shared" si="12"/>
        <v>35.64</v>
      </c>
      <c r="N441" t="str">
        <f t="shared" si="13"/>
        <v>Excelsa</v>
      </c>
    </row>
    <row r="442" spans="1:14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_xlfn.XLOOKUP(C442,customers!$A$2:$A$1001,customers!$B$2:$B$1001,,0)</f>
        <v>Freda Hollows</v>
      </c>
      <c r="G442" s="2" t="str">
        <f>IF(_xlfn.XLOOKUP(C442,customers!$A$2:$A$1001,customers!$C$2:$C$1001,,0) = 0," ", _xlfn.XLOOKUP(C442,customers!$A$2:$A$1001,customers!$C$2:$C$1001,,0))</f>
        <v>fhollowsc8@blogtalkradio.com</v>
      </c>
      <c r="H442" s="2" t="str">
        <f>_xlfn.XLOOKUP(C442,customers!$A$2:$A$1001,customers!$G$2:$G$1001,,0)</f>
        <v>United States</v>
      </c>
      <c r="I442" t="str">
        <f>_xlfn.XLOOKUP(D442,products!$A$2:$A$49,products!$B$2:$B$49,,0)</f>
        <v>Ara</v>
      </c>
      <c r="J442" t="str">
        <f>_xlfn.XLOOKUP(D442,products!$A$2:$A$49,products!$C$2:$C$49,,0)</f>
        <v>M</v>
      </c>
      <c r="K442">
        <f>_xlfn.XLOOKUP(D442,products!$A$2:$A$49,products!$D$2:$D$49,,0)</f>
        <v>2.5</v>
      </c>
      <c r="L442">
        <f>_xlfn.XLOOKUP(D442,products!$A$2:$A$49,products!$E$2:$E$49,,0)</f>
        <v>25.874999999999996</v>
      </c>
      <c r="M442">
        <f t="shared" si="12"/>
        <v>103.49999999999999</v>
      </c>
      <c r="N442" t="str">
        <f t="shared" si="13"/>
        <v>Arabica</v>
      </c>
    </row>
    <row r="443" spans="1:14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_xlfn.XLOOKUP(C443,customers!$A$2:$A$1001,customers!$B$2:$B$1001,,0)</f>
        <v>Livy Lathleiff</v>
      </c>
      <c r="G443" s="2" t="str">
        <f>IF(_xlfn.XLOOKUP(C443,customers!$A$2:$A$1001,customers!$C$2:$C$1001,,0) = 0," ", _xlfn.XLOOKUP(C443,customers!$A$2:$A$1001,customers!$C$2:$C$1001,,0))</f>
        <v>llathleiffc9@nationalgeographic.com</v>
      </c>
      <c r="H443" s="2" t="str">
        <f>_xlfn.XLOOKUP(C443,customers!$A$2:$A$1001,customers!$G$2:$G$1001,,0)</f>
        <v>Ireland</v>
      </c>
      <c r="I443" t="str">
        <f>_xlfn.XLOOKUP(D443,products!$A$2:$A$49,products!$B$2:$B$49,,0)</f>
        <v>Exc</v>
      </c>
      <c r="J443" t="str">
        <f>_xlfn.XLOOKUP(D443,products!$A$2:$A$49,products!$C$2:$C$49,,0)</f>
        <v>D</v>
      </c>
      <c r="K443">
        <f>_xlfn.XLOOKUP(D443,products!$A$2:$A$49,products!$D$2:$D$49,,0)</f>
        <v>1</v>
      </c>
      <c r="L443">
        <f>_xlfn.XLOOKUP(D443,products!$A$2:$A$49,products!$E$2:$E$49,,0)</f>
        <v>12.15</v>
      </c>
      <c r="M443">
        <f t="shared" si="12"/>
        <v>36.450000000000003</v>
      </c>
      <c r="N443" t="str">
        <f t="shared" si="13"/>
        <v>Excelsa</v>
      </c>
    </row>
    <row r="444" spans="1:14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_xlfn.XLOOKUP(C444,customers!$A$2:$A$1001,customers!$B$2:$B$1001,,0)</f>
        <v>Koralle Heads</v>
      </c>
      <c r="G444" s="2" t="str">
        <f>IF(_xlfn.XLOOKUP(C444,customers!$A$2:$A$1001,customers!$C$2:$C$1001,,0) = 0," ", _xlfn.XLOOKUP(C444,customers!$A$2:$A$1001,customers!$C$2:$C$1001,,0))</f>
        <v>kheadsca@jalbum.net</v>
      </c>
      <c r="H444" s="2" t="str">
        <f>_xlfn.XLOOKUP(C444,customers!$A$2:$A$1001,customers!$G$2:$G$1001,,0)</f>
        <v>United States</v>
      </c>
      <c r="I444" t="str">
        <f>_xlfn.XLOOKUP(D444,products!$A$2:$A$49,products!$B$2:$B$49,,0)</f>
        <v>Rob</v>
      </c>
      <c r="J444" t="str">
        <f>_xlfn.XLOOKUP(D444,products!$A$2:$A$49,products!$C$2:$C$49,,0)</f>
        <v>L</v>
      </c>
      <c r="K444">
        <f>_xlfn.XLOOKUP(D444,products!$A$2:$A$49,products!$D$2:$D$49,,0)</f>
        <v>0.5</v>
      </c>
      <c r="L444">
        <f>_xlfn.XLOOKUP(D444,products!$A$2:$A$49,products!$E$2:$E$49,,0)</f>
        <v>7.169999999999999</v>
      </c>
      <c r="M444">
        <f t="shared" si="12"/>
        <v>35.849999999999994</v>
      </c>
      <c r="N444" t="str">
        <f t="shared" si="13"/>
        <v>Robusta</v>
      </c>
    </row>
    <row r="445" spans="1:14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_xlfn.XLOOKUP(C445,customers!$A$2:$A$1001,customers!$B$2:$B$1001,,0)</f>
        <v>Theo Bowne</v>
      </c>
      <c r="G445" s="2" t="str">
        <f>IF(_xlfn.XLOOKUP(C445,customers!$A$2:$A$1001,customers!$C$2:$C$1001,,0) = 0," ", _xlfn.XLOOKUP(C445,customers!$A$2:$A$1001,customers!$C$2:$C$1001,,0))</f>
        <v>tbownecb@unicef.org</v>
      </c>
      <c r="H445" s="2" t="str">
        <f>_xlfn.XLOOKUP(C445,customers!$A$2:$A$1001,customers!$G$2:$G$1001,,0)</f>
        <v>Ireland</v>
      </c>
      <c r="I445" t="str">
        <f>_xlfn.XLOOKUP(D445,products!$A$2:$A$49,products!$B$2:$B$49,,0)</f>
        <v>Exc</v>
      </c>
      <c r="J445" t="str">
        <f>_xlfn.XLOOKUP(D445,products!$A$2:$A$49,products!$C$2:$C$49,,0)</f>
        <v>L</v>
      </c>
      <c r="K445">
        <f>_xlfn.XLOOKUP(D445,products!$A$2:$A$49,products!$D$2:$D$49,,0)</f>
        <v>0.2</v>
      </c>
      <c r="L445">
        <f>_xlfn.XLOOKUP(D445,products!$A$2:$A$49,products!$E$2:$E$49,,0)</f>
        <v>4.4550000000000001</v>
      </c>
      <c r="M445">
        <f t="shared" si="12"/>
        <v>22.274999999999999</v>
      </c>
      <c r="N445" t="str">
        <f t="shared" si="13"/>
        <v>Excelsa</v>
      </c>
    </row>
    <row r="446" spans="1:14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_xlfn.XLOOKUP(C446,customers!$A$2:$A$1001,customers!$B$2:$B$1001,,0)</f>
        <v>Rasia Jacquemard</v>
      </c>
      <c r="G446" s="2" t="str">
        <f>IF(_xlfn.XLOOKUP(C446,customers!$A$2:$A$1001,customers!$C$2:$C$1001,,0) = 0," ", _xlfn.XLOOKUP(C446,customers!$A$2:$A$1001,customers!$C$2:$C$1001,,0))</f>
        <v>rjacquemardcc@acquirethisname.com</v>
      </c>
      <c r="H446" s="2" t="str">
        <f>_xlfn.XLOOKUP(C446,customers!$A$2:$A$1001,customers!$G$2:$G$1001,,0)</f>
        <v>Ireland</v>
      </c>
      <c r="I446" t="str">
        <f>_xlfn.XLOOKUP(D446,products!$A$2:$A$49,products!$B$2:$B$49,,0)</f>
        <v>Exc</v>
      </c>
      <c r="J446" t="str">
        <f>_xlfn.XLOOKUP(D446,products!$A$2:$A$49,products!$C$2:$C$49,,0)</f>
        <v>M</v>
      </c>
      <c r="K446">
        <f>_xlfn.XLOOKUP(D446,products!$A$2:$A$49,products!$D$2:$D$49,,0)</f>
        <v>0.2</v>
      </c>
      <c r="L446">
        <f>_xlfn.XLOOKUP(D446,products!$A$2:$A$49,products!$E$2:$E$49,,0)</f>
        <v>4.125</v>
      </c>
      <c r="M446">
        <f t="shared" si="12"/>
        <v>24.75</v>
      </c>
      <c r="N446" t="str">
        <f t="shared" si="13"/>
        <v>Excelsa</v>
      </c>
    </row>
    <row r="447" spans="1:14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_xlfn.XLOOKUP(C447,customers!$A$2:$A$1001,customers!$B$2:$B$1001,,0)</f>
        <v>Kizzie Warman</v>
      </c>
      <c r="G447" s="2" t="str">
        <f>IF(_xlfn.XLOOKUP(C447,customers!$A$2:$A$1001,customers!$C$2:$C$1001,,0) = 0," ", _xlfn.XLOOKUP(C447,customers!$A$2:$A$1001,customers!$C$2:$C$1001,,0))</f>
        <v>kwarmancd@printfriendly.com</v>
      </c>
      <c r="H447" s="2" t="str">
        <f>_xlfn.XLOOKUP(C447,customers!$A$2:$A$1001,customers!$G$2:$G$1001,,0)</f>
        <v>Ireland</v>
      </c>
      <c r="I447" t="str">
        <f>_xlfn.XLOOKUP(D447,products!$A$2:$A$49,products!$B$2:$B$49,,0)</f>
        <v>Lib</v>
      </c>
      <c r="J447" t="str">
        <f>_xlfn.XLOOKUP(D447,products!$A$2:$A$49,products!$C$2:$C$49,,0)</f>
        <v>M</v>
      </c>
      <c r="K447">
        <f>_xlfn.XLOOKUP(D447,products!$A$2:$A$49,products!$D$2:$D$49,,0)</f>
        <v>2.5</v>
      </c>
      <c r="L447">
        <f>_xlfn.XLOOKUP(D447,products!$A$2:$A$49,products!$E$2:$E$49,,0)</f>
        <v>33.464999999999996</v>
      </c>
      <c r="M447">
        <f t="shared" si="12"/>
        <v>66.929999999999993</v>
      </c>
      <c r="N447" t="str">
        <f t="shared" si="13"/>
        <v>Liberica</v>
      </c>
    </row>
    <row r="448" spans="1:14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_xlfn.XLOOKUP(C448,customers!$A$2:$A$1001,customers!$B$2:$B$1001,,0)</f>
        <v>Wain Cholomin</v>
      </c>
      <c r="G448" s="2" t="str">
        <f>IF(_xlfn.XLOOKUP(C448,customers!$A$2:$A$1001,customers!$C$2:$C$1001,,0) = 0," ", _xlfn.XLOOKUP(C448,customers!$A$2:$A$1001,customers!$C$2:$C$1001,,0))</f>
        <v>wcholomince@about.com</v>
      </c>
      <c r="H448" s="2" t="str">
        <f>_xlfn.XLOOKUP(C448,customers!$A$2:$A$1001,customers!$G$2:$G$1001,,0)</f>
        <v>United Kingdom</v>
      </c>
      <c r="I448" t="str">
        <f>_xlfn.XLOOKUP(D448,products!$A$2:$A$49,products!$B$2:$B$49,,0)</f>
        <v>Lib</v>
      </c>
      <c r="J448" t="str">
        <f>_xlfn.XLOOKUP(D448,products!$A$2:$A$49,products!$C$2:$C$49,,0)</f>
        <v>M</v>
      </c>
      <c r="K448">
        <f>_xlfn.XLOOKUP(D448,products!$A$2:$A$49,products!$D$2:$D$49,,0)</f>
        <v>0.5</v>
      </c>
      <c r="L448">
        <f>_xlfn.XLOOKUP(D448,products!$A$2:$A$49,products!$E$2:$E$49,,0)</f>
        <v>8.73</v>
      </c>
      <c r="M448">
        <f t="shared" si="12"/>
        <v>8.73</v>
      </c>
      <c r="N448" t="str">
        <f t="shared" si="13"/>
        <v>Liberica</v>
      </c>
    </row>
    <row r="449" spans="1:14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_xlfn.XLOOKUP(C449,customers!$A$2:$A$1001,customers!$B$2:$B$1001,,0)</f>
        <v>Arleen Braidman</v>
      </c>
      <c r="G449" s="2" t="str">
        <f>IF(_xlfn.XLOOKUP(C449,customers!$A$2:$A$1001,customers!$C$2:$C$1001,,0) = 0," ", _xlfn.XLOOKUP(C449,customers!$A$2:$A$1001,customers!$C$2:$C$1001,,0))</f>
        <v>abraidmancf@census.gov</v>
      </c>
      <c r="H449" s="2" t="str">
        <f>_xlfn.XLOOKUP(C449,customers!$A$2:$A$1001,customers!$G$2:$G$1001,,0)</f>
        <v>United States</v>
      </c>
      <c r="I449" t="str">
        <f>_xlfn.XLOOKUP(D449,products!$A$2:$A$49,products!$B$2:$B$49,,0)</f>
        <v>Rob</v>
      </c>
      <c r="J449" t="str">
        <f>_xlfn.XLOOKUP(D449,products!$A$2:$A$49,products!$C$2:$C$49,,0)</f>
        <v>M</v>
      </c>
      <c r="K449">
        <f>_xlfn.XLOOKUP(D449,products!$A$2:$A$49,products!$D$2:$D$49,,0)</f>
        <v>0.5</v>
      </c>
      <c r="L449">
        <f>_xlfn.XLOOKUP(D449,products!$A$2:$A$49,products!$E$2:$E$49,,0)</f>
        <v>5.97</v>
      </c>
      <c r="M449">
        <f t="shared" si="12"/>
        <v>17.91</v>
      </c>
      <c r="N449" t="str">
        <f t="shared" si="13"/>
        <v>Robusta</v>
      </c>
    </row>
    <row r="450" spans="1:14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_xlfn.XLOOKUP(C450,customers!$A$2:$A$1001,customers!$B$2:$B$1001,,0)</f>
        <v>Pru Durban</v>
      </c>
      <c r="G450" s="2" t="str">
        <f>IF(_xlfn.XLOOKUP(C450,customers!$A$2:$A$1001,customers!$C$2:$C$1001,,0) = 0," ", _xlfn.XLOOKUP(C450,customers!$A$2:$A$1001,customers!$C$2:$C$1001,,0))</f>
        <v>pdurbancg@symantec.com</v>
      </c>
      <c r="H450" s="2" t="str">
        <f>_xlfn.XLOOKUP(C450,customers!$A$2:$A$1001,customers!$G$2:$G$1001,,0)</f>
        <v>Ireland</v>
      </c>
      <c r="I450" t="str">
        <f>_xlfn.XLOOKUP(D450,products!$A$2:$A$49,products!$B$2:$B$49,,0)</f>
        <v>Rob</v>
      </c>
      <c r="J450" t="str">
        <f>_xlfn.XLOOKUP(D450,products!$A$2:$A$49,products!$C$2:$C$49,,0)</f>
        <v>L</v>
      </c>
      <c r="K450">
        <f>_xlfn.XLOOKUP(D450,products!$A$2:$A$49,products!$D$2:$D$49,,0)</f>
        <v>0.5</v>
      </c>
      <c r="L450">
        <f>_xlfn.XLOOKUP(D450,products!$A$2:$A$49,products!$E$2:$E$49,,0)</f>
        <v>7.169999999999999</v>
      </c>
      <c r="M450">
        <f t="shared" si="12"/>
        <v>7.169999999999999</v>
      </c>
      <c r="N450" t="str">
        <f t="shared" si="13"/>
        <v>Robusta</v>
      </c>
    </row>
    <row r="451" spans="1:14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_xlfn.XLOOKUP(C451,customers!$A$2:$A$1001,customers!$B$2:$B$1001,,0)</f>
        <v>Antone Harrold</v>
      </c>
      <c r="G451" s="2" t="str">
        <f>IF(_xlfn.XLOOKUP(C451,customers!$A$2:$A$1001,customers!$C$2:$C$1001,,0) = 0," ", _xlfn.XLOOKUP(C451,customers!$A$2:$A$1001,customers!$C$2:$C$1001,,0))</f>
        <v>aharroldch@miibeian.gov.cn</v>
      </c>
      <c r="H451" s="2" t="str">
        <f>_xlfn.XLOOKUP(C451,customers!$A$2:$A$1001,customers!$G$2:$G$1001,,0)</f>
        <v>United States</v>
      </c>
      <c r="I451" t="str">
        <f>_xlfn.XLOOKUP(D451,products!$A$2:$A$49,products!$B$2:$B$49,,0)</f>
        <v>Rob</v>
      </c>
      <c r="J451" t="str">
        <f>_xlfn.XLOOKUP(D451,products!$A$2:$A$49,products!$C$2:$C$49,,0)</f>
        <v>D</v>
      </c>
      <c r="K451">
        <f>_xlfn.XLOOKUP(D451,products!$A$2:$A$49,products!$D$2:$D$49,,0)</f>
        <v>0.2</v>
      </c>
      <c r="L451">
        <f>_xlfn.XLOOKUP(D451,products!$A$2:$A$49,products!$E$2:$E$49,,0)</f>
        <v>2.6849999999999996</v>
      </c>
      <c r="M451">
        <f t="shared" ref="M451:M514" si="14">L451*E451</f>
        <v>5.3699999999999992</v>
      </c>
      <c r="N451" t="str">
        <f t="shared" ref="N451:N514" si="15">IF(I451="Rob","Robusta",IF(I451="Exc","Excelsa",IF(I451="Ara","Arabica",IF(I451="Lib","Liberica",""))))</f>
        <v>Robusta</v>
      </c>
    </row>
    <row r="452" spans="1:14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_xlfn.XLOOKUP(C452,customers!$A$2:$A$1001,customers!$B$2:$B$1001,,0)</f>
        <v>Sim Pamphilon</v>
      </c>
      <c r="G452" s="2" t="str">
        <f>IF(_xlfn.XLOOKUP(C452,customers!$A$2:$A$1001,customers!$C$2:$C$1001,,0) = 0," ", _xlfn.XLOOKUP(C452,customers!$A$2:$A$1001,customers!$C$2:$C$1001,,0))</f>
        <v>spamphilonci@mlb.com</v>
      </c>
      <c r="H452" s="2" t="str">
        <f>_xlfn.XLOOKUP(C452,customers!$A$2:$A$1001,customers!$G$2:$G$1001,,0)</f>
        <v>Ireland</v>
      </c>
      <c r="I452" t="str">
        <f>_xlfn.XLOOKUP(D452,products!$A$2:$A$49,products!$B$2:$B$49,,0)</f>
        <v>Lib</v>
      </c>
      <c r="J452" t="str">
        <f>_xlfn.XLOOKUP(D452,products!$A$2:$A$49,products!$C$2:$C$49,,0)</f>
        <v>L</v>
      </c>
      <c r="K452">
        <f>_xlfn.XLOOKUP(D452,products!$A$2:$A$49,products!$D$2:$D$49,,0)</f>
        <v>0.2</v>
      </c>
      <c r="L452">
        <f>_xlfn.XLOOKUP(D452,products!$A$2:$A$49,products!$E$2:$E$49,,0)</f>
        <v>4.7549999999999999</v>
      </c>
      <c r="M452">
        <f t="shared" si="14"/>
        <v>23.774999999999999</v>
      </c>
      <c r="N452" t="str">
        <f t="shared" si="15"/>
        <v>Liberica</v>
      </c>
    </row>
    <row r="453" spans="1:14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_xlfn.XLOOKUP(C453,customers!$A$2:$A$1001,customers!$B$2:$B$1001,,0)</f>
        <v>Mohandis Spurden</v>
      </c>
      <c r="G453" s="2" t="str">
        <f>IF(_xlfn.XLOOKUP(C453,customers!$A$2:$A$1001,customers!$C$2:$C$1001,,0) = 0," ", _xlfn.XLOOKUP(C453,customers!$A$2:$A$1001,customers!$C$2:$C$1001,,0))</f>
        <v>mspurdencj@exblog.jp</v>
      </c>
      <c r="H453" s="2" t="str">
        <f>_xlfn.XLOOKUP(C453,customers!$A$2:$A$1001,customers!$G$2:$G$1001,,0)</f>
        <v>United States</v>
      </c>
      <c r="I453" t="str">
        <f>_xlfn.XLOOKUP(D453,products!$A$2:$A$49,products!$B$2:$B$49,,0)</f>
        <v>Rob</v>
      </c>
      <c r="J453" t="str">
        <f>_xlfn.XLOOKUP(D453,products!$A$2:$A$49,products!$C$2:$C$49,,0)</f>
        <v>D</v>
      </c>
      <c r="K453">
        <f>_xlfn.XLOOKUP(D453,products!$A$2:$A$49,products!$D$2:$D$49,,0)</f>
        <v>2.5</v>
      </c>
      <c r="L453">
        <f>_xlfn.XLOOKUP(D453,products!$A$2:$A$49,products!$E$2:$E$49,,0)</f>
        <v>20.584999999999997</v>
      </c>
      <c r="M453">
        <f t="shared" si="14"/>
        <v>41.169999999999995</v>
      </c>
      <c r="N453" t="str">
        <f t="shared" si="15"/>
        <v>Robusta</v>
      </c>
    </row>
    <row r="454" spans="1:14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_xlfn.XLOOKUP(C454,customers!$A$2:$A$1001,customers!$B$2:$B$1001,,0)</f>
        <v>Morgen Seson</v>
      </c>
      <c r="G454" s="2" t="str">
        <f>IF(_xlfn.XLOOKUP(C454,customers!$A$2:$A$1001,customers!$C$2:$C$1001,,0) = 0," ", _xlfn.XLOOKUP(C454,customers!$A$2:$A$1001,customers!$C$2:$C$1001,,0))</f>
        <v>msesonck@census.gov</v>
      </c>
      <c r="H454" s="2" t="str">
        <f>_xlfn.XLOOKUP(C454,customers!$A$2:$A$1001,customers!$G$2:$G$1001,,0)</f>
        <v>United States</v>
      </c>
      <c r="I454" t="str">
        <f>_xlfn.XLOOKUP(D454,products!$A$2:$A$49,products!$B$2:$B$49,,0)</f>
        <v>Ara</v>
      </c>
      <c r="J454" t="str">
        <f>_xlfn.XLOOKUP(D454,products!$A$2:$A$49,products!$C$2:$C$49,,0)</f>
        <v>L</v>
      </c>
      <c r="K454">
        <f>_xlfn.XLOOKUP(D454,products!$A$2:$A$49,products!$D$2:$D$49,,0)</f>
        <v>0.2</v>
      </c>
      <c r="L454">
        <f>_xlfn.XLOOKUP(D454,products!$A$2:$A$49,products!$E$2:$E$49,,0)</f>
        <v>3.8849999999999998</v>
      </c>
      <c r="M454">
        <f t="shared" si="14"/>
        <v>11.654999999999999</v>
      </c>
      <c r="N454" t="str">
        <f t="shared" si="15"/>
        <v>Arabica</v>
      </c>
    </row>
    <row r="455" spans="1:14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_xlfn.XLOOKUP(C455,customers!$A$2:$A$1001,customers!$B$2:$B$1001,,0)</f>
        <v>Nalani Pirrone</v>
      </c>
      <c r="G455" s="2" t="str">
        <f>IF(_xlfn.XLOOKUP(C455,customers!$A$2:$A$1001,customers!$C$2:$C$1001,,0) = 0," ", _xlfn.XLOOKUP(C455,customers!$A$2:$A$1001,customers!$C$2:$C$1001,,0))</f>
        <v>npirronecl@weibo.com</v>
      </c>
      <c r="H455" s="2" t="str">
        <f>_xlfn.XLOOKUP(C455,customers!$A$2:$A$1001,customers!$G$2:$G$1001,,0)</f>
        <v>United States</v>
      </c>
      <c r="I455" t="str">
        <f>_xlfn.XLOOKUP(D455,products!$A$2:$A$49,products!$B$2:$B$49,,0)</f>
        <v>Lib</v>
      </c>
      <c r="J455" t="str">
        <f>_xlfn.XLOOKUP(D455,products!$A$2:$A$49,products!$C$2:$C$49,,0)</f>
        <v>L</v>
      </c>
      <c r="K455">
        <f>_xlfn.XLOOKUP(D455,products!$A$2:$A$49,products!$D$2:$D$49,,0)</f>
        <v>0.5</v>
      </c>
      <c r="L455">
        <f>_xlfn.XLOOKUP(D455,products!$A$2:$A$49,products!$E$2:$E$49,,0)</f>
        <v>9.51</v>
      </c>
      <c r="M455">
        <f t="shared" si="14"/>
        <v>38.04</v>
      </c>
      <c r="N455" t="str">
        <f t="shared" si="15"/>
        <v>Liberica</v>
      </c>
    </row>
    <row r="456" spans="1:14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_xlfn.XLOOKUP(C456,customers!$A$2:$A$1001,customers!$B$2:$B$1001,,0)</f>
        <v>Reube Cawley</v>
      </c>
      <c r="G456" s="2" t="str">
        <f>IF(_xlfn.XLOOKUP(C456,customers!$A$2:$A$1001,customers!$C$2:$C$1001,,0) = 0," ", _xlfn.XLOOKUP(C456,customers!$A$2:$A$1001,customers!$C$2:$C$1001,,0))</f>
        <v>rcawleycm@yellowbook.com</v>
      </c>
      <c r="H456" s="2" t="str">
        <f>_xlfn.XLOOKUP(C456,customers!$A$2:$A$1001,customers!$G$2:$G$1001,,0)</f>
        <v>Ireland</v>
      </c>
      <c r="I456" t="str">
        <f>_xlfn.XLOOKUP(D456,products!$A$2:$A$49,products!$B$2:$B$49,,0)</f>
        <v>Rob</v>
      </c>
      <c r="J456" t="str">
        <f>_xlfn.XLOOKUP(D456,products!$A$2:$A$49,products!$C$2:$C$49,,0)</f>
        <v>D</v>
      </c>
      <c r="K456">
        <f>_xlfn.XLOOKUP(D456,products!$A$2:$A$49,products!$D$2:$D$49,,0)</f>
        <v>2.5</v>
      </c>
      <c r="L456">
        <f>_xlfn.XLOOKUP(D456,products!$A$2:$A$49,products!$E$2:$E$49,,0)</f>
        <v>20.584999999999997</v>
      </c>
      <c r="M456">
        <f t="shared" si="14"/>
        <v>82.339999999999989</v>
      </c>
      <c r="N456" t="str">
        <f t="shared" si="15"/>
        <v>Robusta</v>
      </c>
    </row>
    <row r="457" spans="1:14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_xlfn.XLOOKUP(C457,customers!$A$2:$A$1001,customers!$B$2:$B$1001,,0)</f>
        <v>Stan Barribal</v>
      </c>
      <c r="G457" s="2" t="str">
        <f>IF(_xlfn.XLOOKUP(C457,customers!$A$2:$A$1001,customers!$C$2:$C$1001,,0) = 0," ", _xlfn.XLOOKUP(C457,customers!$A$2:$A$1001,customers!$C$2:$C$1001,,0))</f>
        <v>sbarribalcn@microsoft.com</v>
      </c>
      <c r="H457" s="2" t="str">
        <f>_xlfn.XLOOKUP(C457,customers!$A$2:$A$1001,customers!$G$2:$G$1001,,0)</f>
        <v>Ireland</v>
      </c>
      <c r="I457" t="str">
        <f>_xlfn.XLOOKUP(D457,products!$A$2:$A$49,products!$B$2:$B$49,,0)</f>
        <v>Lib</v>
      </c>
      <c r="J457" t="str">
        <f>_xlfn.XLOOKUP(D457,products!$A$2:$A$49,products!$C$2:$C$49,,0)</f>
        <v>L</v>
      </c>
      <c r="K457">
        <f>_xlfn.XLOOKUP(D457,products!$A$2:$A$49,products!$D$2:$D$49,,0)</f>
        <v>0.2</v>
      </c>
      <c r="L457">
        <f>_xlfn.XLOOKUP(D457,products!$A$2:$A$49,products!$E$2:$E$49,,0)</f>
        <v>4.7549999999999999</v>
      </c>
      <c r="M457">
        <f t="shared" si="14"/>
        <v>9.51</v>
      </c>
      <c r="N457" t="str">
        <f t="shared" si="15"/>
        <v>Liberica</v>
      </c>
    </row>
    <row r="458" spans="1:14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_xlfn.XLOOKUP(C458,customers!$A$2:$A$1001,customers!$B$2:$B$1001,,0)</f>
        <v>Agnes Adamides</v>
      </c>
      <c r="G458" s="2" t="str">
        <f>IF(_xlfn.XLOOKUP(C458,customers!$A$2:$A$1001,customers!$C$2:$C$1001,,0) = 0," ", _xlfn.XLOOKUP(C458,customers!$A$2:$A$1001,customers!$C$2:$C$1001,,0))</f>
        <v>aadamidesco@bizjournals.com</v>
      </c>
      <c r="H458" s="2" t="str">
        <f>_xlfn.XLOOKUP(C458,customers!$A$2:$A$1001,customers!$G$2:$G$1001,,0)</f>
        <v>United Kingdom</v>
      </c>
      <c r="I458" t="str">
        <f>_xlfn.XLOOKUP(D458,products!$A$2:$A$49,products!$B$2:$B$49,,0)</f>
        <v>Rob</v>
      </c>
      <c r="J458" t="str">
        <f>_xlfn.XLOOKUP(D458,products!$A$2:$A$49,products!$C$2:$C$49,,0)</f>
        <v>D</v>
      </c>
      <c r="K458">
        <f>_xlfn.XLOOKUP(D458,products!$A$2:$A$49,products!$D$2:$D$49,,0)</f>
        <v>2.5</v>
      </c>
      <c r="L458">
        <f>_xlfn.XLOOKUP(D458,products!$A$2:$A$49,products!$E$2:$E$49,,0)</f>
        <v>20.584999999999997</v>
      </c>
      <c r="M458">
        <f t="shared" si="14"/>
        <v>41.169999999999995</v>
      </c>
      <c r="N458" t="str">
        <f t="shared" si="15"/>
        <v>Robusta</v>
      </c>
    </row>
    <row r="459" spans="1:14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_xlfn.XLOOKUP(C459,customers!$A$2:$A$1001,customers!$B$2:$B$1001,,0)</f>
        <v>Carmelita Thowes</v>
      </c>
      <c r="G459" s="2" t="str">
        <f>IF(_xlfn.XLOOKUP(C459,customers!$A$2:$A$1001,customers!$C$2:$C$1001,,0) = 0," ", _xlfn.XLOOKUP(C459,customers!$A$2:$A$1001,customers!$C$2:$C$1001,,0))</f>
        <v>cthowescp@craigslist.org</v>
      </c>
      <c r="H459" s="2" t="str">
        <f>_xlfn.XLOOKUP(C459,customers!$A$2:$A$1001,customers!$G$2:$G$1001,,0)</f>
        <v>United States</v>
      </c>
      <c r="I459" t="str">
        <f>_xlfn.XLOOKUP(D459,products!$A$2:$A$49,products!$B$2:$B$49,,0)</f>
        <v>Lib</v>
      </c>
      <c r="J459" t="str">
        <f>_xlfn.XLOOKUP(D459,products!$A$2:$A$49,products!$C$2:$C$49,,0)</f>
        <v>L</v>
      </c>
      <c r="K459">
        <f>_xlfn.XLOOKUP(D459,products!$A$2:$A$49,products!$D$2:$D$49,,0)</f>
        <v>0.5</v>
      </c>
      <c r="L459">
        <f>_xlfn.XLOOKUP(D459,products!$A$2:$A$49,products!$E$2:$E$49,,0)</f>
        <v>9.51</v>
      </c>
      <c r="M459">
        <f t="shared" si="14"/>
        <v>47.55</v>
      </c>
      <c r="N459" t="str">
        <f t="shared" si="15"/>
        <v>Liberica</v>
      </c>
    </row>
    <row r="460" spans="1:14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_xlfn.XLOOKUP(C460,customers!$A$2:$A$1001,customers!$B$2:$B$1001,,0)</f>
        <v>Rodolfo Willoway</v>
      </c>
      <c r="G460" s="2" t="str">
        <f>IF(_xlfn.XLOOKUP(C460,customers!$A$2:$A$1001,customers!$C$2:$C$1001,,0) = 0," ", _xlfn.XLOOKUP(C460,customers!$A$2:$A$1001,customers!$C$2:$C$1001,,0))</f>
        <v>rwillowaycq@admin.ch</v>
      </c>
      <c r="H460" s="2" t="str">
        <f>_xlfn.XLOOKUP(C460,customers!$A$2:$A$1001,customers!$G$2:$G$1001,,0)</f>
        <v>United States</v>
      </c>
      <c r="I460" t="str">
        <f>_xlfn.XLOOKUP(D460,products!$A$2:$A$49,products!$B$2:$B$49,,0)</f>
        <v>Ara</v>
      </c>
      <c r="J460" t="str">
        <f>_xlfn.XLOOKUP(D460,products!$A$2:$A$49,products!$C$2:$C$49,,0)</f>
        <v>M</v>
      </c>
      <c r="K460">
        <f>_xlfn.XLOOKUP(D460,products!$A$2:$A$49,products!$D$2:$D$49,,0)</f>
        <v>1</v>
      </c>
      <c r="L460">
        <f>_xlfn.XLOOKUP(D460,products!$A$2:$A$49,products!$E$2:$E$49,,0)</f>
        <v>11.25</v>
      </c>
      <c r="M460">
        <f t="shared" si="14"/>
        <v>45</v>
      </c>
      <c r="N460" t="str">
        <f t="shared" si="15"/>
        <v>Arabica</v>
      </c>
    </row>
    <row r="461" spans="1:14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_xlfn.XLOOKUP(C461,customers!$A$2:$A$1001,customers!$B$2:$B$1001,,0)</f>
        <v>Alvis Elwin</v>
      </c>
      <c r="G461" s="2" t="str">
        <f>IF(_xlfn.XLOOKUP(C461,customers!$A$2:$A$1001,customers!$C$2:$C$1001,,0) = 0," ", _xlfn.XLOOKUP(C461,customers!$A$2:$A$1001,customers!$C$2:$C$1001,,0))</f>
        <v>aelwincr@privacy.gov.au</v>
      </c>
      <c r="H461" s="2" t="str">
        <f>_xlfn.XLOOKUP(C461,customers!$A$2:$A$1001,customers!$G$2:$G$1001,,0)</f>
        <v>United States</v>
      </c>
      <c r="I461" t="str">
        <f>_xlfn.XLOOKUP(D461,products!$A$2:$A$49,products!$B$2:$B$49,,0)</f>
        <v>Lib</v>
      </c>
      <c r="J461" t="str">
        <f>_xlfn.XLOOKUP(D461,products!$A$2:$A$49,products!$C$2:$C$49,,0)</f>
        <v>L</v>
      </c>
      <c r="K461">
        <f>_xlfn.XLOOKUP(D461,products!$A$2:$A$49,products!$D$2:$D$49,,0)</f>
        <v>0.2</v>
      </c>
      <c r="L461">
        <f>_xlfn.XLOOKUP(D461,products!$A$2:$A$49,products!$E$2:$E$49,,0)</f>
        <v>4.7549999999999999</v>
      </c>
      <c r="M461">
        <f t="shared" si="14"/>
        <v>23.774999999999999</v>
      </c>
      <c r="N461" t="str">
        <f t="shared" si="15"/>
        <v>Liberica</v>
      </c>
    </row>
    <row r="462" spans="1:14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_xlfn.XLOOKUP(C462,customers!$A$2:$A$1001,customers!$B$2:$B$1001,,0)</f>
        <v>Araldo Bilbrook</v>
      </c>
      <c r="G462" s="2" t="str">
        <f>IF(_xlfn.XLOOKUP(C462,customers!$A$2:$A$1001,customers!$C$2:$C$1001,,0) = 0," ", _xlfn.XLOOKUP(C462,customers!$A$2:$A$1001,customers!$C$2:$C$1001,,0))</f>
        <v>abilbrookcs@booking.com</v>
      </c>
      <c r="H462" s="2" t="str">
        <f>_xlfn.XLOOKUP(C462,customers!$A$2:$A$1001,customers!$G$2:$G$1001,,0)</f>
        <v>Ireland</v>
      </c>
      <c r="I462" t="str">
        <f>_xlfn.XLOOKUP(D462,products!$A$2:$A$49,products!$B$2:$B$49,,0)</f>
        <v>Rob</v>
      </c>
      <c r="J462" t="str">
        <f>_xlfn.XLOOKUP(D462,products!$A$2:$A$49,products!$C$2:$C$49,,0)</f>
        <v>D</v>
      </c>
      <c r="K462">
        <f>_xlfn.XLOOKUP(D462,products!$A$2:$A$49,products!$D$2:$D$49,,0)</f>
        <v>0.5</v>
      </c>
      <c r="L462">
        <f>_xlfn.XLOOKUP(D462,products!$A$2:$A$49,products!$E$2:$E$49,,0)</f>
        <v>5.3699999999999992</v>
      </c>
      <c r="M462">
        <f t="shared" si="14"/>
        <v>16.11</v>
      </c>
      <c r="N462" t="str">
        <f t="shared" si="15"/>
        <v>Robusta</v>
      </c>
    </row>
    <row r="463" spans="1:14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_xlfn.XLOOKUP(C463,customers!$A$2:$A$1001,customers!$B$2:$B$1001,,0)</f>
        <v>Ransell McKall</v>
      </c>
      <c r="G463" s="2" t="str">
        <f>IF(_xlfn.XLOOKUP(C463,customers!$A$2:$A$1001,customers!$C$2:$C$1001,,0) = 0," ", _xlfn.XLOOKUP(C463,customers!$A$2:$A$1001,customers!$C$2:$C$1001,,0))</f>
        <v>rmckallct@sakura.ne.jp</v>
      </c>
      <c r="H463" s="2" t="str">
        <f>_xlfn.XLOOKUP(C463,customers!$A$2:$A$1001,customers!$G$2:$G$1001,,0)</f>
        <v>United Kingdom</v>
      </c>
      <c r="I463" t="str">
        <f>_xlfn.XLOOKUP(D463,products!$A$2:$A$49,products!$B$2:$B$49,,0)</f>
        <v>Rob</v>
      </c>
      <c r="J463" t="str">
        <f>_xlfn.XLOOKUP(D463,products!$A$2:$A$49,products!$C$2:$C$49,,0)</f>
        <v>D</v>
      </c>
      <c r="K463">
        <f>_xlfn.XLOOKUP(D463,products!$A$2:$A$49,products!$D$2:$D$49,,0)</f>
        <v>0.2</v>
      </c>
      <c r="L463">
        <f>_xlfn.XLOOKUP(D463,products!$A$2:$A$49,products!$E$2:$E$49,,0)</f>
        <v>2.6849999999999996</v>
      </c>
      <c r="M463">
        <f t="shared" si="14"/>
        <v>10.739999999999998</v>
      </c>
      <c r="N463" t="str">
        <f t="shared" si="15"/>
        <v>Robusta</v>
      </c>
    </row>
    <row r="464" spans="1:14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_xlfn.XLOOKUP(C464,customers!$A$2:$A$1001,customers!$B$2:$B$1001,,0)</f>
        <v>Borg Daile</v>
      </c>
      <c r="G464" s="2" t="str">
        <f>IF(_xlfn.XLOOKUP(C464,customers!$A$2:$A$1001,customers!$C$2:$C$1001,,0) = 0," ", _xlfn.XLOOKUP(C464,customers!$A$2:$A$1001,customers!$C$2:$C$1001,,0))</f>
        <v>bdailecu@vistaprint.com</v>
      </c>
      <c r="H464" s="2" t="str">
        <f>_xlfn.XLOOKUP(C464,customers!$A$2:$A$1001,customers!$G$2:$G$1001,,0)</f>
        <v>United States</v>
      </c>
      <c r="I464" t="str">
        <f>_xlfn.XLOOKUP(D464,products!$A$2:$A$49,products!$B$2:$B$49,,0)</f>
        <v>Ara</v>
      </c>
      <c r="J464" t="str">
        <f>_xlfn.XLOOKUP(D464,products!$A$2:$A$49,products!$C$2:$C$49,,0)</f>
        <v>D</v>
      </c>
      <c r="K464">
        <f>_xlfn.XLOOKUP(D464,products!$A$2:$A$49,products!$D$2:$D$49,,0)</f>
        <v>1</v>
      </c>
      <c r="L464">
        <f>_xlfn.XLOOKUP(D464,products!$A$2:$A$49,products!$E$2:$E$49,,0)</f>
        <v>9.9499999999999993</v>
      </c>
      <c r="M464">
        <f t="shared" si="14"/>
        <v>49.75</v>
      </c>
      <c r="N464" t="str">
        <f t="shared" si="15"/>
        <v>Arabica</v>
      </c>
    </row>
    <row r="465" spans="1:14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_xlfn.XLOOKUP(C465,customers!$A$2:$A$1001,customers!$B$2:$B$1001,,0)</f>
        <v>Adolphe Treherne</v>
      </c>
      <c r="G465" s="2" t="str">
        <f>IF(_xlfn.XLOOKUP(C465,customers!$A$2:$A$1001,customers!$C$2:$C$1001,,0) = 0," ", _xlfn.XLOOKUP(C465,customers!$A$2:$A$1001,customers!$C$2:$C$1001,,0))</f>
        <v>atrehernecv@state.tx.us</v>
      </c>
      <c r="H465" s="2" t="str">
        <f>_xlfn.XLOOKUP(C465,customers!$A$2:$A$1001,customers!$G$2:$G$1001,,0)</f>
        <v>Ireland</v>
      </c>
      <c r="I465" t="str">
        <f>_xlfn.XLOOKUP(D465,products!$A$2:$A$49,products!$B$2:$B$49,,0)</f>
        <v>Exc</v>
      </c>
      <c r="J465" t="str">
        <f>_xlfn.XLOOKUP(D465,products!$A$2:$A$49,products!$C$2:$C$49,,0)</f>
        <v>M</v>
      </c>
      <c r="K465">
        <f>_xlfn.XLOOKUP(D465,products!$A$2:$A$49,products!$D$2:$D$49,,0)</f>
        <v>1</v>
      </c>
      <c r="L465">
        <f>_xlfn.XLOOKUP(D465,products!$A$2:$A$49,products!$E$2:$E$49,,0)</f>
        <v>13.75</v>
      </c>
      <c r="M465">
        <f t="shared" si="14"/>
        <v>27.5</v>
      </c>
      <c r="N465" t="str">
        <f t="shared" si="15"/>
        <v>Excelsa</v>
      </c>
    </row>
    <row r="466" spans="1:14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_xlfn.XLOOKUP(C466,customers!$A$2:$A$1001,customers!$B$2:$B$1001,,0)</f>
        <v>Annetta Brentnall</v>
      </c>
      <c r="G466" s="2" t="str">
        <f>IF(_xlfn.XLOOKUP(C466,customers!$A$2:$A$1001,customers!$C$2:$C$1001,,0) = 0," ", _xlfn.XLOOKUP(C466,customers!$A$2:$A$1001,customers!$C$2:$C$1001,,0))</f>
        <v>abrentnallcw@biglobe.ne.jp</v>
      </c>
      <c r="H466" s="2" t="str">
        <f>_xlfn.XLOOKUP(C466,customers!$A$2:$A$1001,customers!$G$2:$G$1001,,0)</f>
        <v>United Kingdom</v>
      </c>
      <c r="I466" t="str">
        <f>_xlfn.XLOOKUP(D466,products!$A$2:$A$49,products!$B$2:$B$49,,0)</f>
        <v>Lib</v>
      </c>
      <c r="J466" t="str">
        <f>_xlfn.XLOOKUP(D466,products!$A$2:$A$49,products!$C$2:$C$49,,0)</f>
        <v>D</v>
      </c>
      <c r="K466">
        <f>_xlfn.XLOOKUP(D466,products!$A$2:$A$49,products!$D$2:$D$49,,0)</f>
        <v>2.5</v>
      </c>
      <c r="L466">
        <f>_xlfn.XLOOKUP(D466,products!$A$2:$A$49,products!$E$2:$E$49,,0)</f>
        <v>29.784999999999997</v>
      </c>
      <c r="M466">
        <f t="shared" si="14"/>
        <v>119.13999999999999</v>
      </c>
      <c r="N466" t="str">
        <f t="shared" si="15"/>
        <v>Liberica</v>
      </c>
    </row>
    <row r="467" spans="1:14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_xlfn.XLOOKUP(C467,customers!$A$2:$A$1001,customers!$B$2:$B$1001,,0)</f>
        <v>Dick Drinkall</v>
      </c>
      <c r="G467" s="2" t="str">
        <f>IF(_xlfn.XLOOKUP(C467,customers!$A$2:$A$1001,customers!$C$2:$C$1001,,0) = 0," ", _xlfn.XLOOKUP(C467,customers!$A$2:$A$1001,customers!$C$2:$C$1001,,0))</f>
        <v>ddrinkallcx@psu.edu</v>
      </c>
      <c r="H467" s="2" t="str">
        <f>_xlfn.XLOOKUP(C467,customers!$A$2:$A$1001,customers!$G$2:$G$1001,,0)</f>
        <v>United States</v>
      </c>
      <c r="I467" t="str">
        <f>_xlfn.XLOOKUP(D467,products!$A$2:$A$49,products!$B$2:$B$49,,0)</f>
        <v>Rob</v>
      </c>
      <c r="J467" t="str">
        <f>_xlfn.XLOOKUP(D467,products!$A$2:$A$49,products!$C$2:$C$49,,0)</f>
        <v>D</v>
      </c>
      <c r="K467">
        <f>_xlfn.XLOOKUP(D467,products!$A$2:$A$49,products!$D$2:$D$49,,0)</f>
        <v>2.5</v>
      </c>
      <c r="L467">
        <f>_xlfn.XLOOKUP(D467,products!$A$2:$A$49,products!$E$2:$E$49,,0)</f>
        <v>20.584999999999997</v>
      </c>
      <c r="M467">
        <f t="shared" si="14"/>
        <v>20.584999999999997</v>
      </c>
      <c r="N467" t="str">
        <f t="shared" si="15"/>
        <v>Robusta</v>
      </c>
    </row>
    <row r="468" spans="1:14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_xlfn.XLOOKUP(C468,customers!$A$2:$A$1001,customers!$B$2:$B$1001,,0)</f>
        <v>Dagny Kornel</v>
      </c>
      <c r="G468" s="2" t="str">
        <f>IF(_xlfn.XLOOKUP(C468,customers!$A$2:$A$1001,customers!$C$2:$C$1001,,0) = 0," ", _xlfn.XLOOKUP(C468,customers!$A$2:$A$1001,customers!$C$2:$C$1001,,0))</f>
        <v>dkornelcy@cyberchimps.com</v>
      </c>
      <c r="H468" s="2" t="str">
        <f>_xlfn.XLOOKUP(C468,customers!$A$2:$A$1001,customers!$G$2:$G$1001,,0)</f>
        <v>United States</v>
      </c>
      <c r="I468" t="str">
        <f>_xlfn.XLOOKUP(D468,products!$A$2:$A$49,products!$B$2:$B$49,,0)</f>
        <v>Ara</v>
      </c>
      <c r="J468" t="str">
        <f>_xlfn.XLOOKUP(D468,products!$A$2:$A$49,products!$C$2:$C$49,,0)</f>
        <v>D</v>
      </c>
      <c r="K468">
        <f>_xlfn.XLOOKUP(D468,products!$A$2:$A$49,products!$D$2:$D$49,,0)</f>
        <v>0.2</v>
      </c>
      <c r="L468">
        <f>_xlfn.XLOOKUP(D468,products!$A$2:$A$49,products!$E$2:$E$49,,0)</f>
        <v>2.9849999999999999</v>
      </c>
      <c r="M468">
        <f t="shared" si="14"/>
        <v>8.9550000000000001</v>
      </c>
      <c r="N468" t="str">
        <f t="shared" si="15"/>
        <v>Arabica</v>
      </c>
    </row>
    <row r="469" spans="1:14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_xlfn.XLOOKUP(C469,customers!$A$2:$A$1001,customers!$B$2:$B$1001,,0)</f>
        <v>Rhona Lequeux</v>
      </c>
      <c r="G469" s="2" t="str">
        <f>IF(_xlfn.XLOOKUP(C469,customers!$A$2:$A$1001,customers!$C$2:$C$1001,,0) = 0," ", _xlfn.XLOOKUP(C469,customers!$A$2:$A$1001,customers!$C$2:$C$1001,,0))</f>
        <v>rlequeuxcz@newyorker.com</v>
      </c>
      <c r="H469" s="2" t="str">
        <f>_xlfn.XLOOKUP(C469,customers!$A$2:$A$1001,customers!$G$2:$G$1001,,0)</f>
        <v>United States</v>
      </c>
      <c r="I469" t="str">
        <f>_xlfn.XLOOKUP(D469,products!$A$2:$A$49,products!$B$2:$B$49,,0)</f>
        <v>Ara</v>
      </c>
      <c r="J469" t="str">
        <f>_xlfn.XLOOKUP(D469,products!$A$2:$A$49,products!$C$2:$C$49,,0)</f>
        <v>D</v>
      </c>
      <c r="K469">
        <f>_xlfn.XLOOKUP(D469,products!$A$2:$A$49,products!$D$2:$D$49,,0)</f>
        <v>0.5</v>
      </c>
      <c r="L469">
        <f>_xlfn.XLOOKUP(D469,products!$A$2:$A$49,products!$E$2:$E$49,,0)</f>
        <v>5.97</v>
      </c>
      <c r="M469">
        <f t="shared" si="14"/>
        <v>5.97</v>
      </c>
      <c r="N469" t="str">
        <f t="shared" si="15"/>
        <v>Arabica</v>
      </c>
    </row>
    <row r="470" spans="1:14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_xlfn.XLOOKUP(C470,customers!$A$2:$A$1001,customers!$B$2:$B$1001,,0)</f>
        <v>Julius Mccaull</v>
      </c>
      <c r="G470" s="2" t="str">
        <f>IF(_xlfn.XLOOKUP(C470,customers!$A$2:$A$1001,customers!$C$2:$C$1001,,0) = 0," ", _xlfn.XLOOKUP(C470,customers!$A$2:$A$1001,customers!$C$2:$C$1001,,0))</f>
        <v>jmccaulld0@parallels.com</v>
      </c>
      <c r="H470" s="2" t="str">
        <f>_xlfn.XLOOKUP(C470,customers!$A$2:$A$1001,customers!$G$2:$G$1001,,0)</f>
        <v>United States</v>
      </c>
      <c r="I470" t="str">
        <f>_xlfn.XLOOKUP(D470,products!$A$2:$A$49,products!$B$2:$B$49,,0)</f>
        <v>Exc</v>
      </c>
      <c r="J470" t="str">
        <f>_xlfn.XLOOKUP(D470,products!$A$2:$A$49,products!$C$2:$C$49,,0)</f>
        <v>M</v>
      </c>
      <c r="K470">
        <f>_xlfn.XLOOKUP(D470,products!$A$2:$A$49,products!$D$2:$D$49,,0)</f>
        <v>1</v>
      </c>
      <c r="L470">
        <f>_xlfn.XLOOKUP(D470,products!$A$2:$A$49,products!$E$2:$E$49,,0)</f>
        <v>13.75</v>
      </c>
      <c r="M470">
        <f t="shared" si="14"/>
        <v>41.25</v>
      </c>
      <c r="N470" t="str">
        <f t="shared" si="15"/>
        <v>Excelsa</v>
      </c>
    </row>
    <row r="471" spans="1:14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_xlfn.XLOOKUP(C471,customers!$A$2:$A$1001,customers!$B$2:$B$1001,,0)</f>
        <v>Ailey Brash</v>
      </c>
      <c r="G471" s="2" t="str">
        <f>IF(_xlfn.XLOOKUP(C471,customers!$A$2:$A$1001,customers!$C$2:$C$1001,,0) = 0," ", _xlfn.XLOOKUP(C471,customers!$A$2:$A$1001,customers!$C$2:$C$1001,,0))</f>
        <v>abrashda@plala.or.jp</v>
      </c>
      <c r="H471" s="2" t="str">
        <f>_xlfn.XLOOKUP(C471,customers!$A$2:$A$1001,customers!$G$2:$G$1001,,0)</f>
        <v>United States</v>
      </c>
      <c r="I471" t="str">
        <f>_xlfn.XLOOKUP(D471,products!$A$2:$A$49,products!$B$2:$B$49,,0)</f>
        <v>Exc</v>
      </c>
      <c r="J471" t="str">
        <f>_xlfn.XLOOKUP(D471,products!$A$2:$A$49,products!$C$2:$C$49,,0)</f>
        <v>L</v>
      </c>
      <c r="K471">
        <f>_xlfn.XLOOKUP(D471,products!$A$2:$A$49,products!$D$2:$D$49,,0)</f>
        <v>0.2</v>
      </c>
      <c r="L471">
        <f>_xlfn.XLOOKUP(D471,products!$A$2:$A$49,products!$E$2:$E$49,,0)</f>
        <v>4.4550000000000001</v>
      </c>
      <c r="M471">
        <f t="shared" si="14"/>
        <v>22.274999999999999</v>
      </c>
      <c r="N471" t="str">
        <f t="shared" si="15"/>
        <v>Excelsa</v>
      </c>
    </row>
    <row r="472" spans="1:14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_xlfn.XLOOKUP(C472,customers!$A$2:$A$1001,customers!$B$2:$B$1001,,0)</f>
        <v>Alberto Hutchinson</v>
      </c>
      <c r="G472" s="2" t="str">
        <f>IF(_xlfn.XLOOKUP(C472,customers!$A$2:$A$1001,customers!$C$2:$C$1001,,0) = 0," ", _xlfn.XLOOKUP(C472,customers!$A$2:$A$1001,customers!$C$2:$C$1001,,0))</f>
        <v>ahutchinsond2@imgur.com</v>
      </c>
      <c r="H472" s="2" t="str">
        <f>_xlfn.XLOOKUP(C472,customers!$A$2:$A$1001,customers!$G$2:$G$1001,,0)</f>
        <v>United States</v>
      </c>
      <c r="I472" t="str">
        <f>_xlfn.XLOOKUP(D472,products!$A$2:$A$49,products!$B$2:$B$49,,0)</f>
        <v>Ara</v>
      </c>
      <c r="J472" t="str">
        <f>_xlfn.XLOOKUP(D472,products!$A$2:$A$49,products!$C$2:$C$49,,0)</f>
        <v>M</v>
      </c>
      <c r="K472">
        <f>_xlfn.XLOOKUP(D472,products!$A$2:$A$49,products!$D$2:$D$49,,0)</f>
        <v>0.5</v>
      </c>
      <c r="L472">
        <f>_xlfn.XLOOKUP(D472,products!$A$2:$A$49,products!$E$2:$E$49,,0)</f>
        <v>6.75</v>
      </c>
      <c r="M472">
        <f t="shared" si="14"/>
        <v>6.75</v>
      </c>
      <c r="N472" t="str">
        <f t="shared" si="15"/>
        <v>Arabica</v>
      </c>
    </row>
    <row r="473" spans="1:14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_xlfn.XLOOKUP(C473,customers!$A$2:$A$1001,customers!$B$2:$B$1001,,0)</f>
        <v>Lamond Gheeraert</v>
      </c>
      <c r="G473" s="2" t="str">
        <f>IF(_xlfn.XLOOKUP(C473,customers!$A$2:$A$1001,customers!$C$2:$C$1001,,0) = 0," ", _xlfn.XLOOKUP(C473,customers!$A$2:$A$1001,customers!$C$2:$C$1001,,0))</f>
        <v xml:space="preserve"> </v>
      </c>
      <c r="H473" s="2" t="str">
        <f>_xlfn.XLOOKUP(C473,customers!$A$2:$A$1001,customers!$G$2:$G$1001,,0)</f>
        <v>United States</v>
      </c>
      <c r="I473" t="str">
        <f>_xlfn.XLOOKUP(D473,products!$A$2:$A$49,products!$B$2:$B$49,,0)</f>
        <v>Lib</v>
      </c>
      <c r="J473" t="str">
        <f>_xlfn.XLOOKUP(D473,products!$A$2:$A$49,products!$C$2:$C$49,,0)</f>
        <v>M</v>
      </c>
      <c r="K473">
        <f>_xlfn.XLOOKUP(D473,products!$A$2:$A$49,products!$D$2:$D$49,,0)</f>
        <v>2.5</v>
      </c>
      <c r="L473">
        <f>_xlfn.XLOOKUP(D473,products!$A$2:$A$49,products!$E$2:$E$49,,0)</f>
        <v>33.464999999999996</v>
      </c>
      <c r="M473">
        <f t="shared" si="14"/>
        <v>133.85999999999999</v>
      </c>
      <c r="N473" t="str">
        <f t="shared" si="15"/>
        <v>Liberica</v>
      </c>
    </row>
    <row r="474" spans="1:14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_xlfn.XLOOKUP(C474,customers!$A$2:$A$1001,customers!$B$2:$B$1001,,0)</f>
        <v>Roxine Drivers</v>
      </c>
      <c r="G474" s="2" t="str">
        <f>IF(_xlfn.XLOOKUP(C474,customers!$A$2:$A$1001,customers!$C$2:$C$1001,,0) = 0," ", _xlfn.XLOOKUP(C474,customers!$A$2:$A$1001,customers!$C$2:$C$1001,,0))</f>
        <v>rdriversd4@hexun.com</v>
      </c>
      <c r="H474" s="2" t="str">
        <f>_xlfn.XLOOKUP(C474,customers!$A$2:$A$1001,customers!$G$2:$G$1001,,0)</f>
        <v>United States</v>
      </c>
      <c r="I474" t="str">
        <f>_xlfn.XLOOKUP(D474,products!$A$2:$A$49,products!$B$2:$B$49,,0)</f>
        <v>Ara</v>
      </c>
      <c r="J474" t="str">
        <f>_xlfn.XLOOKUP(D474,products!$A$2:$A$49,products!$C$2:$C$49,,0)</f>
        <v>D</v>
      </c>
      <c r="K474">
        <f>_xlfn.XLOOKUP(D474,products!$A$2:$A$49,products!$D$2:$D$49,,0)</f>
        <v>0.2</v>
      </c>
      <c r="L474">
        <f>_xlfn.XLOOKUP(D474,products!$A$2:$A$49,products!$E$2:$E$49,,0)</f>
        <v>2.9849999999999999</v>
      </c>
      <c r="M474">
        <f t="shared" si="14"/>
        <v>5.97</v>
      </c>
      <c r="N474" t="str">
        <f t="shared" si="15"/>
        <v>Arabica</v>
      </c>
    </row>
    <row r="475" spans="1:14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_xlfn.XLOOKUP(C475,customers!$A$2:$A$1001,customers!$B$2:$B$1001,,0)</f>
        <v>Heloise Zeal</v>
      </c>
      <c r="G475" s="2" t="str">
        <f>IF(_xlfn.XLOOKUP(C475,customers!$A$2:$A$1001,customers!$C$2:$C$1001,,0) = 0," ", _xlfn.XLOOKUP(C475,customers!$A$2:$A$1001,customers!$C$2:$C$1001,,0))</f>
        <v>hzeald5@google.de</v>
      </c>
      <c r="H475" s="2" t="str">
        <f>_xlfn.XLOOKUP(C475,customers!$A$2:$A$1001,customers!$G$2:$G$1001,,0)</f>
        <v>United States</v>
      </c>
      <c r="I475" t="str">
        <f>_xlfn.XLOOKUP(D475,products!$A$2:$A$49,products!$B$2:$B$49,,0)</f>
        <v>Ara</v>
      </c>
      <c r="J475" t="str">
        <f>_xlfn.XLOOKUP(D475,products!$A$2:$A$49,products!$C$2:$C$49,,0)</f>
        <v>L</v>
      </c>
      <c r="K475">
        <f>_xlfn.XLOOKUP(D475,products!$A$2:$A$49,products!$D$2:$D$49,,0)</f>
        <v>1</v>
      </c>
      <c r="L475">
        <f>_xlfn.XLOOKUP(D475,products!$A$2:$A$49,products!$E$2:$E$49,,0)</f>
        <v>12.95</v>
      </c>
      <c r="M475">
        <f t="shared" si="14"/>
        <v>25.9</v>
      </c>
      <c r="N475" t="str">
        <f t="shared" si="15"/>
        <v>Arabica</v>
      </c>
    </row>
    <row r="476" spans="1:14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_xlfn.XLOOKUP(C476,customers!$A$2:$A$1001,customers!$B$2:$B$1001,,0)</f>
        <v>Granger Smallcombe</v>
      </c>
      <c r="G476" s="2" t="str">
        <f>IF(_xlfn.XLOOKUP(C476,customers!$A$2:$A$1001,customers!$C$2:$C$1001,,0) = 0," ", _xlfn.XLOOKUP(C476,customers!$A$2:$A$1001,customers!$C$2:$C$1001,,0))</f>
        <v>gsmallcombed6@ucla.edu</v>
      </c>
      <c r="H476" s="2" t="str">
        <f>_xlfn.XLOOKUP(C476,customers!$A$2:$A$1001,customers!$G$2:$G$1001,,0)</f>
        <v>Ireland</v>
      </c>
      <c r="I476" t="str">
        <f>_xlfn.XLOOKUP(D476,products!$A$2:$A$49,products!$B$2:$B$49,,0)</f>
        <v>Exc</v>
      </c>
      <c r="J476" t="str">
        <f>_xlfn.XLOOKUP(D476,products!$A$2:$A$49,products!$C$2:$C$49,,0)</f>
        <v>M</v>
      </c>
      <c r="K476">
        <f>_xlfn.XLOOKUP(D476,products!$A$2:$A$49,products!$D$2:$D$49,,0)</f>
        <v>2.5</v>
      </c>
      <c r="L476">
        <f>_xlfn.XLOOKUP(D476,products!$A$2:$A$49,products!$E$2:$E$49,,0)</f>
        <v>31.624999999999996</v>
      </c>
      <c r="M476">
        <f t="shared" si="14"/>
        <v>31.624999999999996</v>
      </c>
      <c r="N476" t="str">
        <f t="shared" si="15"/>
        <v>Excelsa</v>
      </c>
    </row>
    <row r="477" spans="1:14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_xlfn.XLOOKUP(C477,customers!$A$2:$A$1001,customers!$B$2:$B$1001,,0)</f>
        <v>Daryn Dibley</v>
      </c>
      <c r="G477" s="2" t="str">
        <f>IF(_xlfn.XLOOKUP(C477,customers!$A$2:$A$1001,customers!$C$2:$C$1001,,0) = 0," ", _xlfn.XLOOKUP(C477,customers!$A$2:$A$1001,customers!$C$2:$C$1001,,0))</f>
        <v>ddibleyd7@feedburner.com</v>
      </c>
      <c r="H477" s="2" t="str">
        <f>_xlfn.XLOOKUP(C477,customers!$A$2:$A$1001,customers!$G$2:$G$1001,,0)</f>
        <v>United States</v>
      </c>
      <c r="I477" t="str">
        <f>_xlfn.XLOOKUP(D477,products!$A$2:$A$49,products!$B$2:$B$49,,0)</f>
        <v>Lib</v>
      </c>
      <c r="J477" t="str">
        <f>_xlfn.XLOOKUP(D477,products!$A$2:$A$49,products!$C$2:$C$49,,0)</f>
        <v>M</v>
      </c>
      <c r="K477">
        <f>_xlfn.XLOOKUP(D477,products!$A$2:$A$49,products!$D$2:$D$49,,0)</f>
        <v>0.2</v>
      </c>
      <c r="L477">
        <f>_xlfn.XLOOKUP(D477,products!$A$2:$A$49,products!$E$2:$E$49,,0)</f>
        <v>4.3650000000000002</v>
      </c>
      <c r="M477">
        <f t="shared" si="14"/>
        <v>8.73</v>
      </c>
      <c r="N477" t="str">
        <f t="shared" si="15"/>
        <v>Liberica</v>
      </c>
    </row>
    <row r="478" spans="1:14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_xlfn.XLOOKUP(C478,customers!$A$2:$A$1001,customers!$B$2:$B$1001,,0)</f>
        <v>Gardy Dimitriou</v>
      </c>
      <c r="G478" s="2" t="str">
        <f>IF(_xlfn.XLOOKUP(C478,customers!$A$2:$A$1001,customers!$C$2:$C$1001,,0) = 0," ", _xlfn.XLOOKUP(C478,customers!$A$2:$A$1001,customers!$C$2:$C$1001,,0))</f>
        <v>gdimitrioud8@chronoengine.com</v>
      </c>
      <c r="H478" s="2" t="str">
        <f>_xlfn.XLOOKUP(C478,customers!$A$2:$A$1001,customers!$G$2:$G$1001,,0)</f>
        <v>United States</v>
      </c>
      <c r="I478" t="str">
        <f>_xlfn.XLOOKUP(D478,products!$A$2:$A$49,products!$B$2:$B$49,,0)</f>
        <v>Exc</v>
      </c>
      <c r="J478" t="str">
        <f>_xlfn.XLOOKUP(D478,products!$A$2:$A$49,products!$C$2:$C$49,,0)</f>
        <v>L</v>
      </c>
      <c r="K478">
        <f>_xlfn.XLOOKUP(D478,products!$A$2:$A$49,products!$D$2:$D$49,,0)</f>
        <v>0.2</v>
      </c>
      <c r="L478">
        <f>_xlfn.XLOOKUP(D478,products!$A$2:$A$49,products!$E$2:$E$49,,0)</f>
        <v>4.4550000000000001</v>
      </c>
      <c r="M478">
        <f t="shared" si="14"/>
        <v>26.73</v>
      </c>
      <c r="N478" t="str">
        <f t="shared" si="15"/>
        <v>Excelsa</v>
      </c>
    </row>
    <row r="479" spans="1:14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_xlfn.XLOOKUP(C479,customers!$A$2:$A$1001,customers!$B$2:$B$1001,,0)</f>
        <v>Fanny Flanagan</v>
      </c>
      <c r="G479" s="2" t="str">
        <f>IF(_xlfn.XLOOKUP(C479,customers!$A$2:$A$1001,customers!$C$2:$C$1001,,0) = 0," ", _xlfn.XLOOKUP(C479,customers!$A$2:$A$1001,customers!$C$2:$C$1001,,0))</f>
        <v>fflanagand9@woothemes.com</v>
      </c>
      <c r="H479" s="2" t="str">
        <f>_xlfn.XLOOKUP(C479,customers!$A$2:$A$1001,customers!$G$2:$G$1001,,0)</f>
        <v>United States</v>
      </c>
      <c r="I479" t="str">
        <f>_xlfn.XLOOKUP(D479,products!$A$2:$A$49,products!$B$2:$B$49,,0)</f>
        <v>Lib</v>
      </c>
      <c r="J479" t="str">
        <f>_xlfn.XLOOKUP(D479,products!$A$2:$A$49,products!$C$2:$C$49,,0)</f>
        <v>M</v>
      </c>
      <c r="K479">
        <f>_xlfn.XLOOKUP(D479,products!$A$2:$A$49,products!$D$2:$D$49,,0)</f>
        <v>0.2</v>
      </c>
      <c r="L479">
        <f>_xlfn.XLOOKUP(D479,products!$A$2:$A$49,products!$E$2:$E$49,,0)</f>
        <v>4.3650000000000002</v>
      </c>
      <c r="M479">
        <f t="shared" si="14"/>
        <v>26.19</v>
      </c>
      <c r="N479" t="str">
        <f t="shared" si="15"/>
        <v>Liberica</v>
      </c>
    </row>
    <row r="480" spans="1:14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_xlfn.XLOOKUP(C480,customers!$A$2:$A$1001,customers!$B$2:$B$1001,,0)</f>
        <v>Ailey Brash</v>
      </c>
      <c r="G480" s="2" t="str">
        <f>IF(_xlfn.XLOOKUP(C480,customers!$A$2:$A$1001,customers!$C$2:$C$1001,,0) = 0," ", _xlfn.XLOOKUP(C480,customers!$A$2:$A$1001,customers!$C$2:$C$1001,,0))</f>
        <v>abrashda@plala.or.jp</v>
      </c>
      <c r="H480" s="2" t="str">
        <f>_xlfn.XLOOKUP(C480,customers!$A$2:$A$1001,customers!$G$2:$G$1001,,0)</f>
        <v>United States</v>
      </c>
      <c r="I480" t="str">
        <f>_xlfn.XLOOKUP(D480,products!$A$2:$A$49,products!$B$2:$B$49,,0)</f>
        <v>Rob</v>
      </c>
      <c r="J480" t="str">
        <f>_xlfn.XLOOKUP(D480,products!$A$2:$A$49,products!$C$2:$C$49,,0)</f>
        <v>D</v>
      </c>
      <c r="K480">
        <f>_xlfn.XLOOKUP(D480,products!$A$2:$A$49,products!$D$2:$D$49,,0)</f>
        <v>1</v>
      </c>
      <c r="L480">
        <f>_xlfn.XLOOKUP(D480,products!$A$2:$A$49,products!$E$2:$E$49,,0)</f>
        <v>8.9499999999999993</v>
      </c>
      <c r="M480">
        <f t="shared" si="14"/>
        <v>53.699999999999996</v>
      </c>
      <c r="N480" t="str">
        <f t="shared" si="15"/>
        <v>Robusta</v>
      </c>
    </row>
    <row r="481" spans="1:14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_xlfn.XLOOKUP(C481,customers!$A$2:$A$1001,customers!$B$2:$B$1001,,0)</f>
        <v>Ailey Brash</v>
      </c>
      <c r="G481" s="2" t="str">
        <f>IF(_xlfn.XLOOKUP(C481,customers!$A$2:$A$1001,customers!$C$2:$C$1001,,0) = 0," ", _xlfn.XLOOKUP(C481,customers!$A$2:$A$1001,customers!$C$2:$C$1001,,0))</f>
        <v>abrashda@plala.or.jp</v>
      </c>
      <c r="H481" s="2" t="str">
        <f>_xlfn.XLOOKUP(C481,customers!$A$2:$A$1001,customers!$G$2:$G$1001,,0)</f>
        <v>United States</v>
      </c>
      <c r="I481" t="str">
        <f>_xlfn.XLOOKUP(D481,products!$A$2:$A$49,products!$B$2:$B$49,,0)</f>
        <v>Exc</v>
      </c>
      <c r="J481" t="str">
        <f>_xlfn.XLOOKUP(D481,products!$A$2:$A$49,products!$C$2:$C$49,,0)</f>
        <v>M</v>
      </c>
      <c r="K481">
        <f>_xlfn.XLOOKUP(D481,products!$A$2:$A$49,products!$D$2:$D$49,,0)</f>
        <v>2.5</v>
      </c>
      <c r="L481">
        <f>_xlfn.XLOOKUP(D481,products!$A$2:$A$49,products!$E$2:$E$49,,0)</f>
        <v>31.624999999999996</v>
      </c>
      <c r="M481">
        <f t="shared" si="14"/>
        <v>126.49999999999999</v>
      </c>
      <c r="N481" t="str">
        <f t="shared" si="15"/>
        <v>Excelsa</v>
      </c>
    </row>
    <row r="482" spans="1:14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_xlfn.XLOOKUP(C482,customers!$A$2:$A$1001,customers!$B$2:$B$1001,,0)</f>
        <v>Ailey Brash</v>
      </c>
      <c r="G482" s="2" t="str">
        <f>IF(_xlfn.XLOOKUP(C482,customers!$A$2:$A$1001,customers!$C$2:$C$1001,,0) = 0," ", _xlfn.XLOOKUP(C482,customers!$A$2:$A$1001,customers!$C$2:$C$1001,,0))</f>
        <v>abrashda@plala.or.jp</v>
      </c>
      <c r="H482" s="2" t="str">
        <f>_xlfn.XLOOKUP(C482,customers!$A$2:$A$1001,customers!$G$2:$G$1001,,0)</f>
        <v>United States</v>
      </c>
      <c r="I482" t="str">
        <f>_xlfn.XLOOKUP(D482,products!$A$2:$A$49,products!$B$2:$B$49,,0)</f>
        <v>Exc</v>
      </c>
      <c r="J482" t="str">
        <f>_xlfn.XLOOKUP(D482,products!$A$2:$A$49,products!$C$2:$C$49,,0)</f>
        <v>M</v>
      </c>
      <c r="K482">
        <f>_xlfn.XLOOKUP(D482,products!$A$2:$A$49,products!$D$2:$D$49,,0)</f>
        <v>0.2</v>
      </c>
      <c r="L482">
        <f>_xlfn.XLOOKUP(D482,products!$A$2:$A$49,products!$E$2:$E$49,,0)</f>
        <v>4.125</v>
      </c>
      <c r="M482">
        <f t="shared" si="14"/>
        <v>4.125</v>
      </c>
      <c r="N482" t="str">
        <f t="shared" si="15"/>
        <v>Excelsa</v>
      </c>
    </row>
    <row r="483" spans="1:14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_xlfn.XLOOKUP(C483,customers!$A$2:$A$1001,customers!$B$2:$B$1001,,0)</f>
        <v>Nanny Izhakov</v>
      </c>
      <c r="G483" s="2" t="str">
        <f>IF(_xlfn.XLOOKUP(C483,customers!$A$2:$A$1001,customers!$C$2:$C$1001,,0) = 0," ", _xlfn.XLOOKUP(C483,customers!$A$2:$A$1001,customers!$C$2:$C$1001,,0))</f>
        <v>nizhakovdd@aol.com</v>
      </c>
      <c r="H483" s="2" t="str">
        <f>_xlfn.XLOOKUP(C483,customers!$A$2:$A$1001,customers!$G$2:$G$1001,,0)</f>
        <v>United Kingdom</v>
      </c>
      <c r="I483" t="str">
        <f>_xlfn.XLOOKUP(D483,products!$A$2:$A$49,products!$B$2:$B$49,,0)</f>
        <v>Rob</v>
      </c>
      <c r="J483" t="str">
        <f>_xlfn.XLOOKUP(D483,products!$A$2:$A$49,products!$C$2:$C$49,,0)</f>
        <v>L</v>
      </c>
      <c r="K483">
        <f>_xlfn.XLOOKUP(D483,products!$A$2:$A$49,products!$D$2:$D$49,,0)</f>
        <v>1</v>
      </c>
      <c r="L483">
        <f>_xlfn.XLOOKUP(D483,products!$A$2:$A$49,products!$E$2:$E$49,,0)</f>
        <v>11.95</v>
      </c>
      <c r="M483">
        <f t="shared" si="14"/>
        <v>23.9</v>
      </c>
      <c r="N483" t="str">
        <f t="shared" si="15"/>
        <v>Robusta</v>
      </c>
    </row>
    <row r="484" spans="1:14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_xlfn.XLOOKUP(C484,customers!$A$2:$A$1001,customers!$B$2:$B$1001,,0)</f>
        <v>Stanly Keets</v>
      </c>
      <c r="G484" s="2" t="str">
        <f>IF(_xlfn.XLOOKUP(C484,customers!$A$2:$A$1001,customers!$C$2:$C$1001,,0) = 0," ", _xlfn.XLOOKUP(C484,customers!$A$2:$A$1001,customers!$C$2:$C$1001,,0))</f>
        <v>skeetsde@answers.com</v>
      </c>
      <c r="H484" s="2" t="str">
        <f>_xlfn.XLOOKUP(C484,customers!$A$2:$A$1001,customers!$G$2:$G$1001,,0)</f>
        <v>United States</v>
      </c>
      <c r="I484" t="str">
        <f>_xlfn.XLOOKUP(D484,products!$A$2:$A$49,products!$B$2:$B$49,,0)</f>
        <v>Exc</v>
      </c>
      <c r="J484" t="str">
        <f>_xlfn.XLOOKUP(D484,products!$A$2:$A$49,products!$C$2:$C$49,,0)</f>
        <v>D</v>
      </c>
      <c r="K484">
        <f>_xlfn.XLOOKUP(D484,products!$A$2:$A$49,products!$D$2:$D$49,,0)</f>
        <v>2.5</v>
      </c>
      <c r="L484">
        <f>_xlfn.XLOOKUP(D484,products!$A$2:$A$49,products!$E$2:$E$49,,0)</f>
        <v>27.945</v>
      </c>
      <c r="M484">
        <f t="shared" si="14"/>
        <v>139.72499999999999</v>
      </c>
      <c r="N484" t="str">
        <f t="shared" si="15"/>
        <v>Excelsa</v>
      </c>
    </row>
    <row r="485" spans="1:14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_xlfn.XLOOKUP(C485,customers!$A$2:$A$1001,customers!$B$2:$B$1001,,0)</f>
        <v>Orion Dyott</v>
      </c>
      <c r="G485" s="2" t="str">
        <f>IF(_xlfn.XLOOKUP(C485,customers!$A$2:$A$1001,customers!$C$2:$C$1001,,0) = 0," ", _xlfn.XLOOKUP(C485,customers!$A$2:$A$1001,customers!$C$2:$C$1001,,0))</f>
        <v xml:space="preserve"> </v>
      </c>
      <c r="H485" s="2" t="str">
        <f>_xlfn.XLOOKUP(C485,customers!$A$2:$A$1001,customers!$G$2:$G$1001,,0)</f>
        <v>United States</v>
      </c>
      <c r="I485" t="str">
        <f>_xlfn.XLOOKUP(D485,products!$A$2:$A$49,products!$B$2:$B$49,,0)</f>
        <v>Lib</v>
      </c>
      <c r="J485" t="str">
        <f>_xlfn.XLOOKUP(D485,products!$A$2:$A$49,products!$C$2:$C$49,,0)</f>
        <v>D</v>
      </c>
      <c r="K485">
        <f>_xlfn.XLOOKUP(D485,products!$A$2:$A$49,products!$D$2:$D$49,,0)</f>
        <v>2.5</v>
      </c>
      <c r="L485">
        <f>_xlfn.XLOOKUP(D485,products!$A$2:$A$49,products!$E$2:$E$49,,0)</f>
        <v>29.784999999999997</v>
      </c>
      <c r="M485">
        <f t="shared" si="14"/>
        <v>59.569999999999993</v>
      </c>
      <c r="N485" t="str">
        <f t="shared" si="15"/>
        <v>Liberica</v>
      </c>
    </row>
    <row r="486" spans="1:14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_xlfn.XLOOKUP(C486,customers!$A$2:$A$1001,customers!$B$2:$B$1001,,0)</f>
        <v>Keefer Cake</v>
      </c>
      <c r="G486" s="2" t="str">
        <f>IF(_xlfn.XLOOKUP(C486,customers!$A$2:$A$1001,customers!$C$2:$C$1001,,0) = 0," ", _xlfn.XLOOKUP(C486,customers!$A$2:$A$1001,customers!$C$2:$C$1001,,0))</f>
        <v>kcakedg@huffingtonpost.com</v>
      </c>
      <c r="H486" s="2" t="str">
        <f>_xlfn.XLOOKUP(C486,customers!$A$2:$A$1001,customers!$G$2:$G$1001,,0)</f>
        <v>United States</v>
      </c>
      <c r="I486" t="str">
        <f>_xlfn.XLOOKUP(D486,products!$A$2:$A$49,products!$B$2:$B$49,,0)</f>
        <v>Lib</v>
      </c>
      <c r="J486" t="str">
        <f>_xlfn.XLOOKUP(D486,products!$A$2:$A$49,products!$C$2:$C$49,,0)</f>
        <v>L</v>
      </c>
      <c r="K486">
        <f>_xlfn.XLOOKUP(D486,products!$A$2:$A$49,products!$D$2:$D$49,,0)</f>
        <v>0.5</v>
      </c>
      <c r="L486">
        <f>_xlfn.XLOOKUP(D486,products!$A$2:$A$49,products!$E$2:$E$49,,0)</f>
        <v>9.51</v>
      </c>
      <c r="M486">
        <f t="shared" si="14"/>
        <v>57.06</v>
      </c>
      <c r="N486" t="str">
        <f t="shared" si="15"/>
        <v>Liberica</v>
      </c>
    </row>
    <row r="487" spans="1:14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_xlfn.XLOOKUP(C487,customers!$A$2:$A$1001,customers!$B$2:$B$1001,,0)</f>
        <v>Morna Hansed</v>
      </c>
      <c r="G487" s="2" t="str">
        <f>IF(_xlfn.XLOOKUP(C487,customers!$A$2:$A$1001,customers!$C$2:$C$1001,,0) = 0," ", _xlfn.XLOOKUP(C487,customers!$A$2:$A$1001,customers!$C$2:$C$1001,,0))</f>
        <v>mhanseddh@instagram.com</v>
      </c>
      <c r="H487" s="2" t="str">
        <f>_xlfn.XLOOKUP(C487,customers!$A$2:$A$1001,customers!$G$2:$G$1001,,0)</f>
        <v>Ireland</v>
      </c>
      <c r="I487" t="str">
        <f>_xlfn.XLOOKUP(D487,products!$A$2:$A$49,products!$B$2:$B$49,,0)</f>
        <v>Rob</v>
      </c>
      <c r="J487" t="str">
        <f>_xlfn.XLOOKUP(D487,products!$A$2:$A$49,products!$C$2:$C$49,,0)</f>
        <v>L</v>
      </c>
      <c r="K487">
        <f>_xlfn.XLOOKUP(D487,products!$A$2:$A$49,products!$D$2:$D$49,,0)</f>
        <v>0.2</v>
      </c>
      <c r="L487">
        <f>_xlfn.XLOOKUP(D487,products!$A$2:$A$49,products!$E$2:$E$49,,0)</f>
        <v>3.5849999999999995</v>
      </c>
      <c r="M487">
        <f t="shared" si="14"/>
        <v>21.509999999999998</v>
      </c>
      <c r="N487" t="str">
        <f t="shared" si="15"/>
        <v>Robusta</v>
      </c>
    </row>
    <row r="488" spans="1:14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_xlfn.XLOOKUP(C488,customers!$A$2:$A$1001,customers!$B$2:$B$1001,,0)</f>
        <v>Franny Kienlein</v>
      </c>
      <c r="G488" s="2" t="str">
        <f>IF(_xlfn.XLOOKUP(C488,customers!$A$2:$A$1001,customers!$C$2:$C$1001,,0) = 0," ", _xlfn.XLOOKUP(C488,customers!$A$2:$A$1001,customers!$C$2:$C$1001,,0))</f>
        <v>fkienleindi@trellian.com</v>
      </c>
      <c r="H488" s="2" t="str">
        <f>_xlfn.XLOOKUP(C488,customers!$A$2:$A$1001,customers!$G$2:$G$1001,,0)</f>
        <v>Ireland</v>
      </c>
      <c r="I488" t="str">
        <f>_xlfn.XLOOKUP(D488,products!$A$2:$A$49,products!$B$2:$B$49,,0)</f>
        <v>Lib</v>
      </c>
      <c r="J488" t="str">
        <f>_xlfn.XLOOKUP(D488,products!$A$2:$A$49,products!$C$2:$C$49,,0)</f>
        <v>M</v>
      </c>
      <c r="K488">
        <f>_xlfn.XLOOKUP(D488,products!$A$2:$A$49,products!$D$2:$D$49,,0)</f>
        <v>0.5</v>
      </c>
      <c r="L488">
        <f>_xlfn.XLOOKUP(D488,products!$A$2:$A$49,products!$E$2:$E$49,,0)</f>
        <v>8.73</v>
      </c>
      <c r="M488">
        <f t="shared" si="14"/>
        <v>52.38</v>
      </c>
      <c r="N488" t="str">
        <f t="shared" si="15"/>
        <v>Liberica</v>
      </c>
    </row>
    <row r="489" spans="1:14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_xlfn.XLOOKUP(C489,customers!$A$2:$A$1001,customers!$B$2:$B$1001,,0)</f>
        <v>Klarika Egglestone</v>
      </c>
      <c r="G489" s="2" t="str">
        <f>IF(_xlfn.XLOOKUP(C489,customers!$A$2:$A$1001,customers!$C$2:$C$1001,,0) = 0," ", _xlfn.XLOOKUP(C489,customers!$A$2:$A$1001,customers!$C$2:$C$1001,,0))</f>
        <v>kegglestonedj@sphinn.com</v>
      </c>
      <c r="H489" s="2" t="str">
        <f>_xlfn.XLOOKUP(C489,customers!$A$2:$A$1001,customers!$G$2:$G$1001,,0)</f>
        <v>Ireland</v>
      </c>
      <c r="I489" t="str">
        <f>_xlfn.XLOOKUP(D489,products!$A$2:$A$49,products!$B$2:$B$49,,0)</f>
        <v>Exc</v>
      </c>
      <c r="J489" t="str">
        <f>_xlfn.XLOOKUP(D489,products!$A$2:$A$49,products!$C$2:$C$49,,0)</f>
        <v>D</v>
      </c>
      <c r="K489">
        <f>_xlfn.XLOOKUP(D489,products!$A$2:$A$49,products!$D$2:$D$49,,0)</f>
        <v>1</v>
      </c>
      <c r="L489">
        <f>_xlfn.XLOOKUP(D489,products!$A$2:$A$49,products!$E$2:$E$49,,0)</f>
        <v>12.15</v>
      </c>
      <c r="M489">
        <f t="shared" si="14"/>
        <v>72.900000000000006</v>
      </c>
      <c r="N489" t="str">
        <f t="shared" si="15"/>
        <v>Excelsa</v>
      </c>
    </row>
    <row r="490" spans="1:14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_xlfn.XLOOKUP(C490,customers!$A$2:$A$1001,customers!$B$2:$B$1001,,0)</f>
        <v>Becky Semkins</v>
      </c>
      <c r="G490" s="2" t="str">
        <f>IF(_xlfn.XLOOKUP(C490,customers!$A$2:$A$1001,customers!$C$2:$C$1001,,0) = 0," ", _xlfn.XLOOKUP(C490,customers!$A$2:$A$1001,customers!$C$2:$C$1001,,0))</f>
        <v>bsemkinsdk@unc.edu</v>
      </c>
      <c r="H490" s="2" t="str">
        <f>_xlfn.XLOOKUP(C490,customers!$A$2:$A$1001,customers!$G$2:$G$1001,,0)</f>
        <v>Ireland</v>
      </c>
      <c r="I490" t="str">
        <f>_xlfn.XLOOKUP(D490,products!$A$2:$A$49,products!$B$2:$B$49,,0)</f>
        <v>Rob</v>
      </c>
      <c r="J490" t="str">
        <f>_xlfn.XLOOKUP(D490,products!$A$2:$A$49,products!$C$2:$C$49,,0)</f>
        <v>M</v>
      </c>
      <c r="K490">
        <f>_xlfn.XLOOKUP(D490,products!$A$2:$A$49,products!$D$2:$D$49,,0)</f>
        <v>0.2</v>
      </c>
      <c r="L490">
        <f>_xlfn.XLOOKUP(D490,products!$A$2:$A$49,products!$E$2:$E$49,,0)</f>
        <v>2.9849999999999999</v>
      </c>
      <c r="M490">
        <f t="shared" si="14"/>
        <v>14.924999999999999</v>
      </c>
      <c r="N490" t="str">
        <f t="shared" si="15"/>
        <v>Robusta</v>
      </c>
    </row>
    <row r="491" spans="1:14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_xlfn.XLOOKUP(C491,customers!$A$2:$A$1001,customers!$B$2:$B$1001,,0)</f>
        <v>Sean Lorenzetti</v>
      </c>
      <c r="G491" s="2" t="str">
        <f>IF(_xlfn.XLOOKUP(C491,customers!$A$2:$A$1001,customers!$C$2:$C$1001,,0) = 0," ", _xlfn.XLOOKUP(C491,customers!$A$2:$A$1001,customers!$C$2:$C$1001,,0))</f>
        <v>slorenzettidl@is.gd</v>
      </c>
      <c r="H491" s="2" t="str">
        <f>_xlfn.XLOOKUP(C491,customers!$A$2:$A$1001,customers!$G$2:$G$1001,,0)</f>
        <v>United States</v>
      </c>
      <c r="I491" t="str">
        <f>_xlfn.XLOOKUP(D491,products!$A$2:$A$49,products!$B$2:$B$49,,0)</f>
        <v>Lib</v>
      </c>
      <c r="J491" t="str">
        <f>_xlfn.XLOOKUP(D491,products!$A$2:$A$49,products!$C$2:$C$49,,0)</f>
        <v>L</v>
      </c>
      <c r="K491">
        <f>_xlfn.XLOOKUP(D491,products!$A$2:$A$49,products!$D$2:$D$49,,0)</f>
        <v>1</v>
      </c>
      <c r="L491">
        <f>_xlfn.XLOOKUP(D491,products!$A$2:$A$49,products!$E$2:$E$49,,0)</f>
        <v>15.85</v>
      </c>
      <c r="M491">
        <f t="shared" si="14"/>
        <v>95.1</v>
      </c>
      <c r="N491" t="str">
        <f t="shared" si="15"/>
        <v>Liberica</v>
      </c>
    </row>
    <row r="492" spans="1:14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_xlfn.XLOOKUP(C492,customers!$A$2:$A$1001,customers!$B$2:$B$1001,,0)</f>
        <v>Bob Giannazzi</v>
      </c>
      <c r="G492" s="2" t="str">
        <f>IF(_xlfn.XLOOKUP(C492,customers!$A$2:$A$1001,customers!$C$2:$C$1001,,0) = 0," ", _xlfn.XLOOKUP(C492,customers!$A$2:$A$1001,customers!$C$2:$C$1001,,0))</f>
        <v>bgiannazzidm@apple.com</v>
      </c>
      <c r="H492" s="2" t="str">
        <f>_xlfn.XLOOKUP(C492,customers!$A$2:$A$1001,customers!$G$2:$G$1001,,0)</f>
        <v>United States</v>
      </c>
      <c r="I492" t="str">
        <f>_xlfn.XLOOKUP(D492,products!$A$2:$A$49,products!$B$2:$B$49,,0)</f>
        <v>Lib</v>
      </c>
      <c r="J492" t="str">
        <f>_xlfn.XLOOKUP(D492,products!$A$2:$A$49,products!$C$2:$C$49,,0)</f>
        <v>D</v>
      </c>
      <c r="K492">
        <f>_xlfn.XLOOKUP(D492,products!$A$2:$A$49,products!$D$2:$D$49,,0)</f>
        <v>0.5</v>
      </c>
      <c r="L492">
        <f>_xlfn.XLOOKUP(D492,products!$A$2:$A$49,products!$E$2:$E$49,,0)</f>
        <v>7.77</v>
      </c>
      <c r="M492">
        <f t="shared" si="14"/>
        <v>15.54</v>
      </c>
      <c r="N492" t="str">
        <f t="shared" si="15"/>
        <v>Liberica</v>
      </c>
    </row>
    <row r="493" spans="1:14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_xlfn.XLOOKUP(C493,customers!$A$2:$A$1001,customers!$B$2:$B$1001,,0)</f>
        <v>Kendra Backshell</v>
      </c>
      <c r="G493" s="2" t="str">
        <f>IF(_xlfn.XLOOKUP(C493,customers!$A$2:$A$1001,customers!$C$2:$C$1001,,0) = 0," ", _xlfn.XLOOKUP(C493,customers!$A$2:$A$1001,customers!$C$2:$C$1001,,0))</f>
        <v xml:space="preserve"> </v>
      </c>
      <c r="H493" s="2" t="str">
        <f>_xlfn.XLOOKUP(C493,customers!$A$2:$A$1001,customers!$G$2:$G$1001,,0)</f>
        <v>United States</v>
      </c>
      <c r="I493" t="str">
        <f>_xlfn.XLOOKUP(D493,products!$A$2:$A$49,products!$B$2:$B$49,,0)</f>
        <v>Lib</v>
      </c>
      <c r="J493" t="str">
        <f>_xlfn.XLOOKUP(D493,products!$A$2:$A$49,products!$C$2:$C$49,,0)</f>
        <v>D</v>
      </c>
      <c r="K493">
        <f>_xlfn.XLOOKUP(D493,products!$A$2:$A$49,products!$D$2:$D$49,,0)</f>
        <v>0.2</v>
      </c>
      <c r="L493">
        <f>_xlfn.XLOOKUP(D493,products!$A$2:$A$49,products!$E$2:$E$49,,0)</f>
        <v>3.8849999999999998</v>
      </c>
      <c r="M493">
        <f t="shared" si="14"/>
        <v>23.31</v>
      </c>
      <c r="N493" t="str">
        <f t="shared" si="15"/>
        <v>Liberica</v>
      </c>
    </row>
    <row r="494" spans="1:14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_xlfn.XLOOKUP(C494,customers!$A$2:$A$1001,customers!$B$2:$B$1001,,0)</f>
        <v>Uriah Lethbrig</v>
      </c>
      <c r="G494" s="2" t="str">
        <f>IF(_xlfn.XLOOKUP(C494,customers!$A$2:$A$1001,customers!$C$2:$C$1001,,0) = 0," ", _xlfn.XLOOKUP(C494,customers!$A$2:$A$1001,customers!$C$2:$C$1001,,0))</f>
        <v>ulethbrigdo@hc360.com</v>
      </c>
      <c r="H494" s="2" t="str">
        <f>_xlfn.XLOOKUP(C494,customers!$A$2:$A$1001,customers!$G$2:$G$1001,,0)</f>
        <v>United States</v>
      </c>
      <c r="I494" t="str">
        <f>_xlfn.XLOOKUP(D494,products!$A$2:$A$49,products!$B$2:$B$49,,0)</f>
        <v>Exc</v>
      </c>
      <c r="J494" t="str">
        <f>_xlfn.XLOOKUP(D494,products!$A$2:$A$49,products!$C$2:$C$49,,0)</f>
        <v>M</v>
      </c>
      <c r="K494">
        <f>_xlfn.XLOOKUP(D494,products!$A$2:$A$49,products!$D$2:$D$49,,0)</f>
        <v>0.2</v>
      </c>
      <c r="L494">
        <f>_xlfn.XLOOKUP(D494,products!$A$2:$A$49,products!$E$2:$E$49,,0)</f>
        <v>4.125</v>
      </c>
      <c r="M494">
        <f t="shared" si="14"/>
        <v>4.125</v>
      </c>
      <c r="N494" t="str">
        <f t="shared" si="15"/>
        <v>Excelsa</v>
      </c>
    </row>
    <row r="495" spans="1:14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_xlfn.XLOOKUP(C495,customers!$A$2:$A$1001,customers!$B$2:$B$1001,,0)</f>
        <v>Sky Farnish</v>
      </c>
      <c r="G495" s="2" t="str">
        <f>IF(_xlfn.XLOOKUP(C495,customers!$A$2:$A$1001,customers!$C$2:$C$1001,,0) = 0," ", _xlfn.XLOOKUP(C495,customers!$A$2:$A$1001,customers!$C$2:$C$1001,,0))</f>
        <v>sfarnishdp@dmoz.org</v>
      </c>
      <c r="H495" s="2" t="str">
        <f>_xlfn.XLOOKUP(C495,customers!$A$2:$A$1001,customers!$G$2:$G$1001,,0)</f>
        <v>United Kingdom</v>
      </c>
      <c r="I495" t="str">
        <f>_xlfn.XLOOKUP(D495,products!$A$2:$A$49,products!$B$2:$B$49,,0)</f>
        <v>Rob</v>
      </c>
      <c r="J495" t="str">
        <f>_xlfn.XLOOKUP(D495,products!$A$2:$A$49,products!$C$2:$C$49,,0)</f>
        <v>M</v>
      </c>
      <c r="K495">
        <f>_xlfn.XLOOKUP(D495,products!$A$2:$A$49,products!$D$2:$D$49,,0)</f>
        <v>0.5</v>
      </c>
      <c r="L495">
        <f>_xlfn.XLOOKUP(D495,products!$A$2:$A$49,products!$E$2:$E$49,,0)</f>
        <v>5.97</v>
      </c>
      <c r="M495">
        <f t="shared" si="14"/>
        <v>35.82</v>
      </c>
      <c r="N495" t="str">
        <f t="shared" si="15"/>
        <v>Robusta</v>
      </c>
    </row>
    <row r="496" spans="1:14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_xlfn.XLOOKUP(C496,customers!$A$2:$A$1001,customers!$B$2:$B$1001,,0)</f>
        <v>Felicia Jecock</v>
      </c>
      <c r="G496" s="2" t="str">
        <f>IF(_xlfn.XLOOKUP(C496,customers!$A$2:$A$1001,customers!$C$2:$C$1001,,0) = 0," ", _xlfn.XLOOKUP(C496,customers!$A$2:$A$1001,customers!$C$2:$C$1001,,0))</f>
        <v>fjecockdq@unicef.org</v>
      </c>
      <c r="H496" s="2" t="str">
        <f>_xlfn.XLOOKUP(C496,customers!$A$2:$A$1001,customers!$G$2:$G$1001,,0)</f>
        <v>United States</v>
      </c>
      <c r="I496" t="str">
        <f>_xlfn.XLOOKUP(D496,products!$A$2:$A$49,products!$B$2:$B$49,,0)</f>
        <v>Lib</v>
      </c>
      <c r="J496" t="str">
        <f>_xlfn.XLOOKUP(D496,products!$A$2:$A$49,products!$C$2:$C$49,,0)</f>
        <v>L</v>
      </c>
      <c r="K496">
        <f>_xlfn.XLOOKUP(D496,products!$A$2:$A$49,products!$D$2:$D$49,,0)</f>
        <v>1</v>
      </c>
      <c r="L496">
        <f>_xlfn.XLOOKUP(D496,products!$A$2:$A$49,products!$E$2:$E$49,,0)</f>
        <v>15.85</v>
      </c>
      <c r="M496">
        <f t="shared" si="14"/>
        <v>31.7</v>
      </c>
      <c r="N496" t="str">
        <f t="shared" si="15"/>
        <v>Liberica</v>
      </c>
    </row>
    <row r="497" spans="1:14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_xlfn.XLOOKUP(C497,customers!$A$2:$A$1001,customers!$B$2:$B$1001,,0)</f>
        <v>Currey MacAllister</v>
      </c>
      <c r="G497" s="2" t="str">
        <f>IF(_xlfn.XLOOKUP(C497,customers!$A$2:$A$1001,customers!$C$2:$C$1001,,0) = 0," ", _xlfn.XLOOKUP(C497,customers!$A$2:$A$1001,customers!$C$2:$C$1001,,0))</f>
        <v xml:space="preserve"> </v>
      </c>
      <c r="H497" s="2" t="str">
        <f>_xlfn.XLOOKUP(C497,customers!$A$2:$A$1001,customers!$G$2:$G$1001,,0)</f>
        <v>United States</v>
      </c>
      <c r="I497" t="str">
        <f>_xlfn.XLOOKUP(D497,products!$A$2:$A$49,products!$B$2:$B$49,,0)</f>
        <v>Lib</v>
      </c>
      <c r="J497" t="str">
        <f>_xlfn.XLOOKUP(D497,products!$A$2:$A$49,products!$C$2:$C$49,,0)</f>
        <v>L</v>
      </c>
      <c r="K497">
        <f>_xlfn.XLOOKUP(D497,products!$A$2:$A$49,products!$D$2:$D$49,,0)</f>
        <v>1</v>
      </c>
      <c r="L497">
        <f>_xlfn.XLOOKUP(D497,products!$A$2:$A$49,products!$E$2:$E$49,,0)</f>
        <v>15.85</v>
      </c>
      <c r="M497">
        <f t="shared" si="14"/>
        <v>79.25</v>
      </c>
      <c r="N497" t="str">
        <f t="shared" si="15"/>
        <v>Liberica</v>
      </c>
    </row>
    <row r="498" spans="1:14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_xlfn.XLOOKUP(C498,customers!$A$2:$A$1001,customers!$B$2:$B$1001,,0)</f>
        <v>Hamlen Pallister</v>
      </c>
      <c r="G498" s="2" t="str">
        <f>IF(_xlfn.XLOOKUP(C498,customers!$A$2:$A$1001,customers!$C$2:$C$1001,,0) = 0," ", _xlfn.XLOOKUP(C498,customers!$A$2:$A$1001,customers!$C$2:$C$1001,,0))</f>
        <v>hpallisterds@ning.com</v>
      </c>
      <c r="H498" s="2" t="str">
        <f>_xlfn.XLOOKUP(C498,customers!$A$2:$A$1001,customers!$G$2:$G$1001,,0)</f>
        <v>United States</v>
      </c>
      <c r="I498" t="str">
        <f>_xlfn.XLOOKUP(D498,products!$A$2:$A$49,products!$B$2:$B$49,,0)</f>
        <v>Exc</v>
      </c>
      <c r="J498" t="str">
        <f>_xlfn.XLOOKUP(D498,products!$A$2:$A$49,products!$C$2:$C$49,,0)</f>
        <v>D</v>
      </c>
      <c r="K498">
        <f>_xlfn.XLOOKUP(D498,products!$A$2:$A$49,products!$D$2:$D$49,,0)</f>
        <v>0.2</v>
      </c>
      <c r="L498">
        <f>_xlfn.XLOOKUP(D498,products!$A$2:$A$49,products!$E$2:$E$49,,0)</f>
        <v>3.645</v>
      </c>
      <c r="M498">
        <f t="shared" si="14"/>
        <v>10.935</v>
      </c>
      <c r="N498" t="str">
        <f t="shared" si="15"/>
        <v>Excelsa</v>
      </c>
    </row>
    <row r="499" spans="1:14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_xlfn.XLOOKUP(C499,customers!$A$2:$A$1001,customers!$B$2:$B$1001,,0)</f>
        <v>Chantal Mersh</v>
      </c>
      <c r="G499" s="2" t="str">
        <f>IF(_xlfn.XLOOKUP(C499,customers!$A$2:$A$1001,customers!$C$2:$C$1001,,0) = 0," ", _xlfn.XLOOKUP(C499,customers!$A$2:$A$1001,customers!$C$2:$C$1001,,0))</f>
        <v>cmershdt@drupal.org</v>
      </c>
      <c r="H499" s="2" t="str">
        <f>_xlfn.XLOOKUP(C499,customers!$A$2:$A$1001,customers!$G$2:$G$1001,,0)</f>
        <v>Ireland</v>
      </c>
      <c r="I499" t="str">
        <f>_xlfn.XLOOKUP(D499,products!$A$2:$A$49,products!$B$2:$B$49,,0)</f>
        <v>Ara</v>
      </c>
      <c r="J499" t="str">
        <f>_xlfn.XLOOKUP(D499,products!$A$2:$A$49,products!$C$2:$C$49,,0)</f>
        <v>D</v>
      </c>
      <c r="K499">
        <f>_xlfn.XLOOKUP(D499,products!$A$2:$A$49,products!$D$2:$D$49,,0)</f>
        <v>1</v>
      </c>
      <c r="L499">
        <f>_xlfn.XLOOKUP(D499,products!$A$2:$A$49,products!$E$2:$E$49,,0)</f>
        <v>9.9499999999999993</v>
      </c>
      <c r="M499">
        <f t="shared" si="14"/>
        <v>39.799999999999997</v>
      </c>
      <c r="N499" t="str">
        <f t="shared" si="15"/>
        <v>Arabica</v>
      </c>
    </row>
    <row r="500" spans="1:14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_xlfn.XLOOKUP(C500,customers!$A$2:$A$1001,customers!$B$2:$B$1001,,0)</f>
        <v>Marja Urion</v>
      </c>
      <c r="G500" s="2" t="str">
        <f>IF(_xlfn.XLOOKUP(C500,customers!$A$2:$A$1001,customers!$C$2:$C$1001,,0) = 0," ", _xlfn.XLOOKUP(C500,customers!$A$2:$A$1001,customers!$C$2:$C$1001,,0))</f>
        <v>murione5@alexa.com</v>
      </c>
      <c r="H500" s="2" t="str">
        <f>_xlfn.XLOOKUP(C500,customers!$A$2:$A$1001,customers!$G$2:$G$1001,,0)</f>
        <v>Ireland</v>
      </c>
      <c r="I500" t="str">
        <f>_xlfn.XLOOKUP(D500,products!$A$2:$A$49,products!$B$2:$B$49,,0)</f>
        <v>Rob</v>
      </c>
      <c r="J500" t="str">
        <f>_xlfn.XLOOKUP(D500,products!$A$2:$A$49,products!$C$2:$C$49,,0)</f>
        <v>M</v>
      </c>
      <c r="K500">
        <f>_xlfn.XLOOKUP(D500,products!$A$2:$A$49,products!$D$2:$D$49,,0)</f>
        <v>1</v>
      </c>
      <c r="L500">
        <f>_xlfn.XLOOKUP(D500,products!$A$2:$A$49,products!$E$2:$E$49,,0)</f>
        <v>9.9499999999999993</v>
      </c>
      <c r="M500">
        <f t="shared" si="14"/>
        <v>49.75</v>
      </c>
      <c r="N500" t="str">
        <f t="shared" si="15"/>
        <v>Robusta</v>
      </c>
    </row>
    <row r="501" spans="1:14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_xlfn.XLOOKUP(C501,customers!$A$2:$A$1001,customers!$B$2:$B$1001,,0)</f>
        <v>Malynda Purbrick</v>
      </c>
      <c r="G501" s="2" t="str">
        <f>IF(_xlfn.XLOOKUP(C501,customers!$A$2:$A$1001,customers!$C$2:$C$1001,,0) = 0," ", _xlfn.XLOOKUP(C501,customers!$A$2:$A$1001,customers!$C$2:$C$1001,,0))</f>
        <v xml:space="preserve"> </v>
      </c>
      <c r="H501" s="2" t="str">
        <f>_xlfn.XLOOKUP(C501,customers!$A$2:$A$1001,customers!$G$2:$G$1001,,0)</f>
        <v>Ireland</v>
      </c>
      <c r="I501" t="str">
        <f>_xlfn.XLOOKUP(D501,products!$A$2:$A$49,products!$B$2:$B$49,,0)</f>
        <v>Rob</v>
      </c>
      <c r="J501" t="str">
        <f>_xlfn.XLOOKUP(D501,products!$A$2:$A$49,products!$C$2:$C$49,,0)</f>
        <v>D</v>
      </c>
      <c r="K501">
        <f>_xlfn.XLOOKUP(D501,products!$A$2:$A$49,products!$D$2:$D$49,,0)</f>
        <v>0.2</v>
      </c>
      <c r="L501">
        <f>_xlfn.XLOOKUP(D501,products!$A$2:$A$49,products!$E$2:$E$49,,0)</f>
        <v>2.6849999999999996</v>
      </c>
      <c r="M501">
        <f t="shared" si="14"/>
        <v>8.0549999999999997</v>
      </c>
      <c r="N501" t="str">
        <f t="shared" si="15"/>
        <v>Robusta</v>
      </c>
    </row>
    <row r="502" spans="1:14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_xlfn.XLOOKUP(C502,customers!$A$2:$A$1001,customers!$B$2:$B$1001,,0)</f>
        <v>Alf Housaman</v>
      </c>
      <c r="G502" s="2" t="str">
        <f>IF(_xlfn.XLOOKUP(C502,customers!$A$2:$A$1001,customers!$C$2:$C$1001,,0) = 0," ", _xlfn.XLOOKUP(C502,customers!$A$2:$A$1001,customers!$C$2:$C$1001,,0))</f>
        <v xml:space="preserve"> </v>
      </c>
      <c r="H502" s="2" t="str">
        <f>_xlfn.XLOOKUP(C502,customers!$A$2:$A$1001,customers!$G$2:$G$1001,,0)</f>
        <v>United States</v>
      </c>
      <c r="I502" t="str">
        <f>_xlfn.XLOOKUP(D502,products!$A$2:$A$49,products!$B$2:$B$49,,0)</f>
        <v>Rob</v>
      </c>
      <c r="J502" t="str">
        <f>_xlfn.XLOOKUP(D502,products!$A$2:$A$49,products!$C$2:$C$49,,0)</f>
        <v>L</v>
      </c>
      <c r="K502">
        <f>_xlfn.XLOOKUP(D502,products!$A$2:$A$49,products!$D$2:$D$49,,0)</f>
        <v>1</v>
      </c>
      <c r="L502">
        <f>_xlfn.XLOOKUP(D502,products!$A$2:$A$49,products!$E$2:$E$49,,0)</f>
        <v>11.95</v>
      </c>
      <c r="M502">
        <f t="shared" si="14"/>
        <v>47.8</v>
      </c>
      <c r="N502" t="str">
        <f t="shared" si="15"/>
        <v>Robusta</v>
      </c>
    </row>
    <row r="503" spans="1:14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_xlfn.XLOOKUP(C503,customers!$A$2:$A$1001,customers!$B$2:$B$1001,,0)</f>
        <v>Gladi Ducker</v>
      </c>
      <c r="G503" s="2" t="str">
        <f>IF(_xlfn.XLOOKUP(C503,customers!$A$2:$A$1001,customers!$C$2:$C$1001,,0) = 0," ", _xlfn.XLOOKUP(C503,customers!$A$2:$A$1001,customers!$C$2:$C$1001,,0))</f>
        <v>gduckerdx@patch.com</v>
      </c>
      <c r="H503" s="2" t="str">
        <f>_xlfn.XLOOKUP(C503,customers!$A$2:$A$1001,customers!$G$2:$G$1001,,0)</f>
        <v>United Kingdom</v>
      </c>
      <c r="I503" t="str">
        <f>_xlfn.XLOOKUP(D503,products!$A$2:$A$49,products!$B$2:$B$49,,0)</f>
        <v>Rob</v>
      </c>
      <c r="J503" t="str">
        <f>_xlfn.XLOOKUP(D503,products!$A$2:$A$49,products!$C$2:$C$49,,0)</f>
        <v>M</v>
      </c>
      <c r="K503">
        <f>_xlfn.XLOOKUP(D503,products!$A$2:$A$49,products!$D$2:$D$49,,0)</f>
        <v>0.2</v>
      </c>
      <c r="L503">
        <f>_xlfn.XLOOKUP(D503,products!$A$2:$A$49,products!$E$2:$E$49,,0)</f>
        <v>2.9849999999999999</v>
      </c>
      <c r="M503">
        <f t="shared" si="14"/>
        <v>11.94</v>
      </c>
      <c r="N503" t="str">
        <f t="shared" si="15"/>
        <v>Robusta</v>
      </c>
    </row>
    <row r="504" spans="1:14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_xlfn.XLOOKUP(C504,customers!$A$2:$A$1001,customers!$B$2:$B$1001,,0)</f>
        <v>Gladi Ducker</v>
      </c>
      <c r="G504" s="2" t="str">
        <f>IF(_xlfn.XLOOKUP(C504,customers!$A$2:$A$1001,customers!$C$2:$C$1001,,0) = 0," ", _xlfn.XLOOKUP(C504,customers!$A$2:$A$1001,customers!$C$2:$C$1001,,0))</f>
        <v>gduckerdx@patch.com</v>
      </c>
      <c r="H504" s="2" t="str">
        <f>_xlfn.XLOOKUP(C504,customers!$A$2:$A$1001,customers!$G$2:$G$1001,,0)</f>
        <v>United Kingdom</v>
      </c>
      <c r="I504" t="str">
        <f>_xlfn.XLOOKUP(D504,products!$A$2:$A$49,products!$B$2:$B$49,,0)</f>
        <v>Exc</v>
      </c>
      <c r="J504" t="str">
        <f>_xlfn.XLOOKUP(D504,products!$A$2:$A$49,products!$C$2:$C$49,,0)</f>
        <v>M</v>
      </c>
      <c r="K504">
        <f>_xlfn.XLOOKUP(D504,products!$A$2:$A$49,products!$D$2:$D$49,,0)</f>
        <v>0.2</v>
      </c>
      <c r="L504">
        <f>_xlfn.XLOOKUP(D504,products!$A$2:$A$49,products!$E$2:$E$49,,0)</f>
        <v>4.125</v>
      </c>
      <c r="M504">
        <f t="shared" si="14"/>
        <v>16.5</v>
      </c>
      <c r="N504" t="str">
        <f t="shared" si="15"/>
        <v>Excelsa</v>
      </c>
    </row>
    <row r="505" spans="1:14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_xlfn.XLOOKUP(C505,customers!$A$2:$A$1001,customers!$B$2:$B$1001,,0)</f>
        <v>Gladi Ducker</v>
      </c>
      <c r="G505" s="2" t="str">
        <f>IF(_xlfn.XLOOKUP(C505,customers!$A$2:$A$1001,customers!$C$2:$C$1001,,0) = 0," ", _xlfn.XLOOKUP(C505,customers!$A$2:$A$1001,customers!$C$2:$C$1001,,0))</f>
        <v>gduckerdx@patch.com</v>
      </c>
      <c r="H505" s="2" t="str">
        <f>_xlfn.XLOOKUP(C505,customers!$A$2:$A$1001,customers!$G$2:$G$1001,,0)</f>
        <v>United Kingdom</v>
      </c>
      <c r="I505" t="str">
        <f>_xlfn.XLOOKUP(D505,products!$A$2:$A$49,products!$B$2:$B$49,,0)</f>
        <v>Lib</v>
      </c>
      <c r="J505" t="str">
        <f>_xlfn.XLOOKUP(D505,products!$A$2:$A$49,products!$C$2:$C$49,,0)</f>
        <v>D</v>
      </c>
      <c r="K505">
        <f>_xlfn.XLOOKUP(D505,products!$A$2:$A$49,products!$D$2:$D$49,,0)</f>
        <v>1</v>
      </c>
      <c r="L505">
        <f>_xlfn.XLOOKUP(D505,products!$A$2:$A$49,products!$E$2:$E$49,,0)</f>
        <v>12.95</v>
      </c>
      <c r="M505">
        <f t="shared" si="14"/>
        <v>51.8</v>
      </c>
      <c r="N505" t="str">
        <f t="shared" si="15"/>
        <v>Liberica</v>
      </c>
    </row>
    <row r="506" spans="1:14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_xlfn.XLOOKUP(C506,customers!$A$2:$A$1001,customers!$B$2:$B$1001,,0)</f>
        <v>Gladi Ducker</v>
      </c>
      <c r="G506" s="2" t="str">
        <f>IF(_xlfn.XLOOKUP(C506,customers!$A$2:$A$1001,customers!$C$2:$C$1001,,0) = 0," ", _xlfn.XLOOKUP(C506,customers!$A$2:$A$1001,customers!$C$2:$C$1001,,0))</f>
        <v>gduckerdx@patch.com</v>
      </c>
      <c r="H506" s="2" t="str">
        <f>_xlfn.XLOOKUP(C506,customers!$A$2:$A$1001,customers!$G$2:$G$1001,,0)</f>
        <v>United Kingdom</v>
      </c>
      <c r="I506" t="str">
        <f>_xlfn.XLOOKUP(D506,products!$A$2:$A$49,products!$B$2:$B$49,,0)</f>
        <v>Lib</v>
      </c>
      <c r="J506" t="str">
        <f>_xlfn.XLOOKUP(D506,products!$A$2:$A$49,products!$C$2:$C$49,,0)</f>
        <v>L</v>
      </c>
      <c r="K506">
        <f>_xlfn.XLOOKUP(D506,products!$A$2:$A$49,products!$D$2:$D$49,,0)</f>
        <v>0.2</v>
      </c>
      <c r="L506">
        <f>_xlfn.XLOOKUP(D506,products!$A$2:$A$49,products!$E$2:$E$49,,0)</f>
        <v>4.7549999999999999</v>
      </c>
      <c r="M506">
        <f t="shared" si="14"/>
        <v>14.265000000000001</v>
      </c>
      <c r="N506" t="str">
        <f t="shared" si="15"/>
        <v>Liberica</v>
      </c>
    </row>
    <row r="507" spans="1:14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_xlfn.XLOOKUP(C507,customers!$A$2:$A$1001,customers!$B$2:$B$1001,,0)</f>
        <v>Wain Stearley</v>
      </c>
      <c r="G507" s="2" t="str">
        <f>IF(_xlfn.XLOOKUP(C507,customers!$A$2:$A$1001,customers!$C$2:$C$1001,,0) = 0," ", _xlfn.XLOOKUP(C507,customers!$A$2:$A$1001,customers!$C$2:$C$1001,,0))</f>
        <v>wstearleye1@census.gov</v>
      </c>
      <c r="H507" s="2" t="str">
        <f>_xlfn.XLOOKUP(C507,customers!$A$2:$A$1001,customers!$G$2:$G$1001,,0)</f>
        <v>United States</v>
      </c>
      <c r="I507" t="str">
        <f>_xlfn.XLOOKUP(D507,products!$A$2:$A$49,products!$B$2:$B$49,,0)</f>
        <v>Lib</v>
      </c>
      <c r="J507" t="str">
        <f>_xlfn.XLOOKUP(D507,products!$A$2:$A$49,products!$C$2:$C$49,,0)</f>
        <v>M</v>
      </c>
      <c r="K507">
        <f>_xlfn.XLOOKUP(D507,products!$A$2:$A$49,products!$D$2:$D$49,,0)</f>
        <v>0.2</v>
      </c>
      <c r="L507">
        <f>_xlfn.XLOOKUP(D507,products!$A$2:$A$49,products!$E$2:$E$49,,0)</f>
        <v>4.3650000000000002</v>
      </c>
      <c r="M507">
        <f t="shared" si="14"/>
        <v>26.19</v>
      </c>
      <c r="N507" t="str">
        <f t="shared" si="15"/>
        <v>Liberica</v>
      </c>
    </row>
    <row r="508" spans="1:14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_xlfn.XLOOKUP(C508,customers!$A$2:$A$1001,customers!$B$2:$B$1001,,0)</f>
        <v>Diane-marie Wincer</v>
      </c>
      <c r="G508" s="2" t="str">
        <f>IF(_xlfn.XLOOKUP(C508,customers!$A$2:$A$1001,customers!$C$2:$C$1001,,0) = 0," ", _xlfn.XLOOKUP(C508,customers!$A$2:$A$1001,customers!$C$2:$C$1001,,0))</f>
        <v>dwincere2@marriott.com</v>
      </c>
      <c r="H508" s="2" t="str">
        <f>_xlfn.XLOOKUP(C508,customers!$A$2:$A$1001,customers!$G$2:$G$1001,,0)</f>
        <v>United States</v>
      </c>
      <c r="I508" t="str">
        <f>_xlfn.XLOOKUP(D508,products!$A$2:$A$49,products!$B$2:$B$49,,0)</f>
        <v>Ara</v>
      </c>
      <c r="J508" t="str">
        <f>_xlfn.XLOOKUP(D508,products!$A$2:$A$49,products!$C$2:$C$49,,0)</f>
        <v>L</v>
      </c>
      <c r="K508">
        <f>_xlfn.XLOOKUP(D508,products!$A$2:$A$49,products!$D$2:$D$49,,0)</f>
        <v>1</v>
      </c>
      <c r="L508">
        <f>_xlfn.XLOOKUP(D508,products!$A$2:$A$49,products!$E$2:$E$49,,0)</f>
        <v>12.95</v>
      </c>
      <c r="M508">
        <f t="shared" si="14"/>
        <v>25.9</v>
      </c>
      <c r="N508" t="str">
        <f t="shared" si="15"/>
        <v>Arabica</v>
      </c>
    </row>
    <row r="509" spans="1:14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_xlfn.XLOOKUP(C509,customers!$A$2:$A$1001,customers!$B$2:$B$1001,,0)</f>
        <v>Perry Lyfield</v>
      </c>
      <c r="G509" s="2" t="str">
        <f>IF(_xlfn.XLOOKUP(C509,customers!$A$2:$A$1001,customers!$C$2:$C$1001,,0) = 0," ", _xlfn.XLOOKUP(C509,customers!$A$2:$A$1001,customers!$C$2:$C$1001,,0))</f>
        <v>plyfielde3@baidu.com</v>
      </c>
      <c r="H509" s="2" t="str">
        <f>_xlfn.XLOOKUP(C509,customers!$A$2:$A$1001,customers!$G$2:$G$1001,,0)</f>
        <v>United States</v>
      </c>
      <c r="I509" t="str">
        <f>_xlfn.XLOOKUP(D509,products!$A$2:$A$49,products!$B$2:$B$49,,0)</f>
        <v>Ara</v>
      </c>
      <c r="J509" t="str">
        <f>_xlfn.XLOOKUP(D509,products!$A$2:$A$49,products!$C$2:$C$49,,0)</f>
        <v>L</v>
      </c>
      <c r="K509">
        <f>_xlfn.XLOOKUP(D509,products!$A$2:$A$49,products!$D$2:$D$49,,0)</f>
        <v>2.5</v>
      </c>
      <c r="L509">
        <f>_xlfn.XLOOKUP(D509,products!$A$2:$A$49,products!$E$2:$E$49,,0)</f>
        <v>29.784999999999997</v>
      </c>
      <c r="M509">
        <f t="shared" si="14"/>
        <v>89.35499999999999</v>
      </c>
      <c r="N509" t="str">
        <f t="shared" si="15"/>
        <v>Arabica</v>
      </c>
    </row>
    <row r="510" spans="1:14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_xlfn.XLOOKUP(C510,customers!$A$2:$A$1001,customers!$B$2:$B$1001,,0)</f>
        <v>Heall Perris</v>
      </c>
      <c r="G510" s="2" t="str">
        <f>IF(_xlfn.XLOOKUP(C510,customers!$A$2:$A$1001,customers!$C$2:$C$1001,,0) = 0," ", _xlfn.XLOOKUP(C510,customers!$A$2:$A$1001,customers!$C$2:$C$1001,,0))</f>
        <v>hperrise4@studiopress.com</v>
      </c>
      <c r="H510" s="2" t="str">
        <f>_xlfn.XLOOKUP(C510,customers!$A$2:$A$1001,customers!$G$2:$G$1001,,0)</f>
        <v>Ireland</v>
      </c>
      <c r="I510" t="str">
        <f>_xlfn.XLOOKUP(D510,products!$A$2:$A$49,products!$B$2:$B$49,,0)</f>
        <v>Lib</v>
      </c>
      <c r="J510" t="str">
        <f>_xlfn.XLOOKUP(D510,products!$A$2:$A$49,products!$C$2:$C$49,,0)</f>
        <v>D</v>
      </c>
      <c r="K510">
        <f>_xlfn.XLOOKUP(D510,products!$A$2:$A$49,products!$D$2:$D$49,,0)</f>
        <v>0.5</v>
      </c>
      <c r="L510">
        <f>_xlfn.XLOOKUP(D510,products!$A$2:$A$49,products!$E$2:$E$49,,0)</f>
        <v>7.77</v>
      </c>
      <c r="M510">
        <f t="shared" si="14"/>
        <v>46.62</v>
      </c>
      <c r="N510" t="str">
        <f t="shared" si="15"/>
        <v>Liberica</v>
      </c>
    </row>
    <row r="511" spans="1:14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_xlfn.XLOOKUP(C511,customers!$A$2:$A$1001,customers!$B$2:$B$1001,,0)</f>
        <v>Marja Urion</v>
      </c>
      <c r="G511" s="2" t="str">
        <f>IF(_xlfn.XLOOKUP(C511,customers!$A$2:$A$1001,customers!$C$2:$C$1001,,0) = 0," ", _xlfn.XLOOKUP(C511,customers!$A$2:$A$1001,customers!$C$2:$C$1001,,0))</f>
        <v>murione5@alexa.com</v>
      </c>
      <c r="H511" s="2" t="str">
        <f>_xlfn.XLOOKUP(C511,customers!$A$2:$A$1001,customers!$G$2:$G$1001,,0)</f>
        <v>Ireland</v>
      </c>
      <c r="I511" t="str">
        <f>_xlfn.XLOOKUP(D511,products!$A$2:$A$49,products!$B$2:$B$49,,0)</f>
        <v>Ara</v>
      </c>
      <c r="J511" t="str">
        <f>_xlfn.XLOOKUP(D511,products!$A$2:$A$49,products!$C$2:$C$49,,0)</f>
        <v>D</v>
      </c>
      <c r="K511">
        <f>_xlfn.XLOOKUP(D511,products!$A$2:$A$49,products!$D$2:$D$49,,0)</f>
        <v>1</v>
      </c>
      <c r="L511">
        <f>_xlfn.XLOOKUP(D511,products!$A$2:$A$49,products!$E$2:$E$49,,0)</f>
        <v>9.9499999999999993</v>
      </c>
      <c r="M511">
        <f t="shared" si="14"/>
        <v>29.849999999999998</v>
      </c>
      <c r="N511" t="str">
        <f t="shared" si="15"/>
        <v>Arabica</v>
      </c>
    </row>
    <row r="512" spans="1:14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_xlfn.XLOOKUP(C512,customers!$A$2:$A$1001,customers!$B$2:$B$1001,,0)</f>
        <v>Camellia Kid</v>
      </c>
      <c r="G512" s="2" t="str">
        <f>IF(_xlfn.XLOOKUP(C512,customers!$A$2:$A$1001,customers!$C$2:$C$1001,,0) = 0," ", _xlfn.XLOOKUP(C512,customers!$A$2:$A$1001,customers!$C$2:$C$1001,,0))</f>
        <v>ckide6@narod.ru</v>
      </c>
      <c r="H512" s="2" t="str">
        <f>_xlfn.XLOOKUP(C512,customers!$A$2:$A$1001,customers!$G$2:$G$1001,,0)</f>
        <v>Ireland</v>
      </c>
      <c r="I512" t="str">
        <f>_xlfn.XLOOKUP(D512,products!$A$2:$A$49,products!$B$2:$B$49,,0)</f>
        <v>Rob</v>
      </c>
      <c r="J512" t="str">
        <f>_xlfn.XLOOKUP(D512,products!$A$2:$A$49,products!$C$2:$C$49,,0)</f>
        <v>L</v>
      </c>
      <c r="K512">
        <f>_xlfn.XLOOKUP(D512,products!$A$2:$A$49,products!$D$2:$D$49,,0)</f>
        <v>0.2</v>
      </c>
      <c r="L512">
        <f>_xlfn.XLOOKUP(D512,products!$A$2:$A$49,products!$E$2:$E$49,,0)</f>
        <v>3.5849999999999995</v>
      </c>
      <c r="M512">
        <f t="shared" si="14"/>
        <v>10.754999999999999</v>
      </c>
      <c r="N512" t="str">
        <f t="shared" si="15"/>
        <v>Robusta</v>
      </c>
    </row>
    <row r="513" spans="1:14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_xlfn.XLOOKUP(C513,customers!$A$2:$A$1001,customers!$B$2:$B$1001,,0)</f>
        <v>Carolann Beine</v>
      </c>
      <c r="G513" s="2" t="str">
        <f>IF(_xlfn.XLOOKUP(C513,customers!$A$2:$A$1001,customers!$C$2:$C$1001,,0) = 0," ", _xlfn.XLOOKUP(C513,customers!$A$2:$A$1001,customers!$C$2:$C$1001,,0))</f>
        <v>cbeinee7@xinhuanet.com</v>
      </c>
      <c r="H513" s="2" t="str">
        <f>_xlfn.XLOOKUP(C513,customers!$A$2:$A$1001,customers!$G$2:$G$1001,,0)</f>
        <v>United States</v>
      </c>
      <c r="I513" t="str">
        <f>_xlfn.XLOOKUP(D513,products!$A$2:$A$49,products!$B$2:$B$49,,0)</f>
        <v>Ara</v>
      </c>
      <c r="J513" t="str">
        <f>_xlfn.XLOOKUP(D513,products!$A$2:$A$49,products!$C$2:$C$49,,0)</f>
        <v>M</v>
      </c>
      <c r="K513">
        <f>_xlfn.XLOOKUP(D513,products!$A$2:$A$49,products!$D$2:$D$49,,0)</f>
        <v>0.2</v>
      </c>
      <c r="L513">
        <f>_xlfn.XLOOKUP(D513,products!$A$2:$A$49,products!$E$2:$E$49,,0)</f>
        <v>3.375</v>
      </c>
      <c r="M513">
        <f t="shared" si="14"/>
        <v>13.5</v>
      </c>
      <c r="N513" t="str">
        <f t="shared" si="15"/>
        <v>Arabica</v>
      </c>
    </row>
    <row r="514" spans="1:14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_xlfn.XLOOKUP(C514,customers!$A$2:$A$1001,customers!$B$2:$B$1001,,0)</f>
        <v>Celia Bakeup</v>
      </c>
      <c r="G514" s="2" t="str">
        <f>IF(_xlfn.XLOOKUP(C514,customers!$A$2:$A$1001,customers!$C$2:$C$1001,,0) = 0," ", _xlfn.XLOOKUP(C514,customers!$A$2:$A$1001,customers!$C$2:$C$1001,,0))</f>
        <v>cbakeupe8@globo.com</v>
      </c>
      <c r="H514" s="2" t="str">
        <f>_xlfn.XLOOKUP(C514,customers!$A$2:$A$1001,customers!$G$2:$G$1001,,0)</f>
        <v>United States</v>
      </c>
      <c r="I514" t="str">
        <f>_xlfn.XLOOKUP(D514,products!$A$2:$A$49,products!$B$2:$B$49,,0)</f>
        <v>Lib</v>
      </c>
      <c r="J514" t="str">
        <f>_xlfn.XLOOKUP(D514,products!$A$2:$A$49,products!$C$2:$C$49,,0)</f>
        <v>L</v>
      </c>
      <c r="K514">
        <f>_xlfn.XLOOKUP(D514,products!$A$2:$A$49,products!$D$2:$D$49,,0)</f>
        <v>1</v>
      </c>
      <c r="L514">
        <f>_xlfn.XLOOKUP(D514,products!$A$2:$A$49,products!$E$2:$E$49,,0)</f>
        <v>15.85</v>
      </c>
      <c r="M514">
        <f t="shared" si="14"/>
        <v>47.55</v>
      </c>
      <c r="N514" t="str">
        <f t="shared" si="15"/>
        <v>Liberica</v>
      </c>
    </row>
    <row r="515" spans="1:14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_xlfn.XLOOKUP(C515,customers!$A$2:$A$1001,customers!$B$2:$B$1001,,0)</f>
        <v>Nataniel Helkin</v>
      </c>
      <c r="G515" s="2" t="str">
        <f>IF(_xlfn.XLOOKUP(C515,customers!$A$2:$A$1001,customers!$C$2:$C$1001,,0) = 0," ", _xlfn.XLOOKUP(C515,customers!$A$2:$A$1001,customers!$C$2:$C$1001,,0))</f>
        <v>nhelkine9@example.com</v>
      </c>
      <c r="H515" s="2" t="str">
        <f>_xlfn.XLOOKUP(C515,customers!$A$2:$A$1001,customers!$G$2:$G$1001,,0)</f>
        <v>United States</v>
      </c>
      <c r="I515" t="str">
        <f>_xlfn.XLOOKUP(D515,products!$A$2:$A$49,products!$B$2:$B$49,,0)</f>
        <v>Lib</v>
      </c>
      <c r="J515" t="str">
        <f>_xlfn.XLOOKUP(D515,products!$A$2:$A$49,products!$C$2:$C$49,,0)</f>
        <v>L</v>
      </c>
      <c r="K515">
        <f>_xlfn.XLOOKUP(D515,products!$A$2:$A$49,products!$D$2:$D$49,,0)</f>
        <v>1</v>
      </c>
      <c r="L515">
        <f>_xlfn.XLOOKUP(D515,products!$A$2:$A$49,products!$E$2:$E$49,,0)</f>
        <v>15.85</v>
      </c>
      <c r="M515">
        <f t="shared" ref="M515:M578" si="16">L515*E515</f>
        <v>79.25</v>
      </c>
      <c r="N515" t="str">
        <f t="shared" ref="N515:N578" si="17">IF(I515="Rob","Robusta",IF(I515="Exc","Excelsa",IF(I515="Ara","Arabica",IF(I515="Lib","Liberica",""))))</f>
        <v>Liberica</v>
      </c>
    </row>
    <row r="516" spans="1:14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_xlfn.XLOOKUP(C516,customers!$A$2:$A$1001,customers!$B$2:$B$1001,,0)</f>
        <v>Pippo Witherington</v>
      </c>
      <c r="G516" s="2" t="str">
        <f>IF(_xlfn.XLOOKUP(C516,customers!$A$2:$A$1001,customers!$C$2:$C$1001,,0) = 0," ", _xlfn.XLOOKUP(C516,customers!$A$2:$A$1001,customers!$C$2:$C$1001,,0))</f>
        <v>pwitheringtonea@networkadvertising.org</v>
      </c>
      <c r="H516" s="2" t="str">
        <f>_xlfn.XLOOKUP(C516,customers!$A$2:$A$1001,customers!$G$2:$G$1001,,0)</f>
        <v>United States</v>
      </c>
      <c r="I516" t="str">
        <f>_xlfn.XLOOKUP(D516,products!$A$2:$A$49,products!$B$2:$B$49,,0)</f>
        <v>Lib</v>
      </c>
      <c r="J516" t="str">
        <f>_xlfn.XLOOKUP(D516,products!$A$2:$A$49,products!$C$2:$C$49,,0)</f>
        <v>M</v>
      </c>
      <c r="K516">
        <f>_xlfn.XLOOKUP(D516,products!$A$2:$A$49,products!$D$2:$D$49,,0)</f>
        <v>0.2</v>
      </c>
      <c r="L516">
        <f>_xlfn.XLOOKUP(D516,products!$A$2:$A$49,products!$E$2:$E$49,,0)</f>
        <v>4.3650000000000002</v>
      </c>
      <c r="M516">
        <f t="shared" si="16"/>
        <v>26.19</v>
      </c>
      <c r="N516" t="str">
        <f t="shared" si="17"/>
        <v>Liberica</v>
      </c>
    </row>
    <row r="517" spans="1:14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_xlfn.XLOOKUP(C517,customers!$A$2:$A$1001,customers!$B$2:$B$1001,,0)</f>
        <v>Tildie Tilzey</v>
      </c>
      <c r="G517" s="2" t="str">
        <f>IF(_xlfn.XLOOKUP(C517,customers!$A$2:$A$1001,customers!$C$2:$C$1001,,0) = 0," ", _xlfn.XLOOKUP(C517,customers!$A$2:$A$1001,customers!$C$2:$C$1001,,0))</f>
        <v>ttilzeyeb@hostgator.com</v>
      </c>
      <c r="H517" s="2" t="str">
        <f>_xlfn.XLOOKUP(C517,customers!$A$2:$A$1001,customers!$G$2:$G$1001,,0)</f>
        <v>United States</v>
      </c>
      <c r="I517" t="str">
        <f>_xlfn.XLOOKUP(D517,products!$A$2:$A$49,products!$B$2:$B$49,,0)</f>
        <v>Rob</v>
      </c>
      <c r="J517" t="str">
        <f>_xlfn.XLOOKUP(D517,products!$A$2:$A$49,products!$C$2:$C$49,,0)</f>
        <v>L</v>
      </c>
      <c r="K517">
        <f>_xlfn.XLOOKUP(D517,products!$A$2:$A$49,products!$D$2:$D$49,,0)</f>
        <v>0.5</v>
      </c>
      <c r="L517">
        <f>_xlfn.XLOOKUP(D517,products!$A$2:$A$49,products!$E$2:$E$49,,0)</f>
        <v>7.169999999999999</v>
      </c>
      <c r="M517">
        <f t="shared" si="16"/>
        <v>21.509999999999998</v>
      </c>
      <c r="N517" t="str">
        <f t="shared" si="17"/>
        <v>Robusta</v>
      </c>
    </row>
    <row r="518" spans="1:14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_xlfn.XLOOKUP(C518,customers!$A$2:$A$1001,customers!$B$2:$B$1001,,0)</f>
        <v>Cindra Burling</v>
      </c>
      <c r="G518" s="2" t="str">
        <f>IF(_xlfn.XLOOKUP(C518,customers!$A$2:$A$1001,customers!$C$2:$C$1001,,0) = 0," ", _xlfn.XLOOKUP(C518,customers!$A$2:$A$1001,customers!$C$2:$C$1001,,0))</f>
        <v xml:space="preserve"> </v>
      </c>
      <c r="H518" s="2" t="str">
        <f>_xlfn.XLOOKUP(C518,customers!$A$2:$A$1001,customers!$G$2:$G$1001,,0)</f>
        <v>United States</v>
      </c>
      <c r="I518" t="str">
        <f>_xlfn.XLOOKUP(D518,products!$A$2:$A$49,products!$B$2:$B$49,,0)</f>
        <v>Rob</v>
      </c>
      <c r="J518" t="str">
        <f>_xlfn.XLOOKUP(D518,products!$A$2:$A$49,products!$C$2:$C$49,,0)</f>
        <v>D</v>
      </c>
      <c r="K518">
        <f>_xlfn.XLOOKUP(D518,products!$A$2:$A$49,products!$D$2:$D$49,,0)</f>
        <v>2.5</v>
      </c>
      <c r="L518">
        <f>_xlfn.XLOOKUP(D518,products!$A$2:$A$49,products!$E$2:$E$49,,0)</f>
        <v>20.584999999999997</v>
      </c>
      <c r="M518">
        <f t="shared" si="16"/>
        <v>102.92499999999998</v>
      </c>
      <c r="N518" t="str">
        <f t="shared" si="17"/>
        <v>Robusta</v>
      </c>
    </row>
    <row r="519" spans="1:14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_xlfn.XLOOKUP(C519,customers!$A$2:$A$1001,customers!$B$2:$B$1001,,0)</f>
        <v>Channa Belamy</v>
      </c>
      <c r="G519" s="2" t="str">
        <f>IF(_xlfn.XLOOKUP(C519,customers!$A$2:$A$1001,customers!$C$2:$C$1001,,0) = 0," ", _xlfn.XLOOKUP(C519,customers!$A$2:$A$1001,customers!$C$2:$C$1001,,0))</f>
        <v xml:space="preserve"> </v>
      </c>
      <c r="H519" s="2" t="str">
        <f>_xlfn.XLOOKUP(C519,customers!$A$2:$A$1001,customers!$G$2:$G$1001,,0)</f>
        <v>United States</v>
      </c>
      <c r="I519" t="str">
        <f>_xlfn.XLOOKUP(D519,products!$A$2:$A$49,products!$B$2:$B$49,,0)</f>
        <v>Lib</v>
      </c>
      <c r="J519" t="str">
        <f>_xlfn.XLOOKUP(D519,products!$A$2:$A$49,products!$C$2:$C$49,,0)</f>
        <v>D</v>
      </c>
      <c r="K519">
        <f>_xlfn.XLOOKUP(D519,products!$A$2:$A$49,products!$D$2:$D$49,,0)</f>
        <v>0.2</v>
      </c>
      <c r="L519">
        <f>_xlfn.XLOOKUP(D519,products!$A$2:$A$49,products!$E$2:$E$49,,0)</f>
        <v>3.8849999999999998</v>
      </c>
      <c r="M519">
        <f t="shared" si="16"/>
        <v>7.77</v>
      </c>
      <c r="N519" t="str">
        <f t="shared" si="17"/>
        <v>Liberica</v>
      </c>
    </row>
    <row r="520" spans="1:14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_xlfn.XLOOKUP(C520,customers!$A$2:$A$1001,customers!$B$2:$B$1001,,0)</f>
        <v>Karl Imorts</v>
      </c>
      <c r="G520" s="2" t="str">
        <f>IF(_xlfn.XLOOKUP(C520,customers!$A$2:$A$1001,customers!$C$2:$C$1001,,0) = 0," ", _xlfn.XLOOKUP(C520,customers!$A$2:$A$1001,customers!$C$2:$C$1001,,0))</f>
        <v>kimortsee@alexa.com</v>
      </c>
      <c r="H520" s="2" t="str">
        <f>_xlfn.XLOOKUP(C520,customers!$A$2:$A$1001,customers!$G$2:$G$1001,,0)</f>
        <v>United States</v>
      </c>
      <c r="I520" t="str">
        <f>_xlfn.XLOOKUP(D520,products!$A$2:$A$49,products!$B$2:$B$49,,0)</f>
        <v>Exc</v>
      </c>
      <c r="J520" t="str">
        <f>_xlfn.XLOOKUP(D520,products!$A$2:$A$49,products!$C$2:$C$49,,0)</f>
        <v>D</v>
      </c>
      <c r="K520">
        <f>_xlfn.XLOOKUP(D520,products!$A$2:$A$49,products!$D$2:$D$49,,0)</f>
        <v>2.5</v>
      </c>
      <c r="L520">
        <f>_xlfn.XLOOKUP(D520,products!$A$2:$A$49,products!$E$2:$E$49,,0)</f>
        <v>27.945</v>
      </c>
      <c r="M520">
        <f t="shared" si="16"/>
        <v>139.72499999999999</v>
      </c>
      <c r="N520" t="str">
        <f t="shared" si="17"/>
        <v>Excelsa</v>
      </c>
    </row>
    <row r="521" spans="1:14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_xlfn.XLOOKUP(C521,customers!$A$2:$A$1001,customers!$B$2:$B$1001,,0)</f>
        <v>Marja Urion</v>
      </c>
      <c r="G521" s="2" t="str">
        <f>IF(_xlfn.XLOOKUP(C521,customers!$A$2:$A$1001,customers!$C$2:$C$1001,,0) = 0," ", _xlfn.XLOOKUP(C521,customers!$A$2:$A$1001,customers!$C$2:$C$1001,,0))</f>
        <v>murione5@alexa.com</v>
      </c>
      <c r="H521" s="2" t="str">
        <f>_xlfn.XLOOKUP(C521,customers!$A$2:$A$1001,customers!$G$2:$G$1001,,0)</f>
        <v>Ireland</v>
      </c>
      <c r="I521" t="str">
        <f>_xlfn.XLOOKUP(D521,products!$A$2:$A$49,products!$B$2:$B$49,,0)</f>
        <v>Ara</v>
      </c>
      <c r="J521" t="str">
        <f>_xlfn.XLOOKUP(D521,products!$A$2:$A$49,products!$C$2:$C$49,,0)</f>
        <v>D</v>
      </c>
      <c r="K521">
        <f>_xlfn.XLOOKUP(D521,products!$A$2:$A$49,products!$D$2:$D$49,,0)</f>
        <v>0.5</v>
      </c>
      <c r="L521">
        <f>_xlfn.XLOOKUP(D521,products!$A$2:$A$49,products!$E$2:$E$49,,0)</f>
        <v>5.97</v>
      </c>
      <c r="M521">
        <f t="shared" si="16"/>
        <v>11.94</v>
      </c>
      <c r="N521" t="str">
        <f t="shared" si="17"/>
        <v>Arabica</v>
      </c>
    </row>
    <row r="522" spans="1:14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_xlfn.XLOOKUP(C522,customers!$A$2:$A$1001,customers!$B$2:$B$1001,,0)</f>
        <v>Mag Armistead</v>
      </c>
      <c r="G522" s="2" t="str">
        <f>IF(_xlfn.XLOOKUP(C522,customers!$A$2:$A$1001,customers!$C$2:$C$1001,,0) = 0," ", _xlfn.XLOOKUP(C522,customers!$A$2:$A$1001,customers!$C$2:$C$1001,,0))</f>
        <v>marmisteadeg@blogtalkradio.com</v>
      </c>
      <c r="H522" s="2" t="str">
        <f>_xlfn.XLOOKUP(C522,customers!$A$2:$A$1001,customers!$G$2:$G$1001,,0)</f>
        <v>United States</v>
      </c>
      <c r="I522" t="str">
        <f>_xlfn.XLOOKUP(D522,products!$A$2:$A$49,products!$B$2:$B$49,,0)</f>
        <v>Lib</v>
      </c>
      <c r="J522" t="str">
        <f>_xlfn.XLOOKUP(D522,products!$A$2:$A$49,products!$C$2:$C$49,,0)</f>
        <v>D</v>
      </c>
      <c r="K522">
        <f>_xlfn.XLOOKUP(D522,products!$A$2:$A$49,products!$D$2:$D$49,,0)</f>
        <v>0.2</v>
      </c>
      <c r="L522">
        <f>_xlfn.XLOOKUP(D522,products!$A$2:$A$49,products!$E$2:$E$49,,0)</f>
        <v>3.8849999999999998</v>
      </c>
      <c r="M522">
        <f t="shared" si="16"/>
        <v>3.8849999999999998</v>
      </c>
      <c r="N522" t="str">
        <f t="shared" si="17"/>
        <v>Liberica</v>
      </c>
    </row>
    <row r="523" spans="1:14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_xlfn.XLOOKUP(C523,customers!$A$2:$A$1001,customers!$B$2:$B$1001,,0)</f>
        <v>Mag Armistead</v>
      </c>
      <c r="G523" s="2" t="str">
        <f>IF(_xlfn.XLOOKUP(C523,customers!$A$2:$A$1001,customers!$C$2:$C$1001,,0) = 0," ", _xlfn.XLOOKUP(C523,customers!$A$2:$A$1001,customers!$C$2:$C$1001,,0))</f>
        <v>marmisteadeg@blogtalkradio.com</v>
      </c>
      <c r="H523" s="2" t="str">
        <f>_xlfn.XLOOKUP(C523,customers!$A$2:$A$1001,customers!$G$2:$G$1001,,0)</f>
        <v>United States</v>
      </c>
      <c r="I523" t="str">
        <f>_xlfn.XLOOKUP(D523,products!$A$2:$A$49,products!$B$2:$B$49,,0)</f>
        <v>Rob</v>
      </c>
      <c r="J523" t="str">
        <f>_xlfn.XLOOKUP(D523,products!$A$2:$A$49,products!$C$2:$C$49,,0)</f>
        <v>M</v>
      </c>
      <c r="K523">
        <f>_xlfn.XLOOKUP(D523,products!$A$2:$A$49,products!$D$2:$D$49,,0)</f>
        <v>1</v>
      </c>
      <c r="L523">
        <f>_xlfn.XLOOKUP(D523,products!$A$2:$A$49,products!$E$2:$E$49,,0)</f>
        <v>9.9499999999999993</v>
      </c>
      <c r="M523">
        <f t="shared" si="16"/>
        <v>39.799999999999997</v>
      </c>
      <c r="N523" t="str">
        <f t="shared" si="17"/>
        <v>Robusta</v>
      </c>
    </row>
    <row r="524" spans="1:14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_xlfn.XLOOKUP(C524,customers!$A$2:$A$1001,customers!$B$2:$B$1001,,0)</f>
        <v>Vasili Upstone</v>
      </c>
      <c r="G524" s="2" t="str">
        <f>IF(_xlfn.XLOOKUP(C524,customers!$A$2:$A$1001,customers!$C$2:$C$1001,,0) = 0," ", _xlfn.XLOOKUP(C524,customers!$A$2:$A$1001,customers!$C$2:$C$1001,,0))</f>
        <v>vupstoneei@google.pl</v>
      </c>
      <c r="H524" s="2" t="str">
        <f>_xlfn.XLOOKUP(C524,customers!$A$2:$A$1001,customers!$G$2:$G$1001,,0)</f>
        <v>United States</v>
      </c>
      <c r="I524" t="str">
        <f>_xlfn.XLOOKUP(D524,products!$A$2:$A$49,products!$B$2:$B$49,,0)</f>
        <v>Rob</v>
      </c>
      <c r="J524" t="str">
        <f>_xlfn.XLOOKUP(D524,products!$A$2:$A$49,products!$C$2:$C$49,,0)</f>
        <v>M</v>
      </c>
      <c r="K524">
        <f>_xlfn.XLOOKUP(D524,products!$A$2:$A$49,products!$D$2:$D$49,,0)</f>
        <v>0.5</v>
      </c>
      <c r="L524">
        <f>_xlfn.XLOOKUP(D524,products!$A$2:$A$49,products!$E$2:$E$49,,0)</f>
        <v>5.97</v>
      </c>
      <c r="M524">
        <f t="shared" si="16"/>
        <v>29.849999999999998</v>
      </c>
      <c r="N524" t="str">
        <f t="shared" si="17"/>
        <v>Robusta</v>
      </c>
    </row>
    <row r="525" spans="1:14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_xlfn.XLOOKUP(C525,customers!$A$2:$A$1001,customers!$B$2:$B$1001,,0)</f>
        <v>Berty Beelby</v>
      </c>
      <c r="G525" s="2" t="str">
        <f>IF(_xlfn.XLOOKUP(C525,customers!$A$2:$A$1001,customers!$C$2:$C$1001,,0) = 0," ", _xlfn.XLOOKUP(C525,customers!$A$2:$A$1001,customers!$C$2:$C$1001,,0))</f>
        <v>bbeelbyej@rediff.com</v>
      </c>
      <c r="H525" s="2" t="str">
        <f>_xlfn.XLOOKUP(C525,customers!$A$2:$A$1001,customers!$G$2:$G$1001,,0)</f>
        <v>Ireland</v>
      </c>
      <c r="I525" t="str">
        <f>_xlfn.XLOOKUP(D525,products!$A$2:$A$49,products!$B$2:$B$49,,0)</f>
        <v>Lib</v>
      </c>
      <c r="J525" t="str">
        <f>_xlfn.XLOOKUP(D525,products!$A$2:$A$49,products!$C$2:$C$49,,0)</f>
        <v>D</v>
      </c>
      <c r="K525">
        <f>_xlfn.XLOOKUP(D525,products!$A$2:$A$49,products!$D$2:$D$49,,0)</f>
        <v>2.5</v>
      </c>
      <c r="L525">
        <f>_xlfn.XLOOKUP(D525,products!$A$2:$A$49,products!$E$2:$E$49,,0)</f>
        <v>29.784999999999997</v>
      </c>
      <c r="M525">
        <f t="shared" si="16"/>
        <v>29.784999999999997</v>
      </c>
      <c r="N525" t="str">
        <f t="shared" si="17"/>
        <v>Liberica</v>
      </c>
    </row>
    <row r="526" spans="1:14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_xlfn.XLOOKUP(C526,customers!$A$2:$A$1001,customers!$B$2:$B$1001,,0)</f>
        <v>Erny Stenyng</v>
      </c>
      <c r="G526" s="2" t="str">
        <f>IF(_xlfn.XLOOKUP(C526,customers!$A$2:$A$1001,customers!$C$2:$C$1001,,0) = 0," ", _xlfn.XLOOKUP(C526,customers!$A$2:$A$1001,customers!$C$2:$C$1001,,0))</f>
        <v xml:space="preserve"> </v>
      </c>
      <c r="H526" s="2" t="str">
        <f>_xlfn.XLOOKUP(C526,customers!$A$2:$A$1001,customers!$G$2:$G$1001,,0)</f>
        <v>United States</v>
      </c>
      <c r="I526" t="str">
        <f>_xlfn.XLOOKUP(D526,products!$A$2:$A$49,products!$B$2:$B$49,,0)</f>
        <v>Lib</v>
      </c>
      <c r="J526" t="str">
        <f>_xlfn.XLOOKUP(D526,products!$A$2:$A$49,products!$C$2:$C$49,,0)</f>
        <v>L</v>
      </c>
      <c r="K526">
        <f>_xlfn.XLOOKUP(D526,products!$A$2:$A$49,products!$D$2:$D$49,,0)</f>
        <v>2.5</v>
      </c>
      <c r="L526">
        <f>_xlfn.XLOOKUP(D526,products!$A$2:$A$49,products!$E$2:$E$49,,0)</f>
        <v>36.454999999999998</v>
      </c>
      <c r="M526">
        <f t="shared" si="16"/>
        <v>72.91</v>
      </c>
      <c r="N526" t="str">
        <f t="shared" si="17"/>
        <v>Liberica</v>
      </c>
    </row>
    <row r="527" spans="1:14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_xlfn.XLOOKUP(C527,customers!$A$2:$A$1001,customers!$B$2:$B$1001,,0)</f>
        <v>Edin Yantsurev</v>
      </c>
      <c r="G527" s="2" t="str">
        <f>IF(_xlfn.XLOOKUP(C527,customers!$A$2:$A$1001,customers!$C$2:$C$1001,,0) = 0," ", _xlfn.XLOOKUP(C527,customers!$A$2:$A$1001,customers!$C$2:$C$1001,,0))</f>
        <v xml:space="preserve"> </v>
      </c>
      <c r="H527" s="2" t="str">
        <f>_xlfn.XLOOKUP(C527,customers!$A$2:$A$1001,customers!$G$2:$G$1001,,0)</f>
        <v>United States</v>
      </c>
      <c r="I527" t="str">
        <f>_xlfn.XLOOKUP(D527,products!$A$2:$A$49,products!$B$2:$B$49,,0)</f>
        <v>Rob</v>
      </c>
      <c r="J527" t="str">
        <f>_xlfn.XLOOKUP(D527,products!$A$2:$A$49,products!$C$2:$C$49,,0)</f>
        <v>D</v>
      </c>
      <c r="K527">
        <f>_xlfn.XLOOKUP(D527,products!$A$2:$A$49,products!$D$2:$D$49,,0)</f>
        <v>0.2</v>
      </c>
      <c r="L527">
        <f>_xlfn.XLOOKUP(D527,products!$A$2:$A$49,products!$E$2:$E$49,,0)</f>
        <v>2.6849999999999996</v>
      </c>
      <c r="M527">
        <f t="shared" si="16"/>
        <v>13.424999999999997</v>
      </c>
      <c r="N527" t="str">
        <f t="shared" si="17"/>
        <v>Robusta</v>
      </c>
    </row>
    <row r="528" spans="1:14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_xlfn.XLOOKUP(C528,customers!$A$2:$A$1001,customers!$B$2:$B$1001,,0)</f>
        <v>Webb Speechly</v>
      </c>
      <c r="G528" s="2" t="str">
        <f>IF(_xlfn.XLOOKUP(C528,customers!$A$2:$A$1001,customers!$C$2:$C$1001,,0) = 0," ", _xlfn.XLOOKUP(C528,customers!$A$2:$A$1001,customers!$C$2:$C$1001,,0))</f>
        <v>wspeechlyem@amazon.com</v>
      </c>
      <c r="H528" s="2" t="str">
        <f>_xlfn.XLOOKUP(C528,customers!$A$2:$A$1001,customers!$G$2:$G$1001,,0)</f>
        <v>United States</v>
      </c>
      <c r="I528" t="str">
        <f>_xlfn.XLOOKUP(D528,products!$A$2:$A$49,products!$B$2:$B$49,,0)</f>
        <v>Exc</v>
      </c>
      <c r="J528" t="str">
        <f>_xlfn.XLOOKUP(D528,products!$A$2:$A$49,products!$C$2:$C$49,,0)</f>
        <v>M</v>
      </c>
      <c r="K528">
        <f>_xlfn.XLOOKUP(D528,products!$A$2:$A$49,products!$D$2:$D$49,,0)</f>
        <v>2.5</v>
      </c>
      <c r="L528">
        <f>_xlfn.XLOOKUP(D528,products!$A$2:$A$49,products!$E$2:$E$49,,0)</f>
        <v>31.624999999999996</v>
      </c>
      <c r="M528">
        <f t="shared" si="16"/>
        <v>126.49999999999999</v>
      </c>
      <c r="N528" t="str">
        <f t="shared" si="17"/>
        <v>Excelsa</v>
      </c>
    </row>
    <row r="529" spans="1:14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_xlfn.XLOOKUP(C529,customers!$A$2:$A$1001,customers!$B$2:$B$1001,,0)</f>
        <v>Irvine Phillpot</v>
      </c>
      <c r="G529" s="2" t="str">
        <f>IF(_xlfn.XLOOKUP(C529,customers!$A$2:$A$1001,customers!$C$2:$C$1001,,0) = 0," ", _xlfn.XLOOKUP(C529,customers!$A$2:$A$1001,customers!$C$2:$C$1001,,0))</f>
        <v>iphillpoten@buzzfeed.com</v>
      </c>
      <c r="H529" s="2" t="str">
        <f>_xlfn.XLOOKUP(C529,customers!$A$2:$A$1001,customers!$G$2:$G$1001,,0)</f>
        <v>United Kingdom</v>
      </c>
      <c r="I529" t="str">
        <f>_xlfn.XLOOKUP(D529,products!$A$2:$A$49,products!$B$2:$B$49,,0)</f>
        <v>Exc</v>
      </c>
      <c r="J529" t="str">
        <f>_xlfn.XLOOKUP(D529,products!$A$2:$A$49,products!$C$2:$C$49,,0)</f>
        <v>M</v>
      </c>
      <c r="K529">
        <f>_xlfn.XLOOKUP(D529,products!$A$2:$A$49,products!$D$2:$D$49,,0)</f>
        <v>0.5</v>
      </c>
      <c r="L529">
        <f>_xlfn.XLOOKUP(D529,products!$A$2:$A$49,products!$E$2:$E$49,,0)</f>
        <v>8.25</v>
      </c>
      <c r="M529">
        <f t="shared" si="16"/>
        <v>41.25</v>
      </c>
      <c r="N529" t="str">
        <f t="shared" si="17"/>
        <v>Excelsa</v>
      </c>
    </row>
    <row r="530" spans="1:14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_xlfn.XLOOKUP(C530,customers!$A$2:$A$1001,customers!$B$2:$B$1001,,0)</f>
        <v>Lem Pennacci</v>
      </c>
      <c r="G530" s="2" t="str">
        <f>IF(_xlfn.XLOOKUP(C530,customers!$A$2:$A$1001,customers!$C$2:$C$1001,,0) = 0," ", _xlfn.XLOOKUP(C530,customers!$A$2:$A$1001,customers!$C$2:$C$1001,,0))</f>
        <v>lpennaccieo@statcounter.com</v>
      </c>
      <c r="H530" s="2" t="str">
        <f>_xlfn.XLOOKUP(C530,customers!$A$2:$A$1001,customers!$G$2:$G$1001,,0)</f>
        <v>United States</v>
      </c>
      <c r="I530" t="str">
        <f>_xlfn.XLOOKUP(D530,products!$A$2:$A$49,products!$B$2:$B$49,,0)</f>
        <v>Exc</v>
      </c>
      <c r="J530" t="str">
        <f>_xlfn.XLOOKUP(D530,products!$A$2:$A$49,products!$C$2:$C$49,,0)</f>
        <v>L</v>
      </c>
      <c r="K530">
        <f>_xlfn.XLOOKUP(D530,products!$A$2:$A$49,products!$D$2:$D$49,,0)</f>
        <v>0.5</v>
      </c>
      <c r="L530">
        <f>_xlfn.XLOOKUP(D530,products!$A$2:$A$49,products!$E$2:$E$49,,0)</f>
        <v>8.91</v>
      </c>
      <c r="M530">
        <f t="shared" si="16"/>
        <v>53.46</v>
      </c>
      <c r="N530" t="str">
        <f t="shared" si="17"/>
        <v>Excelsa</v>
      </c>
    </row>
    <row r="531" spans="1:14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_xlfn.XLOOKUP(C531,customers!$A$2:$A$1001,customers!$B$2:$B$1001,,0)</f>
        <v>Starr Arpin</v>
      </c>
      <c r="G531" s="2" t="str">
        <f>IF(_xlfn.XLOOKUP(C531,customers!$A$2:$A$1001,customers!$C$2:$C$1001,,0) = 0," ", _xlfn.XLOOKUP(C531,customers!$A$2:$A$1001,customers!$C$2:$C$1001,,0))</f>
        <v>sarpinep@moonfruit.com</v>
      </c>
      <c r="H531" s="2" t="str">
        <f>_xlfn.XLOOKUP(C531,customers!$A$2:$A$1001,customers!$G$2:$G$1001,,0)</f>
        <v>United States</v>
      </c>
      <c r="I531" t="str">
        <f>_xlfn.XLOOKUP(D531,products!$A$2:$A$49,products!$B$2:$B$49,,0)</f>
        <v>Rob</v>
      </c>
      <c r="J531" t="str">
        <f>_xlfn.XLOOKUP(D531,products!$A$2:$A$49,products!$C$2:$C$49,,0)</f>
        <v>M</v>
      </c>
      <c r="K531">
        <f>_xlfn.XLOOKUP(D531,products!$A$2:$A$49,products!$D$2:$D$49,,0)</f>
        <v>1</v>
      </c>
      <c r="L531">
        <f>_xlfn.XLOOKUP(D531,products!$A$2:$A$49,products!$E$2:$E$49,,0)</f>
        <v>9.9499999999999993</v>
      </c>
      <c r="M531">
        <f t="shared" si="16"/>
        <v>59.699999999999996</v>
      </c>
      <c r="N531" t="str">
        <f t="shared" si="17"/>
        <v>Robusta</v>
      </c>
    </row>
    <row r="532" spans="1:14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_xlfn.XLOOKUP(C532,customers!$A$2:$A$1001,customers!$B$2:$B$1001,,0)</f>
        <v>Donny Fries</v>
      </c>
      <c r="G532" s="2" t="str">
        <f>IF(_xlfn.XLOOKUP(C532,customers!$A$2:$A$1001,customers!$C$2:$C$1001,,0) = 0," ", _xlfn.XLOOKUP(C532,customers!$A$2:$A$1001,customers!$C$2:$C$1001,,0))</f>
        <v>dfrieseq@cargocollective.com</v>
      </c>
      <c r="H532" s="2" t="str">
        <f>_xlfn.XLOOKUP(C532,customers!$A$2:$A$1001,customers!$G$2:$G$1001,,0)</f>
        <v>United States</v>
      </c>
      <c r="I532" t="str">
        <f>_xlfn.XLOOKUP(D532,products!$A$2:$A$49,products!$B$2:$B$49,,0)</f>
        <v>Rob</v>
      </c>
      <c r="J532" t="str">
        <f>_xlfn.XLOOKUP(D532,products!$A$2:$A$49,products!$C$2:$C$49,,0)</f>
        <v>M</v>
      </c>
      <c r="K532">
        <f>_xlfn.XLOOKUP(D532,products!$A$2:$A$49,products!$D$2:$D$49,,0)</f>
        <v>1</v>
      </c>
      <c r="L532">
        <f>_xlfn.XLOOKUP(D532,products!$A$2:$A$49,products!$E$2:$E$49,,0)</f>
        <v>9.9499999999999993</v>
      </c>
      <c r="M532">
        <f t="shared" si="16"/>
        <v>59.699999999999996</v>
      </c>
      <c r="N532" t="str">
        <f t="shared" si="17"/>
        <v>Robusta</v>
      </c>
    </row>
    <row r="533" spans="1:14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_xlfn.XLOOKUP(C533,customers!$A$2:$A$1001,customers!$B$2:$B$1001,,0)</f>
        <v>Rana Sharer</v>
      </c>
      <c r="G533" s="2" t="str">
        <f>IF(_xlfn.XLOOKUP(C533,customers!$A$2:$A$1001,customers!$C$2:$C$1001,,0) = 0," ", _xlfn.XLOOKUP(C533,customers!$A$2:$A$1001,customers!$C$2:$C$1001,,0))</f>
        <v>rsharerer@flavors.me</v>
      </c>
      <c r="H533" s="2" t="str">
        <f>_xlfn.XLOOKUP(C533,customers!$A$2:$A$1001,customers!$G$2:$G$1001,,0)</f>
        <v>United States</v>
      </c>
      <c r="I533" t="str">
        <f>_xlfn.XLOOKUP(D533,products!$A$2:$A$49,products!$B$2:$B$49,,0)</f>
        <v>Rob</v>
      </c>
      <c r="J533" t="str">
        <f>_xlfn.XLOOKUP(D533,products!$A$2:$A$49,products!$C$2:$C$49,,0)</f>
        <v>D</v>
      </c>
      <c r="K533">
        <f>_xlfn.XLOOKUP(D533,products!$A$2:$A$49,products!$D$2:$D$49,,0)</f>
        <v>1</v>
      </c>
      <c r="L533">
        <f>_xlfn.XLOOKUP(D533,products!$A$2:$A$49,products!$E$2:$E$49,,0)</f>
        <v>8.9499999999999993</v>
      </c>
      <c r="M533">
        <f t="shared" si="16"/>
        <v>44.75</v>
      </c>
      <c r="N533" t="str">
        <f t="shared" si="17"/>
        <v>Robusta</v>
      </c>
    </row>
    <row r="534" spans="1:14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_xlfn.XLOOKUP(C534,customers!$A$2:$A$1001,customers!$B$2:$B$1001,,0)</f>
        <v>Nannie Naseby</v>
      </c>
      <c r="G534" s="2" t="str">
        <f>IF(_xlfn.XLOOKUP(C534,customers!$A$2:$A$1001,customers!$C$2:$C$1001,,0) = 0," ", _xlfn.XLOOKUP(C534,customers!$A$2:$A$1001,customers!$C$2:$C$1001,,0))</f>
        <v>nnasebyes@umich.edu</v>
      </c>
      <c r="H534" s="2" t="str">
        <f>_xlfn.XLOOKUP(C534,customers!$A$2:$A$1001,customers!$G$2:$G$1001,,0)</f>
        <v>United States</v>
      </c>
      <c r="I534" t="str">
        <f>_xlfn.XLOOKUP(D534,products!$A$2:$A$49,products!$B$2:$B$49,,0)</f>
        <v>Exc</v>
      </c>
      <c r="J534" t="str">
        <f>_xlfn.XLOOKUP(D534,products!$A$2:$A$49,products!$C$2:$C$49,,0)</f>
        <v>M</v>
      </c>
      <c r="K534">
        <f>_xlfn.XLOOKUP(D534,products!$A$2:$A$49,products!$D$2:$D$49,,0)</f>
        <v>0.5</v>
      </c>
      <c r="L534">
        <f>_xlfn.XLOOKUP(D534,products!$A$2:$A$49,products!$E$2:$E$49,,0)</f>
        <v>8.25</v>
      </c>
      <c r="M534">
        <f t="shared" si="16"/>
        <v>16.5</v>
      </c>
      <c r="N534" t="str">
        <f t="shared" si="17"/>
        <v>Excelsa</v>
      </c>
    </row>
    <row r="535" spans="1:14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_xlfn.XLOOKUP(C535,customers!$A$2:$A$1001,customers!$B$2:$B$1001,,0)</f>
        <v>Rea Offell</v>
      </c>
      <c r="G535" s="2" t="str">
        <f>IF(_xlfn.XLOOKUP(C535,customers!$A$2:$A$1001,customers!$C$2:$C$1001,,0) = 0," ", _xlfn.XLOOKUP(C535,customers!$A$2:$A$1001,customers!$C$2:$C$1001,,0))</f>
        <v xml:space="preserve"> </v>
      </c>
      <c r="H535" s="2" t="str">
        <f>_xlfn.XLOOKUP(C535,customers!$A$2:$A$1001,customers!$G$2:$G$1001,,0)</f>
        <v>United States</v>
      </c>
      <c r="I535" t="str">
        <f>_xlfn.XLOOKUP(D535,products!$A$2:$A$49,products!$B$2:$B$49,,0)</f>
        <v>Rob</v>
      </c>
      <c r="J535" t="str">
        <f>_xlfn.XLOOKUP(D535,products!$A$2:$A$49,products!$C$2:$C$49,,0)</f>
        <v>D</v>
      </c>
      <c r="K535">
        <f>_xlfn.XLOOKUP(D535,products!$A$2:$A$49,products!$D$2:$D$49,,0)</f>
        <v>0.5</v>
      </c>
      <c r="L535">
        <f>_xlfn.XLOOKUP(D535,products!$A$2:$A$49,products!$E$2:$E$49,,0)</f>
        <v>5.3699999999999992</v>
      </c>
      <c r="M535">
        <f t="shared" si="16"/>
        <v>21.479999999999997</v>
      </c>
      <c r="N535" t="str">
        <f t="shared" si="17"/>
        <v>Robusta</v>
      </c>
    </row>
    <row r="536" spans="1:14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_xlfn.XLOOKUP(C536,customers!$A$2:$A$1001,customers!$B$2:$B$1001,,0)</f>
        <v>Kris O'Cullen</v>
      </c>
      <c r="G536" s="2" t="str">
        <f>IF(_xlfn.XLOOKUP(C536,customers!$A$2:$A$1001,customers!$C$2:$C$1001,,0) = 0," ", _xlfn.XLOOKUP(C536,customers!$A$2:$A$1001,customers!$C$2:$C$1001,,0))</f>
        <v>koculleneu@ca.gov</v>
      </c>
      <c r="H536" s="2" t="str">
        <f>_xlfn.XLOOKUP(C536,customers!$A$2:$A$1001,customers!$G$2:$G$1001,,0)</f>
        <v>Ireland</v>
      </c>
      <c r="I536" t="str">
        <f>_xlfn.XLOOKUP(D536,products!$A$2:$A$49,products!$B$2:$B$49,,0)</f>
        <v>Rob</v>
      </c>
      <c r="J536" t="str">
        <f>_xlfn.XLOOKUP(D536,products!$A$2:$A$49,products!$C$2:$C$49,,0)</f>
        <v>M</v>
      </c>
      <c r="K536">
        <f>_xlfn.XLOOKUP(D536,products!$A$2:$A$49,products!$D$2:$D$49,,0)</f>
        <v>2.5</v>
      </c>
      <c r="L536">
        <f>_xlfn.XLOOKUP(D536,products!$A$2:$A$49,products!$E$2:$E$49,,0)</f>
        <v>22.884999999999998</v>
      </c>
      <c r="M536">
        <f t="shared" si="16"/>
        <v>45.769999999999996</v>
      </c>
      <c r="N536" t="str">
        <f t="shared" si="17"/>
        <v>Robusta</v>
      </c>
    </row>
    <row r="537" spans="1:14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_xlfn.XLOOKUP(C537,customers!$A$2:$A$1001,customers!$B$2:$B$1001,,0)</f>
        <v>Timoteo Glisane</v>
      </c>
      <c r="G537" s="2" t="str">
        <f>IF(_xlfn.XLOOKUP(C537,customers!$A$2:$A$1001,customers!$C$2:$C$1001,,0) = 0," ", _xlfn.XLOOKUP(C537,customers!$A$2:$A$1001,customers!$C$2:$C$1001,,0))</f>
        <v xml:space="preserve"> </v>
      </c>
      <c r="H537" s="2" t="str">
        <f>_xlfn.XLOOKUP(C537,customers!$A$2:$A$1001,customers!$G$2:$G$1001,,0)</f>
        <v>Ireland</v>
      </c>
      <c r="I537" t="str">
        <f>_xlfn.XLOOKUP(D537,products!$A$2:$A$49,products!$B$2:$B$49,,0)</f>
        <v>Lib</v>
      </c>
      <c r="J537" t="str">
        <f>_xlfn.XLOOKUP(D537,products!$A$2:$A$49,products!$C$2:$C$49,,0)</f>
        <v>L</v>
      </c>
      <c r="K537">
        <f>_xlfn.XLOOKUP(D537,products!$A$2:$A$49,products!$D$2:$D$49,,0)</f>
        <v>0.2</v>
      </c>
      <c r="L537">
        <f>_xlfn.XLOOKUP(D537,products!$A$2:$A$49,products!$E$2:$E$49,,0)</f>
        <v>4.7549999999999999</v>
      </c>
      <c r="M537">
        <f t="shared" si="16"/>
        <v>9.51</v>
      </c>
      <c r="N537" t="str">
        <f t="shared" si="17"/>
        <v>Liberica</v>
      </c>
    </row>
    <row r="538" spans="1:14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_xlfn.XLOOKUP(C538,customers!$A$2:$A$1001,customers!$B$2:$B$1001,,0)</f>
        <v>Marja Urion</v>
      </c>
      <c r="G538" s="2" t="str">
        <f>IF(_xlfn.XLOOKUP(C538,customers!$A$2:$A$1001,customers!$C$2:$C$1001,,0) = 0," ", _xlfn.XLOOKUP(C538,customers!$A$2:$A$1001,customers!$C$2:$C$1001,,0))</f>
        <v>murione5@alexa.com</v>
      </c>
      <c r="H538" s="2" t="str">
        <f>_xlfn.XLOOKUP(C538,customers!$A$2:$A$1001,customers!$G$2:$G$1001,,0)</f>
        <v>Ireland</v>
      </c>
      <c r="I538" t="str">
        <f>_xlfn.XLOOKUP(D538,products!$A$2:$A$49,products!$B$2:$B$49,,0)</f>
        <v>Rob</v>
      </c>
      <c r="J538" t="str">
        <f>_xlfn.XLOOKUP(D538,products!$A$2:$A$49,products!$C$2:$C$49,,0)</f>
        <v>D</v>
      </c>
      <c r="K538">
        <f>_xlfn.XLOOKUP(D538,products!$A$2:$A$49,products!$D$2:$D$49,,0)</f>
        <v>0.2</v>
      </c>
      <c r="L538">
        <f>_xlfn.XLOOKUP(D538,products!$A$2:$A$49,products!$E$2:$E$49,,0)</f>
        <v>2.6849999999999996</v>
      </c>
      <c r="M538">
        <f t="shared" si="16"/>
        <v>8.0549999999999997</v>
      </c>
      <c r="N538" t="str">
        <f t="shared" si="17"/>
        <v>Robusta</v>
      </c>
    </row>
    <row r="539" spans="1:14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_xlfn.XLOOKUP(C539,customers!$A$2:$A$1001,customers!$B$2:$B$1001,,0)</f>
        <v>Hildegarde Brangan</v>
      </c>
      <c r="G539" s="2" t="str">
        <f>IF(_xlfn.XLOOKUP(C539,customers!$A$2:$A$1001,customers!$C$2:$C$1001,,0) = 0," ", _xlfn.XLOOKUP(C539,customers!$A$2:$A$1001,customers!$C$2:$C$1001,,0))</f>
        <v>hbranganex@woothemes.com</v>
      </c>
      <c r="H539" s="2" t="str">
        <f>_xlfn.XLOOKUP(C539,customers!$A$2:$A$1001,customers!$G$2:$G$1001,,0)</f>
        <v>United States</v>
      </c>
      <c r="I539" t="str">
        <f>_xlfn.XLOOKUP(D539,products!$A$2:$A$49,products!$B$2:$B$49,,0)</f>
        <v>Exc</v>
      </c>
      <c r="J539" t="str">
        <f>_xlfn.XLOOKUP(D539,products!$A$2:$A$49,products!$C$2:$C$49,,0)</f>
        <v>D</v>
      </c>
      <c r="K539">
        <f>_xlfn.XLOOKUP(D539,products!$A$2:$A$49,products!$D$2:$D$49,,0)</f>
        <v>2.5</v>
      </c>
      <c r="L539">
        <f>_xlfn.XLOOKUP(D539,products!$A$2:$A$49,products!$E$2:$E$49,,0)</f>
        <v>27.945</v>
      </c>
      <c r="M539">
        <f t="shared" si="16"/>
        <v>111.78</v>
      </c>
      <c r="N539" t="str">
        <f t="shared" si="17"/>
        <v>Excelsa</v>
      </c>
    </row>
    <row r="540" spans="1:14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_xlfn.XLOOKUP(C540,customers!$A$2:$A$1001,customers!$B$2:$B$1001,,0)</f>
        <v>Amii Gallyon</v>
      </c>
      <c r="G540" s="2" t="str">
        <f>IF(_xlfn.XLOOKUP(C540,customers!$A$2:$A$1001,customers!$C$2:$C$1001,,0) = 0," ", _xlfn.XLOOKUP(C540,customers!$A$2:$A$1001,customers!$C$2:$C$1001,,0))</f>
        <v>agallyoney@engadget.com</v>
      </c>
      <c r="H540" s="2" t="str">
        <f>_xlfn.XLOOKUP(C540,customers!$A$2:$A$1001,customers!$G$2:$G$1001,,0)</f>
        <v>United States</v>
      </c>
      <c r="I540" t="str">
        <f>_xlfn.XLOOKUP(D540,products!$A$2:$A$49,products!$B$2:$B$49,,0)</f>
        <v>Rob</v>
      </c>
      <c r="J540" t="str">
        <f>_xlfn.XLOOKUP(D540,products!$A$2:$A$49,products!$C$2:$C$49,,0)</f>
        <v>D</v>
      </c>
      <c r="K540">
        <f>_xlfn.XLOOKUP(D540,products!$A$2:$A$49,products!$D$2:$D$49,,0)</f>
        <v>0.2</v>
      </c>
      <c r="L540">
        <f>_xlfn.XLOOKUP(D540,products!$A$2:$A$49,products!$E$2:$E$49,,0)</f>
        <v>2.6849999999999996</v>
      </c>
      <c r="M540">
        <f t="shared" si="16"/>
        <v>10.739999999999998</v>
      </c>
      <c r="N540" t="str">
        <f t="shared" si="17"/>
        <v>Robusta</v>
      </c>
    </row>
    <row r="541" spans="1:14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_xlfn.XLOOKUP(C541,customers!$A$2:$A$1001,customers!$B$2:$B$1001,,0)</f>
        <v>Birgit Domange</v>
      </c>
      <c r="G541" s="2" t="str">
        <f>IF(_xlfn.XLOOKUP(C541,customers!$A$2:$A$1001,customers!$C$2:$C$1001,,0) = 0," ", _xlfn.XLOOKUP(C541,customers!$A$2:$A$1001,customers!$C$2:$C$1001,,0))</f>
        <v>bdomangeez@yahoo.co.jp</v>
      </c>
      <c r="H541" s="2" t="str">
        <f>_xlfn.XLOOKUP(C541,customers!$A$2:$A$1001,customers!$G$2:$G$1001,,0)</f>
        <v>United States</v>
      </c>
      <c r="I541" t="str">
        <f>_xlfn.XLOOKUP(D541,products!$A$2:$A$49,products!$B$2:$B$49,,0)</f>
        <v>Rob</v>
      </c>
      <c r="J541" t="str">
        <f>_xlfn.XLOOKUP(D541,products!$A$2:$A$49,products!$C$2:$C$49,,0)</f>
        <v>D</v>
      </c>
      <c r="K541">
        <f>_xlfn.XLOOKUP(D541,products!$A$2:$A$49,products!$D$2:$D$49,,0)</f>
        <v>0.5</v>
      </c>
      <c r="L541">
        <f>_xlfn.XLOOKUP(D541,products!$A$2:$A$49,products!$E$2:$E$49,,0)</f>
        <v>5.3699999999999992</v>
      </c>
      <c r="M541">
        <f t="shared" si="16"/>
        <v>26.849999999999994</v>
      </c>
      <c r="N541" t="str">
        <f t="shared" si="17"/>
        <v>Robusta</v>
      </c>
    </row>
    <row r="542" spans="1:14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_xlfn.XLOOKUP(C542,customers!$A$2:$A$1001,customers!$B$2:$B$1001,,0)</f>
        <v>Killian Osler</v>
      </c>
      <c r="G542" s="2" t="str">
        <f>IF(_xlfn.XLOOKUP(C542,customers!$A$2:$A$1001,customers!$C$2:$C$1001,,0) = 0," ", _xlfn.XLOOKUP(C542,customers!$A$2:$A$1001,customers!$C$2:$C$1001,,0))</f>
        <v>koslerf0@gmpg.org</v>
      </c>
      <c r="H542" s="2" t="str">
        <f>_xlfn.XLOOKUP(C542,customers!$A$2:$A$1001,customers!$G$2:$G$1001,,0)</f>
        <v>United States</v>
      </c>
      <c r="I542" t="str">
        <f>_xlfn.XLOOKUP(D542,products!$A$2:$A$49,products!$B$2:$B$49,,0)</f>
        <v>Lib</v>
      </c>
      <c r="J542" t="str">
        <f>_xlfn.XLOOKUP(D542,products!$A$2:$A$49,products!$C$2:$C$49,,0)</f>
        <v>L</v>
      </c>
      <c r="K542">
        <f>_xlfn.XLOOKUP(D542,products!$A$2:$A$49,products!$D$2:$D$49,,0)</f>
        <v>1</v>
      </c>
      <c r="L542">
        <f>_xlfn.XLOOKUP(D542,products!$A$2:$A$49,products!$E$2:$E$49,,0)</f>
        <v>15.85</v>
      </c>
      <c r="M542">
        <f t="shared" si="16"/>
        <v>63.4</v>
      </c>
      <c r="N542" t="str">
        <f t="shared" si="17"/>
        <v>Liberica</v>
      </c>
    </row>
    <row r="543" spans="1:14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_xlfn.XLOOKUP(C543,customers!$A$2:$A$1001,customers!$B$2:$B$1001,,0)</f>
        <v>Lora Dukes</v>
      </c>
      <c r="G543" s="2" t="str">
        <f>IF(_xlfn.XLOOKUP(C543,customers!$A$2:$A$1001,customers!$C$2:$C$1001,,0) = 0," ", _xlfn.XLOOKUP(C543,customers!$A$2:$A$1001,customers!$C$2:$C$1001,,0))</f>
        <v xml:space="preserve"> </v>
      </c>
      <c r="H543" s="2" t="str">
        <f>_xlfn.XLOOKUP(C543,customers!$A$2:$A$1001,customers!$G$2:$G$1001,,0)</f>
        <v>Ireland</v>
      </c>
      <c r="I543" t="str">
        <f>_xlfn.XLOOKUP(D543,products!$A$2:$A$49,products!$B$2:$B$49,,0)</f>
        <v>Ara</v>
      </c>
      <c r="J543" t="str">
        <f>_xlfn.XLOOKUP(D543,products!$A$2:$A$49,products!$C$2:$C$49,,0)</f>
        <v>D</v>
      </c>
      <c r="K543">
        <f>_xlfn.XLOOKUP(D543,products!$A$2:$A$49,products!$D$2:$D$49,,0)</f>
        <v>2.5</v>
      </c>
      <c r="L543">
        <f>_xlfn.XLOOKUP(D543,products!$A$2:$A$49,products!$E$2:$E$49,,0)</f>
        <v>22.884999999999998</v>
      </c>
      <c r="M543">
        <f t="shared" si="16"/>
        <v>22.884999999999998</v>
      </c>
      <c r="N543" t="str">
        <f t="shared" si="17"/>
        <v>Arabica</v>
      </c>
    </row>
    <row r="544" spans="1:14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_xlfn.XLOOKUP(C544,customers!$A$2:$A$1001,customers!$B$2:$B$1001,,0)</f>
        <v>Zack Pellett</v>
      </c>
      <c r="G544" s="2" t="str">
        <f>IF(_xlfn.XLOOKUP(C544,customers!$A$2:$A$1001,customers!$C$2:$C$1001,,0) = 0," ", _xlfn.XLOOKUP(C544,customers!$A$2:$A$1001,customers!$C$2:$C$1001,,0))</f>
        <v>zpellettf2@dailymotion.com</v>
      </c>
      <c r="H544" s="2" t="str">
        <f>_xlfn.XLOOKUP(C544,customers!$A$2:$A$1001,customers!$G$2:$G$1001,,0)</f>
        <v>United States</v>
      </c>
      <c r="I544" t="str">
        <f>_xlfn.XLOOKUP(D544,products!$A$2:$A$49,products!$B$2:$B$49,,0)</f>
        <v>Ara</v>
      </c>
      <c r="J544" t="str">
        <f>_xlfn.XLOOKUP(D544,products!$A$2:$A$49,products!$C$2:$C$49,,0)</f>
        <v>M</v>
      </c>
      <c r="K544">
        <f>_xlfn.XLOOKUP(D544,products!$A$2:$A$49,products!$D$2:$D$49,,0)</f>
        <v>2.5</v>
      </c>
      <c r="L544">
        <f>_xlfn.XLOOKUP(D544,products!$A$2:$A$49,products!$E$2:$E$49,,0)</f>
        <v>25.874999999999996</v>
      </c>
      <c r="M544">
        <f t="shared" si="16"/>
        <v>103.49999999999999</v>
      </c>
      <c r="N544" t="str">
        <f t="shared" si="17"/>
        <v>Arabica</v>
      </c>
    </row>
    <row r="545" spans="1:14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_xlfn.XLOOKUP(C545,customers!$A$2:$A$1001,customers!$B$2:$B$1001,,0)</f>
        <v>Ilaire Sprakes</v>
      </c>
      <c r="G545" s="2" t="str">
        <f>IF(_xlfn.XLOOKUP(C545,customers!$A$2:$A$1001,customers!$C$2:$C$1001,,0) = 0," ", _xlfn.XLOOKUP(C545,customers!$A$2:$A$1001,customers!$C$2:$C$1001,,0))</f>
        <v>isprakesf3@spiegel.de</v>
      </c>
      <c r="H545" s="2" t="str">
        <f>_xlfn.XLOOKUP(C545,customers!$A$2:$A$1001,customers!$G$2:$G$1001,,0)</f>
        <v>United States</v>
      </c>
      <c r="I545" t="str">
        <f>_xlfn.XLOOKUP(D545,products!$A$2:$A$49,products!$B$2:$B$49,,0)</f>
        <v>Rob</v>
      </c>
      <c r="J545" t="str">
        <f>_xlfn.XLOOKUP(D545,products!$A$2:$A$49,products!$C$2:$C$49,,0)</f>
        <v>L</v>
      </c>
      <c r="K545">
        <f>_xlfn.XLOOKUP(D545,products!$A$2:$A$49,products!$D$2:$D$49,,0)</f>
        <v>2.5</v>
      </c>
      <c r="L545">
        <f>_xlfn.XLOOKUP(D545,products!$A$2:$A$49,products!$E$2:$E$49,,0)</f>
        <v>27.484999999999996</v>
      </c>
      <c r="M545">
        <f t="shared" si="16"/>
        <v>54.969999999999992</v>
      </c>
      <c r="N545" t="str">
        <f t="shared" si="17"/>
        <v>Robusta</v>
      </c>
    </row>
    <row r="546" spans="1:14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_xlfn.XLOOKUP(C546,customers!$A$2:$A$1001,customers!$B$2:$B$1001,,0)</f>
        <v>Heda Fromant</v>
      </c>
      <c r="G546" s="2" t="str">
        <f>IF(_xlfn.XLOOKUP(C546,customers!$A$2:$A$1001,customers!$C$2:$C$1001,,0) = 0," ", _xlfn.XLOOKUP(C546,customers!$A$2:$A$1001,customers!$C$2:$C$1001,,0))</f>
        <v>hfromantf4@ucsd.edu</v>
      </c>
      <c r="H546" s="2" t="str">
        <f>_xlfn.XLOOKUP(C546,customers!$A$2:$A$1001,customers!$G$2:$G$1001,,0)</f>
        <v>United States</v>
      </c>
      <c r="I546" t="str">
        <f>_xlfn.XLOOKUP(D546,products!$A$2:$A$49,products!$B$2:$B$49,,0)</f>
        <v>Ara</v>
      </c>
      <c r="J546" t="str">
        <f>_xlfn.XLOOKUP(D546,products!$A$2:$A$49,products!$C$2:$C$49,,0)</f>
        <v>L</v>
      </c>
      <c r="K546">
        <f>_xlfn.XLOOKUP(D546,products!$A$2:$A$49,products!$D$2:$D$49,,0)</f>
        <v>0.5</v>
      </c>
      <c r="L546">
        <f>_xlfn.XLOOKUP(D546,products!$A$2:$A$49,products!$E$2:$E$49,,0)</f>
        <v>7.77</v>
      </c>
      <c r="M546">
        <f t="shared" si="16"/>
        <v>15.54</v>
      </c>
      <c r="N546" t="str">
        <f t="shared" si="17"/>
        <v>Arabica</v>
      </c>
    </row>
    <row r="547" spans="1:14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_xlfn.XLOOKUP(C547,customers!$A$2:$A$1001,customers!$B$2:$B$1001,,0)</f>
        <v>Rufus Flear</v>
      </c>
      <c r="G547" s="2" t="str">
        <f>IF(_xlfn.XLOOKUP(C547,customers!$A$2:$A$1001,customers!$C$2:$C$1001,,0) = 0," ", _xlfn.XLOOKUP(C547,customers!$A$2:$A$1001,customers!$C$2:$C$1001,,0))</f>
        <v>rflearf5@artisteer.com</v>
      </c>
      <c r="H547" s="2" t="str">
        <f>_xlfn.XLOOKUP(C547,customers!$A$2:$A$1001,customers!$G$2:$G$1001,,0)</f>
        <v>United Kingdom</v>
      </c>
      <c r="I547" t="str">
        <f>_xlfn.XLOOKUP(D547,products!$A$2:$A$49,products!$B$2:$B$49,,0)</f>
        <v>Lib</v>
      </c>
      <c r="J547" t="str">
        <f>_xlfn.XLOOKUP(D547,products!$A$2:$A$49,products!$C$2:$C$49,,0)</f>
        <v>D</v>
      </c>
      <c r="K547">
        <f>_xlfn.XLOOKUP(D547,products!$A$2:$A$49,products!$D$2:$D$49,,0)</f>
        <v>0.2</v>
      </c>
      <c r="L547">
        <f>_xlfn.XLOOKUP(D547,products!$A$2:$A$49,products!$E$2:$E$49,,0)</f>
        <v>3.8849999999999998</v>
      </c>
      <c r="M547">
        <f t="shared" si="16"/>
        <v>15.54</v>
      </c>
      <c r="N547" t="str">
        <f t="shared" si="17"/>
        <v>Liberica</v>
      </c>
    </row>
    <row r="548" spans="1:14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_xlfn.XLOOKUP(C548,customers!$A$2:$A$1001,customers!$B$2:$B$1001,,0)</f>
        <v>Dom Milella</v>
      </c>
      <c r="G548" s="2" t="str">
        <f>IF(_xlfn.XLOOKUP(C548,customers!$A$2:$A$1001,customers!$C$2:$C$1001,,0) = 0," ", _xlfn.XLOOKUP(C548,customers!$A$2:$A$1001,customers!$C$2:$C$1001,,0))</f>
        <v xml:space="preserve"> </v>
      </c>
      <c r="H548" s="2" t="str">
        <f>_xlfn.XLOOKUP(C548,customers!$A$2:$A$1001,customers!$G$2:$G$1001,,0)</f>
        <v>Ireland</v>
      </c>
      <c r="I548" t="str">
        <f>_xlfn.XLOOKUP(D548,products!$A$2:$A$49,products!$B$2:$B$49,,0)</f>
        <v>Exc</v>
      </c>
      <c r="J548" t="str">
        <f>_xlfn.XLOOKUP(D548,products!$A$2:$A$49,products!$C$2:$C$49,,0)</f>
        <v>D</v>
      </c>
      <c r="K548">
        <f>_xlfn.XLOOKUP(D548,products!$A$2:$A$49,products!$D$2:$D$49,,0)</f>
        <v>2.5</v>
      </c>
      <c r="L548">
        <f>_xlfn.XLOOKUP(D548,products!$A$2:$A$49,products!$E$2:$E$49,,0)</f>
        <v>27.945</v>
      </c>
      <c r="M548">
        <f t="shared" si="16"/>
        <v>83.835000000000008</v>
      </c>
      <c r="N548" t="str">
        <f t="shared" si="17"/>
        <v>Excelsa</v>
      </c>
    </row>
    <row r="549" spans="1:14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_xlfn.XLOOKUP(C549,customers!$A$2:$A$1001,customers!$B$2:$B$1001,,0)</f>
        <v>Wilek Lightollers</v>
      </c>
      <c r="G549" s="2" t="str">
        <f>IF(_xlfn.XLOOKUP(C549,customers!$A$2:$A$1001,customers!$C$2:$C$1001,,0) = 0," ", _xlfn.XLOOKUP(C549,customers!$A$2:$A$1001,customers!$C$2:$C$1001,,0))</f>
        <v>wlightollersf9@baidu.com</v>
      </c>
      <c r="H549" s="2" t="str">
        <f>_xlfn.XLOOKUP(C549,customers!$A$2:$A$1001,customers!$G$2:$G$1001,,0)</f>
        <v>United States</v>
      </c>
      <c r="I549" t="str">
        <f>_xlfn.XLOOKUP(D549,products!$A$2:$A$49,products!$B$2:$B$49,,0)</f>
        <v>Rob</v>
      </c>
      <c r="J549" t="str">
        <f>_xlfn.XLOOKUP(D549,products!$A$2:$A$49,products!$C$2:$C$49,,0)</f>
        <v>L</v>
      </c>
      <c r="K549">
        <f>_xlfn.XLOOKUP(D549,products!$A$2:$A$49,products!$D$2:$D$49,,0)</f>
        <v>0.2</v>
      </c>
      <c r="L549">
        <f>_xlfn.XLOOKUP(D549,products!$A$2:$A$49,products!$E$2:$E$49,,0)</f>
        <v>3.5849999999999995</v>
      </c>
      <c r="M549">
        <f t="shared" si="16"/>
        <v>10.754999999999999</v>
      </c>
      <c r="N549" t="str">
        <f t="shared" si="17"/>
        <v>Robusta</v>
      </c>
    </row>
    <row r="550" spans="1:14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_xlfn.XLOOKUP(C550,customers!$A$2:$A$1001,customers!$B$2:$B$1001,,0)</f>
        <v>Bette-ann Munden</v>
      </c>
      <c r="G550" s="2" t="str">
        <f>IF(_xlfn.XLOOKUP(C550,customers!$A$2:$A$1001,customers!$C$2:$C$1001,,0) = 0," ", _xlfn.XLOOKUP(C550,customers!$A$2:$A$1001,customers!$C$2:$C$1001,,0))</f>
        <v>bmundenf8@elpais.com</v>
      </c>
      <c r="H550" s="2" t="str">
        <f>_xlfn.XLOOKUP(C550,customers!$A$2:$A$1001,customers!$G$2:$G$1001,,0)</f>
        <v>United States</v>
      </c>
      <c r="I550" t="str">
        <f>_xlfn.XLOOKUP(D550,products!$A$2:$A$49,products!$B$2:$B$49,,0)</f>
        <v>Exc</v>
      </c>
      <c r="J550" t="str">
        <f>_xlfn.XLOOKUP(D550,products!$A$2:$A$49,products!$C$2:$C$49,,0)</f>
        <v>L</v>
      </c>
      <c r="K550">
        <f>_xlfn.XLOOKUP(D550,products!$A$2:$A$49,products!$D$2:$D$49,,0)</f>
        <v>0.2</v>
      </c>
      <c r="L550">
        <f>_xlfn.XLOOKUP(D550,products!$A$2:$A$49,products!$E$2:$E$49,,0)</f>
        <v>4.4550000000000001</v>
      </c>
      <c r="M550">
        <f t="shared" si="16"/>
        <v>13.365</v>
      </c>
      <c r="N550" t="str">
        <f t="shared" si="17"/>
        <v>Excelsa</v>
      </c>
    </row>
    <row r="551" spans="1:14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_xlfn.XLOOKUP(C551,customers!$A$2:$A$1001,customers!$B$2:$B$1001,,0)</f>
        <v>Wilek Lightollers</v>
      </c>
      <c r="G551" s="2" t="str">
        <f>IF(_xlfn.XLOOKUP(C551,customers!$A$2:$A$1001,customers!$C$2:$C$1001,,0) = 0," ", _xlfn.XLOOKUP(C551,customers!$A$2:$A$1001,customers!$C$2:$C$1001,,0))</f>
        <v>wlightollersf9@baidu.com</v>
      </c>
      <c r="H551" s="2" t="str">
        <f>_xlfn.XLOOKUP(C551,customers!$A$2:$A$1001,customers!$G$2:$G$1001,,0)</f>
        <v>United States</v>
      </c>
      <c r="I551" t="str">
        <f>_xlfn.XLOOKUP(D551,products!$A$2:$A$49,products!$B$2:$B$49,,0)</f>
        <v>Exc</v>
      </c>
      <c r="J551" t="str">
        <f>_xlfn.XLOOKUP(D551,products!$A$2:$A$49,products!$C$2:$C$49,,0)</f>
        <v>L</v>
      </c>
      <c r="K551">
        <f>_xlfn.XLOOKUP(D551,products!$A$2:$A$49,products!$D$2:$D$49,,0)</f>
        <v>0.2</v>
      </c>
      <c r="L551">
        <f>_xlfn.XLOOKUP(D551,products!$A$2:$A$49,products!$E$2:$E$49,,0)</f>
        <v>4.4550000000000001</v>
      </c>
      <c r="M551">
        <f t="shared" si="16"/>
        <v>17.82</v>
      </c>
      <c r="N551" t="str">
        <f t="shared" si="17"/>
        <v>Excelsa</v>
      </c>
    </row>
    <row r="552" spans="1:14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_xlfn.XLOOKUP(C552,customers!$A$2:$A$1001,customers!$B$2:$B$1001,,0)</f>
        <v>Nick Brakespear</v>
      </c>
      <c r="G552" s="2" t="str">
        <f>IF(_xlfn.XLOOKUP(C552,customers!$A$2:$A$1001,customers!$C$2:$C$1001,,0) = 0," ", _xlfn.XLOOKUP(C552,customers!$A$2:$A$1001,customers!$C$2:$C$1001,,0))</f>
        <v>nbrakespearfa@rediff.com</v>
      </c>
      <c r="H552" s="2" t="str">
        <f>_xlfn.XLOOKUP(C552,customers!$A$2:$A$1001,customers!$G$2:$G$1001,,0)</f>
        <v>United States</v>
      </c>
      <c r="I552" t="str">
        <f>_xlfn.XLOOKUP(D552,products!$A$2:$A$49,products!$B$2:$B$49,,0)</f>
        <v>Lib</v>
      </c>
      <c r="J552" t="str">
        <f>_xlfn.XLOOKUP(D552,products!$A$2:$A$49,products!$C$2:$C$49,,0)</f>
        <v>D</v>
      </c>
      <c r="K552">
        <f>_xlfn.XLOOKUP(D552,products!$A$2:$A$49,products!$D$2:$D$49,,0)</f>
        <v>0.2</v>
      </c>
      <c r="L552">
        <f>_xlfn.XLOOKUP(D552,products!$A$2:$A$49,products!$E$2:$E$49,,0)</f>
        <v>3.8849999999999998</v>
      </c>
      <c r="M552">
        <f t="shared" si="16"/>
        <v>23.31</v>
      </c>
      <c r="N552" t="str">
        <f t="shared" si="17"/>
        <v>Liberica</v>
      </c>
    </row>
    <row r="553" spans="1:14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_xlfn.XLOOKUP(C553,customers!$A$2:$A$1001,customers!$B$2:$B$1001,,0)</f>
        <v>Malynda Glawsop</v>
      </c>
      <c r="G553" s="2" t="str">
        <f>IF(_xlfn.XLOOKUP(C553,customers!$A$2:$A$1001,customers!$C$2:$C$1001,,0) = 0," ", _xlfn.XLOOKUP(C553,customers!$A$2:$A$1001,customers!$C$2:$C$1001,,0))</f>
        <v>mglawsopfb@reverbnation.com</v>
      </c>
      <c r="H553" s="2" t="str">
        <f>_xlfn.XLOOKUP(C553,customers!$A$2:$A$1001,customers!$G$2:$G$1001,,0)</f>
        <v>United States</v>
      </c>
      <c r="I553" t="str">
        <f>_xlfn.XLOOKUP(D553,products!$A$2:$A$49,products!$B$2:$B$49,,0)</f>
        <v>Exc</v>
      </c>
      <c r="J553" t="str">
        <f>_xlfn.XLOOKUP(D553,products!$A$2:$A$49,products!$C$2:$C$49,,0)</f>
        <v>D</v>
      </c>
      <c r="K553">
        <f>_xlfn.XLOOKUP(D553,products!$A$2:$A$49,products!$D$2:$D$49,,0)</f>
        <v>0.2</v>
      </c>
      <c r="L553">
        <f>_xlfn.XLOOKUP(D553,products!$A$2:$A$49,products!$E$2:$E$49,,0)</f>
        <v>3.645</v>
      </c>
      <c r="M553">
        <f t="shared" si="16"/>
        <v>7.29</v>
      </c>
      <c r="N553" t="str">
        <f t="shared" si="17"/>
        <v>Excelsa</v>
      </c>
    </row>
    <row r="554" spans="1:14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_xlfn.XLOOKUP(C554,customers!$A$2:$A$1001,customers!$B$2:$B$1001,,0)</f>
        <v>Granville Alberts</v>
      </c>
      <c r="G554" s="2" t="str">
        <f>IF(_xlfn.XLOOKUP(C554,customers!$A$2:$A$1001,customers!$C$2:$C$1001,,0) = 0," ", _xlfn.XLOOKUP(C554,customers!$A$2:$A$1001,customers!$C$2:$C$1001,,0))</f>
        <v>galbertsfc@etsy.com</v>
      </c>
      <c r="H554" s="2" t="str">
        <f>_xlfn.XLOOKUP(C554,customers!$A$2:$A$1001,customers!$G$2:$G$1001,,0)</f>
        <v>United Kingdom</v>
      </c>
      <c r="I554" t="str">
        <f>_xlfn.XLOOKUP(D554,products!$A$2:$A$49,products!$B$2:$B$49,,0)</f>
        <v>Exc</v>
      </c>
      <c r="J554" t="str">
        <f>_xlfn.XLOOKUP(D554,products!$A$2:$A$49,products!$C$2:$C$49,,0)</f>
        <v>L</v>
      </c>
      <c r="K554">
        <f>_xlfn.XLOOKUP(D554,products!$A$2:$A$49,products!$D$2:$D$49,,0)</f>
        <v>0.2</v>
      </c>
      <c r="L554">
        <f>_xlfn.XLOOKUP(D554,products!$A$2:$A$49,products!$E$2:$E$49,,0)</f>
        <v>4.4550000000000001</v>
      </c>
      <c r="M554">
        <f t="shared" si="16"/>
        <v>17.82</v>
      </c>
      <c r="N554" t="str">
        <f t="shared" si="17"/>
        <v>Excelsa</v>
      </c>
    </row>
    <row r="555" spans="1:14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_xlfn.XLOOKUP(C555,customers!$A$2:$A$1001,customers!$B$2:$B$1001,,0)</f>
        <v>Vasily Polglase</v>
      </c>
      <c r="G555" s="2" t="str">
        <f>IF(_xlfn.XLOOKUP(C555,customers!$A$2:$A$1001,customers!$C$2:$C$1001,,0) = 0," ", _xlfn.XLOOKUP(C555,customers!$A$2:$A$1001,customers!$C$2:$C$1001,,0))</f>
        <v>vpolglasefd@about.me</v>
      </c>
      <c r="H555" s="2" t="str">
        <f>_xlfn.XLOOKUP(C555,customers!$A$2:$A$1001,customers!$G$2:$G$1001,,0)</f>
        <v>United States</v>
      </c>
      <c r="I555" t="str">
        <f>_xlfn.XLOOKUP(D555,products!$A$2:$A$49,products!$B$2:$B$49,,0)</f>
        <v>Exc</v>
      </c>
      <c r="J555" t="str">
        <f>_xlfn.XLOOKUP(D555,products!$A$2:$A$49,products!$C$2:$C$49,,0)</f>
        <v>M</v>
      </c>
      <c r="K555">
        <f>_xlfn.XLOOKUP(D555,products!$A$2:$A$49,products!$D$2:$D$49,,0)</f>
        <v>1</v>
      </c>
      <c r="L555">
        <f>_xlfn.XLOOKUP(D555,products!$A$2:$A$49,products!$E$2:$E$49,,0)</f>
        <v>13.75</v>
      </c>
      <c r="M555">
        <f t="shared" si="16"/>
        <v>68.75</v>
      </c>
      <c r="N555" t="str">
        <f t="shared" si="17"/>
        <v>Excelsa</v>
      </c>
    </row>
    <row r="556" spans="1:14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_xlfn.XLOOKUP(C556,customers!$A$2:$A$1001,customers!$B$2:$B$1001,,0)</f>
        <v>Madelaine Sharples</v>
      </c>
      <c r="G556" s="2" t="str">
        <f>IF(_xlfn.XLOOKUP(C556,customers!$A$2:$A$1001,customers!$C$2:$C$1001,,0) = 0," ", _xlfn.XLOOKUP(C556,customers!$A$2:$A$1001,customers!$C$2:$C$1001,,0))</f>
        <v xml:space="preserve"> </v>
      </c>
      <c r="H556" s="2" t="str">
        <f>_xlfn.XLOOKUP(C556,customers!$A$2:$A$1001,customers!$G$2:$G$1001,,0)</f>
        <v>United Kingdom</v>
      </c>
      <c r="I556" t="str">
        <f>_xlfn.XLOOKUP(D556,products!$A$2:$A$49,products!$B$2:$B$49,,0)</f>
        <v>Rob</v>
      </c>
      <c r="J556" t="str">
        <f>_xlfn.XLOOKUP(D556,products!$A$2:$A$49,products!$C$2:$C$49,,0)</f>
        <v>L</v>
      </c>
      <c r="K556">
        <f>_xlfn.XLOOKUP(D556,products!$A$2:$A$49,products!$D$2:$D$49,,0)</f>
        <v>2.5</v>
      </c>
      <c r="L556">
        <f>_xlfn.XLOOKUP(D556,products!$A$2:$A$49,products!$E$2:$E$49,,0)</f>
        <v>27.484999999999996</v>
      </c>
      <c r="M556">
        <f t="shared" si="16"/>
        <v>54.969999999999992</v>
      </c>
      <c r="N556" t="str">
        <f t="shared" si="17"/>
        <v>Robusta</v>
      </c>
    </row>
    <row r="557" spans="1:14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_xlfn.XLOOKUP(C557,customers!$A$2:$A$1001,customers!$B$2:$B$1001,,0)</f>
        <v>Sigfrid Busch</v>
      </c>
      <c r="G557" s="2" t="str">
        <f>IF(_xlfn.XLOOKUP(C557,customers!$A$2:$A$1001,customers!$C$2:$C$1001,,0) = 0," ", _xlfn.XLOOKUP(C557,customers!$A$2:$A$1001,customers!$C$2:$C$1001,,0))</f>
        <v>sbuschff@so-net.ne.jp</v>
      </c>
      <c r="H557" s="2" t="str">
        <f>_xlfn.XLOOKUP(C557,customers!$A$2:$A$1001,customers!$G$2:$G$1001,,0)</f>
        <v>Ireland</v>
      </c>
      <c r="I557" t="str">
        <f>_xlfn.XLOOKUP(D557,products!$A$2:$A$49,products!$B$2:$B$49,,0)</f>
        <v>Exc</v>
      </c>
      <c r="J557" t="str">
        <f>_xlfn.XLOOKUP(D557,products!$A$2:$A$49,products!$C$2:$C$49,,0)</f>
        <v>M</v>
      </c>
      <c r="K557">
        <f>_xlfn.XLOOKUP(D557,products!$A$2:$A$49,products!$D$2:$D$49,,0)</f>
        <v>1</v>
      </c>
      <c r="L557">
        <f>_xlfn.XLOOKUP(D557,products!$A$2:$A$49,products!$E$2:$E$49,,0)</f>
        <v>13.75</v>
      </c>
      <c r="M557">
        <f t="shared" si="16"/>
        <v>82.5</v>
      </c>
      <c r="N557" t="str">
        <f t="shared" si="17"/>
        <v>Excelsa</v>
      </c>
    </row>
    <row r="558" spans="1:14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_xlfn.XLOOKUP(C558,customers!$A$2:$A$1001,customers!$B$2:$B$1001,,0)</f>
        <v>Cissiee Raisbeck</v>
      </c>
      <c r="G558" s="2" t="str">
        <f>IF(_xlfn.XLOOKUP(C558,customers!$A$2:$A$1001,customers!$C$2:$C$1001,,0) = 0," ", _xlfn.XLOOKUP(C558,customers!$A$2:$A$1001,customers!$C$2:$C$1001,,0))</f>
        <v>craisbeckfg@webnode.com</v>
      </c>
      <c r="H558" s="2" t="str">
        <f>_xlfn.XLOOKUP(C558,customers!$A$2:$A$1001,customers!$G$2:$G$1001,,0)</f>
        <v>United States</v>
      </c>
      <c r="I558" t="str">
        <f>_xlfn.XLOOKUP(D558,products!$A$2:$A$49,products!$B$2:$B$49,,0)</f>
        <v>Lib</v>
      </c>
      <c r="J558" t="str">
        <f>_xlfn.XLOOKUP(D558,products!$A$2:$A$49,products!$C$2:$C$49,,0)</f>
        <v>M</v>
      </c>
      <c r="K558">
        <f>_xlfn.XLOOKUP(D558,products!$A$2:$A$49,products!$D$2:$D$49,,0)</f>
        <v>0.2</v>
      </c>
      <c r="L558">
        <f>_xlfn.XLOOKUP(D558,products!$A$2:$A$49,products!$E$2:$E$49,,0)</f>
        <v>4.3650000000000002</v>
      </c>
      <c r="M558">
        <f t="shared" si="16"/>
        <v>8.73</v>
      </c>
      <c r="N558" t="str">
        <f t="shared" si="17"/>
        <v>Liberica</v>
      </c>
    </row>
    <row r="559" spans="1:14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_xlfn.XLOOKUP(C559,customers!$A$2:$A$1001,customers!$B$2:$B$1001,,0)</f>
        <v>Marja Urion</v>
      </c>
      <c r="G559" s="2" t="str">
        <f>IF(_xlfn.XLOOKUP(C559,customers!$A$2:$A$1001,customers!$C$2:$C$1001,,0) = 0," ", _xlfn.XLOOKUP(C559,customers!$A$2:$A$1001,customers!$C$2:$C$1001,,0))</f>
        <v>murione5@alexa.com</v>
      </c>
      <c r="H559" s="2" t="str">
        <f>_xlfn.XLOOKUP(C559,customers!$A$2:$A$1001,customers!$G$2:$G$1001,,0)</f>
        <v>Ireland</v>
      </c>
      <c r="I559" t="str">
        <f>_xlfn.XLOOKUP(D559,products!$A$2:$A$49,products!$B$2:$B$49,,0)</f>
        <v>Exc</v>
      </c>
      <c r="J559" t="str">
        <f>_xlfn.XLOOKUP(D559,products!$A$2:$A$49,products!$C$2:$C$49,,0)</f>
        <v>L</v>
      </c>
      <c r="K559">
        <f>_xlfn.XLOOKUP(D559,products!$A$2:$A$49,products!$D$2:$D$49,,0)</f>
        <v>1</v>
      </c>
      <c r="L559">
        <f>_xlfn.XLOOKUP(D559,products!$A$2:$A$49,products!$E$2:$E$49,,0)</f>
        <v>14.85</v>
      </c>
      <c r="M559">
        <f t="shared" si="16"/>
        <v>59.4</v>
      </c>
      <c r="N559" t="str">
        <f t="shared" si="17"/>
        <v>Excelsa</v>
      </c>
    </row>
    <row r="560" spans="1:14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_xlfn.XLOOKUP(C560,customers!$A$2:$A$1001,customers!$B$2:$B$1001,,0)</f>
        <v>Kenton Wetherick</v>
      </c>
      <c r="G560" s="2" t="str">
        <f>IF(_xlfn.XLOOKUP(C560,customers!$A$2:$A$1001,customers!$C$2:$C$1001,,0) = 0," ", _xlfn.XLOOKUP(C560,customers!$A$2:$A$1001,customers!$C$2:$C$1001,,0))</f>
        <v xml:space="preserve"> </v>
      </c>
      <c r="H560" s="2" t="str">
        <f>_xlfn.XLOOKUP(C560,customers!$A$2:$A$1001,customers!$G$2:$G$1001,,0)</f>
        <v>United States</v>
      </c>
      <c r="I560" t="str">
        <f>_xlfn.XLOOKUP(D560,products!$A$2:$A$49,products!$B$2:$B$49,,0)</f>
        <v>Lib</v>
      </c>
      <c r="J560" t="str">
        <f>_xlfn.XLOOKUP(D560,products!$A$2:$A$49,products!$C$2:$C$49,,0)</f>
        <v>D</v>
      </c>
      <c r="K560">
        <f>_xlfn.XLOOKUP(D560,products!$A$2:$A$49,products!$D$2:$D$49,,0)</f>
        <v>0.2</v>
      </c>
      <c r="L560">
        <f>_xlfn.XLOOKUP(D560,products!$A$2:$A$49,products!$E$2:$E$49,,0)</f>
        <v>3.8849999999999998</v>
      </c>
      <c r="M560">
        <f t="shared" si="16"/>
        <v>15.54</v>
      </c>
      <c r="N560" t="str">
        <f t="shared" si="17"/>
        <v>Liberica</v>
      </c>
    </row>
    <row r="561" spans="1:14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_xlfn.XLOOKUP(C561,customers!$A$2:$A$1001,customers!$B$2:$B$1001,,0)</f>
        <v>Reamonn Aynold</v>
      </c>
      <c r="G561" s="2" t="str">
        <f>IF(_xlfn.XLOOKUP(C561,customers!$A$2:$A$1001,customers!$C$2:$C$1001,,0) = 0," ", _xlfn.XLOOKUP(C561,customers!$A$2:$A$1001,customers!$C$2:$C$1001,,0))</f>
        <v>raynoldfj@ustream.tv</v>
      </c>
      <c r="H561" s="2" t="str">
        <f>_xlfn.XLOOKUP(C561,customers!$A$2:$A$1001,customers!$G$2:$G$1001,,0)</f>
        <v>United States</v>
      </c>
      <c r="I561" t="str">
        <f>_xlfn.XLOOKUP(D561,products!$A$2:$A$49,products!$B$2:$B$49,,0)</f>
        <v>Ara</v>
      </c>
      <c r="J561" t="str">
        <f>_xlfn.XLOOKUP(D561,products!$A$2:$A$49,products!$C$2:$C$49,,0)</f>
        <v>L</v>
      </c>
      <c r="K561">
        <f>_xlfn.XLOOKUP(D561,products!$A$2:$A$49,products!$D$2:$D$49,,0)</f>
        <v>1</v>
      </c>
      <c r="L561">
        <f>_xlfn.XLOOKUP(D561,products!$A$2:$A$49,products!$E$2:$E$49,,0)</f>
        <v>12.95</v>
      </c>
      <c r="M561">
        <f t="shared" si="16"/>
        <v>38.849999999999994</v>
      </c>
      <c r="N561" t="str">
        <f t="shared" si="17"/>
        <v>Arabica</v>
      </c>
    </row>
    <row r="562" spans="1:14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_xlfn.XLOOKUP(C562,customers!$A$2:$A$1001,customers!$B$2:$B$1001,,0)</f>
        <v>Hatty Dovydenas</v>
      </c>
      <c r="G562" s="2" t="str">
        <f>IF(_xlfn.XLOOKUP(C562,customers!$A$2:$A$1001,customers!$C$2:$C$1001,,0) = 0," ", _xlfn.XLOOKUP(C562,customers!$A$2:$A$1001,customers!$C$2:$C$1001,,0))</f>
        <v xml:space="preserve"> </v>
      </c>
      <c r="H562" s="2" t="str">
        <f>_xlfn.XLOOKUP(C562,customers!$A$2:$A$1001,customers!$G$2:$G$1001,,0)</f>
        <v>United States</v>
      </c>
      <c r="I562" t="str">
        <f>_xlfn.XLOOKUP(D562,products!$A$2:$A$49,products!$B$2:$B$49,,0)</f>
        <v>Exc</v>
      </c>
      <c r="J562" t="str">
        <f>_xlfn.XLOOKUP(D562,products!$A$2:$A$49,products!$C$2:$C$49,,0)</f>
        <v>M</v>
      </c>
      <c r="K562">
        <f>_xlfn.XLOOKUP(D562,products!$A$2:$A$49,products!$D$2:$D$49,,0)</f>
        <v>2.5</v>
      </c>
      <c r="L562">
        <f>_xlfn.XLOOKUP(D562,products!$A$2:$A$49,products!$E$2:$E$49,,0)</f>
        <v>31.624999999999996</v>
      </c>
      <c r="M562">
        <f t="shared" si="16"/>
        <v>189.74999999999997</v>
      </c>
      <c r="N562" t="str">
        <f t="shared" si="17"/>
        <v>Excelsa</v>
      </c>
    </row>
    <row r="563" spans="1:14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_xlfn.XLOOKUP(C563,customers!$A$2:$A$1001,customers!$B$2:$B$1001,,0)</f>
        <v>Nathaniel Bloxland</v>
      </c>
      <c r="G563" s="2" t="str">
        <f>IF(_xlfn.XLOOKUP(C563,customers!$A$2:$A$1001,customers!$C$2:$C$1001,,0) = 0," ", _xlfn.XLOOKUP(C563,customers!$A$2:$A$1001,customers!$C$2:$C$1001,,0))</f>
        <v xml:space="preserve"> </v>
      </c>
      <c r="H563" s="2" t="str">
        <f>_xlfn.XLOOKUP(C563,customers!$A$2:$A$1001,customers!$G$2:$G$1001,,0)</f>
        <v>Ireland</v>
      </c>
      <c r="I563" t="str">
        <f>_xlfn.XLOOKUP(D563,products!$A$2:$A$49,products!$B$2:$B$49,,0)</f>
        <v>Ara</v>
      </c>
      <c r="J563" t="str">
        <f>_xlfn.XLOOKUP(D563,products!$A$2:$A$49,products!$C$2:$C$49,,0)</f>
        <v>D</v>
      </c>
      <c r="K563">
        <f>_xlfn.XLOOKUP(D563,products!$A$2:$A$49,products!$D$2:$D$49,,0)</f>
        <v>0.2</v>
      </c>
      <c r="L563">
        <f>_xlfn.XLOOKUP(D563,products!$A$2:$A$49,products!$E$2:$E$49,,0)</f>
        <v>2.9849999999999999</v>
      </c>
      <c r="M563">
        <f t="shared" si="16"/>
        <v>17.91</v>
      </c>
      <c r="N563" t="str">
        <f t="shared" si="17"/>
        <v>Arabica</v>
      </c>
    </row>
    <row r="564" spans="1:14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_xlfn.XLOOKUP(C564,customers!$A$2:$A$1001,customers!$B$2:$B$1001,,0)</f>
        <v>Brendan Grece</v>
      </c>
      <c r="G564" s="2" t="str">
        <f>IF(_xlfn.XLOOKUP(C564,customers!$A$2:$A$1001,customers!$C$2:$C$1001,,0) = 0," ", _xlfn.XLOOKUP(C564,customers!$A$2:$A$1001,customers!$C$2:$C$1001,,0))</f>
        <v>bgrecefm@naver.com</v>
      </c>
      <c r="H564" s="2" t="str">
        <f>_xlfn.XLOOKUP(C564,customers!$A$2:$A$1001,customers!$G$2:$G$1001,,0)</f>
        <v>United Kingdom</v>
      </c>
      <c r="I564" t="str">
        <f>_xlfn.XLOOKUP(D564,products!$A$2:$A$49,products!$B$2:$B$49,,0)</f>
        <v>Lib</v>
      </c>
      <c r="J564" t="str">
        <f>_xlfn.XLOOKUP(D564,products!$A$2:$A$49,products!$C$2:$C$49,,0)</f>
        <v>L</v>
      </c>
      <c r="K564">
        <f>_xlfn.XLOOKUP(D564,products!$A$2:$A$49,products!$D$2:$D$49,,0)</f>
        <v>0.2</v>
      </c>
      <c r="L564">
        <f>_xlfn.XLOOKUP(D564,products!$A$2:$A$49,products!$E$2:$E$49,,0)</f>
        <v>4.7549999999999999</v>
      </c>
      <c r="M564">
        <f t="shared" si="16"/>
        <v>28.53</v>
      </c>
      <c r="N564" t="str">
        <f t="shared" si="17"/>
        <v>Liberica</v>
      </c>
    </row>
    <row r="565" spans="1:14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_xlfn.XLOOKUP(C565,customers!$A$2:$A$1001,customers!$B$2:$B$1001,,0)</f>
        <v>Don Flintiff</v>
      </c>
      <c r="G565" s="2" t="str">
        <f>IF(_xlfn.XLOOKUP(C565,customers!$A$2:$A$1001,customers!$C$2:$C$1001,,0) = 0," ", _xlfn.XLOOKUP(C565,customers!$A$2:$A$1001,customers!$C$2:$C$1001,,0))</f>
        <v>dflintiffg1@e-recht24.de</v>
      </c>
      <c r="H565" s="2" t="str">
        <f>_xlfn.XLOOKUP(C565,customers!$A$2:$A$1001,customers!$G$2:$G$1001,,0)</f>
        <v>United Kingdom</v>
      </c>
      <c r="I565" t="str">
        <f>_xlfn.XLOOKUP(D565,products!$A$2:$A$49,products!$B$2:$B$49,,0)</f>
        <v>Exc</v>
      </c>
      <c r="J565" t="str">
        <f>_xlfn.XLOOKUP(D565,products!$A$2:$A$49,products!$C$2:$C$49,,0)</f>
        <v>M</v>
      </c>
      <c r="K565">
        <f>_xlfn.XLOOKUP(D565,products!$A$2:$A$49,products!$D$2:$D$49,,0)</f>
        <v>1</v>
      </c>
      <c r="L565">
        <f>_xlfn.XLOOKUP(D565,products!$A$2:$A$49,products!$E$2:$E$49,,0)</f>
        <v>13.75</v>
      </c>
      <c r="M565">
        <f t="shared" si="16"/>
        <v>82.5</v>
      </c>
      <c r="N565" t="str">
        <f t="shared" si="17"/>
        <v>Excelsa</v>
      </c>
    </row>
    <row r="566" spans="1:14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_xlfn.XLOOKUP(C566,customers!$A$2:$A$1001,customers!$B$2:$B$1001,,0)</f>
        <v>Abbe Thys</v>
      </c>
      <c r="G566" s="2" t="str">
        <f>IF(_xlfn.XLOOKUP(C566,customers!$A$2:$A$1001,customers!$C$2:$C$1001,,0) = 0," ", _xlfn.XLOOKUP(C566,customers!$A$2:$A$1001,customers!$C$2:$C$1001,,0))</f>
        <v>athysfo@cdc.gov</v>
      </c>
      <c r="H566" s="2" t="str">
        <f>_xlfn.XLOOKUP(C566,customers!$A$2:$A$1001,customers!$G$2:$G$1001,,0)</f>
        <v>United States</v>
      </c>
      <c r="I566" t="str">
        <f>_xlfn.XLOOKUP(D566,products!$A$2:$A$49,products!$B$2:$B$49,,0)</f>
        <v>Rob</v>
      </c>
      <c r="J566" t="str">
        <f>_xlfn.XLOOKUP(D566,products!$A$2:$A$49,products!$C$2:$C$49,,0)</f>
        <v>L</v>
      </c>
      <c r="K566">
        <f>_xlfn.XLOOKUP(D566,products!$A$2:$A$49,products!$D$2:$D$49,,0)</f>
        <v>0.5</v>
      </c>
      <c r="L566">
        <f>_xlfn.XLOOKUP(D566,products!$A$2:$A$49,products!$E$2:$E$49,,0)</f>
        <v>7.169999999999999</v>
      </c>
      <c r="M566">
        <f t="shared" si="16"/>
        <v>14.339999999999998</v>
      </c>
      <c r="N566" t="str">
        <f t="shared" si="17"/>
        <v>Robusta</v>
      </c>
    </row>
    <row r="567" spans="1:14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_xlfn.XLOOKUP(C567,customers!$A$2:$A$1001,customers!$B$2:$B$1001,,0)</f>
        <v>Jackquelin Chugg</v>
      </c>
      <c r="G567" s="2" t="str">
        <f>IF(_xlfn.XLOOKUP(C567,customers!$A$2:$A$1001,customers!$C$2:$C$1001,,0) = 0," ", _xlfn.XLOOKUP(C567,customers!$A$2:$A$1001,customers!$C$2:$C$1001,,0))</f>
        <v>jchuggfp@about.me</v>
      </c>
      <c r="H567" s="2" t="str">
        <f>_xlfn.XLOOKUP(C567,customers!$A$2:$A$1001,customers!$G$2:$G$1001,,0)</f>
        <v>United States</v>
      </c>
      <c r="I567" t="str">
        <f>_xlfn.XLOOKUP(D567,products!$A$2:$A$49,products!$B$2:$B$49,,0)</f>
        <v>Rob</v>
      </c>
      <c r="J567" t="str">
        <f>_xlfn.XLOOKUP(D567,products!$A$2:$A$49,products!$C$2:$C$49,,0)</f>
        <v>D</v>
      </c>
      <c r="K567">
        <f>_xlfn.XLOOKUP(D567,products!$A$2:$A$49,products!$D$2:$D$49,,0)</f>
        <v>2.5</v>
      </c>
      <c r="L567">
        <f>_xlfn.XLOOKUP(D567,products!$A$2:$A$49,products!$E$2:$E$49,,0)</f>
        <v>20.584999999999997</v>
      </c>
      <c r="M567">
        <f t="shared" si="16"/>
        <v>82.339999999999989</v>
      </c>
      <c r="N567" t="str">
        <f t="shared" si="17"/>
        <v>Robusta</v>
      </c>
    </row>
    <row r="568" spans="1:14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_xlfn.XLOOKUP(C568,customers!$A$2:$A$1001,customers!$B$2:$B$1001,,0)</f>
        <v>Audra Kelston</v>
      </c>
      <c r="G568" s="2" t="str">
        <f>IF(_xlfn.XLOOKUP(C568,customers!$A$2:$A$1001,customers!$C$2:$C$1001,,0) = 0," ", _xlfn.XLOOKUP(C568,customers!$A$2:$A$1001,customers!$C$2:$C$1001,,0))</f>
        <v>akelstonfq@sakura.ne.jp</v>
      </c>
      <c r="H568" s="2" t="str">
        <f>_xlfn.XLOOKUP(C568,customers!$A$2:$A$1001,customers!$G$2:$G$1001,,0)</f>
        <v>United States</v>
      </c>
      <c r="I568" t="str">
        <f>_xlfn.XLOOKUP(D568,products!$A$2:$A$49,products!$B$2:$B$49,,0)</f>
        <v>Ara</v>
      </c>
      <c r="J568" t="str">
        <f>_xlfn.XLOOKUP(D568,products!$A$2:$A$49,products!$C$2:$C$49,,0)</f>
        <v>M</v>
      </c>
      <c r="K568">
        <f>_xlfn.XLOOKUP(D568,products!$A$2:$A$49,products!$D$2:$D$49,,0)</f>
        <v>0.2</v>
      </c>
      <c r="L568">
        <f>_xlfn.XLOOKUP(D568,products!$A$2:$A$49,products!$E$2:$E$49,,0)</f>
        <v>3.375</v>
      </c>
      <c r="M568">
        <f t="shared" si="16"/>
        <v>20.25</v>
      </c>
      <c r="N568" t="str">
        <f t="shared" si="17"/>
        <v>Arabica</v>
      </c>
    </row>
    <row r="569" spans="1:14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_xlfn.XLOOKUP(C569,customers!$A$2:$A$1001,customers!$B$2:$B$1001,,0)</f>
        <v>Elvina Angel</v>
      </c>
      <c r="G569" s="2" t="str">
        <f>IF(_xlfn.XLOOKUP(C569,customers!$A$2:$A$1001,customers!$C$2:$C$1001,,0) = 0," ", _xlfn.XLOOKUP(C569,customers!$A$2:$A$1001,customers!$C$2:$C$1001,,0))</f>
        <v xml:space="preserve"> </v>
      </c>
      <c r="H569" s="2" t="str">
        <f>_xlfn.XLOOKUP(C569,customers!$A$2:$A$1001,customers!$G$2:$G$1001,,0)</f>
        <v>Ireland</v>
      </c>
      <c r="I569" t="str">
        <f>_xlfn.XLOOKUP(D569,products!$A$2:$A$49,products!$B$2:$B$49,,0)</f>
        <v>Rob</v>
      </c>
      <c r="J569" t="str">
        <f>_xlfn.XLOOKUP(D569,products!$A$2:$A$49,products!$C$2:$C$49,,0)</f>
        <v>L</v>
      </c>
      <c r="K569">
        <f>_xlfn.XLOOKUP(D569,products!$A$2:$A$49,products!$D$2:$D$49,,0)</f>
        <v>2.5</v>
      </c>
      <c r="L569">
        <f>_xlfn.XLOOKUP(D569,products!$A$2:$A$49,products!$E$2:$E$49,,0)</f>
        <v>27.484999999999996</v>
      </c>
      <c r="M569">
        <f t="shared" si="16"/>
        <v>164.90999999999997</v>
      </c>
      <c r="N569" t="str">
        <f t="shared" si="17"/>
        <v>Robusta</v>
      </c>
    </row>
    <row r="570" spans="1:14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_xlfn.XLOOKUP(C570,customers!$A$2:$A$1001,customers!$B$2:$B$1001,,0)</f>
        <v>Claiborne Mottram</v>
      </c>
      <c r="G570" s="2" t="str">
        <f>IF(_xlfn.XLOOKUP(C570,customers!$A$2:$A$1001,customers!$C$2:$C$1001,,0) = 0," ", _xlfn.XLOOKUP(C570,customers!$A$2:$A$1001,customers!$C$2:$C$1001,,0))</f>
        <v>cmottramfs@harvard.edu</v>
      </c>
      <c r="H570" s="2" t="str">
        <f>_xlfn.XLOOKUP(C570,customers!$A$2:$A$1001,customers!$G$2:$G$1001,,0)</f>
        <v>United States</v>
      </c>
      <c r="I570" t="str">
        <f>_xlfn.XLOOKUP(D570,products!$A$2:$A$49,products!$B$2:$B$49,,0)</f>
        <v>Lib</v>
      </c>
      <c r="J570" t="str">
        <f>_xlfn.XLOOKUP(D570,products!$A$2:$A$49,products!$C$2:$C$49,,0)</f>
        <v>L</v>
      </c>
      <c r="K570">
        <f>_xlfn.XLOOKUP(D570,products!$A$2:$A$49,products!$D$2:$D$49,,0)</f>
        <v>0.2</v>
      </c>
      <c r="L570">
        <f>_xlfn.XLOOKUP(D570,products!$A$2:$A$49,products!$E$2:$E$49,,0)</f>
        <v>4.7549999999999999</v>
      </c>
      <c r="M570">
        <f t="shared" si="16"/>
        <v>19.02</v>
      </c>
      <c r="N570" t="str">
        <f t="shared" si="17"/>
        <v>Liberica</v>
      </c>
    </row>
    <row r="571" spans="1:14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_xlfn.XLOOKUP(C571,customers!$A$2:$A$1001,customers!$B$2:$B$1001,,0)</f>
        <v>Don Flintiff</v>
      </c>
      <c r="G571" s="2" t="str">
        <f>IF(_xlfn.XLOOKUP(C571,customers!$A$2:$A$1001,customers!$C$2:$C$1001,,0) = 0," ", _xlfn.XLOOKUP(C571,customers!$A$2:$A$1001,customers!$C$2:$C$1001,,0))</f>
        <v>dflintiffg1@e-recht24.de</v>
      </c>
      <c r="H571" s="2" t="str">
        <f>_xlfn.XLOOKUP(C571,customers!$A$2:$A$1001,customers!$G$2:$G$1001,,0)</f>
        <v>United Kingdom</v>
      </c>
      <c r="I571" t="str">
        <f>_xlfn.XLOOKUP(D571,products!$A$2:$A$49,products!$B$2:$B$49,,0)</f>
        <v>Ara</v>
      </c>
      <c r="J571" t="str">
        <f>_xlfn.XLOOKUP(D571,products!$A$2:$A$49,products!$C$2:$C$49,,0)</f>
        <v>D</v>
      </c>
      <c r="K571">
        <f>_xlfn.XLOOKUP(D571,products!$A$2:$A$49,products!$D$2:$D$49,,0)</f>
        <v>2.5</v>
      </c>
      <c r="L571">
        <f>_xlfn.XLOOKUP(D571,products!$A$2:$A$49,products!$E$2:$E$49,,0)</f>
        <v>22.884999999999998</v>
      </c>
      <c r="M571">
        <f t="shared" si="16"/>
        <v>137.31</v>
      </c>
      <c r="N571" t="str">
        <f t="shared" si="17"/>
        <v>Arabica</v>
      </c>
    </row>
    <row r="572" spans="1:14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_xlfn.XLOOKUP(C572,customers!$A$2:$A$1001,customers!$B$2:$B$1001,,0)</f>
        <v>Donalt Sangwin</v>
      </c>
      <c r="G572" s="2" t="str">
        <f>IF(_xlfn.XLOOKUP(C572,customers!$A$2:$A$1001,customers!$C$2:$C$1001,,0) = 0," ", _xlfn.XLOOKUP(C572,customers!$A$2:$A$1001,customers!$C$2:$C$1001,,0))</f>
        <v>dsangwinfu@weebly.com</v>
      </c>
      <c r="H572" s="2" t="str">
        <f>_xlfn.XLOOKUP(C572,customers!$A$2:$A$1001,customers!$G$2:$G$1001,,0)</f>
        <v>United States</v>
      </c>
      <c r="I572" t="str">
        <f>_xlfn.XLOOKUP(D572,products!$A$2:$A$49,products!$B$2:$B$49,,0)</f>
        <v>Ara</v>
      </c>
      <c r="J572" t="str">
        <f>_xlfn.XLOOKUP(D572,products!$A$2:$A$49,products!$C$2:$C$49,,0)</f>
        <v>M</v>
      </c>
      <c r="K572">
        <f>_xlfn.XLOOKUP(D572,products!$A$2:$A$49,products!$D$2:$D$49,,0)</f>
        <v>0.5</v>
      </c>
      <c r="L572">
        <f>_xlfn.XLOOKUP(D572,products!$A$2:$A$49,products!$E$2:$E$49,,0)</f>
        <v>6.75</v>
      </c>
      <c r="M572">
        <f t="shared" si="16"/>
        <v>27</v>
      </c>
      <c r="N572" t="str">
        <f t="shared" si="17"/>
        <v>Arabica</v>
      </c>
    </row>
    <row r="573" spans="1:14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_xlfn.XLOOKUP(C573,customers!$A$2:$A$1001,customers!$B$2:$B$1001,,0)</f>
        <v>Elizabet Aizikowitz</v>
      </c>
      <c r="G573" s="2" t="str">
        <f>IF(_xlfn.XLOOKUP(C573,customers!$A$2:$A$1001,customers!$C$2:$C$1001,,0) = 0," ", _xlfn.XLOOKUP(C573,customers!$A$2:$A$1001,customers!$C$2:$C$1001,,0))</f>
        <v>eaizikowitzfv@virginia.edu</v>
      </c>
      <c r="H573" s="2" t="str">
        <f>_xlfn.XLOOKUP(C573,customers!$A$2:$A$1001,customers!$G$2:$G$1001,,0)</f>
        <v>United Kingdom</v>
      </c>
      <c r="I573" t="str">
        <f>_xlfn.XLOOKUP(D573,products!$A$2:$A$49,products!$B$2:$B$49,,0)</f>
        <v>Exc</v>
      </c>
      <c r="J573" t="str">
        <f>_xlfn.XLOOKUP(D573,products!$A$2:$A$49,products!$C$2:$C$49,,0)</f>
        <v>L</v>
      </c>
      <c r="K573">
        <f>_xlfn.XLOOKUP(D573,products!$A$2:$A$49,products!$D$2:$D$49,,0)</f>
        <v>0.5</v>
      </c>
      <c r="L573">
        <f>_xlfn.XLOOKUP(D573,products!$A$2:$A$49,products!$E$2:$E$49,,0)</f>
        <v>8.91</v>
      </c>
      <c r="M573">
        <f t="shared" si="16"/>
        <v>35.64</v>
      </c>
      <c r="N573" t="str">
        <f t="shared" si="17"/>
        <v>Excelsa</v>
      </c>
    </row>
    <row r="574" spans="1:14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_xlfn.XLOOKUP(C574,customers!$A$2:$A$1001,customers!$B$2:$B$1001,,0)</f>
        <v>Herbie Peppard</v>
      </c>
      <c r="G574" s="2" t="str">
        <f>IF(_xlfn.XLOOKUP(C574,customers!$A$2:$A$1001,customers!$C$2:$C$1001,,0) = 0," ", _xlfn.XLOOKUP(C574,customers!$A$2:$A$1001,customers!$C$2:$C$1001,,0))</f>
        <v xml:space="preserve"> </v>
      </c>
      <c r="H574" s="2" t="str">
        <f>_xlfn.XLOOKUP(C574,customers!$A$2:$A$1001,customers!$G$2:$G$1001,,0)</f>
        <v>United States</v>
      </c>
      <c r="I574" t="str">
        <f>_xlfn.XLOOKUP(D574,products!$A$2:$A$49,products!$B$2:$B$49,,0)</f>
        <v>Ara</v>
      </c>
      <c r="J574" t="str">
        <f>_xlfn.XLOOKUP(D574,products!$A$2:$A$49,products!$C$2:$C$49,,0)</f>
        <v>D</v>
      </c>
      <c r="K574">
        <f>_xlfn.XLOOKUP(D574,products!$A$2:$A$49,products!$D$2:$D$49,,0)</f>
        <v>0.2</v>
      </c>
      <c r="L574">
        <f>_xlfn.XLOOKUP(D574,products!$A$2:$A$49,products!$E$2:$E$49,,0)</f>
        <v>2.9849999999999999</v>
      </c>
      <c r="M574">
        <f t="shared" si="16"/>
        <v>5.97</v>
      </c>
      <c r="N574" t="str">
        <f t="shared" si="17"/>
        <v>Arabica</v>
      </c>
    </row>
    <row r="575" spans="1:14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_xlfn.XLOOKUP(C575,customers!$A$2:$A$1001,customers!$B$2:$B$1001,,0)</f>
        <v>Cornie Venour</v>
      </c>
      <c r="G575" s="2" t="str">
        <f>IF(_xlfn.XLOOKUP(C575,customers!$A$2:$A$1001,customers!$C$2:$C$1001,,0) = 0," ", _xlfn.XLOOKUP(C575,customers!$A$2:$A$1001,customers!$C$2:$C$1001,,0))</f>
        <v>cvenourfx@ask.com</v>
      </c>
      <c r="H575" s="2" t="str">
        <f>_xlfn.XLOOKUP(C575,customers!$A$2:$A$1001,customers!$G$2:$G$1001,,0)</f>
        <v>United States</v>
      </c>
      <c r="I575" t="str">
        <f>_xlfn.XLOOKUP(D575,products!$A$2:$A$49,products!$B$2:$B$49,,0)</f>
        <v>Ara</v>
      </c>
      <c r="J575" t="str">
        <f>_xlfn.XLOOKUP(D575,products!$A$2:$A$49,products!$C$2:$C$49,,0)</f>
        <v>M</v>
      </c>
      <c r="K575">
        <f>_xlfn.XLOOKUP(D575,products!$A$2:$A$49,products!$D$2:$D$49,,0)</f>
        <v>1</v>
      </c>
      <c r="L575">
        <f>_xlfn.XLOOKUP(D575,products!$A$2:$A$49,products!$E$2:$E$49,,0)</f>
        <v>11.25</v>
      </c>
      <c r="M575">
        <f t="shared" si="16"/>
        <v>67.5</v>
      </c>
      <c r="N575" t="str">
        <f t="shared" si="17"/>
        <v>Arabica</v>
      </c>
    </row>
    <row r="576" spans="1:14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_xlfn.XLOOKUP(C576,customers!$A$2:$A$1001,customers!$B$2:$B$1001,,0)</f>
        <v>Maggy Harby</v>
      </c>
      <c r="G576" s="2" t="str">
        <f>IF(_xlfn.XLOOKUP(C576,customers!$A$2:$A$1001,customers!$C$2:$C$1001,,0) = 0," ", _xlfn.XLOOKUP(C576,customers!$A$2:$A$1001,customers!$C$2:$C$1001,,0))</f>
        <v>mharbyfy@163.com</v>
      </c>
      <c r="H576" s="2" t="str">
        <f>_xlfn.XLOOKUP(C576,customers!$A$2:$A$1001,customers!$G$2:$G$1001,,0)</f>
        <v>United States</v>
      </c>
      <c r="I576" t="str">
        <f>_xlfn.XLOOKUP(D576,products!$A$2:$A$49,products!$B$2:$B$49,,0)</f>
        <v>Rob</v>
      </c>
      <c r="J576" t="str">
        <f>_xlfn.XLOOKUP(D576,products!$A$2:$A$49,products!$C$2:$C$49,,0)</f>
        <v>L</v>
      </c>
      <c r="K576">
        <f>_xlfn.XLOOKUP(D576,products!$A$2:$A$49,products!$D$2:$D$49,,0)</f>
        <v>0.2</v>
      </c>
      <c r="L576">
        <f>_xlfn.XLOOKUP(D576,products!$A$2:$A$49,products!$E$2:$E$49,,0)</f>
        <v>3.5849999999999995</v>
      </c>
      <c r="M576">
        <f t="shared" si="16"/>
        <v>21.509999999999998</v>
      </c>
      <c r="N576" t="str">
        <f t="shared" si="17"/>
        <v>Robusta</v>
      </c>
    </row>
    <row r="577" spans="1:14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_xlfn.XLOOKUP(C577,customers!$A$2:$A$1001,customers!$B$2:$B$1001,,0)</f>
        <v>Reggie Thickpenny</v>
      </c>
      <c r="G577" s="2" t="str">
        <f>IF(_xlfn.XLOOKUP(C577,customers!$A$2:$A$1001,customers!$C$2:$C$1001,,0) = 0," ", _xlfn.XLOOKUP(C577,customers!$A$2:$A$1001,customers!$C$2:$C$1001,,0))</f>
        <v>rthickpennyfz@cafepress.com</v>
      </c>
      <c r="H577" s="2" t="str">
        <f>_xlfn.XLOOKUP(C577,customers!$A$2:$A$1001,customers!$G$2:$G$1001,,0)</f>
        <v>United States</v>
      </c>
      <c r="I577" t="str">
        <f>_xlfn.XLOOKUP(D577,products!$A$2:$A$49,products!$B$2:$B$49,,0)</f>
        <v>Lib</v>
      </c>
      <c r="J577" t="str">
        <f>_xlfn.XLOOKUP(D577,products!$A$2:$A$49,products!$C$2:$C$49,,0)</f>
        <v>M</v>
      </c>
      <c r="K577">
        <f>_xlfn.XLOOKUP(D577,products!$A$2:$A$49,products!$D$2:$D$49,,0)</f>
        <v>2.5</v>
      </c>
      <c r="L577">
        <f>_xlfn.XLOOKUP(D577,products!$A$2:$A$49,products!$E$2:$E$49,,0)</f>
        <v>33.464999999999996</v>
      </c>
      <c r="M577">
        <f t="shared" si="16"/>
        <v>66.929999999999993</v>
      </c>
      <c r="N577" t="str">
        <f t="shared" si="17"/>
        <v>Liberica</v>
      </c>
    </row>
    <row r="578" spans="1:14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_xlfn.XLOOKUP(C578,customers!$A$2:$A$1001,customers!$B$2:$B$1001,,0)</f>
        <v>Phyllys Ormerod</v>
      </c>
      <c r="G578" s="2" t="str">
        <f>IF(_xlfn.XLOOKUP(C578,customers!$A$2:$A$1001,customers!$C$2:$C$1001,,0) = 0," ", _xlfn.XLOOKUP(C578,customers!$A$2:$A$1001,customers!$C$2:$C$1001,,0))</f>
        <v>pormerodg0@redcross.org</v>
      </c>
      <c r="H578" s="2" t="str">
        <f>_xlfn.XLOOKUP(C578,customers!$A$2:$A$1001,customers!$G$2:$G$1001,,0)</f>
        <v>United States</v>
      </c>
      <c r="I578" t="str">
        <f>_xlfn.XLOOKUP(D578,products!$A$2:$A$49,products!$B$2:$B$49,,0)</f>
        <v>Ara</v>
      </c>
      <c r="J578" t="str">
        <f>_xlfn.XLOOKUP(D578,products!$A$2:$A$49,products!$C$2:$C$49,,0)</f>
        <v>D</v>
      </c>
      <c r="K578">
        <f>_xlfn.XLOOKUP(D578,products!$A$2:$A$49,products!$D$2:$D$49,,0)</f>
        <v>0.2</v>
      </c>
      <c r="L578">
        <f>_xlfn.XLOOKUP(D578,products!$A$2:$A$49,products!$E$2:$E$49,,0)</f>
        <v>2.9849999999999999</v>
      </c>
      <c r="M578">
        <f t="shared" si="16"/>
        <v>17.91</v>
      </c>
      <c r="N578" t="str">
        <f t="shared" si="17"/>
        <v>Arabica</v>
      </c>
    </row>
    <row r="579" spans="1:14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_xlfn.XLOOKUP(C579,customers!$A$2:$A$1001,customers!$B$2:$B$1001,,0)</f>
        <v>Don Flintiff</v>
      </c>
      <c r="G579" s="2" t="str">
        <f>IF(_xlfn.XLOOKUP(C579,customers!$A$2:$A$1001,customers!$C$2:$C$1001,,0) = 0," ", _xlfn.XLOOKUP(C579,customers!$A$2:$A$1001,customers!$C$2:$C$1001,,0))</f>
        <v>dflintiffg1@e-recht24.de</v>
      </c>
      <c r="H579" s="2" t="str">
        <f>_xlfn.XLOOKUP(C579,customers!$A$2:$A$1001,customers!$G$2:$G$1001,,0)</f>
        <v>United Kingdom</v>
      </c>
      <c r="I579" t="str">
        <f>_xlfn.XLOOKUP(D579,products!$A$2:$A$49,products!$B$2:$B$49,,0)</f>
        <v>Lib</v>
      </c>
      <c r="J579" t="str">
        <f>_xlfn.XLOOKUP(D579,products!$A$2:$A$49,products!$C$2:$C$49,,0)</f>
        <v>M</v>
      </c>
      <c r="K579">
        <f>_xlfn.XLOOKUP(D579,products!$A$2:$A$49,products!$D$2:$D$49,,0)</f>
        <v>1</v>
      </c>
      <c r="L579">
        <f>_xlfn.XLOOKUP(D579,products!$A$2:$A$49,products!$E$2:$E$49,,0)</f>
        <v>14.55</v>
      </c>
      <c r="M579">
        <f t="shared" ref="M579:M642" si="18">L579*E579</f>
        <v>58.2</v>
      </c>
      <c r="N579" t="str">
        <f t="shared" ref="N579:N642" si="19">IF(I579="Rob","Robusta",IF(I579="Exc","Excelsa",IF(I579="Ara","Arabica",IF(I579="Lib","Liberica",""))))</f>
        <v>Liberica</v>
      </c>
    </row>
    <row r="580" spans="1:14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_xlfn.XLOOKUP(C580,customers!$A$2:$A$1001,customers!$B$2:$B$1001,,0)</f>
        <v>Tymon Zanetti</v>
      </c>
      <c r="G580" s="2" t="str">
        <f>IF(_xlfn.XLOOKUP(C580,customers!$A$2:$A$1001,customers!$C$2:$C$1001,,0) = 0," ", _xlfn.XLOOKUP(C580,customers!$A$2:$A$1001,customers!$C$2:$C$1001,,0))</f>
        <v>tzanettig2@gravatar.com</v>
      </c>
      <c r="H580" s="2" t="str">
        <f>_xlfn.XLOOKUP(C580,customers!$A$2:$A$1001,customers!$G$2:$G$1001,,0)</f>
        <v>Ireland</v>
      </c>
      <c r="I580" t="str">
        <f>_xlfn.XLOOKUP(D580,products!$A$2:$A$49,products!$B$2:$B$49,,0)</f>
        <v>Exc</v>
      </c>
      <c r="J580" t="str">
        <f>_xlfn.XLOOKUP(D580,products!$A$2:$A$49,products!$C$2:$C$49,,0)</f>
        <v>L</v>
      </c>
      <c r="K580">
        <f>_xlfn.XLOOKUP(D580,products!$A$2:$A$49,products!$D$2:$D$49,,0)</f>
        <v>0.2</v>
      </c>
      <c r="L580">
        <f>_xlfn.XLOOKUP(D580,products!$A$2:$A$49,products!$E$2:$E$49,,0)</f>
        <v>4.4550000000000001</v>
      </c>
      <c r="M580">
        <f t="shared" si="18"/>
        <v>13.365</v>
      </c>
      <c r="N580" t="str">
        <f t="shared" si="19"/>
        <v>Excelsa</v>
      </c>
    </row>
    <row r="581" spans="1:14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_xlfn.XLOOKUP(C581,customers!$A$2:$A$1001,customers!$B$2:$B$1001,,0)</f>
        <v>Tymon Zanetti</v>
      </c>
      <c r="G581" s="2" t="str">
        <f>IF(_xlfn.XLOOKUP(C581,customers!$A$2:$A$1001,customers!$C$2:$C$1001,,0) = 0," ", _xlfn.XLOOKUP(C581,customers!$A$2:$A$1001,customers!$C$2:$C$1001,,0))</f>
        <v>tzanettig2@gravatar.com</v>
      </c>
      <c r="H581" s="2" t="str">
        <f>_xlfn.XLOOKUP(C581,customers!$A$2:$A$1001,customers!$G$2:$G$1001,,0)</f>
        <v>Ireland</v>
      </c>
      <c r="I581" t="str">
        <f>_xlfn.XLOOKUP(D581,products!$A$2:$A$49,products!$B$2:$B$49,,0)</f>
        <v>Ara</v>
      </c>
      <c r="J581" t="str">
        <f>_xlfn.XLOOKUP(D581,products!$A$2:$A$49,products!$C$2:$C$49,,0)</f>
        <v>M</v>
      </c>
      <c r="K581">
        <f>_xlfn.XLOOKUP(D581,products!$A$2:$A$49,products!$D$2:$D$49,,0)</f>
        <v>0.5</v>
      </c>
      <c r="L581">
        <f>_xlfn.XLOOKUP(D581,products!$A$2:$A$49,products!$E$2:$E$49,,0)</f>
        <v>6.75</v>
      </c>
      <c r="M581">
        <f t="shared" si="18"/>
        <v>33.75</v>
      </c>
      <c r="N581" t="str">
        <f t="shared" si="19"/>
        <v>Arabica</v>
      </c>
    </row>
    <row r="582" spans="1:14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_xlfn.XLOOKUP(C582,customers!$A$2:$A$1001,customers!$B$2:$B$1001,,0)</f>
        <v>Reinaldos Kirtley</v>
      </c>
      <c r="G582" s="2" t="str">
        <f>IF(_xlfn.XLOOKUP(C582,customers!$A$2:$A$1001,customers!$C$2:$C$1001,,0) = 0," ", _xlfn.XLOOKUP(C582,customers!$A$2:$A$1001,customers!$C$2:$C$1001,,0))</f>
        <v>rkirtleyg4@hatena.ne.jp</v>
      </c>
      <c r="H582" s="2" t="str">
        <f>_xlfn.XLOOKUP(C582,customers!$A$2:$A$1001,customers!$G$2:$G$1001,,0)</f>
        <v>United States</v>
      </c>
      <c r="I582" t="str">
        <f>_xlfn.XLOOKUP(D582,products!$A$2:$A$49,products!$B$2:$B$49,,0)</f>
        <v>Exc</v>
      </c>
      <c r="J582" t="str">
        <f>_xlfn.XLOOKUP(D582,products!$A$2:$A$49,products!$C$2:$C$49,,0)</f>
        <v>L</v>
      </c>
      <c r="K582">
        <f>_xlfn.XLOOKUP(D582,products!$A$2:$A$49,products!$D$2:$D$49,,0)</f>
        <v>1</v>
      </c>
      <c r="L582">
        <f>_xlfn.XLOOKUP(D582,products!$A$2:$A$49,products!$E$2:$E$49,,0)</f>
        <v>14.85</v>
      </c>
      <c r="M582">
        <f t="shared" si="18"/>
        <v>44.55</v>
      </c>
      <c r="N582" t="str">
        <f t="shared" si="19"/>
        <v>Excelsa</v>
      </c>
    </row>
    <row r="583" spans="1:14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_xlfn.XLOOKUP(C583,customers!$A$2:$A$1001,customers!$B$2:$B$1001,,0)</f>
        <v>Carney Clemencet</v>
      </c>
      <c r="G583" s="2" t="str">
        <f>IF(_xlfn.XLOOKUP(C583,customers!$A$2:$A$1001,customers!$C$2:$C$1001,,0) = 0," ", _xlfn.XLOOKUP(C583,customers!$A$2:$A$1001,customers!$C$2:$C$1001,,0))</f>
        <v>cclemencetg5@weather.com</v>
      </c>
      <c r="H583" s="2" t="str">
        <f>_xlfn.XLOOKUP(C583,customers!$A$2:$A$1001,customers!$G$2:$G$1001,,0)</f>
        <v>United Kingdom</v>
      </c>
      <c r="I583" t="str">
        <f>_xlfn.XLOOKUP(D583,products!$A$2:$A$49,products!$B$2:$B$49,,0)</f>
        <v>Exc</v>
      </c>
      <c r="J583" t="str">
        <f>_xlfn.XLOOKUP(D583,products!$A$2:$A$49,products!$C$2:$C$49,,0)</f>
        <v>L</v>
      </c>
      <c r="K583">
        <f>_xlfn.XLOOKUP(D583,products!$A$2:$A$49,products!$D$2:$D$49,,0)</f>
        <v>0.5</v>
      </c>
      <c r="L583">
        <f>_xlfn.XLOOKUP(D583,products!$A$2:$A$49,products!$E$2:$E$49,,0)</f>
        <v>8.91</v>
      </c>
      <c r="M583">
        <f t="shared" si="18"/>
        <v>44.55</v>
      </c>
      <c r="N583" t="str">
        <f t="shared" si="19"/>
        <v>Excelsa</v>
      </c>
    </row>
    <row r="584" spans="1:14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_xlfn.XLOOKUP(C584,customers!$A$2:$A$1001,customers!$B$2:$B$1001,,0)</f>
        <v>Russell Donet</v>
      </c>
      <c r="G584" s="2" t="str">
        <f>IF(_xlfn.XLOOKUP(C584,customers!$A$2:$A$1001,customers!$C$2:$C$1001,,0) = 0," ", _xlfn.XLOOKUP(C584,customers!$A$2:$A$1001,customers!$C$2:$C$1001,,0))</f>
        <v>rdonetg6@oakley.com</v>
      </c>
      <c r="H584" s="2" t="str">
        <f>_xlfn.XLOOKUP(C584,customers!$A$2:$A$1001,customers!$G$2:$G$1001,,0)</f>
        <v>United States</v>
      </c>
      <c r="I584" t="str">
        <f>_xlfn.XLOOKUP(D584,products!$A$2:$A$49,products!$B$2:$B$49,,0)</f>
        <v>Exc</v>
      </c>
      <c r="J584" t="str">
        <f>_xlfn.XLOOKUP(D584,products!$A$2:$A$49,products!$C$2:$C$49,,0)</f>
        <v>D</v>
      </c>
      <c r="K584">
        <f>_xlfn.XLOOKUP(D584,products!$A$2:$A$49,products!$D$2:$D$49,,0)</f>
        <v>1</v>
      </c>
      <c r="L584">
        <f>_xlfn.XLOOKUP(D584,products!$A$2:$A$49,products!$E$2:$E$49,,0)</f>
        <v>12.15</v>
      </c>
      <c r="M584">
        <f t="shared" si="18"/>
        <v>60.75</v>
      </c>
      <c r="N584" t="str">
        <f t="shared" si="19"/>
        <v>Excelsa</v>
      </c>
    </row>
    <row r="585" spans="1:14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_xlfn.XLOOKUP(C585,customers!$A$2:$A$1001,customers!$B$2:$B$1001,,0)</f>
        <v>Sidney Gawen</v>
      </c>
      <c r="G585" s="2" t="str">
        <f>IF(_xlfn.XLOOKUP(C585,customers!$A$2:$A$1001,customers!$C$2:$C$1001,,0) = 0," ", _xlfn.XLOOKUP(C585,customers!$A$2:$A$1001,customers!$C$2:$C$1001,,0))</f>
        <v>sgaweng7@creativecommons.org</v>
      </c>
      <c r="H585" s="2" t="str">
        <f>_xlfn.XLOOKUP(C585,customers!$A$2:$A$1001,customers!$G$2:$G$1001,,0)</f>
        <v>United States</v>
      </c>
      <c r="I585" t="str">
        <f>_xlfn.XLOOKUP(D585,products!$A$2:$A$49,products!$B$2:$B$49,,0)</f>
        <v>Rob</v>
      </c>
      <c r="J585" t="str">
        <f>_xlfn.XLOOKUP(D585,products!$A$2:$A$49,products!$C$2:$C$49,,0)</f>
        <v>L</v>
      </c>
      <c r="K585">
        <f>_xlfn.XLOOKUP(D585,products!$A$2:$A$49,products!$D$2:$D$49,,0)</f>
        <v>0.2</v>
      </c>
      <c r="L585">
        <f>_xlfn.XLOOKUP(D585,products!$A$2:$A$49,products!$E$2:$E$49,,0)</f>
        <v>3.5849999999999995</v>
      </c>
      <c r="M585">
        <f t="shared" si="18"/>
        <v>3.5849999999999995</v>
      </c>
      <c r="N585" t="str">
        <f t="shared" si="19"/>
        <v>Robusta</v>
      </c>
    </row>
    <row r="586" spans="1:14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_xlfn.XLOOKUP(C586,customers!$A$2:$A$1001,customers!$B$2:$B$1001,,0)</f>
        <v>Rickey Readie</v>
      </c>
      <c r="G586" s="2" t="str">
        <f>IF(_xlfn.XLOOKUP(C586,customers!$A$2:$A$1001,customers!$C$2:$C$1001,,0) = 0," ", _xlfn.XLOOKUP(C586,customers!$A$2:$A$1001,customers!$C$2:$C$1001,,0))</f>
        <v>rreadieg8@guardian.co.uk</v>
      </c>
      <c r="H586" s="2" t="str">
        <f>_xlfn.XLOOKUP(C586,customers!$A$2:$A$1001,customers!$G$2:$G$1001,,0)</f>
        <v>United States</v>
      </c>
      <c r="I586" t="str">
        <f>_xlfn.XLOOKUP(D586,products!$A$2:$A$49,products!$B$2:$B$49,,0)</f>
        <v>Rob</v>
      </c>
      <c r="J586" t="str">
        <f>_xlfn.XLOOKUP(D586,products!$A$2:$A$49,products!$C$2:$C$49,,0)</f>
        <v>L</v>
      </c>
      <c r="K586">
        <f>_xlfn.XLOOKUP(D586,products!$A$2:$A$49,products!$D$2:$D$49,,0)</f>
        <v>0.2</v>
      </c>
      <c r="L586">
        <f>_xlfn.XLOOKUP(D586,products!$A$2:$A$49,products!$E$2:$E$49,,0)</f>
        <v>3.5849999999999995</v>
      </c>
      <c r="M586">
        <f t="shared" si="18"/>
        <v>21.509999999999998</v>
      </c>
      <c r="N586" t="str">
        <f t="shared" si="19"/>
        <v>Robusta</v>
      </c>
    </row>
    <row r="587" spans="1:14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_xlfn.XLOOKUP(C587,customers!$A$2:$A$1001,customers!$B$2:$B$1001,,0)</f>
        <v>Cody Verissimo</v>
      </c>
      <c r="G587" s="2" t="str">
        <f>IF(_xlfn.XLOOKUP(C587,customers!$A$2:$A$1001,customers!$C$2:$C$1001,,0) = 0," ", _xlfn.XLOOKUP(C587,customers!$A$2:$A$1001,customers!$C$2:$C$1001,,0))</f>
        <v>cverissimogh@theglobeandmail.com</v>
      </c>
      <c r="H587" s="2" t="str">
        <f>_xlfn.XLOOKUP(C587,customers!$A$2:$A$1001,customers!$G$2:$G$1001,,0)</f>
        <v>United Kingdom</v>
      </c>
      <c r="I587" t="str">
        <f>_xlfn.XLOOKUP(D587,products!$A$2:$A$49,products!$B$2:$B$49,,0)</f>
        <v>Exc</v>
      </c>
      <c r="J587" t="str">
        <f>_xlfn.XLOOKUP(D587,products!$A$2:$A$49,products!$C$2:$C$49,,0)</f>
        <v>M</v>
      </c>
      <c r="K587">
        <f>_xlfn.XLOOKUP(D587,products!$A$2:$A$49,products!$D$2:$D$49,,0)</f>
        <v>0.5</v>
      </c>
      <c r="L587">
        <f>_xlfn.XLOOKUP(D587,products!$A$2:$A$49,products!$E$2:$E$49,,0)</f>
        <v>8.25</v>
      </c>
      <c r="M587">
        <f t="shared" si="18"/>
        <v>16.5</v>
      </c>
      <c r="N587" t="str">
        <f t="shared" si="19"/>
        <v>Excelsa</v>
      </c>
    </row>
    <row r="588" spans="1:14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_xlfn.XLOOKUP(C588,customers!$A$2:$A$1001,customers!$B$2:$B$1001,,0)</f>
        <v>Zilvia Claisse</v>
      </c>
      <c r="G588" s="2" t="str">
        <f>IF(_xlfn.XLOOKUP(C588,customers!$A$2:$A$1001,customers!$C$2:$C$1001,,0) = 0," ", _xlfn.XLOOKUP(C588,customers!$A$2:$A$1001,customers!$C$2:$C$1001,,0))</f>
        <v xml:space="preserve"> </v>
      </c>
      <c r="H588" s="2" t="str">
        <f>_xlfn.XLOOKUP(C588,customers!$A$2:$A$1001,customers!$G$2:$G$1001,,0)</f>
        <v>United States</v>
      </c>
      <c r="I588" t="str">
        <f>_xlfn.XLOOKUP(D588,products!$A$2:$A$49,products!$B$2:$B$49,,0)</f>
        <v>Rob</v>
      </c>
      <c r="J588" t="str">
        <f>_xlfn.XLOOKUP(D588,products!$A$2:$A$49,products!$C$2:$C$49,,0)</f>
        <v>L</v>
      </c>
      <c r="K588">
        <f>_xlfn.XLOOKUP(D588,products!$A$2:$A$49,products!$D$2:$D$49,,0)</f>
        <v>2.5</v>
      </c>
      <c r="L588">
        <f>_xlfn.XLOOKUP(D588,products!$A$2:$A$49,products!$E$2:$E$49,,0)</f>
        <v>27.484999999999996</v>
      </c>
      <c r="M588">
        <f t="shared" si="18"/>
        <v>82.454999999999984</v>
      </c>
      <c r="N588" t="str">
        <f t="shared" si="19"/>
        <v>Robusta</v>
      </c>
    </row>
    <row r="589" spans="1:14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_xlfn.XLOOKUP(C589,customers!$A$2:$A$1001,customers!$B$2:$B$1001,,0)</f>
        <v>Bar O' Mahony</v>
      </c>
      <c r="G589" s="2" t="str">
        <f>IF(_xlfn.XLOOKUP(C589,customers!$A$2:$A$1001,customers!$C$2:$C$1001,,0) = 0," ", _xlfn.XLOOKUP(C589,customers!$A$2:$A$1001,customers!$C$2:$C$1001,,0))</f>
        <v>bogb@elpais.com</v>
      </c>
      <c r="H589" s="2" t="str">
        <f>_xlfn.XLOOKUP(C589,customers!$A$2:$A$1001,customers!$G$2:$G$1001,,0)</f>
        <v>United States</v>
      </c>
      <c r="I589" t="str">
        <f>_xlfn.XLOOKUP(D589,products!$A$2:$A$49,products!$B$2:$B$49,,0)</f>
        <v>Lib</v>
      </c>
      <c r="J589" t="str">
        <f>_xlfn.XLOOKUP(D589,products!$A$2:$A$49,products!$C$2:$C$49,,0)</f>
        <v>D</v>
      </c>
      <c r="K589">
        <f>_xlfn.XLOOKUP(D589,products!$A$2:$A$49,products!$D$2:$D$49,,0)</f>
        <v>0.5</v>
      </c>
      <c r="L589">
        <f>_xlfn.XLOOKUP(D589,products!$A$2:$A$49,products!$E$2:$E$49,,0)</f>
        <v>7.77</v>
      </c>
      <c r="M589">
        <f t="shared" si="18"/>
        <v>7.77</v>
      </c>
      <c r="N589" t="str">
        <f t="shared" si="19"/>
        <v>Liberica</v>
      </c>
    </row>
    <row r="590" spans="1:14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_xlfn.XLOOKUP(C590,customers!$A$2:$A$1001,customers!$B$2:$B$1001,,0)</f>
        <v>Valenka Stansbury</v>
      </c>
      <c r="G590" s="2" t="str">
        <f>IF(_xlfn.XLOOKUP(C590,customers!$A$2:$A$1001,customers!$C$2:$C$1001,,0) = 0," ", _xlfn.XLOOKUP(C590,customers!$A$2:$A$1001,customers!$C$2:$C$1001,,0))</f>
        <v>vstansburygc@unblog.fr</v>
      </c>
      <c r="H590" s="2" t="str">
        <f>_xlfn.XLOOKUP(C590,customers!$A$2:$A$1001,customers!$G$2:$G$1001,,0)</f>
        <v>United States</v>
      </c>
      <c r="I590" t="str">
        <f>_xlfn.XLOOKUP(D590,products!$A$2:$A$49,products!$B$2:$B$49,,0)</f>
        <v>Rob</v>
      </c>
      <c r="J590" t="str">
        <f>_xlfn.XLOOKUP(D590,products!$A$2:$A$49,products!$C$2:$C$49,,0)</f>
        <v>M</v>
      </c>
      <c r="K590">
        <f>_xlfn.XLOOKUP(D590,products!$A$2:$A$49,products!$D$2:$D$49,,0)</f>
        <v>0.5</v>
      </c>
      <c r="L590">
        <f>_xlfn.XLOOKUP(D590,products!$A$2:$A$49,products!$E$2:$E$49,,0)</f>
        <v>5.97</v>
      </c>
      <c r="M590">
        <f t="shared" si="18"/>
        <v>11.94</v>
      </c>
      <c r="N590" t="str">
        <f t="shared" si="19"/>
        <v>Robusta</v>
      </c>
    </row>
    <row r="591" spans="1:14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_xlfn.XLOOKUP(C591,customers!$A$2:$A$1001,customers!$B$2:$B$1001,,0)</f>
        <v>Daniel Heinonen</v>
      </c>
      <c r="G591" s="2" t="str">
        <f>IF(_xlfn.XLOOKUP(C591,customers!$A$2:$A$1001,customers!$C$2:$C$1001,,0) = 0," ", _xlfn.XLOOKUP(C591,customers!$A$2:$A$1001,customers!$C$2:$C$1001,,0))</f>
        <v>dheinonengd@printfriendly.com</v>
      </c>
      <c r="H591" s="2" t="str">
        <f>_xlfn.XLOOKUP(C591,customers!$A$2:$A$1001,customers!$G$2:$G$1001,,0)</f>
        <v>United States</v>
      </c>
      <c r="I591" t="str">
        <f>_xlfn.XLOOKUP(D591,products!$A$2:$A$49,products!$B$2:$B$49,,0)</f>
        <v>Exc</v>
      </c>
      <c r="J591" t="str">
        <f>_xlfn.XLOOKUP(D591,products!$A$2:$A$49,products!$C$2:$C$49,,0)</f>
        <v>L</v>
      </c>
      <c r="K591">
        <f>_xlfn.XLOOKUP(D591,products!$A$2:$A$49,products!$D$2:$D$49,,0)</f>
        <v>2.5</v>
      </c>
      <c r="L591">
        <f>_xlfn.XLOOKUP(D591,products!$A$2:$A$49,products!$E$2:$E$49,,0)</f>
        <v>34.154999999999994</v>
      </c>
      <c r="M591">
        <f t="shared" si="18"/>
        <v>204.92999999999995</v>
      </c>
      <c r="N591" t="str">
        <f t="shared" si="19"/>
        <v>Excelsa</v>
      </c>
    </row>
    <row r="592" spans="1:14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_xlfn.XLOOKUP(C592,customers!$A$2:$A$1001,customers!$B$2:$B$1001,,0)</f>
        <v>Jewelle Shenton</v>
      </c>
      <c r="G592" s="2" t="str">
        <f>IF(_xlfn.XLOOKUP(C592,customers!$A$2:$A$1001,customers!$C$2:$C$1001,,0) = 0," ", _xlfn.XLOOKUP(C592,customers!$A$2:$A$1001,customers!$C$2:$C$1001,,0))</f>
        <v>jshentonge@google.com.hk</v>
      </c>
      <c r="H592" s="2" t="str">
        <f>_xlfn.XLOOKUP(C592,customers!$A$2:$A$1001,customers!$G$2:$G$1001,,0)</f>
        <v>United States</v>
      </c>
      <c r="I592" t="str">
        <f>_xlfn.XLOOKUP(D592,products!$A$2:$A$49,products!$B$2:$B$49,,0)</f>
        <v>Exc</v>
      </c>
      <c r="J592" t="str">
        <f>_xlfn.XLOOKUP(D592,products!$A$2:$A$49,products!$C$2:$C$49,,0)</f>
        <v>M</v>
      </c>
      <c r="K592">
        <f>_xlfn.XLOOKUP(D592,products!$A$2:$A$49,products!$D$2:$D$49,,0)</f>
        <v>2.5</v>
      </c>
      <c r="L592">
        <f>_xlfn.XLOOKUP(D592,products!$A$2:$A$49,products!$E$2:$E$49,,0)</f>
        <v>31.624999999999996</v>
      </c>
      <c r="M592">
        <f t="shared" si="18"/>
        <v>63.249999999999993</v>
      </c>
      <c r="N592" t="str">
        <f t="shared" si="19"/>
        <v>Excelsa</v>
      </c>
    </row>
    <row r="593" spans="1:14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_xlfn.XLOOKUP(C593,customers!$A$2:$A$1001,customers!$B$2:$B$1001,,0)</f>
        <v>Jennifer Wilkisson</v>
      </c>
      <c r="G593" s="2" t="str">
        <f>IF(_xlfn.XLOOKUP(C593,customers!$A$2:$A$1001,customers!$C$2:$C$1001,,0) = 0," ", _xlfn.XLOOKUP(C593,customers!$A$2:$A$1001,customers!$C$2:$C$1001,,0))</f>
        <v>jwilkissongf@nba.com</v>
      </c>
      <c r="H593" s="2" t="str">
        <f>_xlfn.XLOOKUP(C593,customers!$A$2:$A$1001,customers!$G$2:$G$1001,,0)</f>
        <v>United States</v>
      </c>
      <c r="I593" t="str">
        <f>_xlfn.XLOOKUP(D593,products!$A$2:$A$49,products!$B$2:$B$49,,0)</f>
        <v>Rob</v>
      </c>
      <c r="J593" t="str">
        <f>_xlfn.XLOOKUP(D593,products!$A$2:$A$49,products!$C$2:$C$49,,0)</f>
        <v>D</v>
      </c>
      <c r="K593">
        <f>_xlfn.XLOOKUP(D593,products!$A$2:$A$49,products!$D$2:$D$49,,0)</f>
        <v>0.2</v>
      </c>
      <c r="L593">
        <f>_xlfn.XLOOKUP(D593,products!$A$2:$A$49,products!$E$2:$E$49,,0)</f>
        <v>2.6849999999999996</v>
      </c>
      <c r="M593">
        <f t="shared" si="18"/>
        <v>8.0549999999999997</v>
      </c>
      <c r="N593" t="str">
        <f t="shared" si="19"/>
        <v>Robusta</v>
      </c>
    </row>
    <row r="594" spans="1:14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_xlfn.XLOOKUP(C594,customers!$A$2:$A$1001,customers!$B$2:$B$1001,,0)</f>
        <v>Kylie Mowat</v>
      </c>
      <c r="G594" s="2" t="str">
        <f>IF(_xlfn.XLOOKUP(C594,customers!$A$2:$A$1001,customers!$C$2:$C$1001,,0) = 0," ", _xlfn.XLOOKUP(C594,customers!$A$2:$A$1001,customers!$C$2:$C$1001,,0))</f>
        <v xml:space="preserve"> </v>
      </c>
      <c r="H594" s="2" t="str">
        <f>_xlfn.XLOOKUP(C594,customers!$A$2:$A$1001,customers!$G$2:$G$1001,,0)</f>
        <v>United States</v>
      </c>
      <c r="I594" t="str">
        <f>_xlfn.XLOOKUP(D594,products!$A$2:$A$49,products!$B$2:$B$49,,0)</f>
        <v>Ara</v>
      </c>
      <c r="J594" t="str">
        <f>_xlfn.XLOOKUP(D594,products!$A$2:$A$49,products!$C$2:$C$49,,0)</f>
        <v>M</v>
      </c>
      <c r="K594">
        <f>_xlfn.XLOOKUP(D594,products!$A$2:$A$49,products!$D$2:$D$49,,0)</f>
        <v>2.5</v>
      </c>
      <c r="L594">
        <f>_xlfn.XLOOKUP(D594,products!$A$2:$A$49,products!$E$2:$E$49,,0)</f>
        <v>25.874999999999996</v>
      </c>
      <c r="M594">
        <f t="shared" si="18"/>
        <v>51.749999999999993</v>
      </c>
      <c r="N594" t="str">
        <f t="shared" si="19"/>
        <v>Arabica</v>
      </c>
    </row>
    <row r="595" spans="1:14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_xlfn.XLOOKUP(C595,customers!$A$2:$A$1001,customers!$B$2:$B$1001,,0)</f>
        <v>Cody Verissimo</v>
      </c>
      <c r="G595" s="2" t="str">
        <f>IF(_xlfn.XLOOKUP(C595,customers!$A$2:$A$1001,customers!$C$2:$C$1001,,0) = 0," ", _xlfn.XLOOKUP(C595,customers!$A$2:$A$1001,customers!$C$2:$C$1001,,0))</f>
        <v>cverissimogh@theglobeandmail.com</v>
      </c>
      <c r="H595" s="2" t="str">
        <f>_xlfn.XLOOKUP(C595,customers!$A$2:$A$1001,customers!$G$2:$G$1001,,0)</f>
        <v>United Kingdom</v>
      </c>
      <c r="I595" t="str">
        <f>_xlfn.XLOOKUP(D595,products!$A$2:$A$49,products!$B$2:$B$49,,0)</f>
        <v>Exc</v>
      </c>
      <c r="J595" t="str">
        <f>_xlfn.XLOOKUP(D595,products!$A$2:$A$49,products!$C$2:$C$49,,0)</f>
        <v>D</v>
      </c>
      <c r="K595">
        <f>_xlfn.XLOOKUP(D595,products!$A$2:$A$49,products!$D$2:$D$49,,0)</f>
        <v>2.5</v>
      </c>
      <c r="L595">
        <f>_xlfn.XLOOKUP(D595,products!$A$2:$A$49,products!$E$2:$E$49,,0)</f>
        <v>27.945</v>
      </c>
      <c r="M595">
        <f t="shared" si="18"/>
        <v>27.945</v>
      </c>
      <c r="N595" t="str">
        <f t="shared" si="19"/>
        <v>Excelsa</v>
      </c>
    </row>
    <row r="596" spans="1:14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_xlfn.XLOOKUP(C596,customers!$A$2:$A$1001,customers!$B$2:$B$1001,,0)</f>
        <v>Gabriel Starcks</v>
      </c>
      <c r="G596" s="2" t="str">
        <f>IF(_xlfn.XLOOKUP(C596,customers!$A$2:$A$1001,customers!$C$2:$C$1001,,0) = 0," ", _xlfn.XLOOKUP(C596,customers!$A$2:$A$1001,customers!$C$2:$C$1001,,0))</f>
        <v>gstarcksgi@abc.net.au</v>
      </c>
      <c r="H596" s="2" t="str">
        <f>_xlfn.XLOOKUP(C596,customers!$A$2:$A$1001,customers!$G$2:$G$1001,,0)</f>
        <v>United States</v>
      </c>
      <c r="I596" t="str">
        <f>_xlfn.XLOOKUP(D596,products!$A$2:$A$49,products!$B$2:$B$49,,0)</f>
        <v>Ara</v>
      </c>
      <c r="J596" t="str">
        <f>_xlfn.XLOOKUP(D596,products!$A$2:$A$49,products!$C$2:$C$49,,0)</f>
        <v>L</v>
      </c>
      <c r="K596">
        <f>_xlfn.XLOOKUP(D596,products!$A$2:$A$49,products!$D$2:$D$49,,0)</f>
        <v>2.5</v>
      </c>
      <c r="L596">
        <f>_xlfn.XLOOKUP(D596,products!$A$2:$A$49,products!$E$2:$E$49,,0)</f>
        <v>29.784999999999997</v>
      </c>
      <c r="M596">
        <f t="shared" si="18"/>
        <v>59.569999999999993</v>
      </c>
      <c r="N596" t="str">
        <f t="shared" si="19"/>
        <v>Arabica</v>
      </c>
    </row>
    <row r="597" spans="1:14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_xlfn.XLOOKUP(C597,customers!$A$2:$A$1001,customers!$B$2:$B$1001,,0)</f>
        <v>Darby Dummer</v>
      </c>
      <c r="G597" s="2" t="str">
        <f>IF(_xlfn.XLOOKUP(C597,customers!$A$2:$A$1001,customers!$C$2:$C$1001,,0) = 0," ", _xlfn.XLOOKUP(C597,customers!$A$2:$A$1001,customers!$C$2:$C$1001,,0))</f>
        <v xml:space="preserve"> </v>
      </c>
      <c r="H597" s="2" t="str">
        <f>_xlfn.XLOOKUP(C597,customers!$A$2:$A$1001,customers!$G$2:$G$1001,,0)</f>
        <v>United Kingdom</v>
      </c>
      <c r="I597" t="str">
        <f>_xlfn.XLOOKUP(D597,products!$A$2:$A$49,products!$B$2:$B$49,,0)</f>
        <v>Exc</v>
      </c>
      <c r="J597" t="str">
        <f>_xlfn.XLOOKUP(D597,products!$A$2:$A$49,products!$C$2:$C$49,,0)</f>
        <v>L</v>
      </c>
      <c r="K597">
        <f>_xlfn.XLOOKUP(D597,products!$A$2:$A$49,products!$D$2:$D$49,,0)</f>
        <v>1</v>
      </c>
      <c r="L597">
        <f>_xlfn.XLOOKUP(D597,products!$A$2:$A$49,products!$E$2:$E$49,,0)</f>
        <v>14.85</v>
      </c>
      <c r="M597">
        <f t="shared" si="18"/>
        <v>14.85</v>
      </c>
      <c r="N597" t="str">
        <f t="shared" si="19"/>
        <v>Excelsa</v>
      </c>
    </row>
    <row r="598" spans="1:14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_xlfn.XLOOKUP(C598,customers!$A$2:$A$1001,customers!$B$2:$B$1001,,0)</f>
        <v>Kienan Scholard</v>
      </c>
      <c r="G598" s="2" t="str">
        <f>IF(_xlfn.XLOOKUP(C598,customers!$A$2:$A$1001,customers!$C$2:$C$1001,,0) = 0," ", _xlfn.XLOOKUP(C598,customers!$A$2:$A$1001,customers!$C$2:$C$1001,,0))</f>
        <v>kscholardgk@sbwire.com</v>
      </c>
      <c r="H598" s="2" t="str">
        <f>_xlfn.XLOOKUP(C598,customers!$A$2:$A$1001,customers!$G$2:$G$1001,,0)</f>
        <v>United States</v>
      </c>
      <c r="I598" t="str">
        <f>_xlfn.XLOOKUP(D598,products!$A$2:$A$49,products!$B$2:$B$49,,0)</f>
        <v>Ara</v>
      </c>
      <c r="J598" t="str">
        <f>_xlfn.XLOOKUP(D598,products!$A$2:$A$49,products!$C$2:$C$49,,0)</f>
        <v>M</v>
      </c>
      <c r="K598">
        <f>_xlfn.XLOOKUP(D598,products!$A$2:$A$49,products!$D$2:$D$49,,0)</f>
        <v>0.5</v>
      </c>
      <c r="L598">
        <f>_xlfn.XLOOKUP(D598,products!$A$2:$A$49,products!$E$2:$E$49,,0)</f>
        <v>6.75</v>
      </c>
      <c r="M598">
        <f t="shared" si="18"/>
        <v>33.75</v>
      </c>
      <c r="N598" t="str">
        <f t="shared" si="19"/>
        <v>Arabica</v>
      </c>
    </row>
    <row r="599" spans="1:14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_xlfn.XLOOKUP(C599,customers!$A$2:$A$1001,customers!$B$2:$B$1001,,0)</f>
        <v>Bo Kindley</v>
      </c>
      <c r="G599" s="2" t="str">
        <f>IF(_xlfn.XLOOKUP(C599,customers!$A$2:$A$1001,customers!$C$2:$C$1001,,0) = 0," ", _xlfn.XLOOKUP(C599,customers!$A$2:$A$1001,customers!$C$2:$C$1001,,0))</f>
        <v>bkindleygl@wikimedia.org</v>
      </c>
      <c r="H599" s="2" t="str">
        <f>_xlfn.XLOOKUP(C599,customers!$A$2:$A$1001,customers!$G$2:$G$1001,,0)</f>
        <v>United States</v>
      </c>
      <c r="I599" t="str">
        <f>_xlfn.XLOOKUP(D599,products!$A$2:$A$49,products!$B$2:$B$49,,0)</f>
        <v>Lib</v>
      </c>
      <c r="J599" t="str">
        <f>_xlfn.XLOOKUP(D599,products!$A$2:$A$49,products!$C$2:$C$49,,0)</f>
        <v>L</v>
      </c>
      <c r="K599">
        <f>_xlfn.XLOOKUP(D599,products!$A$2:$A$49,products!$D$2:$D$49,,0)</f>
        <v>2.5</v>
      </c>
      <c r="L599">
        <f>_xlfn.XLOOKUP(D599,products!$A$2:$A$49,products!$E$2:$E$49,,0)</f>
        <v>36.454999999999998</v>
      </c>
      <c r="M599">
        <f t="shared" si="18"/>
        <v>145.82</v>
      </c>
      <c r="N599" t="str">
        <f t="shared" si="19"/>
        <v>Liberica</v>
      </c>
    </row>
    <row r="600" spans="1:14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_xlfn.XLOOKUP(C600,customers!$A$2:$A$1001,customers!$B$2:$B$1001,,0)</f>
        <v>Krissie Hammett</v>
      </c>
      <c r="G600" s="2" t="str">
        <f>IF(_xlfn.XLOOKUP(C600,customers!$A$2:$A$1001,customers!$C$2:$C$1001,,0) = 0," ", _xlfn.XLOOKUP(C600,customers!$A$2:$A$1001,customers!$C$2:$C$1001,,0))</f>
        <v>khammettgm@dmoz.org</v>
      </c>
      <c r="H600" s="2" t="str">
        <f>_xlfn.XLOOKUP(C600,customers!$A$2:$A$1001,customers!$G$2:$G$1001,,0)</f>
        <v>United States</v>
      </c>
      <c r="I600" t="str">
        <f>_xlfn.XLOOKUP(D600,products!$A$2:$A$49,products!$B$2:$B$49,,0)</f>
        <v>Rob</v>
      </c>
      <c r="J600" t="str">
        <f>_xlfn.XLOOKUP(D600,products!$A$2:$A$49,products!$C$2:$C$49,,0)</f>
        <v>M</v>
      </c>
      <c r="K600">
        <f>_xlfn.XLOOKUP(D600,products!$A$2:$A$49,products!$D$2:$D$49,,0)</f>
        <v>0.2</v>
      </c>
      <c r="L600">
        <f>_xlfn.XLOOKUP(D600,products!$A$2:$A$49,products!$E$2:$E$49,,0)</f>
        <v>2.9849999999999999</v>
      </c>
      <c r="M600">
        <f t="shared" si="18"/>
        <v>11.94</v>
      </c>
      <c r="N600" t="str">
        <f t="shared" si="19"/>
        <v>Robusta</v>
      </c>
    </row>
    <row r="601" spans="1:14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_xlfn.XLOOKUP(C601,customers!$A$2:$A$1001,customers!$B$2:$B$1001,,0)</f>
        <v>Alisha Hulburt</v>
      </c>
      <c r="G601" s="2" t="str">
        <f>IF(_xlfn.XLOOKUP(C601,customers!$A$2:$A$1001,customers!$C$2:$C$1001,,0) = 0," ", _xlfn.XLOOKUP(C601,customers!$A$2:$A$1001,customers!$C$2:$C$1001,,0))</f>
        <v>ahulburtgn@fda.gov</v>
      </c>
      <c r="H601" s="2" t="str">
        <f>_xlfn.XLOOKUP(C601,customers!$A$2:$A$1001,customers!$G$2:$G$1001,,0)</f>
        <v>United States</v>
      </c>
      <c r="I601" t="str">
        <f>_xlfn.XLOOKUP(D601,products!$A$2:$A$49,products!$B$2:$B$49,,0)</f>
        <v>Ara</v>
      </c>
      <c r="J601" t="str">
        <f>_xlfn.XLOOKUP(D601,products!$A$2:$A$49,products!$C$2:$C$49,,0)</f>
        <v>D</v>
      </c>
      <c r="K601">
        <f>_xlfn.XLOOKUP(D601,products!$A$2:$A$49,products!$D$2:$D$49,,0)</f>
        <v>0.2</v>
      </c>
      <c r="L601">
        <f>_xlfn.XLOOKUP(D601,products!$A$2:$A$49,products!$E$2:$E$49,,0)</f>
        <v>2.9849999999999999</v>
      </c>
      <c r="M601">
        <f t="shared" si="18"/>
        <v>11.94</v>
      </c>
      <c r="N601" t="str">
        <f t="shared" si="19"/>
        <v>Arabica</v>
      </c>
    </row>
    <row r="602" spans="1:14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_xlfn.XLOOKUP(C602,customers!$A$2:$A$1001,customers!$B$2:$B$1001,,0)</f>
        <v>Peyter Lauritzen</v>
      </c>
      <c r="G602" s="2" t="str">
        <f>IF(_xlfn.XLOOKUP(C602,customers!$A$2:$A$1001,customers!$C$2:$C$1001,,0) = 0," ", _xlfn.XLOOKUP(C602,customers!$A$2:$A$1001,customers!$C$2:$C$1001,,0))</f>
        <v>plauritzengo@photobucket.com</v>
      </c>
      <c r="H602" s="2" t="str">
        <f>_xlfn.XLOOKUP(C602,customers!$A$2:$A$1001,customers!$G$2:$G$1001,,0)</f>
        <v>United States</v>
      </c>
      <c r="I602" t="str">
        <f>_xlfn.XLOOKUP(D602,products!$A$2:$A$49,products!$B$2:$B$49,,0)</f>
        <v>Lib</v>
      </c>
      <c r="J602" t="str">
        <f>_xlfn.XLOOKUP(D602,products!$A$2:$A$49,products!$C$2:$C$49,,0)</f>
        <v>D</v>
      </c>
      <c r="K602">
        <f>_xlfn.XLOOKUP(D602,products!$A$2:$A$49,products!$D$2:$D$49,,0)</f>
        <v>0.5</v>
      </c>
      <c r="L602">
        <f>_xlfn.XLOOKUP(D602,products!$A$2:$A$49,products!$E$2:$E$49,,0)</f>
        <v>7.77</v>
      </c>
      <c r="M602">
        <f t="shared" si="18"/>
        <v>7.77</v>
      </c>
      <c r="N602" t="str">
        <f t="shared" si="19"/>
        <v>Liberica</v>
      </c>
    </row>
    <row r="603" spans="1:14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_xlfn.XLOOKUP(C603,customers!$A$2:$A$1001,customers!$B$2:$B$1001,,0)</f>
        <v>Aurelia Burgwin</v>
      </c>
      <c r="G603" s="2" t="str">
        <f>IF(_xlfn.XLOOKUP(C603,customers!$A$2:$A$1001,customers!$C$2:$C$1001,,0) = 0," ", _xlfn.XLOOKUP(C603,customers!$A$2:$A$1001,customers!$C$2:$C$1001,,0))</f>
        <v>aburgwingp@redcross.org</v>
      </c>
      <c r="H603" s="2" t="str">
        <f>_xlfn.XLOOKUP(C603,customers!$A$2:$A$1001,customers!$G$2:$G$1001,,0)</f>
        <v>United States</v>
      </c>
      <c r="I603" t="str">
        <f>_xlfn.XLOOKUP(D603,products!$A$2:$A$49,products!$B$2:$B$49,,0)</f>
        <v>Rob</v>
      </c>
      <c r="J603" t="str">
        <f>_xlfn.XLOOKUP(D603,products!$A$2:$A$49,products!$C$2:$C$49,,0)</f>
        <v>L</v>
      </c>
      <c r="K603">
        <f>_xlfn.XLOOKUP(D603,products!$A$2:$A$49,products!$D$2:$D$49,,0)</f>
        <v>2.5</v>
      </c>
      <c r="L603">
        <f>_xlfn.XLOOKUP(D603,products!$A$2:$A$49,products!$E$2:$E$49,,0)</f>
        <v>27.484999999999996</v>
      </c>
      <c r="M603">
        <f t="shared" si="18"/>
        <v>109.93999999999998</v>
      </c>
      <c r="N603" t="str">
        <f t="shared" si="19"/>
        <v>Robusta</v>
      </c>
    </row>
    <row r="604" spans="1:14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_xlfn.XLOOKUP(C604,customers!$A$2:$A$1001,customers!$B$2:$B$1001,,0)</f>
        <v>Emalee Rolin</v>
      </c>
      <c r="G604" s="2" t="str">
        <f>IF(_xlfn.XLOOKUP(C604,customers!$A$2:$A$1001,customers!$C$2:$C$1001,,0) = 0," ", _xlfn.XLOOKUP(C604,customers!$A$2:$A$1001,customers!$C$2:$C$1001,,0))</f>
        <v>erolingq@google.fr</v>
      </c>
      <c r="H604" s="2" t="str">
        <f>_xlfn.XLOOKUP(C604,customers!$A$2:$A$1001,customers!$G$2:$G$1001,,0)</f>
        <v>United States</v>
      </c>
      <c r="I604" t="str">
        <f>_xlfn.XLOOKUP(D604,products!$A$2:$A$49,products!$B$2:$B$49,,0)</f>
        <v>Exc</v>
      </c>
      <c r="J604" t="str">
        <f>_xlfn.XLOOKUP(D604,products!$A$2:$A$49,products!$C$2:$C$49,,0)</f>
        <v>L</v>
      </c>
      <c r="K604">
        <f>_xlfn.XLOOKUP(D604,products!$A$2:$A$49,products!$D$2:$D$49,,0)</f>
        <v>0.2</v>
      </c>
      <c r="L604">
        <f>_xlfn.XLOOKUP(D604,products!$A$2:$A$49,products!$E$2:$E$49,,0)</f>
        <v>4.4550000000000001</v>
      </c>
      <c r="M604">
        <f t="shared" si="18"/>
        <v>22.274999999999999</v>
      </c>
      <c r="N604" t="str">
        <f t="shared" si="19"/>
        <v>Excelsa</v>
      </c>
    </row>
    <row r="605" spans="1:14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_xlfn.XLOOKUP(C605,customers!$A$2:$A$1001,customers!$B$2:$B$1001,,0)</f>
        <v>Donavon Fowle</v>
      </c>
      <c r="G605" s="2" t="str">
        <f>IF(_xlfn.XLOOKUP(C605,customers!$A$2:$A$1001,customers!$C$2:$C$1001,,0) = 0," ", _xlfn.XLOOKUP(C605,customers!$A$2:$A$1001,customers!$C$2:$C$1001,,0))</f>
        <v>dfowlegr@epa.gov</v>
      </c>
      <c r="H605" s="2" t="str">
        <f>_xlfn.XLOOKUP(C605,customers!$A$2:$A$1001,customers!$G$2:$G$1001,,0)</f>
        <v>United States</v>
      </c>
      <c r="I605" t="str">
        <f>_xlfn.XLOOKUP(D605,products!$A$2:$A$49,products!$B$2:$B$49,,0)</f>
        <v>Rob</v>
      </c>
      <c r="J605" t="str">
        <f>_xlfn.XLOOKUP(D605,products!$A$2:$A$49,products!$C$2:$C$49,,0)</f>
        <v>M</v>
      </c>
      <c r="K605">
        <f>_xlfn.XLOOKUP(D605,products!$A$2:$A$49,products!$D$2:$D$49,,0)</f>
        <v>0.2</v>
      </c>
      <c r="L605">
        <f>_xlfn.XLOOKUP(D605,products!$A$2:$A$49,products!$E$2:$E$49,,0)</f>
        <v>2.9849999999999999</v>
      </c>
      <c r="M605">
        <f t="shared" si="18"/>
        <v>8.9550000000000001</v>
      </c>
      <c r="N605" t="str">
        <f t="shared" si="19"/>
        <v>Robusta</v>
      </c>
    </row>
    <row r="606" spans="1:14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_xlfn.XLOOKUP(C606,customers!$A$2:$A$1001,customers!$B$2:$B$1001,,0)</f>
        <v>Jorge Bettison</v>
      </c>
      <c r="G606" s="2" t="str">
        <f>IF(_xlfn.XLOOKUP(C606,customers!$A$2:$A$1001,customers!$C$2:$C$1001,,0) = 0," ", _xlfn.XLOOKUP(C606,customers!$A$2:$A$1001,customers!$C$2:$C$1001,,0))</f>
        <v xml:space="preserve"> </v>
      </c>
      <c r="H606" s="2" t="str">
        <f>_xlfn.XLOOKUP(C606,customers!$A$2:$A$1001,customers!$G$2:$G$1001,,0)</f>
        <v>Ireland</v>
      </c>
      <c r="I606" t="str">
        <f>_xlfn.XLOOKUP(D606,products!$A$2:$A$49,products!$B$2:$B$49,,0)</f>
        <v>Lib</v>
      </c>
      <c r="J606" t="str">
        <f>_xlfn.XLOOKUP(D606,products!$A$2:$A$49,products!$C$2:$C$49,,0)</f>
        <v>D</v>
      </c>
      <c r="K606">
        <f>_xlfn.XLOOKUP(D606,products!$A$2:$A$49,products!$D$2:$D$49,,0)</f>
        <v>2.5</v>
      </c>
      <c r="L606">
        <f>_xlfn.XLOOKUP(D606,products!$A$2:$A$49,products!$E$2:$E$49,,0)</f>
        <v>29.784999999999997</v>
      </c>
      <c r="M606">
        <f t="shared" si="18"/>
        <v>119.13999999999999</v>
      </c>
      <c r="N606" t="str">
        <f t="shared" si="19"/>
        <v>Liberica</v>
      </c>
    </row>
    <row r="607" spans="1:14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_xlfn.XLOOKUP(C607,customers!$A$2:$A$1001,customers!$B$2:$B$1001,,0)</f>
        <v>Wang Powlesland</v>
      </c>
      <c r="G607" s="2" t="str">
        <f>IF(_xlfn.XLOOKUP(C607,customers!$A$2:$A$1001,customers!$C$2:$C$1001,,0) = 0," ", _xlfn.XLOOKUP(C607,customers!$A$2:$A$1001,customers!$C$2:$C$1001,,0))</f>
        <v>wpowleslandgt@soundcloud.com</v>
      </c>
      <c r="H607" s="2" t="str">
        <f>_xlfn.XLOOKUP(C607,customers!$A$2:$A$1001,customers!$G$2:$G$1001,,0)</f>
        <v>United States</v>
      </c>
      <c r="I607" t="str">
        <f>_xlfn.XLOOKUP(D607,products!$A$2:$A$49,products!$B$2:$B$49,,0)</f>
        <v>Ara</v>
      </c>
      <c r="J607" t="str">
        <f>_xlfn.XLOOKUP(D607,products!$A$2:$A$49,products!$C$2:$C$49,,0)</f>
        <v>L</v>
      </c>
      <c r="K607">
        <f>_xlfn.XLOOKUP(D607,products!$A$2:$A$49,products!$D$2:$D$49,,0)</f>
        <v>2.5</v>
      </c>
      <c r="L607">
        <f>_xlfn.XLOOKUP(D607,products!$A$2:$A$49,products!$E$2:$E$49,,0)</f>
        <v>29.784999999999997</v>
      </c>
      <c r="M607">
        <f t="shared" si="18"/>
        <v>148.92499999999998</v>
      </c>
      <c r="N607" t="str">
        <f t="shared" si="19"/>
        <v>Arabica</v>
      </c>
    </row>
    <row r="608" spans="1:14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_xlfn.XLOOKUP(C608,customers!$A$2:$A$1001,customers!$B$2:$B$1001,,0)</f>
        <v>Cody Verissimo</v>
      </c>
      <c r="G608" s="2" t="str">
        <f>IF(_xlfn.XLOOKUP(C608,customers!$A$2:$A$1001,customers!$C$2:$C$1001,,0) = 0," ", _xlfn.XLOOKUP(C608,customers!$A$2:$A$1001,customers!$C$2:$C$1001,,0))</f>
        <v>cverissimogh@theglobeandmail.com</v>
      </c>
      <c r="H608" s="2" t="str">
        <f>_xlfn.XLOOKUP(C608,customers!$A$2:$A$1001,customers!$G$2:$G$1001,,0)</f>
        <v>United Kingdom</v>
      </c>
      <c r="I608" t="str">
        <f>_xlfn.XLOOKUP(D608,products!$A$2:$A$49,products!$B$2:$B$49,,0)</f>
        <v>Lib</v>
      </c>
      <c r="J608" t="str">
        <f>_xlfn.XLOOKUP(D608,products!$A$2:$A$49,products!$C$2:$C$49,,0)</f>
        <v>L</v>
      </c>
      <c r="K608">
        <f>_xlfn.XLOOKUP(D608,products!$A$2:$A$49,products!$D$2:$D$49,,0)</f>
        <v>2.5</v>
      </c>
      <c r="L608">
        <f>_xlfn.XLOOKUP(D608,products!$A$2:$A$49,products!$E$2:$E$49,,0)</f>
        <v>36.454999999999998</v>
      </c>
      <c r="M608">
        <f t="shared" si="18"/>
        <v>109.36499999999999</v>
      </c>
      <c r="N608" t="str">
        <f t="shared" si="19"/>
        <v>Liberica</v>
      </c>
    </row>
    <row r="609" spans="1:14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_xlfn.XLOOKUP(C609,customers!$A$2:$A$1001,customers!$B$2:$B$1001,,0)</f>
        <v>Laurence Ellingham</v>
      </c>
      <c r="G609" s="2" t="str">
        <f>IF(_xlfn.XLOOKUP(C609,customers!$A$2:$A$1001,customers!$C$2:$C$1001,,0) = 0," ", _xlfn.XLOOKUP(C609,customers!$A$2:$A$1001,customers!$C$2:$C$1001,,0))</f>
        <v>lellinghamgv@sciencedaily.com</v>
      </c>
      <c r="H609" s="2" t="str">
        <f>_xlfn.XLOOKUP(C609,customers!$A$2:$A$1001,customers!$G$2:$G$1001,,0)</f>
        <v>United States</v>
      </c>
      <c r="I609" t="str">
        <f>_xlfn.XLOOKUP(D609,products!$A$2:$A$49,products!$B$2:$B$49,,0)</f>
        <v>Exc</v>
      </c>
      <c r="J609" t="str">
        <f>_xlfn.XLOOKUP(D609,products!$A$2:$A$49,products!$C$2:$C$49,,0)</f>
        <v>D</v>
      </c>
      <c r="K609">
        <f>_xlfn.XLOOKUP(D609,products!$A$2:$A$49,products!$D$2:$D$49,,0)</f>
        <v>0.2</v>
      </c>
      <c r="L609">
        <f>_xlfn.XLOOKUP(D609,products!$A$2:$A$49,products!$E$2:$E$49,,0)</f>
        <v>3.645</v>
      </c>
      <c r="M609">
        <f t="shared" si="18"/>
        <v>3.645</v>
      </c>
      <c r="N609" t="str">
        <f t="shared" si="19"/>
        <v>Excelsa</v>
      </c>
    </row>
    <row r="610" spans="1:14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_xlfn.XLOOKUP(C610,customers!$A$2:$A$1001,customers!$B$2:$B$1001,,0)</f>
        <v>Billy Neiland</v>
      </c>
      <c r="G610" s="2" t="str">
        <f>IF(_xlfn.XLOOKUP(C610,customers!$A$2:$A$1001,customers!$C$2:$C$1001,,0) = 0," ", _xlfn.XLOOKUP(C610,customers!$A$2:$A$1001,customers!$C$2:$C$1001,,0))</f>
        <v xml:space="preserve"> </v>
      </c>
      <c r="H610" s="2" t="str">
        <f>_xlfn.XLOOKUP(C610,customers!$A$2:$A$1001,customers!$G$2:$G$1001,,0)</f>
        <v>United States</v>
      </c>
      <c r="I610" t="str">
        <f>_xlfn.XLOOKUP(D610,products!$A$2:$A$49,products!$B$2:$B$49,,0)</f>
        <v>Exc</v>
      </c>
      <c r="J610" t="str">
        <f>_xlfn.XLOOKUP(D610,products!$A$2:$A$49,products!$C$2:$C$49,,0)</f>
        <v>D</v>
      </c>
      <c r="K610">
        <f>_xlfn.XLOOKUP(D610,products!$A$2:$A$49,products!$D$2:$D$49,,0)</f>
        <v>2.5</v>
      </c>
      <c r="L610">
        <f>_xlfn.XLOOKUP(D610,products!$A$2:$A$49,products!$E$2:$E$49,,0)</f>
        <v>27.945</v>
      </c>
      <c r="M610">
        <f t="shared" si="18"/>
        <v>55.89</v>
      </c>
      <c r="N610" t="str">
        <f t="shared" si="19"/>
        <v>Excelsa</v>
      </c>
    </row>
    <row r="611" spans="1:14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_xlfn.XLOOKUP(C611,customers!$A$2:$A$1001,customers!$B$2:$B$1001,,0)</f>
        <v>Ancell Fendt</v>
      </c>
      <c r="G611" s="2" t="str">
        <f>IF(_xlfn.XLOOKUP(C611,customers!$A$2:$A$1001,customers!$C$2:$C$1001,,0) = 0," ", _xlfn.XLOOKUP(C611,customers!$A$2:$A$1001,customers!$C$2:$C$1001,,0))</f>
        <v>afendtgx@forbes.com</v>
      </c>
      <c r="H611" s="2" t="str">
        <f>_xlfn.XLOOKUP(C611,customers!$A$2:$A$1001,customers!$G$2:$G$1001,,0)</f>
        <v>United States</v>
      </c>
      <c r="I611" t="str">
        <f>_xlfn.XLOOKUP(D611,products!$A$2:$A$49,products!$B$2:$B$49,,0)</f>
        <v>Lib</v>
      </c>
      <c r="J611" t="str">
        <f>_xlfn.XLOOKUP(D611,products!$A$2:$A$49,products!$C$2:$C$49,,0)</f>
        <v>M</v>
      </c>
      <c r="K611">
        <f>_xlfn.XLOOKUP(D611,products!$A$2:$A$49,products!$D$2:$D$49,,0)</f>
        <v>0.2</v>
      </c>
      <c r="L611">
        <f>_xlfn.XLOOKUP(D611,products!$A$2:$A$49,products!$E$2:$E$49,,0)</f>
        <v>4.3650000000000002</v>
      </c>
      <c r="M611">
        <f t="shared" si="18"/>
        <v>26.19</v>
      </c>
      <c r="N611" t="str">
        <f t="shared" si="19"/>
        <v>Liberica</v>
      </c>
    </row>
    <row r="612" spans="1:14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_xlfn.XLOOKUP(C612,customers!$A$2:$A$1001,customers!$B$2:$B$1001,,0)</f>
        <v>Angelia Cleyburn</v>
      </c>
      <c r="G612" s="2" t="str">
        <f>IF(_xlfn.XLOOKUP(C612,customers!$A$2:$A$1001,customers!$C$2:$C$1001,,0) = 0," ", _xlfn.XLOOKUP(C612,customers!$A$2:$A$1001,customers!$C$2:$C$1001,,0))</f>
        <v>acleyburngy@lycos.com</v>
      </c>
      <c r="H612" s="2" t="str">
        <f>_xlfn.XLOOKUP(C612,customers!$A$2:$A$1001,customers!$G$2:$G$1001,,0)</f>
        <v>United States</v>
      </c>
      <c r="I612" t="str">
        <f>_xlfn.XLOOKUP(D612,products!$A$2:$A$49,products!$B$2:$B$49,,0)</f>
        <v>Rob</v>
      </c>
      <c r="J612" t="str">
        <f>_xlfn.XLOOKUP(D612,products!$A$2:$A$49,products!$C$2:$C$49,,0)</f>
        <v>M</v>
      </c>
      <c r="K612">
        <f>_xlfn.XLOOKUP(D612,products!$A$2:$A$49,products!$D$2:$D$49,,0)</f>
        <v>1</v>
      </c>
      <c r="L612">
        <f>_xlfn.XLOOKUP(D612,products!$A$2:$A$49,products!$E$2:$E$49,,0)</f>
        <v>9.9499999999999993</v>
      </c>
      <c r="M612">
        <f t="shared" si="18"/>
        <v>39.799999999999997</v>
      </c>
      <c r="N612" t="str">
        <f t="shared" si="19"/>
        <v>Robusta</v>
      </c>
    </row>
    <row r="613" spans="1:14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_xlfn.XLOOKUP(C613,customers!$A$2:$A$1001,customers!$B$2:$B$1001,,0)</f>
        <v>Temple Castiglione</v>
      </c>
      <c r="G613" s="2" t="str">
        <f>IF(_xlfn.XLOOKUP(C613,customers!$A$2:$A$1001,customers!$C$2:$C$1001,,0) = 0," ", _xlfn.XLOOKUP(C613,customers!$A$2:$A$1001,customers!$C$2:$C$1001,,0))</f>
        <v>tcastiglionegz@xing.com</v>
      </c>
      <c r="H613" s="2" t="str">
        <f>_xlfn.XLOOKUP(C613,customers!$A$2:$A$1001,customers!$G$2:$G$1001,,0)</f>
        <v>United States</v>
      </c>
      <c r="I613" t="str">
        <f>_xlfn.XLOOKUP(D613,products!$A$2:$A$49,products!$B$2:$B$49,,0)</f>
        <v>Exc</v>
      </c>
      <c r="J613" t="str">
        <f>_xlfn.XLOOKUP(D613,products!$A$2:$A$49,products!$C$2:$C$49,,0)</f>
        <v>L</v>
      </c>
      <c r="K613">
        <f>_xlfn.XLOOKUP(D613,products!$A$2:$A$49,products!$D$2:$D$49,,0)</f>
        <v>2.5</v>
      </c>
      <c r="L613">
        <f>_xlfn.XLOOKUP(D613,products!$A$2:$A$49,products!$E$2:$E$49,,0)</f>
        <v>34.154999999999994</v>
      </c>
      <c r="M613">
        <f t="shared" si="18"/>
        <v>68.309999999999988</v>
      </c>
      <c r="N613" t="str">
        <f t="shared" si="19"/>
        <v>Excelsa</v>
      </c>
    </row>
    <row r="614" spans="1:14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_xlfn.XLOOKUP(C614,customers!$A$2:$A$1001,customers!$B$2:$B$1001,,0)</f>
        <v>Betti Lacasa</v>
      </c>
      <c r="G614" s="2" t="str">
        <f>IF(_xlfn.XLOOKUP(C614,customers!$A$2:$A$1001,customers!$C$2:$C$1001,,0) = 0," ", _xlfn.XLOOKUP(C614,customers!$A$2:$A$1001,customers!$C$2:$C$1001,,0))</f>
        <v xml:space="preserve"> </v>
      </c>
      <c r="H614" s="2" t="str">
        <f>_xlfn.XLOOKUP(C614,customers!$A$2:$A$1001,customers!$G$2:$G$1001,,0)</f>
        <v>Ireland</v>
      </c>
      <c r="I614" t="str">
        <f>_xlfn.XLOOKUP(D614,products!$A$2:$A$49,products!$B$2:$B$49,,0)</f>
        <v>Ara</v>
      </c>
      <c r="J614" t="str">
        <f>_xlfn.XLOOKUP(D614,products!$A$2:$A$49,products!$C$2:$C$49,,0)</f>
        <v>M</v>
      </c>
      <c r="K614">
        <f>_xlfn.XLOOKUP(D614,products!$A$2:$A$49,products!$D$2:$D$49,,0)</f>
        <v>0.2</v>
      </c>
      <c r="L614">
        <f>_xlfn.XLOOKUP(D614,products!$A$2:$A$49,products!$E$2:$E$49,,0)</f>
        <v>3.375</v>
      </c>
      <c r="M614">
        <f t="shared" si="18"/>
        <v>13.5</v>
      </c>
      <c r="N614" t="str">
        <f t="shared" si="19"/>
        <v>Arabica</v>
      </c>
    </row>
    <row r="615" spans="1:14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_xlfn.XLOOKUP(C615,customers!$A$2:$A$1001,customers!$B$2:$B$1001,,0)</f>
        <v>Gunilla Lynch</v>
      </c>
      <c r="G615" s="2" t="str">
        <f>IF(_xlfn.XLOOKUP(C615,customers!$A$2:$A$1001,customers!$C$2:$C$1001,,0) = 0," ", _xlfn.XLOOKUP(C615,customers!$A$2:$A$1001,customers!$C$2:$C$1001,,0))</f>
        <v xml:space="preserve"> </v>
      </c>
      <c r="H615" s="2" t="str">
        <f>_xlfn.XLOOKUP(C615,customers!$A$2:$A$1001,customers!$G$2:$G$1001,,0)</f>
        <v>United States</v>
      </c>
      <c r="I615" t="str">
        <f>_xlfn.XLOOKUP(D615,products!$A$2:$A$49,products!$B$2:$B$49,,0)</f>
        <v>Rob</v>
      </c>
      <c r="J615" t="str">
        <f>_xlfn.XLOOKUP(D615,products!$A$2:$A$49,products!$C$2:$C$49,,0)</f>
        <v>M</v>
      </c>
      <c r="K615">
        <f>_xlfn.XLOOKUP(D615,products!$A$2:$A$49,products!$D$2:$D$49,,0)</f>
        <v>0.5</v>
      </c>
      <c r="L615">
        <f>_xlfn.XLOOKUP(D615,products!$A$2:$A$49,products!$E$2:$E$49,,0)</f>
        <v>5.97</v>
      </c>
      <c r="M615">
        <f t="shared" si="18"/>
        <v>5.97</v>
      </c>
      <c r="N615" t="str">
        <f t="shared" si="19"/>
        <v>Robusta</v>
      </c>
    </row>
    <row r="616" spans="1:14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_xlfn.XLOOKUP(C616,customers!$A$2:$A$1001,customers!$B$2:$B$1001,,0)</f>
        <v>Cody Verissimo</v>
      </c>
      <c r="G616" s="2" t="str">
        <f>IF(_xlfn.XLOOKUP(C616,customers!$A$2:$A$1001,customers!$C$2:$C$1001,,0) = 0," ", _xlfn.XLOOKUP(C616,customers!$A$2:$A$1001,customers!$C$2:$C$1001,,0))</f>
        <v>cverissimogh@theglobeandmail.com</v>
      </c>
      <c r="H616" s="2" t="str">
        <f>_xlfn.XLOOKUP(C616,customers!$A$2:$A$1001,customers!$G$2:$G$1001,,0)</f>
        <v>United Kingdom</v>
      </c>
      <c r="I616" t="str">
        <f>_xlfn.XLOOKUP(D616,products!$A$2:$A$49,products!$B$2:$B$49,,0)</f>
        <v>Rob</v>
      </c>
      <c r="J616" t="str">
        <f>_xlfn.XLOOKUP(D616,products!$A$2:$A$49,products!$C$2:$C$49,,0)</f>
        <v>M</v>
      </c>
      <c r="K616">
        <f>_xlfn.XLOOKUP(D616,products!$A$2:$A$49,products!$D$2:$D$49,,0)</f>
        <v>0.5</v>
      </c>
      <c r="L616">
        <f>_xlfn.XLOOKUP(D616,products!$A$2:$A$49,products!$E$2:$E$49,,0)</f>
        <v>5.97</v>
      </c>
      <c r="M616">
        <f t="shared" si="18"/>
        <v>29.849999999999998</v>
      </c>
      <c r="N616" t="str">
        <f t="shared" si="19"/>
        <v>Robusta</v>
      </c>
    </row>
    <row r="617" spans="1:14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_xlfn.XLOOKUP(C617,customers!$A$2:$A$1001,customers!$B$2:$B$1001,,0)</f>
        <v>Shay Couronne</v>
      </c>
      <c r="G617" s="2" t="str">
        <f>IF(_xlfn.XLOOKUP(C617,customers!$A$2:$A$1001,customers!$C$2:$C$1001,,0) = 0," ", _xlfn.XLOOKUP(C617,customers!$A$2:$A$1001,customers!$C$2:$C$1001,,0))</f>
        <v>scouronneh3@mozilla.org</v>
      </c>
      <c r="H617" s="2" t="str">
        <f>_xlfn.XLOOKUP(C617,customers!$A$2:$A$1001,customers!$G$2:$G$1001,,0)</f>
        <v>United States</v>
      </c>
      <c r="I617" t="str">
        <f>_xlfn.XLOOKUP(D617,products!$A$2:$A$49,products!$B$2:$B$49,,0)</f>
        <v>Lib</v>
      </c>
      <c r="J617" t="str">
        <f>_xlfn.XLOOKUP(D617,products!$A$2:$A$49,products!$C$2:$C$49,,0)</f>
        <v>L</v>
      </c>
      <c r="K617">
        <f>_xlfn.XLOOKUP(D617,products!$A$2:$A$49,products!$D$2:$D$49,,0)</f>
        <v>2.5</v>
      </c>
      <c r="L617">
        <f>_xlfn.XLOOKUP(D617,products!$A$2:$A$49,products!$E$2:$E$49,,0)</f>
        <v>36.454999999999998</v>
      </c>
      <c r="M617">
        <f t="shared" si="18"/>
        <v>72.91</v>
      </c>
      <c r="N617" t="str">
        <f t="shared" si="19"/>
        <v>Liberica</v>
      </c>
    </row>
    <row r="618" spans="1:14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_xlfn.XLOOKUP(C618,customers!$A$2:$A$1001,customers!$B$2:$B$1001,,0)</f>
        <v>Linus Flippelli</v>
      </c>
      <c r="G618" s="2" t="str">
        <f>IF(_xlfn.XLOOKUP(C618,customers!$A$2:$A$1001,customers!$C$2:$C$1001,,0) = 0," ", _xlfn.XLOOKUP(C618,customers!$A$2:$A$1001,customers!$C$2:$C$1001,,0))</f>
        <v>lflippellih4@github.io</v>
      </c>
      <c r="H618" s="2" t="str">
        <f>_xlfn.XLOOKUP(C618,customers!$A$2:$A$1001,customers!$G$2:$G$1001,,0)</f>
        <v>United Kingdom</v>
      </c>
      <c r="I618" t="str">
        <f>_xlfn.XLOOKUP(D618,products!$A$2:$A$49,products!$B$2:$B$49,,0)</f>
        <v>Exc</v>
      </c>
      <c r="J618" t="str">
        <f>_xlfn.XLOOKUP(D618,products!$A$2:$A$49,products!$C$2:$C$49,,0)</f>
        <v>M</v>
      </c>
      <c r="K618">
        <f>_xlfn.XLOOKUP(D618,products!$A$2:$A$49,products!$D$2:$D$49,,0)</f>
        <v>2.5</v>
      </c>
      <c r="L618">
        <f>_xlfn.XLOOKUP(D618,products!$A$2:$A$49,products!$E$2:$E$49,,0)</f>
        <v>31.624999999999996</v>
      </c>
      <c r="M618">
        <f t="shared" si="18"/>
        <v>126.49999999999999</v>
      </c>
      <c r="N618" t="str">
        <f t="shared" si="19"/>
        <v>Excelsa</v>
      </c>
    </row>
    <row r="619" spans="1:14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_xlfn.XLOOKUP(C619,customers!$A$2:$A$1001,customers!$B$2:$B$1001,,0)</f>
        <v>Rachelle Elizabeth</v>
      </c>
      <c r="G619" s="2" t="str">
        <f>IF(_xlfn.XLOOKUP(C619,customers!$A$2:$A$1001,customers!$C$2:$C$1001,,0) = 0," ", _xlfn.XLOOKUP(C619,customers!$A$2:$A$1001,customers!$C$2:$C$1001,,0))</f>
        <v>relizabethh5@live.com</v>
      </c>
      <c r="H619" s="2" t="str">
        <f>_xlfn.XLOOKUP(C619,customers!$A$2:$A$1001,customers!$G$2:$G$1001,,0)</f>
        <v>United States</v>
      </c>
      <c r="I619" t="str">
        <f>_xlfn.XLOOKUP(D619,products!$A$2:$A$49,products!$B$2:$B$49,,0)</f>
        <v>Lib</v>
      </c>
      <c r="J619" t="str">
        <f>_xlfn.XLOOKUP(D619,products!$A$2:$A$49,products!$C$2:$C$49,,0)</f>
        <v>M</v>
      </c>
      <c r="K619">
        <f>_xlfn.XLOOKUP(D619,products!$A$2:$A$49,products!$D$2:$D$49,,0)</f>
        <v>2.5</v>
      </c>
      <c r="L619">
        <f>_xlfn.XLOOKUP(D619,products!$A$2:$A$49,products!$E$2:$E$49,,0)</f>
        <v>33.464999999999996</v>
      </c>
      <c r="M619">
        <f t="shared" si="18"/>
        <v>33.464999999999996</v>
      </c>
      <c r="N619" t="str">
        <f t="shared" si="19"/>
        <v>Liberica</v>
      </c>
    </row>
    <row r="620" spans="1:14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_xlfn.XLOOKUP(C620,customers!$A$2:$A$1001,customers!$B$2:$B$1001,,0)</f>
        <v>Innis Renhard</v>
      </c>
      <c r="G620" s="2" t="str">
        <f>IF(_xlfn.XLOOKUP(C620,customers!$A$2:$A$1001,customers!$C$2:$C$1001,,0) = 0," ", _xlfn.XLOOKUP(C620,customers!$A$2:$A$1001,customers!$C$2:$C$1001,,0))</f>
        <v>irenhardh6@i2i.jp</v>
      </c>
      <c r="H620" s="2" t="str">
        <f>_xlfn.XLOOKUP(C620,customers!$A$2:$A$1001,customers!$G$2:$G$1001,,0)</f>
        <v>United States</v>
      </c>
      <c r="I620" t="str">
        <f>_xlfn.XLOOKUP(D620,products!$A$2:$A$49,products!$B$2:$B$49,,0)</f>
        <v>Exc</v>
      </c>
      <c r="J620" t="str">
        <f>_xlfn.XLOOKUP(D620,products!$A$2:$A$49,products!$C$2:$C$49,,0)</f>
        <v>D</v>
      </c>
      <c r="K620">
        <f>_xlfn.XLOOKUP(D620,products!$A$2:$A$49,products!$D$2:$D$49,,0)</f>
        <v>1</v>
      </c>
      <c r="L620">
        <f>_xlfn.XLOOKUP(D620,products!$A$2:$A$49,products!$E$2:$E$49,,0)</f>
        <v>12.15</v>
      </c>
      <c r="M620">
        <f t="shared" si="18"/>
        <v>72.900000000000006</v>
      </c>
      <c r="N620" t="str">
        <f t="shared" si="19"/>
        <v>Excelsa</v>
      </c>
    </row>
    <row r="621" spans="1:14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_xlfn.XLOOKUP(C621,customers!$A$2:$A$1001,customers!$B$2:$B$1001,,0)</f>
        <v>Winne Roche</v>
      </c>
      <c r="G621" s="2" t="str">
        <f>IF(_xlfn.XLOOKUP(C621,customers!$A$2:$A$1001,customers!$C$2:$C$1001,,0) = 0," ", _xlfn.XLOOKUP(C621,customers!$A$2:$A$1001,customers!$C$2:$C$1001,,0))</f>
        <v>wrocheh7@xinhuanet.com</v>
      </c>
      <c r="H621" s="2" t="str">
        <f>_xlfn.XLOOKUP(C621,customers!$A$2:$A$1001,customers!$G$2:$G$1001,,0)</f>
        <v>United States</v>
      </c>
      <c r="I621" t="str">
        <f>_xlfn.XLOOKUP(D621,products!$A$2:$A$49,products!$B$2:$B$49,,0)</f>
        <v>Lib</v>
      </c>
      <c r="J621" t="str">
        <f>_xlfn.XLOOKUP(D621,products!$A$2:$A$49,products!$C$2:$C$49,,0)</f>
        <v>D</v>
      </c>
      <c r="K621">
        <f>_xlfn.XLOOKUP(D621,products!$A$2:$A$49,products!$D$2:$D$49,,0)</f>
        <v>0.5</v>
      </c>
      <c r="L621">
        <f>_xlfn.XLOOKUP(D621,products!$A$2:$A$49,products!$E$2:$E$49,,0)</f>
        <v>7.77</v>
      </c>
      <c r="M621">
        <f t="shared" si="18"/>
        <v>15.54</v>
      </c>
      <c r="N621" t="str">
        <f t="shared" si="19"/>
        <v>Liberica</v>
      </c>
    </row>
    <row r="622" spans="1:14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_xlfn.XLOOKUP(C622,customers!$A$2:$A$1001,customers!$B$2:$B$1001,,0)</f>
        <v>Linn Alaway</v>
      </c>
      <c r="G622" s="2" t="str">
        <f>IF(_xlfn.XLOOKUP(C622,customers!$A$2:$A$1001,customers!$C$2:$C$1001,,0) = 0," ", _xlfn.XLOOKUP(C622,customers!$A$2:$A$1001,customers!$C$2:$C$1001,,0))</f>
        <v>lalawayhh@weather.com</v>
      </c>
      <c r="H622" s="2" t="str">
        <f>_xlfn.XLOOKUP(C622,customers!$A$2:$A$1001,customers!$G$2:$G$1001,,0)</f>
        <v>United States</v>
      </c>
      <c r="I622" t="str">
        <f>_xlfn.XLOOKUP(D622,products!$A$2:$A$49,products!$B$2:$B$49,,0)</f>
        <v>Ara</v>
      </c>
      <c r="J622" t="str">
        <f>_xlfn.XLOOKUP(D622,products!$A$2:$A$49,products!$C$2:$C$49,,0)</f>
        <v>M</v>
      </c>
      <c r="K622">
        <f>_xlfn.XLOOKUP(D622,products!$A$2:$A$49,products!$D$2:$D$49,,0)</f>
        <v>0.2</v>
      </c>
      <c r="L622">
        <f>_xlfn.XLOOKUP(D622,products!$A$2:$A$49,products!$E$2:$E$49,,0)</f>
        <v>3.375</v>
      </c>
      <c r="M622">
        <f t="shared" si="18"/>
        <v>20.25</v>
      </c>
      <c r="N622" t="str">
        <f t="shared" si="19"/>
        <v>Arabica</v>
      </c>
    </row>
    <row r="623" spans="1:14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_xlfn.XLOOKUP(C623,customers!$A$2:$A$1001,customers!$B$2:$B$1001,,0)</f>
        <v>Cordy Odgaard</v>
      </c>
      <c r="G623" s="2" t="str">
        <f>IF(_xlfn.XLOOKUP(C623,customers!$A$2:$A$1001,customers!$C$2:$C$1001,,0) = 0," ", _xlfn.XLOOKUP(C623,customers!$A$2:$A$1001,customers!$C$2:$C$1001,,0))</f>
        <v>codgaardh9@nsw.gov.au</v>
      </c>
      <c r="H623" s="2" t="str">
        <f>_xlfn.XLOOKUP(C623,customers!$A$2:$A$1001,customers!$G$2:$G$1001,,0)</f>
        <v>United States</v>
      </c>
      <c r="I623" t="str">
        <f>_xlfn.XLOOKUP(D623,products!$A$2:$A$49,products!$B$2:$B$49,,0)</f>
        <v>Ara</v>
      </c>
      <c r="J623" t="str">
        <f>_xlfn.XLOOKUP(D623,products!$A$2:$A$49,products!$C$2:$C$49,,0)</f>
        <v>L</v>
      </c>
      <c r="K623">
        <f>_xlfn.XLOOKUP(D623,products!$A$2:$A$49,products!$D$2:$D$49,,0)</f>
        <v>1</v>
      </c>
      <c r="L623">
        <f>_xlfn.XLOOKUP(D623,products!$A$2:$A$49,products!$E$2:$E$49,,0)</f>
        <v>12.95</v>
      </c>
      <c r="M623">
        <f t="shared" si="18"/>
        <v>77.699999999999989</v>
      </c>
      <c r="N623" t="str">
        <f t="shared" si="19"/>
        <v>Arabica</v>
      </c>
    </row>
    <row r="624" spans="1:14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_xlfn.XLOOKUP(C624,customers!$A$2:$A$1001,customers!$B$2:$B$1001,,0)</f>
        <v>Bertine Byrd</v>
      </c>
      <c r="G624" s="2" t="str">
        <f>IF(_xlfn.XLOOKUP(C624,customers!$A$2:$A$1001,customers!$C$2:$C$1001,,0) = 0," ", _xlfn.XLOOKUP(C624,customers!$A$2:$A$1001,customers!$C$2:$C$1001,,0))</f>
        <v>bbyrdha@4shared.com</v>
      </c>
      <c r="H624" s="2" t="str">
        <f>_xlfn.XLOOKUP(C624,customers!$A$2:$A$1001,customers!$G$2:$G$1001,,0)</f>
        <v>United States</v>
      </c>
      <c r="I624" t="str">
        <f>_xlfn.XLOOKUP(D624,products!$A$2:$A$49,products!$B$2:$B$49,,0)</f>
        <v>Lib</v>
      </c>
      <c r="J624" t="str">
        <f>_xlfn.XLOOKUP(D624,products!$A$2:$A$49,products!$C$2:$C$49,,0)</f>
        <v>M</v>
      </c>
      <c r="K624">
        <f>_xlfn.XLOOKUP(D624,products!$A$2:$A$49,products!$D$2:$D$49,,0)</f>
        <v>2.5</v>
      </c>
      <c r="L624">
        <f>_xlfn.XLOOKUP(D624,products!$A$2:$A$49,products!$E$2:$E$49,,0)</f>
        <v>33.464999999999996</v>
      </c>
      <c r="M624">
        <f t="shared" si="18"/>
        <v>133.85999999999999</v>
      </c>
      <c r="N624" t="str">
        <f t="shared" si="19"/>
        <v>Liberica</v>
      </c>
    </row>
    <row r="625" spans="1:14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_xlfn.XLOOKUP(C625,customers!$A$2:$A$1001,customers!$B$2:$B$1001,,0)</f>
        <v>Nelie Garnson</v>
      </c>
      <c r="G625" s="2" t="str">
        <f>IF(_xlfn.XLOOKUP(C625,customers!$A$2:$A$1001,customers!$C$2:$C$1001,,0) = 0," ", _xlfn.XLOOKUP(C625,customers!$A$2:$A$1001,customers!$C$2:$C$1001,,0))</f>
        <v xml:space="preserve"> </v>
      </c>
      <c r="H625" s="2" t="str">
        <f>_xlfn.XLOOKUP(C625,customers!$A$2:$A$1001,customers!$G$2:$G$1001,,0)</f>
        <v>United Kingdom</v>
      </c>
      <c r="I625" t="str">
        <f>_xlfn.XLOOKUP(D625,products!$A$2:$A$49,products!$B$2:$B$49,,0)</f>
        <v>Exc</v>
      </c>
      <c r="J625" t="str">
        <f>_xlfn.XLOOKUP(D625,products!$A$2:$A$49,products!$C$2:$C$49,,0)</f>
        <v>D</v>
      </c>
      <c r="K625">
        <f>_xlfn.XLOOKUP(D625,products!$A$2:$A$49,products!$D$2:$D$49,,0)</f>
        <v>1</v>
      </c>
      <c r="L625">
        <f>_xlfn.XLOOKUP(D625,products!$A$2:$A$49,products!$E$2:$E$49,,0)</f>
        <v>12.15</v>
      </c>
      <c r="M625">
        <f t="shared" si="18"/>
        <v>12.15</v>
      </c>
      <c r="N625" t="str">
        <f t="shared" si="19"/>
        <v>Excelsa</v>
      </c>
    </row>
    <row r="626" spans="1:14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_xlfn.XLOOKUP(C626,customers!$A$2:$A$1001,customers!$B$2:$B$1001,,0)</f>
        <v>Dianne Chardin</v>
      </c>
      <c r="G626" s="2" t="str">
        <f>IF(_xlfn.XLOOKUP(C626,customers!$A$2:$A$1001,customers!$C$2:$C$1001,,0) = 0," ", _xlfn.XLOOKUP(C626,customers!$A$2:$A$1001,customers!$C$2:$C$1001,,0))</f>
        <v>dchardinhc@nhs.uk</v>
      </c>
      <c r="H626" s="2" t="str">
        <f>_xlfn.XLOOKUP(C626,customers!$A$2:$A$1001,customers!$G$2:$G$1001,,0)</f>
        <v>Ireland</v>
      </c>
      <c r="I626" t="str">
        <f>_xlfn.XLOOKUP(D626,products!$A$2:$A$49,products!$B$2:$B$49,,0)</f>
        <v>Exc</v>
      </c>
      <c r="J626" t="str">
        <f>_xlfn.XLOOKUP(D626,products!$A$2:$A$49,products!$C$2:$C$49,,0)</f>
        <v>M</v>
      </c>
      <c r="K626">
        <f>_xlfn.XLOOKUP(D626,products!$A$2:$A$49,products!$D$2:$D$49,,0)</f>
        <v>2.5</v>
      </c>
      <c r="L626">
        <f>_xlfn.XLOOKUP(D626,products!$A$2:$A$49,products!$E$2:$E$49,,0)</f>
        <v>31.624999999999996</v>
      </c>
      <c r="M626">
        <f t="shared" si="18"/>
        <v>63.249999999999993</v>
      </c>
      <c r="N626" t="str">
        <f t="shared" si="19"/>
        <v>Excelsa</v>
      </c>
    </row>
    <row r="627" spans="1:14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_xlfn.XLOOKUP(C627,customers!$A$2:$A$1001,customers!$B$2:$B$1001,,0)</f>
        <v>Hailee Radbone</v>
      </c>
      <c r="G627" s="2" t="str">
        <f>IF(_xlfn.XLOOKUP(C627,customers!$A$2:$A$1001,customers!$C$2:$C$1001,,0) = 0," ", _xlfn.XLOOKUP(C627,customers!$A$2:$A$1001,customers!$C$2:$C$1001,,0))</f>
        <v>hradbonehd@newsvine.com</v>
      </c>
      <c r="H627" s="2" t="str">
        <f>_xlfn.XLOOKUP(C627,customers!$A$2:$A$1001,customers!$G$2:$G$1001,,0)</f>
        <v>United States</v>
      </c>
      <c r="I627" t="str">
        <f>_xlfn.XLOOKUP(D627,products!$A$2:$A$49,products!$B$2:$B$49,,0)</f>
        <v>Rob</v>
      </c>
      <c r="J627" t="str">
        <f>_xlfn.XLOOKUP(D627,products!$A$2:$A$49,products!$C$2:$C$49,,0)</f>
        <v>L</v>
      </c>
      <c r="K627">
        <f>_xlfn.XLOOKUP(D627,products!$A$2:$A$49,products!$D$2:$D$49,,0)</f>
        <v>0.5</v>
      </c>
      <c r="L627">
        <f>_xlfn.XLOOKUP(D627,products!$A$2:$A$49,products!$E$2:$E$49,,0)</f>
        <v>7.169999999999999</v>
      </c>
      <c r="M627">
        <f t="shared" si="18"/>
        <v>35.849999999999994</v>
      </c>
      <c r="N627" t="str">
        <f t="shared" si="19"/>
        <v>Robusta</v>
      </c>
    </row>
    <row r="628" spans="1:14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_xlfn.XLOOKUP(C628,customers!$A$2:$A$1001,customers!$B$2:$B$1001,,0)</f>
        <v>Wallis Bernth</v>
      </c>
      <c r="G628" s="2" t="str">
        <f>IF(_xlfn.XLOOKUP(C628,customers!$A$2:$A$1001,customers!$C$2:$C$1001,,0) = 0," ", _xlfn.XLOOKUP(C628,customers!$A$2:$A$1001,customers!$C$2:$C$1001,,0))</f>
        <v>wbernthhe@miitbeian.gov.cn</v>
      </c>
      <c r="H628" s="2" t="str">
        <f>_xlfn.XLOOKUP(C628,customers!$A$2:$A$1001,customers!$G$2:$G$1001,,0)</f>
        <v>United States</v>
      </c>
      <c r="I628" t="str">
        <f>_xlfn.XLOOKUP(D628,products!$A$2:$A$49,products!$B$2:$B$49,,0)</f>
        <v>Ara</v>
      </c>
      <c r="J628" t="str">
        <f>_xlfn.XLOOKUP(D628,products!$A$2:$A$49,products!$C$2:$C$49,,0)</f>
        <v>M</v>
      </c>
      <c r="K628">
        <f>_xlfn.XLOOKUP(D628,products!$A$2:$A$49,products!$D$2:$D$49,,0)</f>
        <v>2.5</v>
      </c>
      <c r="L628">
        <f>_xlfn.XLOOKUP(D628,products!$A$2:$A$49,products!$E$2:$E$49,,0)</f>
        <v>25.874999999999996</v>
      </c>
      <c r="M628">
        <f t="shared" si="18"/>
        <v>77.624999999999986</v>
      </c>
      <c r="N628" t="str">
        <f t="shared" si="19"/>
        <v>Arabica</v>
      </c>
    </row>
    <row r="629" spans="1:14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_xlfn.XLOOKUP(C629,customers!$A$2:$A$1001,customers!$B$2:$B$1001,,0)</f>
        <v>Byron Acarson</v>
      </c>
      <c r="G629" s="2" t="str">
        <f>IF(_xlfn.XLOOKUP(C629,customers!$A$2:$A$1001,customers!$C$2:$C$1001,,0) = 0," ", _xlfn.XLOOKUP(C629,customers!$A$2:$A$1001,customers!$C$2:$C$1001,,0))</f>
        <v>bacarsonhf@cnn.com</v>
      </c>
      <c r="H629" s="2" t="str">
        <f>_xlfn.XLOOKUP(C629,customers!$A$2:$A$1001,customers!$G$2:$G$1001,,0)</f>
        <v>United States</v>
      </c>
      <c r="I629" t="str">
        <f>_xlfn.XLOOKUP(D629,products!$A$2:$A$49,products!$B$2:$B$49,,0)</f>
        <v>Exc</v>
      </c>
      <c r="J629" t="str">
        <f>_xlfn.XLOOKUP(D629,products!$A$2:$A$49,products!$C$2:$C$49,,0)</f>
        <v>M</v>
      </c>
      <c r="K629">
        <f>_xlfn.XLOOKUP(D629,products!$A$2:$A$49,products!$D$2:$D$49,,0)</f>
        <v>2.5</v>
      </c>
      <c r="L629">
        <f>_xlfn.XLOOKUP(D629,products!$A$2:$A$49,products!$E$2:$E$49,,0)</f>
        <v>31.624999999999996</v>
      </c>
      <c r="M629">
        <f t="shared" si="18"/>
        <v>63.249999999999993</v>
      </c>
      <c r="N629" t="str">
        <f t="shared" si="19"/>
        <v>Excelsa</v>
      </c>
    </row>
    <row r="630" spans="1:14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_xlfn.XLOOKUP(C630,customers!$A$2:$A$1001,customers!$B$2:$B$1001,,0)</f>
        <v>Faunie Brigham</v>
      </c>
      <c r="G630" s="2" t="str">
        <f>IF(_xlfn.XLOOKUP(C630,customers!$A$2:$A$1001,customers!$C$2:$C$1001,,0) = 0," ", _xlfn.XLOOKUP(C630,customers!$A$2:$A$1001,customers!$C$2:$C$1001,,0))</f>
        <v>fbrighamhg@blog.com</v>
      </c>
      <c r="H630" s="2" t="str">
        <f>_xlfn.XLOOKUP(C630,customers!$A$2:$A$1001,customers!$G$2:$G$1001,,0)</f>
        <v>Ireland</v>
      </c>
      <c r="I630" t="str">
        <f>_xlfn.XLOOKUP(D630,products!$A$2:$A$49,products!$B$2:$B$49,,0)</f>
        <v>Exc</v>
      </c>
      <c r="J630" t="str">
        <f>_xlfn.XLOOKUP(D630,products!$A$2:$A$49,products!$C$2:$C$49,,0)</f>
        <v>L</v>
      </c>
      <c r="K630">
        <f>_xlfn.XLOOKUP(D630,products!$A$2:$A$49,products!$D$2:$D$49,,0)</f>
        <v>0.2</v>
      </c>
      <c r="L630">
        <f>_xlfn.XLOOKUP(D630,products!$A$2:$A$49,products!$E$2:$E$49,,0)</f>
        <v>4.4550000000000001</v>
      </c>
      <c r="M630">
        <f t="shared" si="18"/>
        <v>26.73</v>
      </c>
      <c r="N630" t="str">
        <f t="shared" si="19"/>
        <v>Excelsa</v>
      </c>
    </row>
    <row r="631" spans="1:14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_xlfn.XLOOKUP(C631,customers!$A$2:$A$1001,customers!$B$2:$B$1001,,0)</f>
        <v>Faunie Brigham</v>
      </c>
      <c r="G631" s="2" t="str">
        <f>IF(_xlfn.XLOOKUP(C631,customers!$A$2:$A$1001,customers!$C$2:$C$1001,,0) = 0," ", _xlfn.XLOOKUP(C631,customers!$A$2:$A$1001,customers!$C$2:$C$1001,,0))</f>
        <v>fbrighamhg@blog.com</v>
      </c>
      <c r="H631" s="2" t="str">
        <f>_xlfn.XLOOKUP(C631,customers!$A$2:$A$1001,customers!$G$2:$G$1001,,0)</f>
        <v>Ireland</v>
      </c>
      <c r="I631" t="str">
        <f>_xlfn.XLOOKUP(D631,products!$A$2:$A$49,products!$B$2:$B$49,,0)</f>
        <v>Lib</v>
      </c>
      <c r="J631" t="str">
        <f>_xlfn.XLOOKUP(D631,products!$A$2:$A$49,products!$C$2:$C$49,,0)</f>
        <v>D</v>
      </c>
      <c r="K631">
        <f>_xlfn.XLOOKUP(D631,products!$A$2:$A$49,products!$D$2:$D$49,,0)</f>
        <v>0.5</v>
      </c>
      <c r="L631">
        <f>_xlfn.XLOOKUP(D631,products!$A$2:$A$49,products!$E$2:$E$49,,0)</f>
        <v>7.77</v>
      </c>
      <c r="M631">
        <f t="shared" si="18"/>
        <v>31.08</v>
      </c>
      <c r="N631" t="str">
        <f t="shared" si="19"/>
        <v>Liberica</v>
      </c>
    </row>
    <row r="632" spans="1:14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_xlfn.XLOOKUP(C632,customers!$A$2:$A$1001,customers!$B$2:$B$1001,,0)</f>
        <v>Faunie Brigham</v>
      </c>
      <c r="G632" s="2" t="str">
        <f>IF(_xlfn.XLOOKUP(C632,customers!$A$2:$A$1001,customers!$C$2:$C$1001,,0) = 0," ", _xlfn.XLOOKUP(C632,customers!$A$2:$A$1001,customers!$C$2:$C$1001,,0))</f>
        <v>fbrighamhg@blog.com</v>
      </c>
      <c r="H632" s="2" t="str">
        <f>_xlfn.XLOOKUP(C632,customers!$A$2:$A$1001,customers!$G$2:$G$1001,,0)</f>
        <v>Ireland</v>
      </c>
      <c r="I632" t="str">
        <f>_xlfn.XLOOKUP(D632,products!$A$2:$A$49,products!$B$2:$B$49,,0)</f>
        <v>Ara</v>
      </c>
      <c r="J632" t="str">
        <f>_xlfn.XLOOKUP(D632,products!$A$2:$A$49,products!$C$2:$C$49,,0)</f>
        <v>D</v>
      </c>
      <c r="K632">
        <f>_xlfn.XLOOKUP(D632,products!$A$2:$A$49,products!$D$2:$D$49,,0)</f>
        <v>0.2</v>
      </c>
      <c r="L632">
        <f>_xlfn.XLOOKUP(D632,products!$A$2:$A$49,products!$E$2:$E$49,,0)</f>
        <v>2.9849999999999999</v>
      </c>
      <c r="M632">
        <f t="shared" si="18"/>
        <v>2.9849999999999999</v>
      </c>
      <c r="N632" t="str">
        <f t="shared" si="19"/>
        <v>Arabica</v>
      </c>
    </row>
    <row r="633" spans="1:14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_xlfn.XLOOKUP(C633,customers!$A$2:$A$1001,customers!$B$2:$B$1001,,0)</f>
        <v>Faunie Brigham</v>
      </c>
      <c r="G633" s="2" t="str">
        <f>IF(_xlfn.XLOOKUP(C633,customers!$A$2:$A$1001,customers!$C$2:$C$1001,,0) = 0," ", _xlfn.XLOOKUP(C633,customers!$A$2:$A$1001,customers!$C$2:$C$1001,,0))</f>
        <v>fbrighamhg@blog.com</v>
      </c>
      <c r="H633" s="2" t="str">
        <f>_xlfn.XLOOKUP(C633,customers!$A$2:$A$1001,customers!$G$2:$G$1001,,0)</f>
        <v>Ireland</v>
      </c>
      <c r="I633" t="str">
        <f>_xlfn.XLOOKUP(D633,products!$A$2:$A$49,products!$B$2:$B$49,,0)</f>
        <v>Rob</v>
      </c>
      <c r="J633" t="str">
        <f>_xlfn.XLOOKUP(D633,products!$A$2:$A$49,products!$C$2:$C$49,,0)</f>
        <v>D</v>
      </c>
      <c r="K633">
        <f>_xlfn.XLOOKUP(D633,products!$A$2:$A$49,products!$D$2:$D$49,,0)</f>
        <v>2.5</v>
      </c>
      <c r="L633">
        <f>_xlfn.XLOOKUP(D633,products!$A$2:$A$49,products!$E$2:$E$49,,0)</f>
        <v>20.584999999999997</v>
      </c>
      <c r="M633">
        <f t="shared" si="18"/>
        <v>102.92499999999998</v>
      </c>
      <c r="N633" t="str">
        <f t="shared" si="19"/>
        <v>Robusta</v>
      </c>
    </row>
    <row r="634" spans="1:14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_xlfn.XLOOKUP(C634,customers!$A$2:$A$1001,customers!$B$2:$B$1001,,0)</f>
        <v>Marjorie Yoxen</v>
      </c>
      <c r="G634" s="2" t="str">
        <f>IF(_xlfn.XLOOKUP(C634,customers!$A$2:$A$1001,customers!$C$2:$C$1001,,0) = 0," ", _xlfn.XLOOKUP(C634,customers!$A$2:$A$1001,customers!$C$2:$C$1001,,0))</f>
        <v>myoxenhk@google.com</v>
      </c>
      <c r="H634" s="2" t="str">
        <f>_xlfn.XLOOKUP(C634,customers!$A$2:$A$1001,customers!$G$2:$G$1001,,0)</f>
        <v>United States</v>
      </c>
      <c r="I634" t="str">
        <f>_xlfn.XLOOKUP(D634,products!$A$2:$A$49,products!$B$2:$B$49,,0)</f>
        <v>Exc</v>
      </c>
      <c r="J634" t="str">
        <f>_xlfn.XLOOKUP(D634,products!$A$2:$A$49,products!$C$2:$C$49,,0)</f>
        <v>L</v>
      </c>
      <c r="K634">
        <f>_xlfn.XLOOKUP(D634,products!$A$2:$A$49,products!$D$2:$D$49,,0)</f>
        <v>0.5</v>
      </c>
      <c r="L634">
        <f>_xlfn.XLOOKUP(D634,products!$A$2:$A$49,products!$E$2:$E$49,,0)</f>
        <v>8.91</v>
      </c>
      <c r="M634">
        <f t="shared" si="18"/>
        <v>35.64</v>
      </c>
      <c r="N634" t="str">
        <f t="shared" si="19"/>
        <v>Excelsa</v>
      </c>
    </row>
    <row r="635" spans="1:14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_xlfn.XLOOKUP(C635,customers!$A$2:$A$1001,customers!$B$2:$B$1001,,0)</f>
        <v>Gaspar McGavin</v>
      </c>
      <c r="G635" s="2" t="str">
        <f>IF(_xlfn.XLOOKUP(C635,customers!$A$2:$A$1001,customers!$C$2:$C$1001,,0) = 0," ", _xlfn.XLOOKUP(C635,customers!$A$2:$A$1001,customers!$C$2:$C$1001,,0))</f>
        <v>gmcgavinhl@histats.com</v>
      </c>
      <c r="H635" s="2" t="str">
        <f>_xlfn.XLOOKUP(C635,customers!$A$2:$A$1001,customers!$G$2:$G$1001,,0)</f>
        <v>United States</v>
      </c>
      <c r="I635" t="str">
        <f>_xlfn.XLOOKUP(D635,products!$A$2:$A$49,products!$B$2:$B$49,,0)</f>
        <v>Rob</v>
      </c>
      <c r="J635" t="str">
        <f>_xlfn.XLOOKUP(D635,products!$A$2:$A$49,products!$C$2:$C$49,,0)</f>
        <v>L</v>
      </c>
      <c r="K635">
        <f>_xlfn.XLOOKUP(D635,products!$A$2:$A$49,products!$D$2:$D$49,,0)</f>
        <v>1</v>
      </c>
      <c r="L635">
        <f>_xlfn.XLOOKUP(D635,products!$A$2:$A$49,products!$E$2:$E$49,,0)</f>
        <v>11.95</v>
      </c>
      <c r="M635">
        <f t="shared" si="18"/>
        <v>47.8</v>
      </c>
      <c r="N635" t="str">
        <f t="shared" si="19"/>
        <v>Robusta</v>
      </c>
    </row>
    <row r="636" spans="1:14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_xlfn.XLOOKUP(C636,customers!$A$2:$A$1001,customers!$B$2:$B$1001,,0)</f>
        <v>Lindy Uttermare</v>
      </c>
      <c r="G636" s="2" t="str">
        <f>IF(_xlfn.XLOOKUP(C636,customers!$A$2:$A$1001,customers!$C$2:$C$1001,,0) = 0," ", _xlfn.XLOOKUP(C636,customers!$A$2:$A$1001,customers!$C$2:$C$1001,,0))</f>
        <v>luttermarehm@engadget.com</v>
      </c>
      <c r="H636" s="2" t="str">
        <f>_xlfn.XLOOKUP(C636,customers!$A$2:$A$1001,customers!$G$2:$G$1001,,0)</f>
        <v>United States</v>
      </c>
      <c r="I636" t="str">
        <f>_xlfn.XLOOKUP(D636,products!$A$2:$A$49,products!$B$2:$B$49,,0)</f>
        <v>Lib</v>
      </c>
      <c r="J636" t="str">
        <f>_xlfn.XLOOKUP(D636,products!$A$2:$A$49,products!$C$2:$C$49,,0)</f>
        <v>M</v>
      </c>
      <c r="K636">
        <f>_xlfn.XLOOKUP(D636,products!$A$2:$A$49,products!$D$2:$D$49,,0)</f>
        <v>1</v>
      </c>
      <c r="L636">
        <f>_xlfn.XLOOKUP(D636,products!$A$2:$A$49,products!$E$2:$E$49,,0)</f>
        <v>14.55</v>
      </c>
      <c r="M636">
        <f t="shared" si="18"/>
        <v>43.650000000000006</v>
      </c>
      <c r="N636" t="str">
        <f t="shared" si="19"/>
        <v>Liberica</v>
      </c>
    </row>
    <row r="637" spans="1:14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_xlfn.XLOOKUP(C637,customers!$A$2:$A$1001,customers!$B$2:$B$1001,,0)</f>
        <v>Eal D'Ambrogio</v>
      </c>
      <c r="G637" s="2" t="str">
        <f>IF(_xlfn.XLOOKUP(C637,customers!$A$2:$A$1001,customers!$C$2:$C$1001,,0) = 0," ", _xlfn.XLOOKUP(C637,customers!$A$2:$A$1001,customers!$C$2:$C$1001,,0))</f>
        <v>edambrogiohn@techcrunch.com</v>
      </c>
      <c r="H637" s="2" t="str">
        <f>_xlfn.XLOOKUP(C637,customers!$A$2:$A$1001,customers!$G$2:$G$1001,,0)</f>
        <v>United States</v>
      </c>
      <c r="I637" t="str">
        <f>_xlfn.XLOOKUP(D637,products!$A$2:$A$49,products!$B$2:$B$49,,0)</f>
        <v>Exc</v>
      </c>
      <c r="J637" t="str">
        <f>_xlfn.XLOOKUP(D637,products!$A$2:$A$49,products!$C$2:$C$49,,0)</f>
        <v>L</v>
      </c>
      <c r="K637">
        <f>_xlfn.XLOOKUP(D637,products!$A$2:$A$49,products!$D$2:$D$49,,0)</f>
        <v>0.5</v>
      </c>
      <c r="L637">
        <f>_xlfn.XLOOKUP(D637,products!$A$2:$A$49,products!$E$2:$E$49,,0)</f>
        <v>8.91</v>
      </c>
      <c r="M637">
        <f t="shared" si="18"/>
        <v>35.64</v>
      </c>
      <c r="N637" t="str">
        <f t="shared" si="19"/>
        <v>Excelsa</v>
      </c>
    </row>
    <row r="638" spans="1:14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_xlfn.XLOOKUP(C638,customers!$A$2:$A$1001,customers!$B$2:$B$1001,,0)</f>
        <v>Carolee Winchcombe</v>
      </c>
      <c r="G638" s="2" t="str">
        <f>IF(_xlfn.XLOOKUP(C638,customers!$A$2:$A$1001,customers!$C$2:$C$1001,,0) = 0," ", _xlfn.XLOOKUP(C638,customers!$A$2:$A$1001,customers!$C$2:$C$1001,,0))</f>
        <v>cwinchcombeho@jiathis.com</v>
      </c>
      <c r="H638" s="2" t="str">
        <f>_xlfn.XLOOKUP(C638,customers!$A$2:$A$1001,customers!$G$2:$G$1001,,0)</f>
        <v>United States</v>
      </c>
      <c r="I638" t="str">
        <f>_xlfn.XLOOKUP(D638,products!$A$2:$A$49,products!$B$2:$B$49,,0)</f>
        <v>Lib</v>
      </c>
      <c r="J638" t="str">
        <f>_xlfn.XLOOKUP(D638,products!$A$2:$A$49,products!$C$2:$C$49,,0)</f>
        <v>L</v>
      </c>
      <c r="K638">
        <f>_xlfn.XLOOKUP(D638,products!$A$2:$A$49,products!$D$2:$D$49,,0)</f>
        <v>1</v>
      </c>
      <c r="L638">
        <f>_xlfn.XLOOKUP(D638,products!$A$2:$A$49,products!$E$2:$E$49,,0)</f>
        <v>15.85</v>
      </c>
      <c r="M638">
        <f t="shared" si="18"/>
        <v>95.1</v>
      </c>
      <c r="N638" t="str">
        <f t="shared" si="19"/>
        <v>Liberica</v>
      </c>
    </row>
    <row r="639" spans="1:14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_xlfn.XLOOKUP(C639,customers!$A$2:$A$1001,customers!$B$2:$B$1001,,0)</f>
        <v>Benedikta Paumier</v>
      </c>
      <c r="G639" s="2" t="str">
        <f>IF(_xlfn.XLOOKUP(C639,customers!$A$2:$A$1001,customers!$C$2:$C$1001,,0) = 0," ", _xlfn.XLOOKUP(C639,customers!$A$2:$A$1001,customers!$C$2:$C$1001,,0))</f>
        <v>bpaumierhp@umn.edu</v>
      </c>
      <c r="H639" s="2" t="str">
        <f>_xlfn.XLOOKUP(C639,customers!$A$2:$A$1001,customers!$G$2:$G$1001,,0)</f>
        <v>Ireland</v>
      </c>
      <c r="I639" t="str">
        <f>_xlfn.XLOOKUP(D639,products!$A$2:$A$49,products!$B$2:$B$49,,0)</f>
        <v>Exc</v>
      </c>
      <c r="J639" t="str">
        <f>_xlfn.XLOOKUP(D639,products!$A$2:$A$49,products!$C$2:$C$49,,0)</f>
        <v>M</v>
      </c>
      <c r="K639">
        <f>_xlfn.XLOOKUP(D639,products!$A$2:$A$49,products!$D$2:$D$49,,0)</f>
        <v>2.5</v>
      </c>
      <c r="L639">
        <f>_xlfn.XLOOKUP(D639,products!$A$2:$A$49,products!$E$2:$E$49,,0)</f>
        <v>31.624999999999996</v>
      </c>
      <c r="M639">
        <f t="shared" si="18"/>
        <v>31.624999999999996</v>
      </c>
      <c r="N639" t="str">
        <f t="shared" si="19"/>
        <v>Excelsa</v>
      </c>
    </row>
    <row r="640" spans="1:14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_xlfn.XLOOKUP(C640,customers!$A$2:$A$1001,customers!$B$2:$B$1001,,0)</f>
        <v>Neville Piatto</v>
      </c>
      <c r="G640" s="2" t="str">
        <f>IF(_xlfn.XLOOKUP(C640,customers!$A$2:$A$1001,customers!$C$2:$C$1001,,0) = 0," ", _xlfn.XLOOKUP(C640,customers!$A$2:$A$1001,customers!$C$2:$C$1001,,0))</f>
        <v xml:space="preserve"> </v>
      </c>
      <c r="H640" s="2" t="str">
        <f>_xlfn.XLOOKUP(C640,customers!$A$2:$A$1001,customers!$G$2:$G$1001,,0)</f>
        <v>Ireland</v>
      </c>
      <c r="I640" t="str">
        <f>_xlfn.XLOOKUP(D640,products!$A$2:$A$49,products!$B$2:$B$49,,0)</f>
        <v>Ara</v>
      </c>
      <c r="J640" t="str">
        <f>_xlfn.XLOOKUP(D640,products!$A$2:$A$49,products!$C$2:$C$49,,0)</f>
        <v>M</v>
      </c>
      <c r="K640">
        <f>_xlfn.XLOOKUP(D640,products!$A$2:$A$49,products!$D$2:$D$49,,0)</f>
        <v>2.5</v>
      </c>
      <c r="L640">
        <f>_xlfn.XLOOKUP(D640,products!$A$2:$A$49,products!$E$2:$E$49,,0)</f>
        <v>25.874999999999996</v>
      </c>
      <c r="M640">
        <f t="shared" si="18"/>
        <v>77.624999999999986</v>
      </c>
      <c r="N640" t="str">
        <f t="shared" si="19"/>
        <v>Arabica</v>
      </c>
    </row>
    <row r="641" spans="1:14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_xlfn.XLOOKUP(C641,customers!$A$2:$A$1001,customers!$B$2:$B$1001,,0)</f>
        <v>Jeno Capey</v>
      </c>
      <c r="G641" s="2" t="str">
        <f>IF(_xlfn.XLOOKUP(C641,customers!$A$2:$A$1001,customers!$C$2:$C$1001,,0) = 0," ", _xlfn.XLOOKUP(C641,customers!$A$2:$A$1001,customers!$C$2:$C$1001,,0))</f>
        <v>jcapeyhr@bravesites.com</v>
      </c>
      <c r="H641" s="2" t="str">
        <f>_xlfn.XLOOKUP(C641,customers!$A$2:$A$1001,customers!$G$2:$G$1001,,0)</f>
        <v>United States</v>
      </c>
      <c r="I641" t="str">
        <f>_xlfn.XLOOKUP(D641,products!$A$2:$A$49,products!$B$2:$B$49,,0)</f>
        <v>Lib</v>
      </c>
      <c r="J641" t="str">
        <f>_xlfn.XLOOKUP(D641,products!$A$2:$A$49,products!$C$2:$C$49,,0)</f>
        <v>D</v>
      </c>
      <c r="K641">
        <f>_xlfn.XLOOKUP(D641,products!$A$2:$A$49,products!$D$2:$D$49,,0)</f>
        <v>0.2</v>
      </c>
      <c r="L641">
        <f>_xlfn.XLOOKUP(D641,products!$A$2:$A$49,products!$E$2:$E$49,,0)</f>
        <v>3.8849999999999998</v>
      </c>
      <c r="M641">
        <f t="shared" si="18"/>
        <v>3.8849999999999998</v>
      </c>
      <c r="N641" t="str">
        <f t="shared" si="19"/>
        <v>Liberica</v>
      </c>
    </row>
    <row r="642" spans="1:14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_xlfn.XLOOKUP(C642,customers!$A$2:$A$1001,customers!$B$2:$B$1001,,0)</f>
        <v>Tuckie Mathonnet</v>
      </c>
      <c r="G642" s="2" t="str">
        <f>IF(_xlfn.XLOOKUP(C642,customers!$A$2:$A$1001,customers!$C$2:$C$1001,,0) = 0," ", _xlfn.XLOOKUP(C642,customers!$A$2:$A$1001,customers!$C$2:$C$1001,,0))</f>
        <v>tmathonneti0@google.co.jp</v>
      </c>
      <c r="H642" s="2" t="str">
        <f>_xlfn.XLOOKUP(C642,customers!$A$2:$A$1001,customers!$G$2:$G$1001,,0)</f>
        <v>United States</v>
      </c>
      <c r="I642" t="str">
        <f>_xlfn.XLOOKUP(D642,products!$A$2:$A$49,products!$B$2:$B$49,,0)</f>
        <v>Rob</v>
      </c>
      <c r="J642" t="str">
        <f>_xlfn.XLOOKUP(D642,products!$A$2:$A$49,products!$C$2:$C$49,,0)</f>
        <v>L</v>
      </c>
      <c r="K642">
        <f>_xlfn.XLOOKUP(D642,products!$A$2:$A$49,products!$D$2:$D$49,,0)</f>
        <v>2.5</v>
      </c>
      <c r="L642">
        <f>_xlfn.XLOOKUP(D642,products!$A$2:$A$49,products!$E$2:$E$49,,0)</f>
        <v>27.484999999999996</v>
      </c>
      <c r="M642">
        <f t="shared" si="18"/>
        <v>137.42499999999998</v>
      </c>
      <c r="N642" t="str">
        <f t="shared" si="19"/>
        <v>Robusta</v>
      </c>
    </row>
    <row r="643" spans="1:14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_xlfn.XLOOKUP(C643,customers!$A$2:$A$1001,customers!$B$2:$B$1001,,0)</f>
        <v>Yardley Basill</v>
      </c>
      <c r="G643" s="2" t="str">
        <f>IF(_xlfn.XLOOKUP(C643,customers!$A$2:$A$1001,customers!$C$2:$C$1001,,0) = 0," ", _xlfn.XLOOKUP(C643,customers!$A$2:$A$1001,customers!$C$2:$C$1001,,0))</f>
        <v>ybasillht@theguardian.com</v>
      </c>
      <c r="H643" s="2" t="str">
        <f>_xlfn.XLOOKUP(C643,customers!$A$2:$A$1001,customers!$G$2:$G$1001,,0)</f>
        <v>United States</v>
      </c>
      <c r="I643" t="str">
        <f>_xlfn.XLOOKUP(D643,products!$A$2:$A$49,products!$B$2:$B$49,,0)</f>
        <v>Rob</v>
      </c>
      <c r="J643" t="str">
        <f>_xlfn.XLOOKUP(D643,products!$A$2:$A$49,products!$C$2:$C$49,,0)</f>
        <v>L</v>
      </c>
      <c r="K643">
        <f>_xlfn.XLOOKUP(D643,products!$A$2:$A$49,products!$D$2:$D$49,,0)</f>
        <v>1</v>
      </c>
      <c r="L643">
        <f>_xlfn.XLOOKUP(D643,products!$A$2:$A$49,products!$E$2:$E$49,,0)</f>
        <v>11.95</v>
      </c>
      <c r="M643">
        <f t="shared" ref="M643:M706" si="20">L643*E643</f>
        <v>35.849999999999994</v>
      </c>
      <c r="N643" t="str">
        <f t="shared" ref="N643:N706" si="21">IF(I643="Rob","Robusta",IF(I643="Exc","Excelsa",IF(I643="Ara","Arabica",IF(I643="Lib","Liberica",""))))</f>
        <v>Robusta</v>
      </c>
    </row>
    <row r="644" spans="1:14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_xlfn.XLOOKUP(C644,customers!$A$2:$A$1001,customers!$B$2:$B$1001,,0)</f>
        <v>Maggy Baistow</v>
      </c>
      <c r="G644" s="2" t="str">
        <f>IF(_xlfn.XLOOKUP(C644,customers!$A$2:$A$1001,customers!$C$2:$C$1001,,0) = 0," ", _xlfn.XLOOKUP(C644,customers!$A$2:$A$1001,customers!$C$2:$C$1001,,0))</f>
        <v>mbaistowhu@i2i.jp</v>
      </c>
      <c r="H644" s="2" t="str">
        <f>_xlfn.XLOOKUP(C644,customers!$A$2:$A$1001,customers!$G$2:$G$1001,,0)</f>
        <v>United Kingdom</v>
      </c>
      <c r="I644" t="str">
        <f>_xlfn.XLOOKUP(D644,products!$A$2:$A$49,products!$B$2:$B$49,,0)</f>
        <v>Exc</v>
      </c>
      <c r="J644" t="str">
        <f>_xlfn.XLOOKUP(D644,products!$A$2:$A$49,products!$C$2:$C$49,,0)</f>
        <v>M</v>
      </c>
      <c r="K644">
        <f>_xlfn.XLOOKUP(D644,products!$A$2:$A$49,products!$D$2:$D$49,,0)</f>
        <v>0.2</v>
      </c>
      <c r="L644">
        <f>_xlfn.XLOOKUP(D644,products!$A$2:$A$49,products!$E$2:$E$49,,0)</f>
        <v>4.125</v>
      </c>
      <c r="M644">
        <f t="shared" si="20"/>
        <v>8.25</v>
      </c>
      <c r="N644" t="str">
        <f t="shared" si="21"/>
        <v>Excelsa</v>
      </c>
    </row>
    <row r="645" spans="1:14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_xlfn.XLOOKUP(C645,customers!$A$2:$A$1001,customers!$B$2:$B$1001,,0)</f>
        <v>Courtney Pallant</v>
      </c>
      <c r="G645" s="2" t="str">
        <f>IF(_xlfn.XLOOKUP(C645,customers!$A$2:$A$1001,customers!$C$2:$C$1001,,0) = 0," ", _xlfn.XLOOKUP(C645,customers!$A$2:$A$1001,customers!$C$2:$C$1001,,0))</f>
        <v>cpallanthv@typepad.com</v>
      </c>
      <c r="H645" s="2" t="str">
        <f>_xlfn.XLOOKUP(C645,customers!$A$2:$A$1001,customers!$G$2:$G$1001,,0)</f>
        <v>United States</v>
      </c>
      <c r="I645" t="str">
        <f>_xlfn.XLOOKUP(D645,products!$A$2:$A$49,products!$B$2:$B$49,,0)</f>
        <v>Exc</v>
      </c>
      <c r="J645" t="str">
        <f>_xlfn.XLOOKUP(D645,products!$A$2:$A$49,products!$C$2:$C$49,,0)</f>
        <v>L</v>
      </c>
      <c r="K645">
        <f>_xlfn.XLOOKUP(D645,products!$A$2:$A$49,products!$D$2:$D$49,,0)</f>
        <v>2.5</v>
      </c>
      <c r="L645">
        <f>_xlfn.XLOOKUP(D645,products!$A$2:$A$49,products!$E$2:$E$49,,0)</f>
        <v>34.154999999999994</v>
      </c>
      <c r="M645">
        <f t="shared" si="20"/>
        <v>102.46499999999997</v>
      </c>
      <c r="N645" t="str">
        <f t="shared" si="21"/>
        <v>Excelsa</v>
      </c>
    </row>
    <row r="646" spans="1:14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_xlfn.XLOOKUP(C646,customers!$A$2:$A$1001,customers!$B$2:$B$1001,,0)</f>
        <v>Marne Mingey</v>
      </c>
      <c r="G646" s="2" t="str">
        <f>IF(_xlfn.XLOOKUP(C646,customers!$A$2:$A$1001,customers!$C$2:$C$1001,,0) = 0," ", _xlfn.XLOOKUP(C646,customers!$A$2:$A$1001,customers!$C$2:$C$1001,,0))</f>
        <v xml:space="preserve"> </v>
      </c>
      <c r="H646" s="2" t="str">
        <f>_xlfn.XLOOKUP(C646,customers!$A$2:$A$1001,customers!$G$2:$G$1001,,0)</f>
        <v>United States</v>
      </c>
      <c r="I646" t="str">
        <f>_xlfn.XLOOKUP(D646,products!$A$2:$A$49,products!$B$2:$B$49,,0)</f>
        <v>Rob</v>
      </c>
      <c r="J646" t="str">
        <f>_xlfn.XLOOKUP(D646,products!$A$2:$A$49,products!$C$2:$C$49,,0)</f>
        <v>D</v>
      </c>
      <c r="K646">
        <f>_xlfn.XLOOKUP(D646,products!$A$2:$A$49,products!$D$2:$D$49,,0)</f>
        <v>2.5</v>
      </c>
      <c r="L646">
        <f>_xlfn.XLOOKUP(D646,products!$A$2:$A$49,products!$E$2:$E$49,,0)</f>
        <v>20.584999999999997</v>
      </c>
      <c r="M646">
        <f t="shared" si="20"/>
        <v>41.169999999999995</v>
      </c>
      <c r="N646" t="str">
        <f t="shared" si="21"/>
        <v>Robusta</v>
      </c>
    </row>
    <row r="647" spans="1:14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_xlfn.XLOOKUP(C647,customers!$A$2:$A$1001,customers!$B$2:$B$1001,,0)</f>
        <v>Denny O' Ronan</v>
      </c>
      <c r="G647" s="2" t="str">
        <f>IF(_xlfn.XLOOKUP(C647,customers!$A$2:$A$1001,customers!$C$2:$C$1001,,0) = 0," ", _xlfn.XLOOKUP(C647,customers!$A$2:$A$1001,customers!$C$2:$C$1001,,0))</f>
        <v>dohx@redcross.org</v>
      </c>
      <c r="H647" s="2" t="str">
        <f>_xlfn.XLOOKUP(C647,customers!$A$2:$A$1001,customers!$G$2:$G$1001,,0)</f>
        <v>United States</v>
      </c>
      <c r="I647" t="str">
        <f>_xlfn.XLOOKUP(D647,products!$A$2:$A$49,products!$B$2:$B$49,,0)</f>
        <v>Ara</v>
      </c>
      <c r="J647" t="str">
        <f>_xlfn.XLOOKUP(D647,products!$A$2:$A$49,products!$C$2:$C$49,,0)</f>
        <v>D</v>
      </c>
      <c r="K647">
        <f>_xlfn.XLOOKUP(D647,products!$A$2:$A$49,products!$D$2:$D$49,,0)</f>
        <v>2.5</v>
      </c>
      <c r="L647">
        <f>_xlfn.XLOOKUP(D647,products!$A$2:$A$49,products!$E$2:$E$49,,0)</f>
        <v>22.884999999999998</v>
      </c>
      <c r="M647">
        <f t="shared" si="20"/>
        <v>68.655000000000001</v>
      </c>
      <c r="N647" t="str">
        <f t="shared" si="21"/>
        <v>Arabica</v>
      </c>
    </row>
    <row r="648" spans="1:14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_xlfn.XLOOKUP(C648,customers!$A$2:$A$1001,customers!$B$2:$B$1001,,0)</f>
        <v>Dottie Rallin</v>
      </c>
      <c r="G648" s="2" t="str">
        <f>IF(_xlfn.XLOOKUP(C648,customers!$A$2:$A$1001,customers!$C$2:$C$1001,,0) = 0," ", _xlfn.XLOOKUP(C648,customers!$A$2:$A$1001,customers!$C$2:$C$1001,,0))</f>
        <v>drallinhy@howstuffworks.com</v>
      </c>
      <c r="H648" s="2" t="str">
        <f>_xlfn.XLOOKUP(C648,customers!$A$2:$A$1001,customers!$G$2:$G$1001,,0)</f>
        <v>United States</v>
      </c>
      <c r="I648" t="str">
        <f>_xlfn.XLOOKUP(D648,products!$A$2:$A$49,products!$B$2:$B$49,,0)</f>
        <v>Ara</v>
      </c>
      <c r="J648" t="str">
        <f>_xlfn.XLOOKUP(D648,products!$A$2:$A$49,products!$C$2:$C$49,,0)</f>
        <v>D</v>
      </c>
      <c r="K648">
        <f>_xlfn.XLOOKUP(D648,products!$A$2:$A$49,products!$D$2:$D$49,,0)</f>
        <v>1</v>
      </c>
      <c r="L648">
        <f>_xlfn.XLOOKUP(D648,products!$A$2:$A$49,products!$E$2:$E$49,,0)</f>
        <v>9.9499999999999993</v>
      </c>
      <c r="M648">
        <f t="shared" si="20"/>
        <v>9.9499999999999993</v>
      </c>
      <c r="N648" t="str">
        <f t="shared" si="21"/>
        <v>Arabica</v>
      </c>
    </row>
    <row r="649" spans="1:14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_xlfn.XLOOKUP(C649,customers!$A$2:$A$1001,customers!$B$2:$B$1001,,0)</f>
        <v>Ardith Chill</v>
      </c>
      <c r="G649" s="2" t="str">
        <f>IF(_xlfn.XLOOKUP(C649,customers!$A$2:$A$1001,customers!$C$2:$C$1001,,0) = 0," ", _xlfn.XLOOKUP(C649,customers!$A$2:$A$1001,customers!$C$2:$C$1001,,0))</f>
        <v>achillhz@epa.gov</v>
      </c>
      <c r="H649" s="2" t="str">
        <f>_xlfn.XLOOKUP(C649,customers!$A$2:$A$1001,customers!$G$2:$G$1001,,0)</f>
        <v>United Kingdom</v>
      </c>
      <c r="I649" t="str">
        <f>_xlfn.XLOOKUP(D649,products!$A$2:$A$49,products!$B$2:$B$49,,0)</f>
        <v>Lib</v>
      </c>
      <c r="J649" t="str">
        <f>_xlfn.XLOOKUP(D649,products!$A$2:$A$49,products!$C$2:$C$49,,0)</f>
        <v>L</v>
      </c>
      <c r="K649">
        <f>_xlfn.XLOOKUP(D649,products!$A$2:$A$49,products!$D$2:$D$49,,0)</f>
        <v>0.5</v>
      </c>
      <c r="L649">
        <f>_xlfn.XLOOKUP(D649,products!$A$2:$A$49,products!$E$2:$E$49,,0)</f>
        <v>9.51</v>
      </c>
      <c r="M649">
        <f t="shared" si="20"/>
        <v>28.53</v>
      </c>
      <c r="N649" t="str">
        <f t="shared" si="21"/>
        <v>Liberica</v>
      </c>
    </row>
    <row r="650" spans="1:14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_xlfn.XLOOKUP(C650,customers!$A$2:$A$1001,customers!$B$2:$B$1001,,0)</f>
        <v>Tuckie Mathonnet</v>
      </c>
      <c r="G650" s="2" t="str">
        <f>IF(_xlfn.XLOOKUP(C650,customers!$A$2:$A$1001,customers!$C$2:$C$1001,,0) = 0," ", _xlfn.XLOOKUP(C650,customers!$A$2:$A$1001,customers!$C$2:$C$1001,,0))</f>
        <v>tmathonneti0@google.co.jp</v>
      </c>
      <c r="H650" s="2" t="str">
        <f>_xlfn.XLOOKUP(C650,customers!$A$2:$A$1001,customers!$G$2:$G$1001,,0)</f>
        <v>United States</v>
      </c>
      <c r="I650" t="str">
        <f>_xlfn.XLOOKUP(D650,products!$A$2:$A$49,products!$B$2:$B$49,,0)</f>
        <v>Rob</v>
      </c>
      <c r="J650" t="str">
        <f>_xlfn.XLOOKUP(D650,products!$A$2:$A$49,products!$C$2:$C$49,,0)</f>
        <v>D</v>
      </c>
      <c r="K650">
        <f>_xlfn.XLOOKUP(D650,products!$A$2:$A$49,products!$D$2:$D$49,,0)</f>
        <v>0.2</v>
      </c>
      <c r="L650">
        <f>_xlfn.XLOOKUP(D650,products!$A$2:$A$49,products!$E$2:$E$49,,0)</f>
        <v>2.6849999999999996</v>
      </c>
      <c r="M650">
        <f t="shared" si="20"/>
        <v>16.11</v>
      </c>
      <c r="N650" t="str">
        <f t="shared" si="21"/>
        <v>Robusta</v>
      </c>
    </row>
    <row r="651" spans="1:14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_xlfn.XLOOKUP(C651,customers!$A$2:$A$1001,customers!$B$2:$B$1001,,0)</f>
        <v>Charmane Denys</v>
      </c>
      <c r="G651" s="2" t="str">
        <f>IF(_xlfn.XLOOKUP(C651,customers!$A$2:$A$1001,customers!$C$2:$C$1001,,0) = 0," ", _xlfn.XLOOKUP(C651,customers!$A$2:$A$1001,customers!$C$2:$C$1001,,0))</f>
        <v>cdenysi1@is.gd</v>
      </c>
      <c r="H651" s="2" t="str">
        <f>_xlfn.XLOOKUP(C651,customers!$A$2:$A$1001,customers!$G$2:$G$1001,,0)</f>
        <v>United Kingdom</v>
      </c>
      <c r="I651" t="str">
        <f>_xlfn.XLOOKUP(D651,products!$A$2:$A$49,products!$B$2:$B$49,,0)</f>
        <v>Lib</v>
      </c>
      <c r="J651" t="str">
        <f>_xlfn.XLOOKUP(D651,products!$A$2:$A$49,products!$C$2:$C$49,,0)</f>
        <v>L</v>
      </c>
      <c r="K651">
        <f>_xlfn.XLOOKUP(D651,products!$A$2:$A$49,products!$D$2:$D$49,,0)</f>
        <v>1</v>
      </c>
      <c r="L651">
        <f>_xlfn.XLOOKUP(D651,products!$A$2:$A$49,products!$E$2:$E$49,,0)</f>
        <v>15.85</v>
      </c>
      <c r="M651">
        <f t="shared" si="20"/>
        <v>95.1</v>
      </c>
      <c r="N651" t="str">
        <f t="shared" si="21"/>
        <v>Liberica</v>
      </c>
    </row>
    <row r="652" spans="1:14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_xlfn.XLOOKUP(C652,customers!$A$2:$A$1001,customers!$B$2:$B$1001,,0)</f>
        <v>Cecily Stebbings</v>
      </c>
      <c r="G652" s="2" t="str">
        <f>IF(_xlfn.XLOOKUP(C652,customers!$A$2:$A$1001,customers!$C$2:$C$1001,,0) = 0," ", _xlfn.XLOOKUP(C652,customers!$A$2:$A$1001,customers!$C$2:$C$1001,,0))</f>
        <v>cstebbingsi2@drupal.org</v>
      </c>
      <c r="H652" s="2" t="str">
        <f>_xlfn.XLOOKUP(C652,customers!$A$2:$A$1001,customers!$G$2:$G$1001,,0)</f>
        <v>United States</v>
      </c>
      <c r="I652" t="str">
        <f>_xlfn.XLOOKUP(D652,products!$A$2:$A$49,products!$B$2:$B$49,,0)</f>
        <v>Rob</v>
      </c>
      <c r="J652" t="str">
        <f>_xlfn.XLOOKUP(D652,products!$A$2:$A$49,products!$C$2:$C$49,,0)</f>
        <v>D</v>
      </c>
      <c r="K652">
        <f>_xlfn.XLOOKUP(D652,products!$A$2:$A$49,products!$D$2:$D$49,,0)</f>
        <v>0.5</v>
      </c>
      <c r="L652">
        <f>_xlfn.XLOOKUP(D652,products!$A$2:$A$49,products!$E$2:$E$49,,0)</f>
        <v>5.3699999999999992</v>
      </c>
      <c r="M652">
        <f t="shared" si="20"/>
        <v>5.3699999999999992</v>
      </c>
      <c r="N652" t="str">
        <f t="shared" si="21"/>
        <v>Robusta</v>
      </c>
    </row>
    <row r="653" spans="1:14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_xlfn.XLOOKUP(C653,customers!$A$2:$A$1001,customers!$B$2:$B$1001,,0)</f>
        <v>Giana Tonnesen</v>
      </c>
      <c r="G653" s="2" t="str">
        <f>IF(_xlfn.XLOOKUP(C653,customers!$A$2:$A$1001,customers!$C$2:$C$1001,,0) = 0," ", _xlfn.XLOOKUP(C653,customers!$A$2:$A$1001,customers!$C$2:$C$1001,,0))</f>
        <v xml:space="preserve"> </v>
      </c>
      <c r="H653" s="2" t="str">
        <f>_xlfn.XLOOKUP(C653,customers!$A$2:$A$1001,customers!$G$2:$G$1001,,0)</f>
        <v>United States</v>
      </c>
      <c r="I653" t="str">
        <f>_xlfn.XLOOKUP(D653,products!$A$2:$A$49,products!$B$2:$B$49,,0)</f>
        <v>Rob</v>
      </c>
      <c r="J653" t="str">
        <f>_xlfn.XLOOKUP(D653,products!$A$2:$A$49,products!$C$2:$C$49,,0)</f>
        <v>L</v>
      </c>
      <c r="K653">
        <f>_xlfn.XLOOKUP(D653,products!$A$2:$A$49,products!$D$2:$D$49,,0)</f>
        <v>1</v>
      </c>
      <c r="L653">
        <f>_xlfn.XLOOKUP(D653,products!$A$2:$A$49,products!$E$2:$E$49,,0)</f>
        <v>11.95</v>
      </c>
      <c r="M653">
        <f t="shared" si="20"/>
        <v>47.8</v>
      </c>
      <c r="N653" t="str">
        <f t="shared" si="21"/>
        <v>Robusta</v>
      </c>
    </row>
    <row r="654" spans="1:14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_xlfn.XLOOKUP(C654,customers!$A$2:$A$1001,customers!$B$2:$B$1001,,0)</f>
        <v>Rhetta Zywicki</v>
      </c>
      <c r="G654" s="2" t="str">
        <f>IF(_xlfn.XLOOKUP(C654,customers!$A$2:$A$1001,customers!$C$2:$C$1001,,0) = 0," ", _xlfn.XLOOKUP(C654,customers!$A$2:$A$1001,customers!$C$2:$C$1001,,0))</f>
        <v>rzywickii4@ifeng.com</v>
      </c>
      <c r="H654" s="2" t="str">
        <f>_xlfn.XLOOKUP(C654,customers!$A$2:$A$1001,customers!$G$2:$G$1001,,0)</f>
        <v>Ireland</v>
      </c>
      <c r="I654" t="str">
        <f>_xlfn.XLOOKUP(D654,products!$A$2:$A$49,products!$B$2:$B$49,,0)</f>
        <v>Lib</v>
      </c>
      <c r="J654" t="str">
        <f>_xlfn.XLOOKUP(D654,products!$A$2:$A$49,products!$C$2:$C$49,,0)</f>
        <v>L</v>
      </c>
      <c r="K654">
        <f>_xlfn.XLOOKUP(D654,products!$A$2:$A$49,products!$D$2:$D$49,,0)</f>
        <v>1</v>
      </c>
      <c r="L654">
        <f>_xlfn.XLOOKUP(D654,products!$A$2:$A$49,products!$E$2:$E$49,,0)</f>
        <v>15.85</v>
      </c>
      <c r="M654">
        <f t="shared" si="20"/>
        <v>63.4</v>
      </c>
      <c r="N654" t="str">
        <f t="shared" si="21"/>
        <v>Liberica</v>
      </c>
    </row>
    <row r="655" spans="1:14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_xlfn.XLOOKUP(C655,customers!$A$2:$A$1001,customers!$B$2:$B$1001,,0)</f>
        <v>Almeria Burgett</v>
      </c>
      <c r="G655" s="2" t="str">
        <f>IF(_xlfn.XLOOKUP(C655,customers!$A$2:$A$1001,customers!$C$2:$C$1001,,0) = 0," ", _xlfn.XLOOKUP(C655,customers!$A$2:$A$1001,customers!$C$2:$C$1001,,0))</f>
        <v>aburgetti5@moonfruit.com</v>
      </c>
      <c r="H655" s="2" t="str">
        <f>_xlfn.XLOOKUP(C655,customers!$A$2:$A$1001,customers!$G$2:$G$1001,,0)</f>
        <v>United States</v>
      </c>
      <c r="I655" t="str">
        <f>_xlfn.XLOOKUP(D655,products!$A$2:$A$49,products!$B$2:$B$49,,0)</f>
        <v>Ara</v>
      </c>
      <c r="J655" t="str">
        <f>_xlfn.XLOOKUP(D655,products!$A$2:$A$49,products!$C$2:$C$49,,0)</f>
        <v>M</v>
      </c>
      <c r="K655">
        <f>_xlfn.XLOOKUP(D655,products!$A$2:$A$49,products!$D$2:$D$49,,0)</f>
        <v>2.5</v>
      </c>
      <c r="L655">
        <f>_xlfn.XLOOKUP(D655,products!$A$2:$A$49,products!$E$2:$E$49,,0)</f>
        <v>25.874999999999996</v>
      </c>
      <c r="M655">
        <f t="shared" si="20"/>
        <v>103.49999999999999</v>
      </c>
      <c r="N655" t="str">
        <f t="shared" si="21"/>
        <v>Arabica</v>
      </c>
    </row>
    <row r="656" spans="1:14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_xlfn.XLOOKUP(C656,customers!$A$2:$A$1001,customers!$B$2:$B$1001,,0)</f>
        <v>Marvin Malloy</v>
      </c>
      <c r="G656" s="2" t="str">
        <f>IF(_xlfn.XLOOKUP(C656,customers!$A$2:$A$1001,customers!$C$2:$C$1001,,0) = 0," ", _xlfn.XLOOKUP(C656,customers!$A$2:$A$1001,customers!$C$2:$C$1001,,0))</f>
        <v>mmalloyi6@seattletimes.com</v>
      </c>
      <c r="H656" s="2" t="str">
        <f>_xlfn.XLOOKUP(C656,customers!$A$2:$A$1001,customers!$G$2:$G$1001,,0)</f>
        <v>United States</v>
      </c>
      <c r="I656" t="str">
        <f>_xlfn.XLOOKUP(D656,products!$A$2:$A$49,products!$B$2:$B$49,,0)</f>
        <v>Ara</v>
      </c>
      <c r="J656" t="str">
        <f>_xlfn.XLOOKUP(D656,products!$A$2:$A$49,products!$C$2:$C$49,,0)</f>
        <v>D</v>
      </c>
      <c r="K656">
        <f>_xlfn.XLOOKUP(D656,products!$A$2:$A$49,products!$D$2:$D$49,,0)</f>
        <v>2.5</v>
      </c>
      <c r="L656">
        <f>_xlfn.XLOOKUP(D656,products!$A$2:$A$49,products!$E$2:$E$49,,0)</f>
        <v>22.884999999999998</v>
      </c>
      <c r="M656">
        <f t="shared" si="20"/>
        <v>68.655000000000001</v>
      </c>
      <c r="N656" t="str">
        <f t="shared" si="21"/>
        <v>Arabica</v>
      </c>
    </row>
    <row r="657" spans="1:14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_xlfn.XLOOKUP(C657,customers!$A$2:$A$1001,customers!$B$2:$B$1001,,0)</f>
        <v>Maxim McParland</v>
      </c>
      <c r="G657" s="2" t="str">
        <f>IF(_xlfn.XLOOKUP(C657,customers!$A$2:$A$1001,customers!$C$2:$C$1001,,0) = 0," ", _xlfn.XLOOKUP(C657,customers!$A$2:$A$1001,customers!$C$2:$C$1001,,0))</f>
        <v>mmcparlandi7@w3.org</v>
      </c>
      <c r="H657" s="2" t="str">
        <f>_xlfn.XLOOKUP(C657,customers!$A$2:$A$1001,customers!$G$2:$G$1001,,0)</f>
        <v>United States</v>
      </c>
      <c r="I657" t="str">
        <f>_xlfn.XLOOKUP(D657,products!$A$2:$A$49,products!$B$2:$B$49,,0)</f>
        <v>Rob</v>
      </c>
      <c r="J657" t="str">
        <f>_xlfn.XLOOKUP(D657,products!$A$2:$A$49,products!$C$2:$C$49,,0)</f>
        <v>M</v>
      </c>
      <c r="K657">
        <f>_xlfn.XLOOKUP(D657,products!$A$2:$A$49,products!$D$2:$D$49,,0)</f>
        <v>2.5</v>
      </c>
      <c r="L657">
        <f>_xlfn.XLOOKUP(D657,products!$A$2:$A$49,products!$E$2:$E$49,,0)</f>
        <v>22.884999999999998</v>
      </c>
      <c r="M657">
        <f t="shared" si="20"/>
        <v>45.769999999999996</v>
      </c>
      <c r="N657" t="str">
        <f t="shared" si="21"/>
        <v>Robusta</v>
      </c>
    </row>
    <row r="658" spans="1:14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_xlfn.XLOOKUP(C658,customers!$A$2:$A$1001,customers!$B$2:$B$1001,,0)</f>
        <v>Sylas Jennaroy</v>
      </c>
      <c r="G658" s="2" t="str">
        <f>IF(_xlfn.XLOOKUP(C658,customers!$A$2:$A$1001,customers!$C$2:$C$1001,,0) = 0," ", _xlfn.XLOOKUP(C658,customers!$A$2:$A$1001,customers!$C$2:$C$1001,,0))</f>
        <v>sjennaroyi8@purevolume.com</v>
      </c>
      <c r="H658" s="2" t="str">
        <f>_xlfn.XLOOKUP(C658,customers!$A$2:$A$1001,customers!$G$2:$G$1001,,0)</f>
        <v>United States</v>
      </c>
      <c r="I658" t="str">
        <f>_xlfn.XLOOKUP(D658,products!$A$2:$A$49,products!$B$2:$B$49,,0)</f>
        <v>Lib</v>
      </c>
      <c r="J658" t="str">
        <f>_xlfn.XLOOKUP(D658,products!$A$2:$A$49,products!$C$2:$C$49,,0)</f>
        <v>D</v>
      </c>
      <c r="K658">
        <f>_xlfn.XLOOKUP(D658,products!$A$2:$A$49,products!$D$2:$D$49,,0)</f>
        <v>1</v>
      </c>
      <c r="L658">
        <f>_xlfn.XLOOKUP(D658,products!$A$2:$A$49,products!$E$2:$E$49,,0)</f>
        <v>12.95</v>
      </c>
      <c r="M658">
        <f t="shared" si="20"/>
        <v>51.8</v>
      </c>
      <c r="N658" t="str">
        <f t="shared" si="21"/>
        <v>Liberica</v>
      </c>
    </row>
    <row r="659" spans="1:14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_xlfn.XLOOKUP(C659,customers!$A$2:$A$1001,customers!$B$2:$B$1001,,0)</f>
        <v>Wren Place</v>
      </c>
      <c r="G659" s="2" t="str">
        <f>IF(_xlfn.XLOOKUP(C659,customers!$A$2:$A$1001,customers!$C$2:$C$1001,,0) = 0," ", _xlfn.XLOOKUP(C659,customers!$A$2:$A$1001,customers!$C$2:$C$1001,,0))</f>
        <v>wplacei9@wsj.com</v>
      </c>
      <c r="H659" s="2" t="str">
        <f>_xlfn.XLOOKUP(C659,customers!$A$2:$A$1001,customers!$G$2:$G$1001,,0)</f>
        <v>United States</v>
      </c>
      <c r="I659" t="str">
        <f>_xlfn.XLOOKUP(D659,products!$A$2:$A$49,products!$B$2:$B$49,,0)</f>
        <v>Ara</v>
      </c>
      <c r="J659" t="str">
        <f>_xlfn.XLOOKUP(D659,products!$A$2:$A$49,products!$C$2:$C$49,,0)</f>
        <v>M</v>
      </c>
      <c r="K659">
        <f>_xlfn.XLOOKUP(D659,products!$A$2:$A$49,products!$D$2:$D$49,,0)</f>
        <v>0.5</v>
      </c>
      <c r="L659">
        <f>_xlfn.XLOOKUP(D659,products!$A$2:$A$49,products!$E$2:$E$49,,0)</f>
        <v>6.75</v>
      </c>
      <c r="M659">
        <f t="shared" si="20"/>
        <v>13.5</v>
      </c>
      <c r="N659" t="str">
        <f t="shared" si="21"/>
        <v>Arabica</v>
      </c>
    </row>
    <row r="660" spans="1:14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_xlfn.XLOOKUP(C660,customers!$A$2:$A$1001,customers!$B$2:$B$1001,,0)</f>
        <v>Janella Millett</v>
      </c>
      <c r="G660" s="2" t="str">
        <f>IF(_xlfn.XLOOKUP(C660,customers!$A$2:$A$1001,customers!$C$2:$C$1001,,0) = 0," ", _xlfn.XLOOKUP(C660,customers!$A$2:$A$1001,customers!$C$2:$C$1001,,0))</f>
        <v>jmillettik@addtoany.com</v>
      </c>
      <c r="H660" s="2" t="str">
        <f>_xlfn.XLOOKUP(C660,customers!$A$2:$A$1001,customers!$G$2:$G$1001,,0)</f>
        <v>United States</v>
      </c>
      <c r="I660" t="str">
        <f>_xlfn.XLOOKUP(D660,products!$A$2:$A$49,products!$B$2:$B$49,,0)</f>
        <v>Exc</v>
      </c>
      <c r="J660" t="str">
        <f>_xlfn.XLOOKUP(D660,products!$A$2:$A$49,products!$C$2:$C$49,,0)</f>
        <v>M</v>
      </c>
      <c r="K660">
        <f>_xlfn.XLOOKUP(D660,products!$A$2:$A$49,products!$D$2:$D$49,,0)</f>
        <v>0.5</v>
      </c>
      <c r="L660">
        <f>_xlfn.XLOOKUP(D660,products!$A$2:$A$49,products!$E$2:$E$49,,0)</f>
        <v>8.25</v>
      </c>
      <c r="M660">
        <f t="shared" si="20"/>
        <v>24.75</v>
      </c>
      <c r="N660" t="str">
        <f t="shared" si="21"/>
        <v>Excelsa</v>
      </c>
    </row>
    <row r="661" spans="1:14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_xlfn.XLOOKUP(C661,customers!$A$2:$A$1001,customers!$B$2:$B$1001,,0)</f>
        <v>Dollie Gadsden</v>
      </c>
      <c r="G661" s="2" t="str">
        <f>IF(_xlfn.XLOOKUP(C661,customers!$A$2:$A$1001,customers!$C$2:$C$1001,,0) = 0," ", _xlfn.XLOOKUP(C661,customers!$A$2:$A$1001,customers!$C$2:$C$1001,,0))</f>
        <v>dgadsdenib@google.com.hk</v>
      </c>
      <c r="H661" s="2" t="str">
        <f>_xlfn.XLOOKUP(C661,customers!$A$2:$A$1001,customers!$G$2:$G$1001,,0)</f>
        <v>Ireland</v>
      </c>
      <c r="I661" t="str">
        <f>_xlfn.XLOOKUP(D661,products!$A$2:$A$49,products!$B$2:$B$49,,0)</f>
        <v>Ara</v>
      </c>
      <c r="J661" t="str">
        <f>_xlfn.XLOOKUP(D661,products!$A$2:$A$49,products!$C$2:$C$49,,0)</f>
        <v>D</v>
      </c>
      <c r="K661">
        <f>_xlfn.XLOOKUP(D661,products!$A$2:$A$49,products!$D$2:$D$49,,0)</f>
        <v>2.5</v>
      </c>
      <c r="L661">
        <f>_xlfn.XLOOKUP(D661,products!$A$2:$A$49,products!$E$2:$E$49,,0)</f>
        <v>22.884999999999998</v>
      </c>
      <c r="M661">
        <f t="shared" si="20"/>
        <v>45.769999999999996</v>
      </c>
      <c r="N661" t="str">
        <f t="shared" si="21"/>
        <v>Arabica</v>
      </c>
    </row>
    <row r="662" spans="1:14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_xlfn.XLOOKUP(C662,customers!$A$2:$A$1001,customers!$B$2:$B$1001,,0)</f>
        <v>Val Wakelin</v>
      </c>
      <c r="G662" s="2" t="str">
        <f>IF(_xlfn.XLOOKUP(C662,customers!$A$2:$A$1001,customers!$C$2:$C$1001,,0) = 0," ", _xlfn.XLOOKUP(C662,customers!$A$2:$A$1001,customers!$C$2:$C$1001,,0))</f>
        <v>vwakelinic@unesco.org</v>
      </c>
      <c r="H662" s="2" t="str">
        <f>_xlfn.XLOOKUP(C662,customers!$A$2:$A$1001,customers!$G$2:$G$1001,,0)</f>
        <v>United States</v>
      </c>
      <c r="I662" t="str">
        <f>_xlfn.XLOOKUP(D662,products!$A$2:$A$49,products!$B$2:$B$49,,0)</f>
        <v>Exc</v>
      </c>
      <c r="J662" t="str">
        <f>_xlfn.XLOOKUP(D662,products!$A$2:$A$49,products!$C$2:$C$49,,0)</f>
        <v>L</v>
      </c>
      <c r="K662">
        <f>_xlfn.XLOOKUP(D662,products!$A$2:$A$49,products!$D$2:$D$49,,0)</f>
        <v>0.5</v>
      </c>
      <c r="L662">
        <f>_xlfn.XLOOKUP(D662,products!$A$2:$A$49,products!$E$2:$E$49,,0)</f>
        <v>8.91</v>
      </c>
      <c r="M662">
        <f t="shared" si="20"/>
        <v>53.46</v>
      </c>
      <c r="N662" t="str">
        <f t="shared" si="21"/>
        <v>Excelsa</v>
      </c>
    </row>
    <row r="663" spans="1:14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_xlfn.XLOOKUP(C663,customers!$A$2:$A$1001,customers!$B$2:$B$1001,,0)</f>
        <v>Annie Campsall</v>
      </c>
      <c r="G663" s="2" t="str">
        <f>IF(_xlfn.XLOOKUP(C663,customers!$A$2:$A$1001,customers!$C$2:$C$1001,,0) = 0," ", _xlfn.XLOOKUP(C663,customers!$A$2:$A$1001,customers!$C$2:$C$1001,,0))</f>
        <v>acampsallid@zimbio.com</v>
      </c>
      <c r="H663" s="2" t="str">
        <f>_xlfn.XLOOKUP(C663,customers!$A$2:$A$1001,customers!$G$2:$G$1001,,0)</f>
        <v>United States</v>
      </c>
      <c r="I663" t="str">
        <f>_xlfn.XLOOKUP(D663,products!$A$2:$A$49,products!$B$2:$B$49,,0)</f>
        <v>Ara</v>
      </c>
      <c r="J663" t="str">
        <f>_xlfn.XLOOKUP(D663,products!$A$2:$A$49,products!$C$2:$C$49,,0)</f>
        <v>M</v>
      </c>
      <c r="K663">
        <f>_xlfn.XLOOKUP(D663,products!$A$2:$A$49,products!$D$2:$D$49,,0)</f>
        <v>0.2</v>
      </c>
      <c r="L663">
        <f>_xlfn.XLOOKUP(D663,products!$A$2:$A$49,products!$E$2:$E$49,,0)</f>
        <v>3.375</v>
      </c>
      <c r="M663">
        <f t="shared" si="20"/>
        <v>20.25</v>
      </c>
      <c r="N663" t="str">
        <f t="shared" si="21"/>
        <v>Arabica</v>
      </c>
    </row>
    <row r="664" spans="1:14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_xlfn.XLOOKUP(C664,customers!$A$2:$A$1001,customers!$B$2:$B$1001,,0)</f>
        <v>Shermy Moseby</v>
      </c>
      <c r="G664" s="2" t="str">
        <f>IF(_xlfn.XLOOKUP(C664,customers!$A$2:$A$1001,customers!$C$2:$C$1001,,0) = 0," ", _xlfn.XLOOKUP(C664,customers!$A$2:$A$1001,customers!$C$2:$C$1001,,0))</f>
        <v>smosebyie@stanford.edu</v>
      </c>
      <c r="H664" s="2" t="str">
        <f>_xlfn.XLOOKUP(C664,customers!$A$2:$A$1001,customers!$G$2:$G$1001,,0)</f>
        <v>United States</v>
      </c>
      <c r="I664" t="str">
        <f>_xlfn.XLOOKUP(D664,products!$A$2:$A$49,products!$B$2:$B$49,,0)</f>
        <v>Lib</v>
      </c>
      <c r="J664" t="str">
        <f>_xlfn.XLOOKUP(D664,products!$A$2:$A$49,products!$C$2:$C$49,,0)</f>
        <v>D</v>
      </c>
      <c r="K664">
        <f>_xlfn.XLOOKUP(D664,products!$A$2:$A$49,products!$D$2:$D$49,,0)</f>
        <v>2.5</v>
      </c>
      <c r="L664">
        <f>_xlfn.XLOOKUP(D664,products!$A$2:$A$49,products!$E$2:$E$49,,0)</f>
        <v>29.784999999999997</v>
      </c>
      <c r="M664">
        <f t="shared" si="20"/>
        <v>148.92499999999998</v>
      </c>
      <c r="N664" t="str">
        <f t="shared" si="21"/>
        <v>Liberica</v>
      </c>
    </row>
    <row r="665" spans="1:14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_xlfn.XLOOKUP(C665,customers!$A$2:$A$1001,customers!$B$2:$B$1001,,0)</f>
        <v>Corrie Wass</v>
      </c>
      <c r="G665" s="2" t="str">
        <f>IF(_xlfn.XLOOKUP(C665,customers!$A$2:$A$1001,customers!$C$2:$C$1001,,0) = 0," ", _xlfn.XLOOKUP(C665,customers!$A$2:$A$1001,customers!$C$2:$C$1001,,0))</f>
        <v>cwassif@prweb.com</v>
      </c>
      <c r="H665" s="2" t="str">
        <f>_xlfn.XLOOKUP(C665,customers!$A$2:$A$1001,customers!$G$2:$G$1001,,0)</f>
        <v>United States</v>
      </c>
      <c r="I665" t="str">
        <f>_xlfn.XLOOKUP(D665,products!$A$2:$A$49,products!$B$2:$B$49,,0)</f>
        <v>Ara</v>
      </c>
      <c r="J665" t="str">
        <f>_xlfn.XLOOKUP(D665,products!$A$2:$A$49,products!$C$2:$C$49,,0)</f>
        <v>M</v>
      </c>
      <c r="K665">
        <f>_xlfn.XLOOKUP(D665,products!$A$2:$A$49,products!$D$2:$D$49,,0)</f>
        <v>1</v>
      </c>
      <c r="L665">
        <f>_xlfn.XLOOKUP(D665,products!$A$2:$A$49,products!$E$2:$E$49,,0)</f>
        <v>11.25</v>
      </c>
      <c r="M665">
        <f t="shared" si="20"/>
        <v>67.5</v>
      </c>
      <c r="N665" t="str">
        <f t="shared" si="21"/>
        <v>Arabica</v>
      </c>
    </row>
    <row r="666" spans="1:14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_xlfn.XLOOKUP(C666,customers!$A$2:$A$1001,customers!$B$2:$B$1001,,0)</f>
        <v>Ira Sjostrom</v>
      </c>
      <c r="G666" s="2" t="str">
        <f>IF(_xlfn.XLOOKUP(C666,customers!$A$2:$A$1001,customers!$C$2:$C$1001,,0) = 0," ", _xlfn.XLOOKUP(C666,customers!$A$2:$A$1001,customers!$C$2:$C$1001,,0))</f>
        <v>isjostromig@pbs.org</v>
      </c>
      <c r="H666" s="2" t="str">
        <f>_xlfn.XLOOKUP(C666,customers!$A$2:$A$1001,customers!$G$2:$G$1001,,0)</f>
        <v>United States</v>
      </c>
      <c r="I666" t="str">
        <f>_xlfn.XLOOKUP(D666,products!$A$2:$A$49,products!$B$2:$B$49,,0)</f>
        <v>Exc</v>
      </c>
      <c r="J666" t="str">
        <f>_xlfn.XLOOKUP(D666,products!$A$2:$A$49,products!$C$2:$C$49,,0)</f>
        <v>D</v>
      </c>
      <c r="K666">
        <f>_xlfn.XLOOKUP(D666,products!$A$2:$A$49,products!$D$2:$D$49,,0)</f>
        <v>1</v>
      </c>
      <c r="L666">
        <f>_xlfn.XLOOKUP(D666,products!$A$2:$A$49,products!$E$2:$E$49,,0)</f>
        <v>12.15</v>
      </c>
      <c r="M666">
        <f t="shared" si="20"/>
        <v>72.900000000000006</v>
      </c>
      <c r="N666" t="str">
        <f t="shared" si="21"/>
        <v>Excelsa</v>
      </c>
    </row>
    <row r="667" spans="1:14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_xlfn.XLOOKUP(C667,customers!$A$2:$A$1001,customers!$B$2:$B$1001,,0)</f>
        <v>Ira Sjostrom</v>
      </c>
      <c r="G667" s="2" t="str">
        <f>IF(_xlfn.XLOOKUP(C667,customers!$A$2:$A$1001,customers!$C$2:$C$1001,,0) = 0," ", _xlfn.XLOOKUP(C667,customers!$A$2:$A$1001,customers!$C$2:$C$1001,,0))</f>
        <v>isjostromig@pbs.org</v>
      </c>
      <c r="H667" s="2" t="str">
        <f>_xlfn.XLOOKUP(C667,customers!$A$2:$A$1001,customers!$G$2:$G$1001,,0)</f>
        <v>United States</v>
      </c>
      <c r="I667" t="str">
        <f>_xlfn.XLOOKUP(D667,products!$A$2:$A$49,products!$B$2:$B$49,,0)</f>
        <v>Lib</v>
      </c>
      <c r="J667" t="str">
        <f>_xlfn.XLOOKUP(D667,products!$A$2:$A$49,products!$C$2:$C$49,,0)</f>
        <v>D</v>
      </c>
      <c r="K667">
        <f>_xlfn.XLOOKUP(D667,products!$A$2:$A$49,products!$D$2:$D$49,,0)</f>
        <v>0.2</v>
      </c>
      <c r="L667">
        <f>_xlfn.XLOOKUP(D667,products!$A$2:$A$49,products!$E$2:$E$49,,0)</f>
        <v>3.8849999999999998</v>
      </c>
      <c r="M667">
        <f t="shared" si="20"/>
        <v>7.77</v>
      </c>
      <c r="N667" t="str">
        <f t="shared" si="21"/>
        <v>Liberica</v>
      </c>
    </row>
    <row r="668" spans="1:14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_xlfn.XLOOKUP(C668,customers!$A$2:$A$1001,customers!$B$2:$B$1001,,0)</f>
        <v>Jermaine Branchett</v>
      </c>
      <c r="G668" s="2" t="str">
        <f>IF(_xlfn.XLOOKUP(C668,customers!$A$2:$A$1001,customers!$C$2:$C$1001,,0) = 0," ", _xlfn.XLOOKUP(C668,customers!$A$2:$A$1001,customers!$C$2:$C$1001,,0))</f>
        <v>jbranchettii@bravesites.com</v>
      </c>
      <c r="H668" s="2" t="str">
        <f>_xlfn.XLOOKUP(C668,customers!$A$2:$A$1001,customers!$G$2:$G$1001,,0)</f>
        <v>United States</v>
      </c>
      <c r="I668" t="str">
        <f>_xlfn.XLOOKUP(D668,products!$A$2:$A$49,products!$B$2:$B$49,,0)</f>
        <v>Ara</v>
      </c>
      <c r="J668" t="str">
        <f>_xlfn.XLOOKUP(D668,products!$A$2:$A$49,products!$C$2:$C$49,,0)</f>
        <v>D</v>
      </c>
      <c r="K668">
        <f>_xlfn.XLOOKUP(D668,products!$A$2:$A$49,products!$D$2:$D$49,,0)</f>
        <v>2.5</v>
      </c>
      <c r="L668">
        <f>_xlfn.XLOOKUP(D668,products!$A$2:$A$49,products!$E$2:$E$49,,0)</f>
        <v>22.884999999999998</v>
      </c>
      <c r="M668">
        <f t="shared" si="20"/>
        <v>91.539999999999992</v>
      </c>
      <c r="N668" t="str">
        <f t="shared" si="21"/>
        <v>Arabica</v>
      </c>
    </row>
    <row r="669" spans="1:14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_xlfn.XLOOKUP(C669,customers!$A$2:$A$1001,customers!$B$2:$B$1001,,0)</f>
        <v>Nissie Rudland</v>
      </c>
      <c r="G669" s="2" t="str">
        <f>IF(_xlfn.XLOOKUP(C669,customers!$A$2:$A$1001,customers!$C$2:$C$1001,,0) = 0," ", _xlfn.XLOOKUP(C669,customers!$A$2:$A$1001,customers!$C$2:$C$1001,,0))</f>
        <v>nrudlandij@blogs.com</v>
      </c>
      <c r="H669" s="2" t="str">
        <f>_xlfn.XLOOKUP(C669,customers!$A$2:$A$1001,customers!$G$2:$G$1001,,0)</f>
        <v>Ireland</v>
      </c>
      <c r="I669" t="str">
        <f>_xlfn.XLOOKUP(D669,products!$A$2:$A$49,products!$B$2:$B$49,,0)</f>
        <v>Ara</v>
      </c>
      <c r="J669" t="str">
        <f>_xlfn.XLOOKUP(D669,products!$A$2:$A$49,products!$C$2:$C$49,,0)</f>
        <v>D</v>
      </c>
      <c r="K669">
        <f>_xlfn.XLOOKUP(D669,products!$A$2:$A$49,products!$D$2:$D$49,,0)</f>
        <v>1</v>
      </c>
      <c r="L669">
        <f>_xlfn.XLOOKUP(D669,products!$A$2:$A$49,products!$E$2:$E$49,,0)</f>
        <v>9.9499999999999993</v>
      </c>
      <c r="M669">
        <f t="shared" si="20"/>
        <v>59.699999999999996</v>
      </c>
      <c r="N669" t="str">
        <f t="shared" si="21"/>
        <v>Arabica</v>
      </c>
    </row>
    <row r="670" spans="1:14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_xlfn.XLOOKUP(C670,customers!$A$2:$A$1001,customers!$B$2:$B$1001,,0)</f>
        <v>Janella Millett</v>
      </c>
      <c r="G670" s="2" t="str">
        <f>IF(_xlfn.XLOOKUP(C670,customers!$A$2:$A$1001,customers!$C$2:$C$1001,,0) = 0," ", _xlfn.XLOOKUP(C670,customers!$A$2:$A$1001,customers!$C$2:$C$1001,,0))</f>
        <v>jmillettik@addtoany.com</v>
      </c>
      <c r="H670" s="2" t="str">
        <f>_xlfn.XLOOKUP(C670,customers!$A$2:$A$1001,customers!$G$2:$G$1001,,0)</f>
        <v>United States</v>
      </c>
      <c r="I670" t="str">
        <f>_xlfn.XLOOKUP(D670,products!$A$2:$A$49,products!$B$2:$B$49,,0)</f>
        <v>Rob</v>
      </c>
      <c r="J670" t="str">
        <f>_xlfn.XLOOKUP(D670,products!$A$2:$A$49,products!$C$2:$C$49,,0)</f>
        <v>L</v>
      </c>
      <c r="K670">
        <f>_xlfn.XLOOKUP(D670,products!$A$2:$A$49,products!$D$2:$D$49,,0)</f>
        <v>2.5</v>
      </c>
      <c r="L670">
        <f>_xlfn.XLOOKUP(D670,products!$A$2:$A$49,products!$E$2:$E$49,,0)</f>
        <v>27.484999999999996</v>
      </c>
      <c r="M670">
        <f t="shared" si="20"/>
        <v>137.42499999999998</v>
      </c>
      <c r="N670" t="str">
        <f t="shared" si="21"/>
        <v>Robusta</v>
      </c>
    </row>
    <row r="671" spans="1:14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_xlfn.XLOOKUP(C671,customers!$A$2:$A$1001,customers!$B$2:$B$1001,,0)</f>
        <v>Ferdie Tourry</v>
      </c>
      <c r="G671" s="2" t="str">
        <f>IF(_xlfn.XLOOKUP(C671,customers!$A$2:$A$1001,customers!$C$2:$C$1001,,0) = 0," ", _xlfn.XLOOKUP(C671,customers!$A$2:$A$1001,customers!$C$2:$C$1001,,0))</f>
        <v>ftourryil@google.de</v>
      </c>
      <c r="H671" s="2" t="str">
        <f>_xlfn.XLOOKUP(C671,customers!$A$2:$A$1001,customers!$G$2:$G$1001,,0)</f>
        <v>United States</v>
      </c>
      <c r="I671" t="str">
        <f>_xlfn.XLOOKUP(D671,products!$A$2:$A$49,products!$B$2:$B$49,,0)</f>
        <v>Lib</v>
      </c>
      <c r="J671" t="str">
        <f>_xlfn.XLOOKUP(D671,products!$A$2:$A$49,products!$C$2:$C$49,,0)</f>
        <v>M</v>
      </c>
      <c r="K671">
        <f>_xlfn.XLOOKUP(D671,products!$A$2:$A$49,products!$D$2:$D$49,,0)</f>
        <v>2.5</v>
      </c>
      <c r="L671">
        <f>_xlfn.XLOOKUP(D671,products!$A$2:$A$49,products!$E$2:$E$49,,0)</f>
        <v>33.464999999999996</v>
      </c>
      <c r="M671">
        <f t="shared" si="20"/>
        <v>66.929999999999993</v>
      </c>
      <c r="N671" t="str">
        <f t="shared" si="21"/>
        <v>Liberica</v>
      </c>
    </row>
    <row r="672" spans="1:14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_xlfn.XLOOKUP(C672,customers!$A$2:$A$1001,customers!$B$2:$B$1001,,0)</f>
        <v>Cecil Weatherall</v>
      </c>
      <c r="G672" s="2" t="str">
        <f>IF(_xlfn.XLOOKUP(C672,customers!$A$2:$A$1001,customers!$C$2:$C$1001,,0) = 0," ", _xlfn.XLOOKUP(C672,customers!$A$2:$A$1001,customers!$C$2:$C$1001,,0))</f>
        <v>cweatherallim@toplist.cz</v>
      </c>
      <c r="H672" s="2" t="str">
        <f>_xlfn.XLOOKUP(C672,customers!$A$2:$A$1001,customers!$G$2:$G$1001,,0)</f>
        <v>United States</v>
      </c>
      <c r="I672" t="str">
        <f>_xlfn.XLOOKUP(D672,products!$A$2:$A$49,products!$B$2:$B$49,,0)</f>
        <v>Lib</v>
      </c>
      <c r="J672" t="str">
        <f>_xlfn.XLOOKUP(D672,products!$A$2:$A$49,products!$C$2:$C$49,,0)</f>
        <v>M</v>
      </c>
      <c r="K672">
        <f>_xlfn.XLOOKUP(D672,products!$A$2:$A$49,products!$D$2:$D$49,,0)</f>
        <v>0.2</v>
      </c>
      <c r="L672">
        <f>_xlfn.XLOOKUP(D672,products!$A$2:$A$49,products!$E$2:$E$49,,0)</f>
        <v>4.3650000000000002</v>
      </c>
      <c r="M672">
        <f t="shared" si="20"/>
        <v>13.095000000000001</v>
      </c>
      <c r="N672" t="str">
        <f t="shared" si="21"/>
        <v>Liberica</v>
      </c>
    </row>
    <row r="673" spans="1:14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_xlfn.XLOOKUP(C673,customers!$A$2:$A$1001,customers!$B$2:$B$1001,,0)</f>
        <v>Gale Heindrick</v>
      </c>
      <c r="G673" s="2" t="str">
        <f>IF(_xlfn.XLOOKUP(C673,customers!$A$2:$A$1001,customers!$C$2:$C$1001,,0) = 0," ", _xlfn.XLOOKUP(C673,customers!$A$2:$A$1001,customers!$C$2:$C$1001,,0))</f>
        <v>gheindrickin@usda.gov</v>
      </c>
      <c r="H673" s="2" t="str">
        <f>_xlfn.XLOOKUP(C673,customers!$A$2:$A$1001,customers!$G$2:$G$1001,,0)</f>
        <v>United States</v>
      </c>
      <c r="I673" t="str">
        <f>_xlfn.XLOOKUP(D673,products!$A$2:$A$49,products!$B$2:$B$49,,0)</f>
        <v>Rob</v>
      </c>
      <c r="J673" t="str">
        <f>_xlfn.XLOOKUP(D673,products!$A$2:$A$49,products!$C$2:$C$49,,0)</f>
        <v>L</v>
      </c>
      <c r="K673">
        <f>_xlfn.XLOOKUP(D673,products!$A$2:$A$49,products!$D$2:$D$49,,0)</f>
        <v>1</v>
      </c>
      <c r="L673">
        <f>_xlfn.XLOOKUP(D673,products!$A$2:$A$49,products!$E$2:$E$49,,0)</f>
        <v>11.95</v>
      </c>
      <c r="M673">
        <f t="shared" si="20"/>
        <v>59.75</v>
      </c>
      <c r="N673" t="str">
        <f t="shared" si="21"/>
        <v>Robusta</v>
      </c>
    </row>
    <row r="674" spans="1:14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_xlfn.XLOOKUP(C674,customers!$A$2:$A$1001,customers!$B$2:$B$1001,,0)</f>
        <v>Layne Imason</v>
      </c>
      <c r="G674" s="2" t="str">
        <f>IF(_xlfn.XLOOKUP(C674,customers!$A$2:$A$1001,customers!$C$2:$C$1001,,0) = 0," ", _xlfn.XLOOKUP(C674,customers!$A$2:$A$1001,customers!$C$2:$C$1001,,0))</f>
        <v>limasonio@discuz.net</v>
      </c>
      <c r="H674" s="2" t="str">
        <f>_xlfn.XLOOKUP(C674,customers!$A$2:$A$1001,customers!$G$2:$G$1001,,0)</f>
        <v>United States</v>
      </c>
      <c r="I674" t="str">
        <f>_xlfn.XLOOKUP(D674,products!$A$2:$A$49,products!$B$2:$B$49,,0)</f>
        <v>Lib</v>
      </c>
      <c r="J674" t="str">
        <f>_xlfn.XLOOKUP(D674,products!$A$2:$A$49,products!$C$2:$C$49,,0)</f>
        <v>M</v>
      </c>
      <c r="K674">
        <f>_xlfn.XLOOKUP(D674,products!$A$2:$A$49,products!$D$2:$D$49,,0)</f>
        <v>0.5</v>
      </c>
      <c r="L674">
        <f>_xlfn.XLOOKUP(D674,products!$A$2:$A$49,products!$E$2:$E$49,,0)</f>
        <v>8.73</v>
      </c>
      <c r="M674">
        <f t="shared" si="20"/>
        <v>43.650000000000006</v>
      </c>
      <c r="N674" t="str">
        <f t="shared" si="21"/>
        <v>Liberica</v>
      </c>
    </row>
    <row r="675" spans="1:14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_xlfn.XLOOKUP(C675,customers!$A$2:$A$1001,customers!$B$2:$B$1001,,0)</f>
        <v>Hazel Saill</v>
      </c>
      <c r="G675" s="2" t="str">
        <f>IF(_xlfn.XLOOKUP(C675,customers!$A$2:$A$1001,customers!$C$2:$C$1001,,0) = 0," ", _xlfn.XLOOKUP(C675,customers!$A$2:$A$1001,customers!$C$2:$C$1001,,0))</f>
        <v>hsaillip@odnoklassniki.ru</v>
      </c>
      <c r="H675" s="2" t="str">
        <f>_xlfn.XLOOKUP(C675,customers!$A$2:$A$1001,customers!$G$2:$G$1001,,0)</f>
        <v>United States</v>
      </c>
      <c r="I675" t="str">
        <f>_xlfn.XLOOKUP(D675,products!$A$2:$A$49,products!$B$2:$B$49,,0)</f>
        <v>Exc</v>
      </c>
      <c r="J675" t="str">
        <f>_xlfn.XLOOKUP(D675,products!$A$2:$A$49,products!$C$2:$C$49,,0)</f>
        <v>M</v>
      </c>
      <c r="K675">
        <f>_xlfn.XLOOKUP(D675,products!$A$2:$A$49,products!$D$2:$D$49,,0)</f>
        <v>1</v>
      </c>
      <c r="L675">
        <f>_xlfn.XLOOKUP(D675,products!$A$2:$A$49,products!$E$2:$E$49,,0)</f>
        <v>13.75</v>
      </c>
      <c r="M675">
        <f t="shared" si="20"/>
        <v>82.5</v>
      </c>
      <c r="N675" t="str">
        <f t="shared" si="21"/>
        <v>Excelsa</v>
      </c>
    </row>
    <row r="676" spans="1:14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_xlfn.XLOOKUP(C676,customers!$A$2:$A$1001,customers!$B$2:$B$1001,,0)</f>
        <v>Hermann Larvor</v>
      </c>
      <c r="G676" s="2" t="str">
        <f>IF(_xlfn.XLOOKUP(C676,customers!$A$2:$A$1001,customers!$C$2:$C$1001,,0) = 0," ", _xlfn.XLOOKUP(C676,customers!$A$2:$A$1001,customers!$C$2:$C$1001,,0))</f>
        <v>hlarvoriq@last.fm</v>
      </c>
      <c r="H676" s="2" t="str">
        <f>_xlfn.XLOOKUP(C676,customers!$A$2:$A$1001,customers!$G$2:$G$1001,,0)</f>
        <v>United States</v>
      </c>
      <c r="I676" t="str">
        <f>_xlfn.XLOOKUP(D676,products!$A$2:$A$49,products!$B$2:$B$49,,0)</f>
        <v>Ara</v>
      </c>
      <c r="J676" t="str">
        <f>_xlfn.XLOOKUP(D676,products!$A$2:$A$49,products!$C$2:$C$49,,0)</f>
        <v>L</v>
      </c>
      <c r="K676">
        <f>_xlfn.XLOOKUP(D676,products!$A$2:$A$49,products!$D$2:$D$49,,0)</f>
        <v>2.5</v>
      </c>
      <c r="L676">
        <f>_xlfn.XLOOKUP(D676,products!$A$2:$A$49,products!$E$2:$E$49,,0)</f>
        <v>29.784999999999997</v>
      </c>
      <c r="M676">
        <f t="shared" si="20"/>
        <v>178.70999999999998</v>
      </c>
      <c r="N676" t="str">
        <f t="shared" si="21"/>
        <v>Arabica</v>
      </c>
    </row>
    <row r="677" spans="1:14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_xlfn.XLOOKUP(C677,customers!$A$2:$A$1001,customers!$B$2:$B$1001,,0)</f>
        <v>Terri Lyford</v>
      </c>
      <c r="G677" s="2" t="str">
        <f>IF(_xlfn.XLOOKUP(C677,customers!$A$2:$A$1001,customers!$C$2:$C$1001,,0) = 0," ", _xlfn.XLOOKUP(C677,customers!$A$2:$A$1001,customers!$C$2:$C$1001,,0))</f>
        <v xml:space="preserve"> </v>
      </c>
      <c r="H677" s="2" t="str">
        <f>_xlfn.XLOOKUP(C677,customers!$A$2:$A$1001,customers!$G$2:$G$1001,,0)</f>
        <v>United States</v>
      </c>
      <c r="I677" t="str">
        <f>_xlfn.XLOOKUP(D677,products!$A$2:$A$49,products!$B$2:$B$49,,0)</f>
        <v>Lib</v>
      </c>
      <c r="J677" t="str">
        <f>_xlfn.XLOOKUP(D677,products!$A$2:$A$49,products!$C$2:$C$49,,0)</f>
        <v>D</v>
      </c>
      <c r="K677">
        <f>_xlfn.XLOOKUP(D677,products!$A$2:$A$49,products!$D$2:$D$49,,0)</f>
        <v>2.5</v>
      </c>
      <c r="L677">
        <f>_xlfn.XLOOKUP(D677,products!$A$2:$A$49,products!$E$2:$E$49,,0)</f>
        <v>29.784999999999997</v>
      </c>
      <c r="M677">
        <f t="shared" si="20"/>
        <v>119.13999999999999</v>
      </c>
      <c r="N677" t="str">
        <f t="shared" si="21"/>
        <v>Liberica</v>
      </c>
    </row>
    <row r="678" spans="1:14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_xlfn.XLOOKUP(C678,customers!$A$2:$A$1001,customers!$B$2:$B$1001,,0)</f>
        <v>Gabey Cogan</v>
      </c>
      <c r="G678" s="2" t="str">
        <f>IF(_xlfn.XLOOKUP(C678,customers!$A$2:$A$1001,customers!$C$2:$C$1001,,0) = 0," ", _xlfn.XLOOKUP(C678,customers!$A$2:$A$1001,customers!$C$2:$C$1001,,0))</f>
        <v xml:space="preserve"> </v>
      </c>
      <c r="H678" s="2" t="str">
        <f>_xlfn.XLOOKUP(C678,customers!$A$2:$A$1001,customers!$G$2:$G$1001,,0)</f>
        <v>United States</v>
      </c>
      <c r="I678" t="str">
        <f>_xlfn.XLOOKUP(D678,products!$A$2:$A$49,products!$B$2:$B$49,,0)</f>
        <v>Lib</v>
      </c>
      <c r="J678" t="str">
        <f>_xlfn.XLOOKUP(D678,products!$A$2:$A$49,products!$C$2:$C$49,,0)</f>
        <v>L</v>
      </c>
      <c r="K678">
        <f>_xlfn.XLOOKUP(D678,products!$A$2:$A$49,products!$D$2:$D$49,,0)</f>
        <v>0.5</v>
      </c>
      <c r="L678">
        <f>_xlfn.XLOOKUP(D678,products!$A$2:$A$49,products!$E$2:$E$49,,0)</f>
        <v>9.51</v>
      </c>
      <c r="M678">
        <f t="shared" si="20"/>
        <v>47.55</v>
      </c>
      <c r="N678" t="str">
        <f t="shared" si="21"/>
        <v>Liberica</v>
      </c>
    </row>
    <row r="679" spans="1:14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_xlfn.XLOOKUP(C679,customers!$A$2:$A$1001,customers!$B$2:$B$1001,,0)</f>
        <v>Charin Penwarden</v>
      </c>
      <c r="G679" s="2" t="str">
        <f>IF(_xlfn.XLOOKUP(C679,customers!$A$2:$A$1001,customers!$C$2:$C$1001,,0) = 0," ", _xlfn.XLOOKUP(C679,customers!$A$2:$A$1001,customers!$C$2:$C$1001,,0))</f>
        <v>cpenwardenit@mlb.com</v>
      </c>
      <c r="H679" s="2" t="str">
        <f>_xlfn.XLOOKUP(C679,customers!$A$2:$A$1001,customers!$G$2:$G$1001,,0)</f>
        <v>Ireland</v>
      </c>
      <c r="I679" t="str">
        <f>_xlfn.XLOOKUP(D679,products!$A$2:$A$49,products!$B$2:$B$49,,0)</f>
        <v>Lib</v>
      </c>
      <c r="J679" t="str">
        <f>_xlfn.XLOOKUP(D679,products!$A$2:$A$49,products!$C$2:$C$49,,0)</f>
        <v>M</v>
      </c>
      <c r="K679">
        <f>_xlfn.XLOOKUP(D679,products!$A$2:$A$49,products!$D$2:$D$49,,0)</f>
        <v>0.5</v>
      </c>
      <c r="L679">
        <f>_xlfn.XLOOKUP(D679,products!$A$2:$A$49,products!$E$2:$E$49,,0)</f>
        <v>8.73</v>
      </c>
      <c r="M679">
        <f t="shared" si="20"/>
        <v>43.650000000000006</v>
      </c>
      <c r="N679" t="str">
        <f t="shared" si="21"/>
        <v>Liberica</v>
      </c>
    </row>
    <row r="680" spans="1:14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_xlfn.XLOOKUP(C680,customers!$A$2:$A$1001,customers!$B$2:$B$1001,,0)</f>
        <v>Milty Middis</v>
      </c>
      <c r="G680" s="2" t="str">
        <f>IF(_xlfn.XLOOKUP(C680,customers!$A$2:$A$1001,customers!$C$2:$C$1001,,0) = 0," ", _xlfn.XLOOKUP(C680,customers!$A$2:$A$1001,customers!$C$2:$C$1001,,0))</f>
        <v>mmiddisiu@dmoz.org</v>
      </c>
      <c r="H680" s="2" t="str">
        <f>_xlfn.XLOOKUP(C680,customers!$A$2:$A$1001,customers!$G$2:$G$1001,,0)</f>
        <v>United States</v>
      </c>
      <c r="I680" t="str">
        <f>_xlfn.XLOOKUP(D680,products!$A$2:$A$49,products!$B$2:$B$49,,0)</f>
        <v>Ara</v>
      </c>
      <c r="J680" t="str">
        <f>_xlfn.XLOOKUP(D680,products!$A$2:$A$49,products!$C$2:$C$49,,0)</f>
        <v>L</v>
      </c>
      <c r="K680">
        <f>_xlfn.XLOOKUP(D680,products!$A$2:$A$49,products!$D$2:$D$49,,0)</f>
        <v>2.5</v>
      </c>
      <c r="L680">
        <f>_xlfn.XLOOKUP(D680,products!$A$2:$A$49,products!$E$2:$E$49,,0)</f>
        <v>29.784999999999997</v>
      </c>
      <c r="M680">
        <f t="shared" si="20"/>
        <v>178.70999999999998</v>
      </c>
      <c r="N680" t="str">
        <f t="shared" si="21"/>
        <v>Arabica</v>
      </c>
    </row>
    <row r="681" spans="1:14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_xlfn.XLOOKUP(C681,customers!$A$2:$A$1001,customers!$B$2:$B$1001,,0)</f>
        <v>Adrianne Vairow</v>
      </c>
      <c r="G681" s="2" t="str">
        <f>IF(_xlfn.XLOOKUP(C681,customers!$A$2:$A$1001,customers!$C$2:$C$1001,,0) = 0," ", _xlfn.XLOOKUP(C681,customers!$A$2:$A$1001,customers!$C$2:$C$1001,,0))</f>
        <v>avairowiv@studiopress.com</v>
      </c>
      <c r="H681" s="2" t="str">
        <f>_xlfn.XLOOKUP(C681,customers!$A$2:$A$1001,customers!$G$2:$G$1001,,0)</f>
        <v>United Kingdom</v>
      </c>
      <c r="I681" t="str">
        <f>_xlfn.XLOOKUP(D681,products!$A$2:$A$49,products!$B$2:$B$49,,0)</f>
        <v>Rob</v>
      </c>
      <c r="J681" t="str">
        <f>_xlfn.XLOOKUP(D681,products!$A$2:$A$49,products!$C$2:$C$49,,0)</f>
        <v>L</v>
      </c>
      <c r="K681">
        <f>_xlfn.XLOOKUP(D681,products!$A$2:$A$49,products!$D$2:$D$49,,0)</f>
        <v>2.5</v>
      </c>
      <c r="L681">
        <f>_xlfn.XLOOKUP(D681,products!$A$2:$A$49,products!$E$2:$E$49,,0)</f>
        <v>27.484999999999996</v>
      </c>
      <c r="M681">
        <f t="shared" si="20"/>
        <v>27.484999999999996</v>
      </c>
      <c r="N681" t="str">
        <f t="shared" si="21"/>
        <v>Robusta</v>
      </c>
    </row>
    <row r="682" spans="1:14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_xlfn.XLOOKUP(C682,customers!$A$2:$A$1001,customers!$B$2:$B$1001,,0)</f>
        <v>Anjanette Goldie</v>
      </c>
      <c r="G682" s="2" t="str">
        <f>IF(_xlfn.XLOOKUP(C682,customers!$A$2:$A$1001,customers!$C$2:$C$1001,,0) = 0," ", _xlfn.XLOOKUP(C682,customers!$A$2:$A$1001,customers!$C$2:$C$1001,,0))</f>
        <v>agoldieiw@goo.gl</v>
      </c>
      <c r="H682" s="2" t="str">
        <f>_xlfn.XLOOKUP(C682,customers!$A$2:$A$1001,customers!$G$2:$G$1001,,0)</f>
        <v>United States</v>
      </c>
      <c r="I682" t="str">
        <f>_xlfn.XLOOKUP(D682,products!$A$2:$A$49,products!$B$2:$B$49,,0)</f>
        <v>Ara</v>
      </c>
      <c r="J682" t="str">
        <f>_xlfn.XLOOKUP(D682,products!$A$2:$A$49,products!$C$2:$C$49,,0)</f>
        <v>M</v>
      </c>
      <c r="K682">
        <f>_xlfn.XLOOKUP(D682,products!$A$2:$A$49,products!$D$2:$D$49,,0)</f>
        <v>1</v>
      </c>
      <c r="L682">
        <f>_xlfn.XLOOKUP(D682,products!$A$2:$A$49,products!$E$2:$E$49,,0)</f>
        <v>11.25</v>
      </c>
      <c r="M682">
        <f t="shared" si="20"/>
        <v>56.25</v>
      </c>
      <c r="N682" t="str">
        <f t="shared" si="21"/>
        <v>Arabica</v>
      </c>
    </row>
    <row r="683" spans="1:14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_xlfn.XLOOKUP(C683,customers!$A$2:$A$1001,customers!$B$2:$B$1001,,0)</f>
        <v>Nicky Ayris</v>
      </c>
      <c r="G683" s="2" t="str">
        <f>IF(_xlfn.XLOOKUP(C683,customers!$A$2:$A$1001,customers!$C$2:$C$1001,,0) = 0," ", _xlfn.XLOOKUP(C683,customers!$A$2:$A$1001,customers!$C$2:$C$1001,,0))</f>
        <v>nayrisix@t-online.de</v>
      </c>
      <c r="H683" s="2" t="str">
        <f>_xlfn.XLOOKUP(C683,customers!$A$2:$A$1001,customers!$G$2:$G$1001,,0)</f>
        <v>United Kingdom</v>
      </c>
      <c r="I683" t="str">
        <f>_xlfn.XLOOKUP(D683,products!$A$2:$A$49,products!$B$2:$B$49,,0)</f>
        <v>Lib</v>
      </c>
      <c r="J683" t="str">
        <f>_xlfn.XLOOKUP(D683,products!$A$2:$A$49,products!$C$2:$C$49,,0)</f>
        <v>L</v>
      </c>
      <c r="K683">
        <f>_xlfn.XLOOKUP(D683,products!$A$2:$A$49,products!$D$2:$D$49,,0)</f>
        <v>0.2</v>
      </c>
      <c r="L683">
        <f>_xlfn.XLOOKUP(D683,products!$A$2:$A$49,products!$E$2:$E$49,,0)</f>
        <v>4.7549999999999999</v>
      </c>
      <c r="M683">
        <f t="shared" si="20"/>
        <v>9.51</v>
      </c>
      <c r="N683" t="str">
        <f t="shared" si="21"/>
        <v>Liberica</v>
      </c>
    </row>
    <row r="684" spans="1:14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_xlfn.XLOOKUP(C684,customers!$A$2:$A$1001,customers!$B$2:$B$1001,,0)</f>
        <v>Laryssa Benediktovich</v>
      </c>
      <c r="G684" s="2" t="str">
        <f>IF(_xlfn.XLOOKUP(C684,customers!$A$2:$A$1001,customers!$C$2:$C$1001,,0) = 0," ", _xlfn.XLOOKUP(C684,customers!$A$2:$A$1001,customers!$C$2:$C$1001,,0))</f>
        <v>lbenediktovichiy@wunderground.com</v>
      </c>
      <c r="H684" s="2" t="str">
        <f>_xlfn.XLOOKUP(C684,customers!$A$2:$A$1001,customers!$G$2:$G$1001,,0)</f>
        <v>United States</v>
      </c>
      <c r="I684" t="str">
        <f>_xlfn.XLOOKUP(D684,products!$A$2:$A$49,products!$B$2:$B$49,,0)</f>
        <v>Exc</v>
      </c>
      <c r="J684" t="str">
        <f>_xlfn.XLOOKUP(D684,products!$A$2:$A$49,products!$C$2:$C$49,,0)</f>
        <v>M</v>
      </c>
      <c r="K684">
        <f>_xlfn.XLOOKUP(D684,products!$A$2:$A$49,products!$D$2:$D$49,,0)</f>
        <v>0.2</v>
      </c>
      <c r="L684">
        <f>_xlfn.XLOOKUP(D684,products!$A$2:$A$49,products!$E$2:$E$49,,0)</f>
        <v>4.125</v>
      </c>
      <c r="M684">
        <f t="shared" si="20"/>
        <v>8.25</v>
      </c>
      <c r="N684" t="str">
        <f t="shared" si="21"/>
        <v>Excelsa</v>
      </c>
    </row>
    <row r="685" spans="1:14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_xlfn.XLOOKUP(C685,customers!$A$2:$A$1001,customers!$B$2:$B$1001,,0)</f>
        <v>Theo Jacobovitz</v>
      </c>
      <c r="G685" s="2" t="str">
        <f>IF(_xlfn.XLOOKUP(C685,customers!$A$2:$A$1001,customers!$C$2:$C$1001,,0) = 0," ", _xlfn.XLOOKUP(C685,customers!$A$2:$A$1001,customers!$C$2:$C$1001,,0))</f>
        <v>tjacobovitziz@cbc.ca</v>
      </c>
      <c r="H685" s="2" t="str">
        <f>_xlfn.XLOOKUP(C685,customers!$A$2:$A$1001,customers!$G$2:$G$1001,,0)</f>
        <v>United States</v>
      </c>
      <c r="I685" t="str">
        <f>_xlfn.XLOOKUP(D685,products!$A$2:$A$49,products!$B$2:$B$49,,0)</f>
        <v>Lib</v>
      </c>
      <c r="J685" t="str">
        <f>_xlfn.XLOOKUP(D685,products!$A$2:$A$49,products!$C$2:$C$49,,0)</f>
        <v>D</v>
      </c>
      <c r="K685">
        <f>_xlfn.XLOOKUP(D685,products!$A$2:$A$49,products!$D$2:$D$49,,0)</f>
        <v>0.5</v>
      </c>
      <c r="L685">
        <f>_xlfn.XLOOKUP(D685,products!$A$2:$A$49,products!$E$2:$E$49,,0)</f>
        <v>7.77</v>
      </c>
      <c r="M685">
        <f t="shared" si="20"/>
        <v>46.62</v>
      </c>
      <c r="N685" t="str">
        <f t="shared" si="21"/>
        <v>Liberica</v>
      </c>
    </row>
    <row r="686" spans="1:14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_xlfn.XLOOKUP(C686,customers!$A$2:$A$1001,customers!$B$2:$B$1001,,0)</f>
        <v>Becca Ableson</v>
      </c>
      <c r="G686" s="2" t="str">
        <f>IF(_xlfn.XLOOKUP(C686,customers!$A$2:$A$1001,customers!$C$2:$C$1001,,0) = 0," ", _xlfn.XLOOKUP(C686,customers!$A$2:$A$1001,customers!$C$2:$C$1001,,0))</f>
        <v xml:space="preserve"> </v>
      </c>
      <c r="H686" s="2" t="str">
        <f>_xlfn.XLOOKUP(C686,customers!$A$2:$A$1001,customers!$G$2:$G$1001,,0)</f>
        <v>United States</v>
      </c>
      <c r="I686" t="str">
        <f>_xlfn.XLOOKUP(D686,products!$A$2:$A$49,products!$B$2:$B$49,,0)</f>
        <v>Rob</v>
      </c>
      <c r="J686" t="str">
        <f>_xlfn.XLOOKUP(D686,products!$A$2:$A$49,products!$C$2:$C$49,,0)</f>
        <v>L</v>
      </c>
      <c r="K686">
        <f>_xlfn.XLOOKUP(D686,products!$A$2:$A$49,products!$D$2:$D$49,,0)</f>
        <v>1</v>
      </c>
      <c r="L686">
        <f>_xlfn.XLOOKUP(D686,products!$A$2:$A$49,products!$E$2:$E$49,,0)</f>
        <v>11.95</v>
      </c>
      <c r="M686">
        <f t="shared" si="20"/>
        <v>71.699999999999989</v>
      </c>
      <c r="N686" t="str">
        <f t="shared" si="21"/>
        <v>Robusta</v>
      </c>
    </row>
    <row r="687" spans="1:14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_xlfn.XLOOKUP(C687,customers!$A$2:$A$1001,customers!$B$2:$B$1001,,0)</f>
        <v>Jeno Druitt</v>
      </c>
      <c r="G687" s="2" t="str">
        <f>IF(_xlfn.XLOOKUP(C687,customers!$A$2:$A$1001,customers!$C$2:$C$1001,,0) = 0," ", _xlfn.XLOOKUP(C687,customers!$A$2:$A$1001,customers!$C$2:$C$1001,,0))</f>
        <v>jdruittj1@feedburner.com</v>
      </c>
      <c r="H687" s="2" t="str">
        <f>_xlfn.XLOOKUP(C687,customers!$A$2:$A$1001,customers!$G$2:$G$1001,,0)</f>
        <v>United States</v>
      </c>
      <c r="I687" t="str">
        <f>_xlfn.XLOOKUP(D687,products!$A$2:$A$49,products!$B$2:$B$49,,0)</f>
        <v>Lib</v>
      </c>
      <c r="J687" t="str">
        <f>_xlfn.XLOOKUP(D687,products!$A$2:$A$49,products!$C$2:$C$49,,0)</f>
        <v>L</v>
      </c>
      <c r="K687">
        <f>_xlfn.XLOOKUP(D687,products!$A$2:$A$49,products!$D$2:$D$49,,0)</f>
        <v>2.5</v>
      </c>
      <c r="L687">
        <f>_xlfn.XLOOKUP(D687,products!$A$2:$A$49,products!$E$2:$E$49,,0)</f>
        <v>36.454999999999998</v>
      </c>
      <c r="M687">
        <f t="shared" si="20"/>
        <v>72.91</v>
      </c>
      <c r="N687" t="str">
        <f t="shared" si="21"/>
        <v>Liberica</v>
      </c>
    </row>
    <row r="688" spans="1:14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_xlfn.XLOOKUP(C688,customers!$A$2:$A$1001,customers!$B$2:$B$1001,,0)</f>
        <v>Deonne Shortall</v>
      </c>
      <c r="G688" s="2" t="str">
        <f>IF(_xlfn.XLOOKUP(C688,customers!$A$2:$A$1001,customers!$C$2:$C$1001,,0) = 0," ", _xlfn.XLOOKUP(C688,customers!$A$2:$A$1001,customers!$C$2:$C$1001,,0))</f>
        <v>dshortallj2@wikipedia.org</v>
      </c>
      <c r="H688" s="2" t="str">
        <f>_xlfn.XLOOKUP(C688,customers!$A$2:$A$1001,customers!$G$2:$G$1001,,0)</f>
        <v>United States</v>
      </c>
      <c r="I688" t="str">
        <f>_xlfn.XLOOKUP(D688,products!$A$2:$A$49,products!$B$2:$B$49,,0)</f>
        <v>Rob</v>
      </c>
      <c r="J688" t="str">
        <f>_xlfn.XLOOKUP(D688,products!$A$2:$A$49,products!$C$2:$C$49,,0)</f>
        <v>D</v>
      </c>
      <c r="K688">
        <f>_xlfn.XLOOKUP(D688,products!$A$2:$A$49,products!$D$2:$D$49,,0)</f>
        <v>0.2</v>
      </c>
      <c r="L688">
        <f>_xlfn.XLOOKUP(D688,products!$A$2:$A$49,products!$E$2:$E$49,,0)</f>
        <v>2.6849999999999996</v>
      </c>
      <c r="M688">
        <f t="shared" si="20"/>
        <v>8.0549999999999997</v>
      </c>
      <c r="N688" t="str">
        <f t="shared" si="21"/>
        <v>Robusta</v>
      </c>
    </row>
    <row r="689" spans="1:14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_xlfn.XLOOKUP(C689,customers!$A$2:$A$1001,customers!$B$2:$B$1001,,0)</f>
        <v>Wilton Cottier</v>
      </c>
      <c r="G689" s="2" t="str">
        <f>IF(_xlfn.XLOOKUP(C689,customers!$A$2:$A$1001,customers!$C$2:$C$1001,,0) = 0," ", _xlfn.XLOOKUP(C689,customers!$A$2:$A$1001,customers!$C$2:$C$1001,,0))</f>
        <v>wcottierj3@cafepress.com</v>
      </c>
      <c r="H689" s="2" t="str">
        <f>_xlfn.XLOOKUP(C689,customers!$A$2:$A$1001,customers!$G$2:$G$1001,,0)</f>
        <v>United States</v>
      </c>
      <c r="I689" t="str">
        <f>_xlfn.XLOOKUP(D689,products!$A$2:$A$49,products!$B$2:$B$49,,0)</f>
        <v>Exc</v>
      </c>
      <c r="J689" t="str">
        <f>_xlfn.XLOOKUP(D689,products!$A$2:$A$49,products!$C$2:$C$49,,0)</f>
        <v>M</v>
      </c>
      <c r="K689">
        <f>_xlfn.XLOOKUP(D689,products!$A$2:$A$49,products!$D$2:$D$49,,0)</f>
        <v>0.5</v>
      </c>
      <c r="L689">
        <f>_xlfn.XLOOKUP(D689,products!$A$2:$A$49,products!$E$2:$E$49,,0)</f>
        <v>8.25</v>
      </c>
      <c r="M689">
        <f t="shared" si="20"/>
        <v>16.5</v>
      </c>
      <c r="N689" t="str">
        <f t="shared" si="21"/>
        <v>Excelsa</v>
      </c>
    </row>
    <row r="690" spans="1:14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_xlfn.XLOOKUP(C690,customers!$A$2:$A$1001,customers!$B$2:$B$1001,,0)</f>
        <v>Kevan Grinsted</v>
      </c>
      <c r="G690" s="2" t="str">
        <f>IF(_xlfn.XLOOKUP(C690,customers!$A$2:$A$1001,customers!$C$2:$C$1001,,0) = 0," ", _xlfn.XLOOKUP(C690,customers!$A$2:$A$1001,customers!$C$2:$C$1001,,0))</f>
        <v>kgrinstedj4@google.com.br</v>
      </c>
      <c r="H690" s="2" t="str">
        <f>_xlfn.XLOOKUP(C690,customers!$A$2:$A$1001,customers!$G$2:$G$1001,,0)</f>
        <v>Ireland</v>
      </c>
      <c r="I690" t="str">
        <f>_xlfn.XLOOKUP(D690,products!$A$2:$A$49,products!$B$2:$B$49,,0)</f>
        <v>Ara</v>
      </c>
      <c r="J690" t="str">
        <f>_xlfn.XLOOKUP(D690,products!$A$2:$A$49,products!$C$2:$C$49,,0)</f>
        <v>L</v>
      </c>
      <c r="K690">
        <f>_xlfn.XLOOKUP(D690,products!$A$2:$A$49,products!$D$2:$D$49,,0)</f>
        <v>1</v>
      </c>
      <c r="L690">
        <f>_xlfn.XLOOKUP(D690,products!$A$2:$A$49,products!$E$2:$E$49,,0)</f>
        <v>12.95</v>
      </c>
      <c r="M690">
        <f t="shared" si="20"/>
        <v>64.75</v>
      </c>
      <c r="N690" t="str">
        <f t="shared" si="21"/>
        <v>Arabica</v>
      </c>
    </row>
    <row r="691" spans="1:14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_xlfn.XLOOKUP(C691,customers!$A$2:$A$1001,customers!$B$2:$B$1001,,0)</f>
        <v>Dionne Skyner</v>
      </c>
      <c r="G691" s="2" t="str">
        <f>IF(_xlfn.XLOOKUP(C691,customers!$A$2:$A$1001,customers!$C$2:$C$1001,,0) = 0," ", _xlfn.XLOOKUP(C691,customers!$A$2:$A$1001,customers!$C$2:$C$1001,,0))</f>
        <v>dskynerj5@hubpages.com</v>
      </c>
      <c r="H691" s="2" t="str">
        <f>_xlfn.XLOOKUP(C691,customers!$A$2:$A$1001,customers!$G$2:$G$1001,,0)</f>
        <v>United States</v>
      </c>
      <c r="I691" t="str">
        <f>_xlfn.XLOOKUP(D691,products!$A$2:$A$49,products!$B$2:$B$49,,0)</f>
        <v>Ara</v>
      </c>
      <c r="J691" t="str">
        <f>_xlfn.XLOOKUP(D691,products!$A$2:$A$49,products!$C$2:$C$49,,0)</f>
        <v>M</v>
      </c>
      <c r="K691">
        <f>_xlfn.XLOOKUP(D691,products!$A$2:$A$49,products!$D$2:$D$49,,0)</f>
        <v>0.5</v>
      </c>
      <c r="L691">
        <f>_xlfn.XLOOKUP(D691,products!$A$2:$A$49,products!$E$2:$E$49,,0)</f>
        <v>6.75</v>
      </c>
      <c r="M691">
        <f t="shared" si="20"/>
        <v>33.75</v>
      </c>
      <c r="N691" t="str">
        <f t="shared" si="21"/>
        <v>Arabica</v>
      </c>
    </row>
    <row r="692" spans="1:14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_xlfn.XLOOKUP(C692,customers!$A$2:$A$1001,customers!$B$2:$B$1001,,0)</f>
        <v>Francesco Dressel</v>
      </c>
      <c r="G692" s="2" t="str">
        <f>IF(_xlfn.XLOOKUP(C692,customers!$A$2:$A$1001,customers!$C$2:$C$1001,,0) = 0," ", _xlfn.XLOOKUP(C692,customers!$A$2:$A$1001,customers!$C$2:$C$1001,,0))</f>
        <v xml:space="preserve"> </v>
      </c>
      <c r="H692" s="2" t="str">
        <f>_xlfn.XLOOKUP(C692,customers!$A$2:$A$1001,customers!$G$2:$G$1001,,0)</f>
        <v>United States</v>
      </c>
      <c r="I692" t="str">
        <f>_xlfn.XLOOKUP(D692,products!$A$2:$A$49,products!$B$2:$B$49,,0)</f>
        <v>Lib</v>
      </c>
      <c r="J692" t="str">
        <f>_xlfn.XLOOKUP(D692,products!$A$2:$A$49,products!$C$2:$C$49,,0)</f>
        <v>D</v>
      </c>
      <c r="K692">
        <f>_xlfn.XLOOKUP(D692,products!$A$2:$A$49,products!$D$2:$D$49,,0)</f>
        <v>2.5</v>
      </c>
      <c r="L692">
        <f>_xlfn.XLOOKUP(D692,products!$A$2:$A$49,products!$E$2:$E$49,,0)</f>
        <v>29.784999999999997</v>
      </c>
      <c r="M692">
        <f t="shared" si="20"/>
        <v>178.70999999999998</v>
      </c>
      <c r="N692" t="str">
        <f t="shared" si="21"/>
        <v>Liberica</v>
      </c>
    </row>
    <row r="693" spans="1:14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_xlfn.XLOOKUP(C693,customers!$A$2:$A$1001,customers!$B$2:$B$1001,,0)</f>
        <v>Jimmy Dymoke</v>
      </c>
      <c r="G693" s="2" t="str">
        <f>IF(_xlfn.XLOOKUP(C693,customers!$A$2:$A$1001,customers!$C$2:$C$1001,,0) = 0," ", _xlfn.XLOOKUP(C693,customers!$A$2:$A$1001,customers!$C$2:$C$1001,,0))</f>
        <v>jdymokeje@prnewswire.com</v>
      </c>
      <c r="H693" s="2" t="str">
        <f>_xlfn.XLOOKUP(C693,customers!$A$2:$A$1001,customers!$G$2:$G$1001,,0)</f>
        <v>Ireland</v>
      </c>
      <c r="I693" t="str">
        <f>_xlfn.XLOOKUP(D693,products!$A$2:$A$49,products!$B$2:$B$49,,0)</f>
        <v>Ara</v>
      </c>
      <c r="J693" t="str">
        <f>_xlfn.XLOOKUP(D693,products!$A$2:$A$49,products!$C$2:$C$49,,0)</f>
        <v>M</v>
      </c>
      <c r="K693">
        <f>_xlfn.XLOOKUP(D693,products!$A$2:$A$49,products!$D$2:$D$49,,0)</f>
        <v>1</v>
      </c>
      <c r="L693">
        <f>_xlfn.XLOOKUP(D693,products!$A$2:$A$49,products!$E$2:$E$49,,0)</f>
        <v>11.25</v>
      </c>
      <c r="M693">
        <f t="shared" si="20"/>
        <v>22.5</v>
      </c>
      <c r="N693" t="str">
        <f t="shared" si="21"/>
        <v>Arabica</v>
      </c>
    </row>
    <row r="694" spans="1:14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_xlfn.XLOOKUP(C694,customers!$A$2:$A$1001,customers!$B$2:$B$1001,,0)</f>
        <v>Ambrosio Weinmann</v>
      </c>
      <c r="G694" s="2" t="str">
        <f>IF(_xlfn.XLOOKUP(C694,customers!$A$2:$A$1001,customers!$C$2:$C$1001,,0) = 0," ", _xlfn.XLOOKUP(C694,customers!$A$2:$A$1001,customers!$C$2:$C$1001,,0))</f>
        <v>aweinmannj8@shinystat.com</v>
      </c>
      <c r="H694" s="2" t="str">
        <f>_xlfn.XLOOKUP(C694,customers!$A$2:$A$1001,customers!$G$2:$G$1001,,0)</f>
        <v>United States</v>
      </c>
      <c r="I694" t="str">
        <f>_xlfn.XLOOKUP(D694,products!$A$2:$A$49,products!$B$2:$B$49,,0)</f>
        <v>Lib</v>
      </c>
      <c r="J694" t="str">
        <f>_xlfn.XLOOKUP(D694,products!$A$2:$A$49,products!$C$2:$C$49,,0)</f>
        <v>D</v>
      </c>
      <c r="K694">
        <f>_xlfn.XLOOKUP(D694,products!$A$2:$A$49,products!$D$2:$D$49,,0)</f>
        <v>1</v>
      </c>
      <c r="L694">
        <f>_xlfn.XLOOKUP(D694,products!$A$2:$A$49,products!$E$2:$E$49,,0)</f>
        <v>12.95</v>
      </c>
      <c r="M694">
        <f t="shared" si="20"/>
        <v>12.95</v>
      </c>
      <c r="N694" t="str">
        <f t="shared" si="21"/>
        <v>Liberica</v>
      </c>
    </row>
    <row r="695" spans="1:14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_xlfn.XLOOKUP(C695,customers!$A$2:$A$1001,customers!$B$2:$B$1001,,0)</f>
        <v>Elden Andriessen</v>
      </c>
      <c r="G695" s="2" t="str">
        <f>IF(_xlfn.XLOOKUP(C695,customers!$A$2:$A$1001,customers!$C$2:$C$1001,,0) = 0," ", _xlfn.XLOOKUP(C695,customers!$A$2:$A$1001,customers!$C$2:$C$1001,,0))</f>
        <v>eandriessenj9@europa.eu</v>
      </c>
      <c r="H695" s="2" t="str">
        <f>_xlfn.XLOOKUP(C695,customers!$A$2:$A$1001,customers!$G$2:$G$1001,,0)</f>
        <v>United States</v>
      </c>
      <c r="I695" t="str">
        <f>_xlfn.XLOOKUP(D695,products!$A$2:$A$49,products!$B$2:$B$49,,0)</f>
        <v>Ara</v>
      </c>
      <c r="J695" t="str">
        <f>_xlfn.XLOOKUP(D695,products!$A$2:$A$49,products!$C$2:$C$49,,0)</f>
        <v>M</v>
      </c>
      <c r="K695">
        <f>_xlfn.XLOOKUP(D695,products!$A$2:$A$49,products!$D$2:$D$49,,0)</f>
        <v>2.5</v>
      </c>
      <c r="L695">
        <f>_xlfn.XLOOKUP(D695,products!$A$2:$A$49,products!$E$2:$E$49,,0)</f>
        <v>25.874999999999996</v>
      </c>
      <c r="M695">
        <f t="shared" si="20"/>
        <v>51.749999999999993</v>
      </c>
      <c r="N695" t="str">
        <f t="shared" si="21"/>
        <v>Arabica</v>
      </c>
    </row>
    <row r="696" spans="1:14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_xlfn.XLOOKUP(C696,customers!$A$2:$A$1001,customers!$B$2:$B$1001,,0)</f>
        <v>Roxie Deaconson</v>
      </c>
      <c r="G696" s="2" t="str">
        <f>IF(_xlfn.XLOOKUP(C696,customers!$A$2:$A$1001,customers!$C$2:$C$1001,,0) = 0," ", _xlfn.XLOOKUP(C696,customers!$A$2:$A$1001,customers!$C$2:$C$1001,,0))</f>
        <v>rdeaconsonja@archive.org</v>
      </c>
      <c r="H696" s="2" t="str">
        <f>_xlfn.XLOOKUP(C696,customers!$A$2:$A$1001,customers!$G$2:$G$1001,,0)</f>
        <v>United States</v>
      </c>
      <c r="I696" t="str">
        <f>_xlfn.XLOOKUP(D696,products!$A$2:$A$49,products!$B$2:$B$49,,0)</f>
        <v>Exc</v>
      </c>
      <c r="J696" t="str">
        <f>_xlfn.XLOOKUP(D696,products!$A$2:$A$49,products!$C$2:$C$49,,0)</f>
        <v>D</v>
      </c>
      <c r="K696">
        <f>_xlfn.XLOOKUP(D696,products!$A$2:$A$49,products!$D$2:$D$49,,0)</f>
        <v>0.5</v>
      </c>
      <c r="L696">
        <f>_xlfn.XLOOKUP(D696,products!$A$2:$A$49,products!$E$2:$E$49,,0)</f>
        <v>7.29</v>
      </c>
      <c r="M696">
        <f t="shared" si="20"/>
        <v>36.450000000000003</v>
      </c>
      <c r="N696" t="str">
        <f t="shared" si="21"/>
        <v>Excelsa</v>
      </c>
    </row>
    <row r="697" spans="1:14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_xlfn.XLOOKUP(C697,customers!$A$2:$A$1001,customers!$B$2:$B$1001,,0)</f>
        <v>Davida Caro</v>
      </c>
      <c r="G697" s="2" t="str">
        <f>IF(_xlfn.XLOOKUP(C697,customers!$A$2:$A$1001,customers!$C$2:$C$1001,,0) = 0," ", _xlfn.XLOOKUP(C697,customers!$A$2:$A$1001,customers!$C$2:$C$1001,,0))</f>
        <v>dcarojb@twitter.com</v>
      </c>
      <c r="H697" s="2" t="str">
        <f>_xlfn.XLOOKUP(C697,customers!$A$2:$A$1001,customers!$G$2:$G$1001,,0)</f>
        <v>United States</v>
      </c>
      <c r="I697" t="str">
        <f>_xlfn.XLOOKUP(D697,products!$A$2:$A$49,products!$B$2:$B$49,,0)</f>
        <v>Lib</v>
      </c>
      <c r="J697" t="str">
        <f>_xlfn.XLOOKUP(D697,products!$A$2:$A$49,products!$C$2:$C$49,,0)</f>
        <v>L</v>
      </c>
      <c r="K697">
        <f>_xlfn.XLOOKUP(D697,products!$A$2:$A$49,products!$D$2:$D$49,,0)</f>
        <v>2.5</v>
      </c>
      <c r="L697">
        <f>_xlfn.XLOOKUP(D697,products!$A$2:$A$49,products!$E$2:$E$49,,0)</f>
        <v>36.454999999999998</v>
      </c>
      <c r="M697">
        <f t="shared" si="20"/>
        <v>182.27499999999998</v>
      </c>
      <c r="N697" t="str">
        <f t="shared" si="21"/>
        <v>Liberica</v>
      </c>
    </row>
    <row r="698" spans="1:14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_xlfn.XLOOKUP(C698,customers!$A$2:$A$1001,customers!$B$2:$B$1001,,0)</f>
        <v>Johna Bluck</v>
      </c>
      <c r="G698" s="2" t="str">
        <f>IF(_xlfn.XLOOKUP(C698,customers!$A$2:$A$1001,customers!$C$2:$C$1001,,0) = 0," ", _xlfn.XLOOKUP(C698,customers!$A$2:$A$1001,customers!$C$2:$C$1001,,0))</f>
        <v>jbluckjc@imageshack.us</v>
      </c>
      <c r="H698" s="2" t="str">
        <f>_xlfn.XLOOKUP(C698,customers!$A$2:$A$1001,customers!$G$2:$G$1001,,0)</f>
        <v>United States</v>
      </c>
      <c r="I698" t="str">
        <f>_xlfn.XLOOKUP(D698,products!$A$2:$A$49,products!$B$2:$B$49,,0)</f>
        <v>Lib</v>
      </c>
      <c r="J698" t="str">
        <f>_xlfn.XLOOKUP(D698,products!$A$2:$A$49,products!$C$2:$C$49,,0)</f>
        <v>D</v>
      </c>
      <c r="K698">
        <f>_xlfn.XLOOKUP(D698,products!$A$2:$A$49,products!$D$2:$D$49,,0)</f>
        <v>0.5</v>
      </c>
      <c r="L698">
        <f>_xlfn.XLOOKUP(D698,products!$A$2:$A$49,products!$E$2:$E$49,,0)</f>
        <v>7.77</v>
      </c>
      <c r="M698">
        <f t="shared" si="20"/>
        <v>31.08</v>
      </c>
      <c r="N698" t="str">
        <f t="shared" si="21"/>
        <v>Liberica</v>
      </c>
    </row>
    <row r="699" spans="1:14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_xlfn.XLOOKUP(C699,customers!$A$2:$A$1001,customers!$B$2:$B$1001,,0)</f>
        <v>Myrle Dearden</v>
      </c>
      <c r="G699" s="2" t="str">
        <f>IF(_xlfn.XLOOKUP(C699,customers!$A$2:$A$1001,customers!$C$2:$C$1001,,0) = 0," ", _xlfn.XLOOKUP(C699,customers!$A$2:$A$1001,customers!$C$2:$C$1001,,0))</f>
        <v xml:space="preserve"> </v>
      </c>
      <c r="H699" s="2" t="str">
        <f>_xlfn.XLOOKUP(C699,customers!$A$2:$A$1001,customers!$G$2:$G$1001,,0)</f>
        <v>Ireland</v>
      </c>
      <c r="I699" t="str">
        <f>_xlfn.XLOOKUP(D699,products!$A$2:$A$49,products!$B$2:$B$49,,0)</f>
        <v>Ara</v>
      </c>
      <c r="J699" t="str">
        <f>_xlfn.XLOOKUP(D699,products!$A$2:$A$49,products!$C$2:$C$49,,0)</f>
        <v>M</v>
      </c>
      <c r="K699">
        <f>_xlfn.XLOOKUP(D699,products!$A$2:$A$49,products!$D$2:$D$49,,0)</f>
        <v>0.5</v>
      </c>
      <c r="L699">
        <f>_xlfn.XLOOKUP(D699,products!$A$2:$A$49,products!$E$2:$E$49,,0)</f>
        <v>6.75</v>
      </c>
      <c r="M699">
        <f t="shared" si="20"/>
        <v>20.25</v>
      </c>
      <c r="N699" t="str">
        <f t="shared" si="21"/>
        <v>Arabica</v>
      </c>
    </row>
    <row r="700" spans="1:14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_xlfn.XLOOKUP(C700,customers!$A$2:$A$1001,customers!$B$2:$B$1001,,0)</f>
        <v>Jimmy Dymoke</v>
      </c>
      <c r="G700" s="2" t="str">
        <f>IF(_xlfn.XLOOKUP(C700,customers!$A$2:$A$1001,customers!$C$2:$C$1001,,0) = 0," ", _xlfn.XLOOKUP(C700,customers!$A$2:$A$1001,customers!$C$2:$C$1001,,0))</f>
        <v>jdymokeje@prnewswire.com</v>
      </c>
      <c r="H700" s="2" t="str">
        <f>_xlfn.XLOOKUP(C700,customers!$A$2:$A$1001,customers!$G$2:$G$1001,,0)</f>
        <v>Ireland</v>
      </c>
      <c r="I700" t="str">
        <f>_xlfn.XLOOKUP(D700,products!$A$2:$A$49,products!$B$2:$B$49,,0)</f>
        <v>Lib</v>
      </c>
      <c r="J700" t="str">
        <f>_xlfn.XLOOKUP(D700,products!$A$2:$A$49,products!$C$2:$C$49,,0)</f>
        <v>D</v>
      </c>
      <c r="K700">
        <f>_xlfn.XLOOKUP(D700,products!$A$2:$A$49,products!$D$2:$D$49,,0)</f>
        <v>1</v>
      </c>
      <c r="L700">
        <f>_xlfn.XLOOKUP(D700,products!$A$2:$A$49,products!$E$2:$E$49,,0)</f>
        <v>12.95</v>
      </c>
      <c r="M700">
        <f t="shared" si="20"/>
        <v>25.9</v>
      </c>
      <c r="N700" t="str">
        <f t="shared" si="21"/>
        <v>Liberica</v>
      </c>
    </row>
    <row r="701" spans="1:14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_xlfn.XLOOKUP(C701,customers!$A$2:$A$1001,customers!$B$2:$B$1001,,0)</f>
        <v>Orland Tadman</v>
      </c>
      <c r="G701" s="2" t="str">
        <f>IF(_xlfn.XLOOKUP(C701,customers!$A$2:$A$1001,customers!$C$2:$C$1001,,0) = 0," ", _xlfn.XLOOKUP(C701,customers!$A$2:$A$1001,customers!$C$2:$C$1001,,0))</f>
        <v>otadmanjf@ft.com</v>
      </c>
      <c r="H701" s="2" t="str">
        <f>_xlfn.XLOOKUP(C701,customers!$A$2:$A$1001,customers!$G$2:$G$1001,,0)</f>
        <v>United States</v>
      </c>
      <c r="I701" t="str">
        <f>_xlfn.XLOOKUP(D701,products!$A$2:$A$49,products!$B$2:$B$49,,0)</f>
        <v>Ara</v>
      </c>
      <c r="J701" t="str">
        <f>_xlfn.XLOOKUP(D701,products!$A$2:$A$49,products!$C$2:$C$49,,0)</f>
        <v>D</v>
      </c>
      <c r="K701">
        <f>_xlfn.XLOOKUP(D701,products!$A$2:$A$49,products!$D$2:$D$49,,0)</f>
        <v>0.5</v>
      </c>
      <c r="L701">
        <f>_xlfn.XLOOKUP(D701,products!$A$2:$A$49,products!$E$2:$E$49,,0)</f>
        <v>5.97</v>
      </c>
      <c r="M701">
        <f t="shared" si="20"/>
        <v>23.88</v>
      </c>
      <c r="N701" t="str">
        <f t="shared" si="21"/>
        <v>Arabica</v>
      </c>
    </row>
    <row r="702" spans="1:14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_xlfn.XLOOKUP(C702,customers!$A$2:$A$1001,customers!$B$2:$B$1001,,0)</f>
        <v>Barrett Gudde</v>
      </c>
      <c r="G702" s="2" t="str">
        <f>IF(_xlfn.XLOOKUP(C702,customers!$A$2:$A$1001,customers!$C$2:$C$1001,,0) = 0," ", _xlfn.XLOOKUP(C702,customers!$A$2:$A$1001,customers!$C$2:$C$1001,,0))</f>
        <v>bguddejg@dailymotion.com</v>
      </c>
      <c r="H702" s="2" t="str">
        <f>_xlfn.XLOOKUP(C702,customers!$A$2:$A$1001,customers!$G$2:$G$1001,,0)</f>
        <v>United States</v>
      </c>
      <c r="I702" t="str">
        <f>_xlfn.XLOOKUP(D702,products!$A$2:$A$49,products!$B$2:$B$49,,0)</f>
        <v>Lib</v>
      </c>
      <c r="J702" t="str">
        <f>_xlfn.XLOOKUP(D702,products!$A$2:$A$49,products!$C$2:$C$49,,0)</f>
        <v>L</v>
      </c>
      <c r="K702">
        <f>_xlfn.XLOOKUP(D702,products!$A$2:$A$49,products!$D$2:$D$49,,0)</f>
        <v>0.5</v>
      </c>
      <c r="L702">
        <f>_xlfn.XLOOKUP(D702,products!$A$2:$A$49,products!$E$2:$E$49,,0)</f>
        <v>9.51</v>
      </c>
      <c r="M702">
        <f t="shared" si="20"/>
        <v>19.02</v>
      </c>
      <c r="N702" t="str">
        <f t="shared" si="21"/>
        <v>Liberica</v>
      </c>
    </row>
    <row r="703" spans="1:14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_xlfn.XLOOKUP(C703,customers!$A$2:$A$1001,customers!$B$2:$B$1001,,0)</f>
        <v>Nathan Sictornes</v>
      </c>
      <c r="G703" s="2" t="str">
        <f>IF(_xlfn.XLOOKUP(C703,customers!$A$2:$A$1001,customers!$C$2:$C$1001,,0) = 0," ", _xlfn.XLOOKUP(C703,customers!$A$2:$A$1001,customers!$C$2:$C$1001,,0))</f>
        <v>nsictornesjh@buzzfeed.com</v>
      </c>
      <c r="H703" s="2" t="str">
        <f>_xlfn.XLOOKUP(C703,customers!$A$2:$A$1001,customers!$G$2:$G$1001,,0)</f>
        <v>Ireland</v>
      </c>
      <c r="I703" t="str">
        <f>_xlfn.XLOOKUP(D703,products!$A$2:$A$49,products!$B$2:$B$49,,0)</f>
        <v>Ara</v>
      </c>
      <c r="J703" t="str">
        <f>_xlfn.XLOOKUP(D703,products!$A$2:$A$49,products!$C$2:$C$49,,0)</f>
        <v>D</v>
      </c>
      <c r="K703">
        <f>_xlfn.XLOOKUP(D703,products!$A$2:$A$49,products!$D$2:$D$49,,0)</f>
        <v>0.5</v>
      </c>
      <c r="L703">
        <f>_xlfn.XLOOKUP(D703,products!$A$2:$A$49,products!$E$2:$E$49,,0)</f>
        <v>5.97</v>
      </c>
      <c r="M703">
        <f t="shared" si="20"/>
        <v>29.849999999999998</v>
      </c>
      <c r="N703" t="str">
        <f t="shared" si="21"/>
        <v>Arabica</v>
      </c>
    </row>
    <row r="704" spans="1:14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_xlfn.XLOOKUP(C704,customers!$A$2:$A$1001,customers!$B$2:$B$1001,,0)</f>
        <v>Vivyan Dunning</v>
      </c>
      <c r="G704" s="2" t="str">
        <f>IF(_xlfn.XLOOKUP(C704,customers!$A$2:$A$1001,customers!$C$2:$C$1001,,0) = 0," ", _xlfn.XLOOKUP(C704,customers!$A$2:$A$1001,customers!$C$2:$C$1001,,0))</f>
        <v>vdunningji@independent.co.uk</v>
      </c>
      <c r="H704" s="2" t="str">
        <f>_xlfn.XLOOKUP(C704,customers!$A$2:$A$1001,customers!$G$2:$G$1001,,0)</f>
        <v>United States</v>
      </c>
      <c r="I704" t="str">
        <f>_xlfn.XLOOKUP(D704,products!$A$2:$A$49,products!$B$2:$B$49,,0)</f>
        <v>Ara</v>
      </c>
      <c r="J704" t="str">
        <f>_xlfn.XLOOKUP(D704,products!$A$2:$A$49,products!$C$2:$C$49,,0)</f>
        <v>L</v>
      </c>
      <c r="K704">
        <f>_xlfn.XLOOKUP(D704,products!$A$2:$A$49,products!$D$2:$D$49,,0)</f>
        <v>0.5</v>
      </c>
      <c r="L704">
        <f>_xlfn.XLOOKUP(D704,products!$A$2:$A$49,products!$E$2:$E$49,,0)</f>
        <v>7.77</v>
      </c>
      <c r="M704">
        <f t="shared" si="20"/>
        <v>7.77</v>
      </c>
      <c r="N704" t="str">
        <f t="shared" si="21"/>
        <v>Arabica</v>
      </c>
    </row>
    <row r="705" spans="1:14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_xlfn.XLOOKUP(C705,customers!$A$2:$A$1001,customers!$B$2:$B$1001,,0)</f>
        <v>Doralin Baison</v>
      </c>
      <c r="G705" s="2" t="str">
        <f>IF(_xlfn.XLOOKUP(C705,customers!$A$2:$A$1001,customers!$C$2:$C$1001,,0) = 0," ", _xlfn.XLOOKUP(C705,customers!$A$2:$A$1001,customers!$C$2:$C$1001,,0))</f>
        <v xml:space="preserve"> </v>
      </c>
      <c r="H705" s="2" t="str">
        <f>_xlfn.XLOOKUP(C705,customers!$A$2:$A$1001,customers!$G$2:$G$1001,,0)</f>
        <v>Ireland</v>
      </c>
      <c r="I705" t="str">
        <f>_xlfn.XLOOKUP(D705,products!$A$2:$A$49,products!$B$2:$B$49,,0)</f>
        <v>Lib</v>
      </c>
      <c r="J705" t="str">
        <f>_xlfn.XLOOKUP(D705,products!$A$2:$A$49,products!$C$2:$C$49,,0)</f>
        <v>D</v>
      </c>
      <c r="K705">
        <f>_xlfn.XLOOKUP(D705,products!$A$2:$A$49,products!$D$2:$D$49,,0)</f>
        <v>2.5</v>
      </c>
      <c r="L705">
        <f>_xlfn.XLOOKUP(D705,products!$A$2:$A$49,products!$E$2:$E$49,,0)</f>
        <v>29.784999999999997</v>
      </c>
      <c r="M705">
        <f t="shared" si="20"/>
        <v>119.13999999999999</v>
      </c>
      <c r="N705" t="str">
        <f t="shared" si="21"/>
        <v>Liberica</v>
      </c>
    </row>
    <row r="706" spans="1:14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_xlfn.XLOOKUP(C706,customers!$A$2:$A$1001,customers!$B$2:$B$1001,,0)</f>
        <v>Josefina Ferens</v>
      </c>
      <c r="G706" s="2" t="str">
        <f>IF(_xlfn.XLOOKUP(C706,customers!$A$2:$A$1001,customers!$C$2:$C$1001,,0) = 0," ", _xlfn.XLOOKUP(C706,customers!$A$2:$A$1001,customers!$C$2:$C$1001,,0))</f>
        <v xml:space="preserve"> </v>
      </c>
      <c r="H706" s="2" t="str">
        <f>_xlfn.XLOOKUP(C706,customers!$A$2:$A$1001,customers!$G$2:$G$1001,,0)</f>
        <v>United States</v>
      </c>
      <c r="I706" t="str">
        <f>_xlfn.XLOOKUP(D706,products!$A$2:$A$49,products!$B$2:$B$49,,0)</f>
        <v>Exc</v>
      </c>
      <c r="J706" t="str">
        <f>_xlfn.XLOOKUP(D706,products!$A$2:$A$49,products!$C$2:$C$49,,0)</f>
        <v>D</v>
      </c>
      <c r="K706">
        <f>_xlfn.XLOOKUP(D706,products!$A$2:$A$49,products!$D$2:$D$49,,0)</f>
        <v>0.2</v>
      </c>
      <c r="L706">
        <f>_xlfn.XLOOKUP(D706,products!$A$2:$A$49,products!$E$2:$E$49,,0)</f>
        <v>3.645</v>
      </c>
      <c r="M706">
        <f t="shared" si="20"/>
        <v>21.87</v>
      </c>
      <c r="N706" t="str">
        <f t="shared" si="21"/>
        <v>Excelsa</v>
      </c>
    </row>
    <row r="707" spans="1:14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_xlfn.XLOOKUP(C707,customers!$A$2:$A$1001,customers!$B$2:$B$1001,,0)</f>
        <v>Shelley Gehring</v>
      </c>
      <c r="G707" s="2" t="str">
        <f>IF(_xlfn.XLOOKUP(C707,customers!$A$2:$A$1001,customers!$C$2:$C$1001,,0) = 0," ", _xlfn.XLOOKUP(C707,customers!$A$2:$A$1001,customers!$C$2:$C$1001,,0))</f>
        <v>sgehringjl@gnu.org</v>
      </c>
      <c r="H707" s="2" t="str">
        <f>_xlfn.XLOOKUP(C707,customers!$A$2:$A$1001,customers!$G$2:$G$1001,,0)</f>
        <v>United States</v>
      </c>
      <c r="I707" t="str">
        <f>_xlfn.XLOOKUP(D707,products!$A$2:$A$49,products!$B$2:$B$49,,0)</f>
        <v>Exc</v>
      </c>
      <c r="J707" t="str">
        <f>_xlfn.XLOOKUP(D707,products!$A$2:$A$49,products!$C$2:$C$49,,0)</f>
        <v>L</v>
      </c>
      <c r="K707">
        <f>_xlfn.XLOOKUP(D707,products!$A$2:$A$49,products!$D$2:$D$49,,0)</f>
        <v>0.5</v>
      </c>
      <c r="L707">
        <f>_xlfn.XLOOKUP(D707,products!$A$2:$A$49,products!$E$2:$E$49,,0)</f>
        <v>8.91</v>
      </c>
      <c r="M707">
        <f t="shared" ref="M707:M770" si="22">L707*E707</f>
        <v>17.82</v>
      </c>
      <c r="N707" t="str">
        <f t="shared" ref="N707:N770" si="23">IF(I707="Rob","Robusta",IF(I707="Exc","Excelsa",IF(I707="Ara","Arabica",IF(I707="Lib","Liberica",""))))</f>
        <v>Excelsa</v>
      </c>
    </row>
    <row r="708" spans="1:14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_xlfn.XLOOKUP(C708,customers!$A$2:$A$1001,customers!$B$2:$B$1001,,0)</f>
        <v>Barrie Fallowes</v>
      </c>
      <c r="G708" s="2" t="str">
        <f>IF(_xlfn.XLOOKUP(C708,customers!$A$2:$A$1001,customers!$C$2:$C$1001,,0) = 0," ", _xlfn.XLOOKUP(C708,customers!$A$2:$A$1001,customers!$C$2:$C$1001,,0))</f>
        <v>bfallowesjm@purevolume.com</v>
      </c>
      <c r="H708" s="2" t="str">
        <f>_xlfn.XLOOKUP(C708,customers!$A$2:$A$1001,customers!$G$2:$G$1001,,0)</f>
        <v>United States</v>
      </c>
      <c r="I708" t="str">
        <f>_xlfn.XLOOKUP(D708,products!$A$2:$A$49,products!$B$2:$B$49,,0)</f>
        <v>Exc</v>
      </c>
      <c r="J708" t="str">
        <f>_xlfn.XLOOKUP(D708,products!$A$2:$A$49,products!$C$2:$C$49,,0)</f>
        <v>M</v>
      </c>
      <c r="K708">
        <f>_xlfn.XLOOKUP(D708,products!$A$2:$A$49,products!$D$2:$D$49,,0)</f>
        <v>0.2</v>
      </c>
      <c r="L708">
        <f>_xlfn.XLOOKUP(D708,products!$A$2:$A$49,products!$E$2:$E$49,,0)</f>
        <v>4.125</v>
      </c>
      <c r="M708">
        <f t="shared" si="22"/>
        <v>12.375</v>
      </c>
      <c r="N708" t="str">
        <f t="shared" si="23"/>
        <v>Excelsa</v>
      </c>
    </row>
    <row r="709" spans="1:14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_xlfn.XLOOKUP(C709,customers!$A$2:$A$1001,customers!$B$2:$B$1001,,0)</f>
        <v>Nicolas Aiton</v>
      </c>
      <c r="G709" s="2" t="str">
        <f>IF(_xlfn.XLOOKUP(C709,customers!$A$2:$A$1001,customers!$C$2:$C$1001,,0) = 0," ", _xlfn.XLOOKUP(C709,customers!$A$2:$A$1001,customers!$C$2:$C$1001,,0))</f>
        <v xml:space="preserve"> </v>
      </c>
      <c r="H709" s="2" t="str">
        <f>_xlfn.XLOOKUP(C709,customers!$A$2:$A$1001,customers!$G$2:$G$1001,,0)</f>
        <v>Ireland</v>
      </c>
      <c r="I709" t="str">
        <f>_xlfn.XLOOKUP(D709,products!$A$2:$A$49,products!$B$2:$B$49,,0)</f>
        <v>Lib</v>
      </c>
      <c r="J709" t="str">
        <f>_xlfn.XLOOKUP(D709,products!$A$2:$A$49,products!$C$2:$C$49,,0)</f>
        <v>D</v>
      </c>
      <c r="K709">
        <f>_xlfn.XLOOKUP(D709,products!$A$2:$A$49,products!$D$2:$D$49,,0)</f>
        <v>1</v>
      </c>
      <c r="L709">
        <f>_xlfn.XLOOKUP(D709,products!$A$2:$A$49,products!$E$2:$E$49,,0)</f>
        <v>12.95</v>
      </c>
      <c r="M709">
        <f t="shared" si="22"/>
        <v>25.9</v>
      </c>
      <c r="N709" t="str">
        <f t="shared" si="23"/>
        <v>Liberica</v>
      </c>
    </row>
    <row r="710" spans="1:14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_xlfn.XLOOKUP(C710,customers!$A$2:$A$1001,customers!$B$2:$B$1001,,0)</f>
        <v>Shelli De Banke</v>
      </c>
      <c r="G710" s="2" t="str">
        <f>IF(_xlfn.XLOOKUP(C710,customers!$A$2:$A$1001,customers!$C$2:$C$1001,,0) = 0," ", _xlfn.XLOOKUP(C710,customers!$A$2:$A$1001,customers!$C$2:$C$1001,,0))</f>
        <v>sdejo@newsvine.com</v>
      </c>
      <c r="H710" s="2" t="str">
        <f>_xlfn.XLOOKUP(C710,customers!$A$2:$A$1001,customers!$G$2:$G$1001,,0)</f>
        <v>United States</v>
      </c>
      <c r="I710" t="str">
        <f>_xlfn.XLOOKUP(D710,products!$A$2:$A$49,products!$B$2:$B$49,,0)</f>
        <v>Ara</v>
      </c>
      <c r="J710" t="str">
        <f>_xlfn.XLOOKUP(D710,products!$A$2:$A$49,products!$C$2:$C$49,,0)</f>
        <v>M</v>
      </c>
      <c r="K710">
        <f>_xlfn.XLOOKUP(D710,products!$A$2:$A$49,products!$D$2:$D$49,,0)</f>
        <v>0.5</v>
      </c>
      <c r="L710">
        <f>_xlfn.XLOOKUP(D710,products!$A$2:$A$49,products!$E$2:$E$49,,0)</f>
        <v>6.75</v>
      </c>
      <c r="M710">
        <f t="shared" si="22"/>
        <v>13.5</v>
      </c>
      <c r="N710" t="str">
        <f t="shared" si="23"/>
        <v>Arabica</v>
      </c>
    </row>
    <row r="711" spans="1:14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_xlfn.XLOOKUP(C711,customers!$A$2:$A$1001,customers!$B$2:$B$1001,,0)</f>
        <v>Lyell Murch</v>
      </c>
      <c r="G711" s="2" t="str">
        <f>IF(_xlfn.XLOOKUP(C711,customers!$A$2:$A$1001,customers!$C$2:$C$1001,,0) = 0," ", _xlfn.XLOOKUP(C711,customers!$A$2:$A$1001,customers!$C$2:$C$1001,,0))</f>
        <v xml:space="preserve"> </v>
      </c>
      <c r="H711" s="2" t="str">
        <f>_xlfn.XLOOKUP(C711,customers!$A$2:$A$1001,customers!$G$2:$G$1001,,0)</f>
        <v>United States</v>
      </c>
      <c r="I711" t="str">
        <f>_xlfn.XLOOKUP(D711,products!$A$2:$A$49,products!$B$2:$B$49,,0)</f>
        <v>Exc</v>
      </c>
      <c r="J711" t="str">
        <f>_xlfn.XLOOKUP(D711,products!$A$2:$A$49,products!$C$2:$C$49,,0)</f>
        <v>L</v>
      </c>
      <c r="K711">
        <f>_xlfn.XLOOKUP(D711,products!$A$2:$A$49,products!$D$2:$D$49,,0)</f>
        <v>0.5</v>
      </c>
      <c r="L711">
        <f>_xlfn.XLOOKUP(D711,products!$A$2:$A$49,products!$E$2:$E$49,,0)</f>
        <v>8.91</v>
      </c>
      <c r="M711">
        <f t="shared" si="22"/>
        <v>17.82</v>
      </c>
      <c r="N711" t="str">
        <f t="shared" si="23"/>
        <v>Excelsa</v>
      </c>
    </row>
    <row r="712" spans="1:14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_xlfn.XLOOKUP(C712,customers!$A$2:$A$1001,customers!$B$2:$B$1001,,0)</f>
        <v>Stearne Count</v>
      </c>
      <c r="G712" s="2" t="str">
        <f>IF(_xlfn.XLOOKUP(C712,customers!$A$2:$A$1001,customers!$C$2:$C$1001,,0) = 0," ", _xlfn.XLOOKUP(C712,customers!$A$2:$A$1001,customers!$C$2:$C$1001,,0))</f>
        <v>scountjq@nba.com</v>
      </c>
      <c r="H712" s="2" t="str">
        <f>_xlfn.XLOOKUP(C712,customers!$A$2:$A$1001,customers!$G$2:$G$1001,,0)</f>
        <v>United States</v>
      </c>
      <c r="I712" t="str">
        <f>_xlfn.XLOOKUP(D712,products!$A$2:$A$49,products!$B$2:$B$49,,0)</f>
        <v>Exc</v>
      </c>
      <c r="J712" t="str">
        <f>_xlfn.XLOOKUP(D712,products!$A$2:$A$49,products!$C$2:$C$49,,0)</f>
        <v>M</v>
      </c>
      <c r="K712">
        <f>_xlfn.XLOOKUP(D712,products!$A$2:$A$49,products!$D$2:$D$49,,0)</f>
        <v>0.5</v>
      </c>
      <c r="L712">
        <f>_xlfn.XLOOKUP(D712,products!$A$2:$A$49,products!$E$2:$E$49,,0)</f>
        <v>8.25</v>
      </c>
      <c r="M712">
        <f t="shared" si="22"/>
        <v>24.75</v>
      </c>
      <c r="N712" t="str">
        <f t="shared" si="23"/>
        <v>Excelsa</v>
      </c>
    </row>
    <row r="713" spans="1:14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_xlfn.XLOOKUP(C713,customers!$A$2:$A$1001,customers!$B$2:$B$1001,,0)</f>
        <v>Selia Ragles</v>
      </c>
      <c r="G713" s="2" t="str">
        <f>IF(_xlfn.XLOOKUP(C713,customers!$A$2:$A$1001,customers!$C$2:$C$1001,,0) = 0," ", _xlfn.XLOOKUP(C713,customers!$A$2:$A$1001,customers!$C$2:$C$1001,,0))</f>
        <v>sraglesjr@blogtalkradio.com</v>
      </c>
      <c r="H713" s="2" t="str">
        <f>_xlfn.XLOOKUP(C713,customers!$A$2:$A$1001,customers!$G$2:$G$1001,,0)</f>
        <v>United States</v>
      </c>
      <c r="I713" t="str">
        <f>_xlfn.XLOOKUP(D713,products!$A$2:$A$49,products!$B$2:$B$49,,0)</f>
        <v>Rob</v>
      </c>
      <c r="J713" t="str">
        <f>_xlfn.XLOOKUP(D713,products!$A$2:$A$49,products!$C$2:$C$49,,0)</f>
        <v>M</v>
      </c>
      <c r="K713">
        <f>_xlfn.XLOOKUP(D713,products!$A$2:$A$49,products!$D$2:$D$49,,0)</f>
        <v>0.2</v>
      </c>
      <c r="L713">
        <f>_xlfn.XLOOKUP(D713,products!$A$2:$A$49,products!$E$2:$E$49,,0)</f>
        <v>2.9849999999999999</v>
      </c>
      <c r="M713">
        <f t="shared" si="22"/>
        <v>17.91</v>
      </c>
      <c r="N713" t="str">
        <f t="shared" si="23"/>
        <v>Robusta</v>
      </c>
    </row>
    <row r="714" spans="1:14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_xlfn.XLOOKUP(C714,customers!$A$2:$A$1001,customers!$B$2:$B$1001,,0)</f>
        <v>Silas Deehan</v>
      </c>
      <c r="G714" s="2" t="str">
        <f>IF(_xlfn.XLOOKUP(C714,customers!$A$2:$A$1001,customers!$C$2:$C$1001,,0) = 0," ", _xlfn.XLOOKUP(C714,customers!$A$2:$A$1001,customers!$C$2:$C$1001,,0))</f>
        <v xml:space="preserve"> </v>
      </c>
      <c r="H714" s="2" t="str">
        <f>_xlfn.XLOOKUP(C714,customers!$A$2:$A$1001,customers!$G$2:$G$1001,,0)</f>
        <v>United Kingdom</v>
      </c>
      <c r="I714" t="str">
        <f>_xlfn.XLOOKUP(D714,products!$A$2:$A$49,products!$B$2:$B$49,,0)</f>
        <v>Exc</v>
      </c>
      <c r="J714" t="str">
        <f>_xlfn.XLOOKUP(D714,products!$A$2:$A$49,products!$C$2:$C$49,,0)</f>
        <v>M</v>
      </c>
      <c r="K714">
        <f>_xlfn.XLOOKUP(D714,products!$A$2:$A$49,products!$D$2:$D$49,,0)</f>
        <v>0.5</v>
      </c>
      <c r="L714">
        <f>_xlfn.XLOOKUP(D714,products!$A$2:$A$49,products!$E$2:$E$49,,0)</f>
        <v>8.25</v>
      </c>
      <c r="M714">
        <f t="shared" si="22"/>
        <v>16.5</v>
      </c>
      <c r="N714" t="str">
        <f t="shared" si="23"/>
        <v>Excelsa</v>
      </c>
    </row>
    <row r="715" spans="1:14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_xlfn.XLOOKUP(C715,customers!$A$2:$A$1001,customers!$B$2:$B$1001,,0)</f>
        <v>Sacha Bruun</v>
      </c>
      <c r="G715" s="2" t="str">
        <f>IF(_xlfn.XLOOKUP(C715,customers!$A$2:$A$1001,customers!$C$2:$C$1001,,0) = 0," ", _xlfn.XLOOKUP(C715,customers!$A$2:$A$1001,customers!$C$2:$C$1001,,0))</f>
        <v>sbruunjt@blogtalkradio.com</v>
      </c>
      <c r="H715" s="2" t="str">
        <f>_xlfn.XLOOKUP(C715,customers!$A$2:$A$1001,customers!$G$2:$G$1001,,0)</f>
        <v>United States</v>
      </c>
      <c r="I715" t="str">
        <f>_xlfn.XLOOKUP(D715,products!$A$2:$A$49,products!$B$2:$B$49,,0)</f>
        <v>Rob</v>
      </c>
      <c r="J715" t="str">
        <f>_xlfn.XLOOKUP(D715,products!$A$2:$A$49,products!$C$2:$C$49,,0)</f>
        <v>M</v>
      </c>
      <c r="K715">
        <f>_xlfn.XLOOKUP(D715,products!$A$2:$A$49,products!$D$2:$D$49,,0)</f>
        <v>0.2</v>
      </c>
      <c r="L715">
        <f>_xlfn.XLOOKUP(D715,products!$A$2:$A$49,products!$E$2:$E$49,,0)</f>
        <v>2.9849999999999999</v>
      </c>
      <c r="M715">
        <f t="shared" si="22"/>
        <v>2.9849999999999999</v>
      </c>
      <c r="N715" t="str">
        <f t="shared" si="23"/>
        <v>Robusta</v>
      </c>
    </row>
    <row r="716" spans="1:14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_xlfn.XLOOKUP(C716,customers!$A$2:$A$1001,customers!$B$2:$B$1001,,0)</f>
        <v>Alon Pllu</v>
      </c>
      <c r="G716" s="2" t="str">
        <f>IF(_xlfn.XLOOKUP(C716,customers!$A$2:$A$1001,customers!$C$2:$C$1001,,0) = 0," ", _xlfn.XLOOKUP(C716,customers!$A$2:$A$1001,customers!$C$2:$C$1001,,0))</f>
        <v>aplluju@dagondesign.com</v>
      </c>
      <c r="H716" s="2" t="str">
        <f>_xlfn.XLOOKUP(C716,customers!$A$2:$A$1001,customers!$G$2:$G$1001,,0)</f>
        <v>Ireland</v>
      </c>
      <c r="I716" t="str">
        <f>_xlfn.XLOOKUP(D716,products!$A$2:$A$49,products!$B$2:$B$49,,0)</f>
        <v>Exc</v>
      </c>
      <c r="J716" t="str">
        <f>_xlfn.XLOOKUP(D716,products!$A$2:$A$49,products!$C$2:$C$49,,0)</f>
        <v>D</v>
      </c>
      <c r="K716">
        <f>_xlfn.XLOOKUP(D716,products!$A$2:$A$49,products!$D$2:$D$49,,0)</f>
        <v>0.2</v>
      </c>
      <c r="L716">
        <f>_xlfn.XLOOKUP(D716,products!$A$2:$A$49,products!$E$2:$E$49,,0)</f>
        <v>3.645</v>
      </c>
      <c r="M716">
        <f t="shared" si="22"/>
        <v>14.58</v>
      </c>
      <c r="N716" t="str">
        <f t="shared" si="23"/>
        <v>Excelsa</v>
      </c>
    </row>
    <row r="717" spans="1:14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_xlfn.XLOOKUP(C717,customers!$A$2:$A$1001,customers!$B$2:$B$1001,,0)</f>
        <v>Gilberto Cornier</v>
      </c>
      <c r="G717" s="2" t="str">
        <f>IF(_xlfn.XLOOKUP(C717,customers!$A$2:$A$1001,customers!$C$2:$C$1001,,0) = 0," ", _xlfn.XLOOKUP(C717,customers!$A$2:$A$1001,customers!$C$2:$C$1001,,0))</f>
        <v>gcornierjv@techcrunch.com</v>
      </c>
      <c r="H717" s="2" t="str">
        <f>_xlfn.XLOOKUP(C717,customers!$A$2:$A$1001,customers!$G$2:$G$1001,,0)</f>
        <v>United States</v>
      </c>
      <c r="I717" t="str">
        <f>_xlfn.XLOOKUP(D717,products!$A$2:$A$49,products!$B$2:$B$49,,0)</f>
        <v>Exc</v>
      </c>
      <c r="J717" t="str">
        <f>_xlfn.XLOOKUP(D717,products!$A$2:$A$49,products!$C$2:$C$49,,0)</f>
        <v>L</v>
      </c>
      <c r="K717">
        <f>_xlfn.XLOOKUP(D717,products!$A$2:$A$49,products!$D$2:$D$49,,0)</f>
        <v>1</v>
      </c>
      <c r="L717">
        <f>_xlfn.XLOOKUP(D717,products!$A$2:$A$49,products!$E$2:$E$49,,0)</f>
        <v>14.85</v>
      </c>
      <c r="M717">
        <f t="shared" si="22"/>
        <v>89.1</v>
      </c>
      <c r="N717" t="str">
        <f t="shared" si="23"/>
        <v>Excelsa</v>
      </c>
    </row>
    <row r="718" spans="1:14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_xlfn.XLOOKUP(C718,customers!$A$2:$A$1001,customers!$B$2:$B$1001,,0)</f>
        <v>Jimmy Dymoke</v>
      </c>
      <c r="G718" s="2" t="str">
        <f>IF(_xlfn.XLOOKUP(C718,customers!$A$2:$A$1001,customers!$C$2:$C$1001,,0) = 0," ", _xlfn.XLOOKUP(C718,customers!$A$2:$A$1001,customers!$C$2:$C$1001,,0))</f>
        <v>jdymokeje@prnewswire.com</v>
      </c>
      <c r="H718" s="2" t="str">
        <f>_xlfn.XLOOKUP(C718,customers!$A$2:$A$1001,customers!$G$2:$G$1001,,0)</f>
        <v>Ireland</v>
      </c>
      <c r="I718" t="str">
        <f>_xlfn.XLOOKUP(D718,products!$A$2:$A$49,products!$B$2:$B$49,,0)</f>
        <v>Rob</v>
      </c>
      <c r="J718" t="str">
        <f>_xlfn.XLOOKUP(D718,products!$A$2:$A$49,products!$C$2:$C$49,,0)</f>
        <v>L</v>
      </c>
      <c r="K718">
        <f>_xlfn.XLOOKUP(D718,products!$A$2:$A$49,products!$D$2:$D$49,,0)</f>
        <v>1</v>
      </c>
      <c r="L718">
        <f>_xlfn.XLOOKUP(D718,products!$A$2:$A$49,products!$E$2:$E$49,,0)</f>
        <v>11.95</v>
      </c>
      <c r="M718">
        <f t="shared" si="22"/>
        <v>35.849999999999994</v>
      </c>
      <c r="N718" t="str">
        <f t="shared" si="23"/>
        <v>Robusta</v>
      </c>
    </row>
    <row r="719" spans="1:14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_xlfn.XLOOKUP(C719,customers!$A$2:$A$1001,customers!$B$2:$B$1001,,0)</f>
        <v>Willabella Harvison</v>
      </c>
      <c r="G719" s="2" t="str">
        <f>IF(_xlfn.XLOOKUP(C719,customers!$A$2:$A$1001,customers!$C$2:$C$1001,,0) = 0," ", _xlfn.XLOOKUP(C719,customers!$A$2:$A$1001,customers!$C$2:$C$1001,,0))</f>
        <v>wharvisonjx@gizmodo.com</v>
      </c>
      <c r="H719" s="2" t="str">
        <f>_xlfn.XLOOKUP(C719,customers!$A$2:$A$1001,customers!$G$2:$G$1001,,0)</f>
        <v>United States</v>
      </c>
      <c r="I719" t="str">
        <f>_xlfn.XLOOKUP(D719,products!$A$2:$A$49,products!$B$2:$B$49,,0)</f>
        <v>Ara</v>
      </c>
      <c r="J719" t="str">
        <f>_xlfn.XLOOKUP(D719,products!$A$2:$A$49,products!$C$2:$C$49,,0)</f>
        <v>D</v>
      </c>
      <c r="K719">
        <f>_xlfn.XLOOKUP(D719,products!$A$2:$A$49,products!$D$2:$D$49,,0)</f>
        <v>2.5</v>
      </c>
      <c r="L719">
        <f>_xlfn.XLOOKUP(D719,products!$A$2:$A$49,products!$E$2:$E$49,,0)</f>
        <v>22.884999999999998</v>
      </c>
      <c r="M719">
        <f t="shared" si="22"/>
        <v>68.655000000000001</v>
      </c>
      <c r="N719" t="str">
        <f t="shared" si="23"/>
        <v>Arabica</v>
      </c>
    </row>
    <row r="720" spans="1:14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_xlfn.XLOOKUP(C720,customers!$A$2:$A$1001,customers!$B$2:$B$1001,,0)</f>
        <v>Darice Heaford</v>
      </c>
      <c r="G720" s="2" t="str">
        <f>IF(_xlfn.XLOOKUP(C720,customers!$A$2:$A$1001,customers!$C$2:$C$1001,,0) = 0," ", _xlfn.XLOOKUP(C720,customers!$A$2:$A$1001,customers!$C$2:$C$1001,,0))</f>
        <v>dheafordjy@twitpic.com</v>
      </c>
      <c r="H720" s="2" t="str">
        <f>_xlfn.XLOOKUP(C720,customers!$A$2:$A$1001,customers!$G$2:$G$1001,,0)</f>
        <v>United States</v>
      </c>
      <c r="I720" t="str">
        <f>_xlfn.XLOOKUP(D720,products!$A$2:$A$49,products!$B$2:$B$49,,0)</f>
        <v>Lib</v>
      </c>
      <c r="J720" t="str">
        <f>_xlfn.XLOOKUP(D720,products!$A$2:$A$49,products!$C$2:$C$49,,0)</f>
        <v>D</v>
      </c>
      <c r="K720">
        <f>_xlfn.XLOOKUP(D720,products!$A$2:$A$49,products!$D$2:$D$49,,0)</f>
        <v>1</v>
      </c>
      <c r="L720">
        <f>_xlfn.XLOOKUP(D720,products!$A$2:$A$49,products!$E$2:$E$49,,0)</f>
        <v>12.95</v>
      </c>
      <c r="M720">
        <f t="shared" si="22"/>
        <v>38.849999999999994</v>
      </c>
      <c r="N720" t="str">
        <f t="shared" si="23"/>
        <v>Liberica</v>
      </c>
    </row>
    <row r="721" spans="1:14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_xlfn.XLOOKUP(C721,customers!$A$2:$A$1001,customers!$B$2:$B$1001,,0)</f>
        <v>Granger Fantham</v>
      </c>
      <c r="G721" s="2" t="str">
        <f>IF(_xlfn.XLOOKUP(C721,customers!$A$2:$A$1001,customers!$C$2:$C$1001,,0) = 0," ", _xlfn.XLOOKUP(C721,customers!$A$2:$A$1001,customers!$C$2:$C$1001,,0))</f>
        <v>gfanthamjz@hexun.com</v>
      </c>
      <c r="H721" s="2" t="str">
        <f>_xlfn.XLOOKUP(C721,customers!$A$2:$A$1001,customers!$G$2:$G$1001,,0)</f>
        <v>United States</v>
      </c>
      <c r="I721" t="str">
        <f>_xlfn.XLOOKUP(D721,products!$A$2:$A$49,products!$B$2:$B$49,,0)</f>
        <v>Lib</v>
      </c>
      <c r="J721" t="str">
        <f>_xlfn.XLOOKUP(D721,products!$A$2:$A$49,products!$C$2:$C$49,,0)</f>
        <v>L</v>
      </c>
      <c r="K721">
        <f>_xlfn.XLOOKUP(D721,products!$A$2:$A$49,products!$D$2:$D$49,,0)</f>
        <v>1</v>
      </c>
      <c r="L721">
        <f>_xlfn.XLOOKUP(D721,products!$A$2:$A$49,products!$E$2:$E$49,,0)</f>
        <v>15.85</v>
      </c>
      <c r="M721">
        <f t="shared" si="22"/>
        <v>79.25</v>
      </c>
      <c r="N721" t="str">
        <f t="shared" si="23"/>
        <v>Liberica</v>
      </c>
    </row>
    <row r="722" spans="1:14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_xlfn.XLOOKUP(C722,customers!$A$2:$A$1001,customers!$B$2:$B$1001,,0)</f>
        <v>Reynolds Crookshanks</v>
      </c>
      <c r="G722" s="2" t="str">
        <f>IF(_xlfn.XLOOKUP(C722,customers!$A$2:$A$1001,customers!$C$2:$C$1001,,0) = 0," ", _xlfn.XLOOKUP(C722,customers!$A$2:$A$1001,customers!$C$2:$C$1001,,0))</f>
        <v>rcrookshanksk0@unc.edu</v>
      </c>
      <c r="H722" s="2" t="str">
        <f>_xlfn.XLOOKUP(C722,customers!$A$2:$A$1001,customers!$G$2:$G$1001,,0)</f>
        <v>United States</v>
      </c>
      <c r="I722" t="str">
        <f>_xlfn.XLOOKUP(D722,products!$A$2:$A$49,products!$B$2:$B$49,,0)</f>
        <v>Exc</v>
      </c>
      <c r="J722" t="str">
        <f>_xlfn.XLOOKUP(D722,products!$A$2:$A$49,products!$C$2:$C$49,,0)</f>
        <v>D</v>
      </c>
      <c r="K722">
        <f>_xlfn.XLOOKUP(D722,products!$A$2:$A$49,products!$D$2:$D$49,,0)</f>
        <v>0.5</v>
      </c>
      <c r="L722">
        <f>_xlfn.XLOOKUP(D722,products!$A$2:$A$49,products!$E$2:$E$49,,0)</f>
        <v>7.29</v>
      </c>
      <c r="M722">
        <f t="shared" si="22"/>
        <v>36.450000000000003</v>
      </c>
      <c r="N722" t="str">
        <f t="shared" si="23"/>
        <v>Excelsa</v>
      </c>
    </row>
    <row r="723" spans="1:14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_xlfn.XLOOKUP(C723,customers!$A$2:$A$1001,customers!$B$2:$B$1001,,0)</f>
        <v>Niels Leake</v>
      </c>
      <c r="G723" s="2" t="str">
        <f>IF(_xlfn.XLOOKUP(C723,customers!$A$2:$A$1001,customers!$C$2:$C$1001,,0) = 0," ", _xlfn.XLOOKUP(C723,customers!$A$2:$A$1001,customers!$C$2:$C$1001,,0))</f>
        <v>nleakek1@cmu.edu</v>
      </c>
      <c r="H723" s="2" t="str">
        <f>_xlfn.XLOOKUP(C723,customers!$A$2:$A$1001,customers!$G$2:$G$1001,,0)</f>
        <v>United States</v>
      </c>
      <c r="I723" t="str">
        <f>_xlfn.XLOOKUP(D723,products!$A$2:$A$49,products!$B$2:$B$49,,0)</f>
        <v>Rob</v>
      </c>
      <c r="J723" t="str">
        <f>_xlfn.XLOOKUP(D723,products!$A$2:$A$49,products!$C$2:$C$49,,0)</f>
        <v>M</v>
      </c>
      <c r="K723">
        <f>_xlfn.XLOOKUP(D723,products!$A$2:$A$49,products!$D$2:$D$49,,0)</f>
        <v>0.2</v>
      </c>
      <c r="L723">
        <f>_xlfn.XLOOKUP(D723,products!$A$2:$A$49,products!$E$2:$E$49,,0)</f>
        <v>2.9849999999999999</v>
      </c>
      <c r="M723">
        <f t="shared" si="22"/>
        <v>8.9550000000000001</v>
      </c>
      <c r="N723" t="str">
        <f t="shared" si="23"/>
        <v>Robusta</v>
      </c>
    </row>
    <row r="724" spans="1:14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_xlfn.XLOOKUP(C724,customers!$A$2:$A$1001,customers!$B$2:$B$1001,,0)</f>
        <v>Hetti Measures</v>
      </c>
      <c r="G724" s="2" t="str">
        <f>IF(_xlfn.XLOOKUP(C724,customers!$A$2:$A$1001,customers!$C$2:$C$1001,,0) = 0," ", _xlfn.XLOOKUP(C724,customers!$A$2:$A$1001,customers!$C$2:$C$1001,,0))</f>
        <v xml:space="preserve"> </v>
      </c>
      <c r="H724" s="2" t="str">
        <f>_xlfn.XLOOKUP(C724,customers!$A$2:$A$1001,customers!$G$2:$G$1001,,0)</f>
        <v>United States</v>
      </c>
      <c r="I724" t="str">
        <f>_xlfn.XLOOKUP(D724,products!$A$2:$A$49,products!$B$2:$B$49,,0)</f>
        <v>Exc</v>
      </c>
      <c r="J724" t="str">
        <f>_xlfn.XLOOKUP(D724,products!$A$2:$A$49,products!$C$2:$C$49,,0)</f>
        <v>D</v>
      </c>
      <c r="K724">
        <f>_xlfn.XLOOKUP(D724,products!$A$2:$A$49,products!$D$2:$D$49,,0)</f>
        <v>1</v>
      </c>
      <c r="L724">
        <f>_xlfn.XLOOKUP(D724,products!$A$2:$A$49,products!$E$2:$E$49,,0)</f>
        <v>12.15</v>
      </c>
      <c r="M724">
        <f t="shared" si="22"/>
        <v>24.3</v>
      </c>
      <c r="N724" t="str">
        <f t="shared" si="23"/>
        <v>Excelsa</v>
      </c>
    </row>
    <row r="725" spans="1:14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_xlfn.XLOOKUP(C725,customers!$A$2:$A$1001,customers!$B$2:$B$1001,,0)</f>
        <v>Gay Eilhersen</v>
      </c>
      <c r="G725" s="2" t="str">
        <f>IF(_xlfn.XLOOKUP(C725,customers!$A$2:$A$1001,customers!$C$2:$C$1001,,0) = 0," ", _xlfn.XLOOKUP(C725,customers!$A$2:$A$1001,customers!$C$2:$C$1001,,0))</f>
        <v>geilhersenk3@networksolutions.com</v>
      </c>
      <c r="H725" s="2" t="str">
        <f>_xlfn.XLOOKUP(C725,customers!$A$2:$A$1001,customers!$G$2:$G$1001,,0)</f>
        <v>United States</v>
      </c>
      <c r="I725" t="str">
        <f>_xlfn.XLOOKUP(D725,products!$A$2:$A$49,products!$B$2:$B$49,,0)</f>
        <v>Exc</v>
      </c>
      <c r="J725" t="str">
        <f>_xlfn.XLOOKUP(D725,products!$A$2:$A$49,products!$C$2:$C$49,,0)</f>
        <v>M</v>
      </c>
      <c r="K725">
        <f>_xlfn.XLOOKUP(D725,products!$A$2:$A$49,products!$D$2:$D$49,,0)</f>
        <v>2.5</v>
      </c>
      <c r="L725">
        <f>_xlfn.XLOOKUP(D725,products!$A$2:$A$49,products!$E$2:$E$49,,0)</f>
        <v>31.624999999999996</v>
      </c>
      <c r="M725">
        <f t="shared" si="22"/>
        <v>63.249999999999993</v>
      </c>
      <c r="N725" t="str">
        <f t="shared" si="23"/>
        <v>Excelsa</v>
      </c>
    </row>
    <row r="726" spans="1:14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_xlfn.XLOOKUP(C726,customers!$A$2:$A$1001,customers!$B$2:$B$1001,,0)</f>
        <v>Nico Hubert</v>
      </c>
      <c r="G726" s="2" t="str">
        <f>IF(_xlfn.XLOOKUP(C726,customers!$A$2:$A$1001,customers!$C$2:$C$1001,,0) = 0," ", _xlfn.XLOOKUP(C726,customers!$A$2:$A$1001,customers!$C$2:$C$1001,,0))</f>
        <v xml:space="preserve"> </v>
      </c>
      <c r="H726" s="2" t="str">
        <f>_xlfn.XLOOKUP(C726,customers!$A$2:$A$1001,customers!$G$2:$G$1001,,0)</f>
        <v>United States</v>
      </c>
      <c r="I726" t="str">
        <f>_xlfn.XLOOKUP(D726,products!$A$2:$A$49,products!$B$2:$B$49,,0)</f>
        <v>Ara</v>
      </c>
      <c r="J726" t="str">
        <f>_xlfn.XLOOKUP(D726,products!$A$2:$A$49,products!$C$2:$C$49,,0)</f>
        <v>M</v>
      </c>
      <c r="K726">
        <f>_xlfn.XLOOKUP(D726,products!$A$2:$A$49,products!$D$2:$D$49,,0)</f>
        <v>0.2</v>
      </c>
      <c r="L726">
        <f>_xlfn.XLOOKUP(D726,products!$A$2:$A$49,products!$E$2:$E$49,,0)</f>
        <v>3.375</v>
      </c>
      <c r="M726">
        <f t="shared" si="22"/>
        <v>6.75</v>
      </c>
      <c r="N726" t="str">
        <f t="shared" si="23"/>
        <v>Arabica</v>
      </c>
    </row>
    <row r="727" spans="1:14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_xlfn.XLOOKUP(C727,customers!$A$2:$A$1001,customers!$B$2:$B$1001,,0)</f>
        <v>Cristina Aleixo</v>
      </c>
      <c r="G727" s="2" t="str">
        <f>IF(_xlfn.XLOOKUP(C727,customers!$A$2:$A$1001,customers!$C$2:$C$1001,,0) = 0," ", _xlfn.XLOOKUP(C727,customers!$A$2:$A$1001,customers!$C$2:$C$1001,,0))</f>
        <v>caleixok5@globo.com</v>
      </c>
      <c r="H727" s="2" t="str">
        <f>_xlfn.XLOOKUP(C727,customers!$A$2:$A$1001,customers!$G$2:$G$1001,,0)</f>
        <v>United States</v>
      </c>
      <c r="I727" t="str">
        <f>_xlfn.XLOOKUP(D727,products!$A$2:$A$49,products!$B$2:$B$49,,0)</f>
        <v>Ara</v>
      </c>
      <c r="J727" t="str">
        <f>_xlfn.XLOOKUP(D727,products!$A$2:$A$49,products!$C$2:$C$49,,0)</f>
        <v>L</v>
      </c>
      <c r="K727">
        <f>_xlfn.XLOOKUP(D727,products!$A$2:$A$49,products!$D$2:$D$49,,0)</f>
        <v>0.2</v>
      </c>
      <c r="L727">
        <f>_xlfn.XLOOKUP(D727,products!$A$2:$A$49,products!$E$2:$E$49,,0)</f>
        <v>3.8849999999999998</v>
      </c>
      <c r="M727">
        <f t="shared" si="22"/>
        <v>23.31</v>
      </c>
      <c r="N727" t="str">
        <f t="shared" si="23"/>
        <v>Arabica</v>
      </c>
    </row>
    <row r="728" spans="1:14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_xlfn.XLOOKUP(C728,customers!$A$2:$A$1001,customers!$B$2:$B$1001,,0)</f>
        <v>Derrek Allpress</v>
      </c>
      <c r="G728" s="2" t="str">
        <f>IF(_xlfn.XLOOKUP(C728,customers!$A$2:$A$1001,customers!$C$2:$C$1001,,0) = 0," ", _xlfn.XLOOKUP(C728,customers!$A$2:$A$1001,customers!$C$2:$C$1001,,0))</f>
        <v xml:space="preserve"> </v>
      </c>
      <c r="H728" s="2" t="str">
        <f>_xlfn.XLOOKUP(C728,customers!$A$2:$A$1001,customers!$G$2:$G$1001,,0)</f>
        <v>United States</v>
      </c>
      <c r="I728" t="str">
        <f>_xlfn.XLOOKUP(D728,products!$A$2:$A$49,products!$B$2:$B$49,,0)</f>
        <v>Lib</v>
      </c>
      <c r="J728" t="str">
        <f>_xlfn.XLOOKUP(D728,products!$A$2:$A$49,products!$C$2:$C$49,,0)</f>
        <v>L</v>
      </c>
      <c r="K728">
        <f>_xlfn.XLOOKUP(D728,products!$A$2:$A$49,products!$D$2:$D$49,,0)</f>
        <v>2.5</v>
      </c>
      <c r="L728">
        <f>_xlfn.XLOOKUP(D728,products!$A$2:$A$49,products!$E$2:$E$49,,0)</f>
        <v>36.454999999999998</v>
      </c>
      <c r="M728">
        <f t="shared" si="22"/>
        <v>145.82</v>
      </c>
      <c r="N728" t="str">
        <f t="shared" si="23"/>
        <v>Liberica</v>
      </c>
    </row>
    <row r="729" spans="1:14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_xlfn.XLOOKUP(C729,customers!$A$2:$A$1001,customers!$B$2:$B$1001,,0)</f>
        <v>Rikki Tomkowicz</v>
      </c>
      <c r="G729" s="2" t="str">
        <f>IF(_xlfn.XLOOKUP(C729,customers!$A$2:$A$1001,customers!$C$2:$C$1001,,0) = 0," ", _xlfn.XLOOKUP(C729,customers!$A$2:$A$1001,customers!$C$2:$C$1001,,0))</f>
        <v>rtomkowiczk7@bravesites.com</v>
      </c>
      <c r="H729" s="2" t="str">
        <f>_xlfn.XLOOKUP(C729,customers!$A$2:$A$1001,customers!$G$2:$G$1001,,0)</f>
        <v>Ireland</v>
      </c>
      <c r="I729" t="str">
        <f>_xlfn.XLOOKUP(D729,products!$A$2:$A$49,products!$B$2:$B$49,,0)</f>
        <v>Rob</v>
      </c>
      <c r="J729" t="str">
        <f>_xlfn.XLOOKUP(D729,products!$A$2:$A$49,products!$C$2:$C$49,,0)</f>
        <v>M</v>
      </c>
      <c r="K729">
        <f>_xlfn.XLOOKUP(D729,products!$A$2:$A$49,products!$D$2:$D$49,,0)</f>
        <v>0.5</v>
      </c>
      <c r="L729">
        <f>_xlfn.XLOOKUP(D729,products!$A$2:$A$49,products!$E$2:$E$49,,0)</f>
        <v>5.97</v>
      </c>
      <c r="M729">
        <f t="shared" si="22"/>
        <v>29.849999999999998</v>
      </c>
      <c r="N729" t="str">
        <f t="shared" si="23"/>
        <v>Robusta</v>
      </c>
    </row>
    <row r="730" spans="1:14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_xlfn.XLOOKUP(C730,customers!$A$2:$A$1001,customers!$B$2:$B$1001,,0)</f>
        <v>Rochette Huscroft</v>
      </c>
      <c r="G730" s="2" t="str">
        <f>IF(_xlfn.XLOOKUP(C730,customers!$A$2:$A$1001,customers!$C$2:$C$1001,,0) = 0," ", _xlfn.XLOOKUP(C730,customers!$A$2:$A$1001,customers!$C$2:$C$1001,,0))</f>
        <v>rhuscroftk8@jimdo.com</v>
      </c>
      <c r="H730" s="2" t="str">
        <f>_xlfn.XLOOKUP(C730,customers!$A$2:$A$1001,customers!$G$2:$G$1001,,0)</f>
        <v>United States</v>
      </c>
      <c r="I730" t="str">
        <f>_xlfn.XLOOKUP(D730,products!$A$2:$A$49,products!$B$2:$B$49,,0)</f>
        <v>Exc</v>
      </c>
      <c r="J730" t="str">
        <f>_xlfn.XLOOKUP(D730,products!$A$2:$A$49,products!$C$2:$C$49,,0)</f>
        <v>D</v>
      </c>
      <c r="K730">
        <f>_xlfn.XLOOKUP(D730,products!$A$2:$A$49,products!$D$2:$D$49,,0)</f>
        <v>0.5</v>
      </c>
      <c r="L730">
        <f>_xlfn.XLOOKUP(D730,products!$A$2:$A$49,products!$E$2:$E$49,,0)</f>
        <v>7.29</v>
      </c>
      <c r="M730">
        <f t="shared" si="22"/>
        <v>21.87</v>
      </c>
      <c r="N730" t="str">
        <f t="shared" si="23"/>
        <v>Excelsa</v>
      </c>
    </row>
    <row r="731" spans="1:14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_xlfn.XLOOKUP(C731,customers!$A$2:$A$1001,customers!$B$2:$B$1001,,0)</f>
        <v>Selle Scurrer</v>
      </c>
      <c r="G731" s="2" t="str">
        <f>IF(_xlfn.XLOOKUP(C731,customers!$A$2:$A$1001,customers!$C$2:$C$1001,,0) = 0," ", _xlfn.XLOOKUP(C731,customers!$A$2:$A$1001,customers!$C$2:$C$1001,,0))</f>
        <v>sscurrerk9@flavors.me</v>
      </c>
      <c r="H731" s="2" t="str">
        <f>_xlfn.XLOOKUP(C731,customers!$A$2:$A$1001,customers!$G$2:$G$1001,,0)</f>
        <v>United Kingdom</v>
      </c>
      <c r="I731" t="str">
        <f>_xlfn.XLOOKUP(D731,products!$A$2:$A$49,products!$B$2:$B$49,,0)</f>
        <v>Lib</v>
      </c>
      <c r="J731" t="str">
        <f>_xlfn.XLOOKUP(D731,products!$A$2:$A$49,products!$C$2:$C$49,,0)</f>
        <v>M</v>
      </c>
      <c r="K731">
        <f>_xlfn.XLOOKUP(D731,products!$A$2:$A$49,products!$D$2:$D$49,,0)</f>
        <v>0.2</v>
      </c>
      <c r="L731">
        <f>_xlfn.XLOOKUP(D731,products!$A$2:$A$49,products!$E$2:$E$49,,0)</f>
        <v>4.3650000000000002</v>
      </c>
      <c r="M731">
        <f t="shared" si="22"/>
        <v>4.3650000000000002</v>
      </c>
      <c r="N731" t="str">
        <f t="shared" si="23"/>
        <v>Liberica</v>
      </c>
    </row>
    <row r="732" spans="1:14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_xlfn.XLOOKUP(C732,customers!$A$2:$A$1001,customers!$B$2:$B$1001,,0)</f>
        <v>Andie Rudram</v>
      </c>
      <c r="G732" s="2" t="str">
        <f>IF(_xlfn.XLOOKUP(C732,customers!$A$2:$A$1001,customers!$C$2:$C$1001,,0) = 0," ", _xlfn.XLOOKUP(C732,customers!$A$2:$A$1001,customers!$C$2:$C$1001,,0))</f>
        <v>arudramka@prnewswire.com</v>
      </c>
      <c r="H732" s="2" t="str">
        <f>_xlfn.XLOOKUP(C732,customers!$A$2:$A$1001,customers!$G$2:$G$1001,,0)</f>
        <v>United States</v>
      </c>
      <c r="I732" t="str">
        <f>_xlfn.XLOOKUP(D732,products!$A$2:$A$49,products!$B$2:$B$49,,0)</f>
        <v>Lib</v>
      </c>
      <c r="J732" t="str">
        <f>_xlfn.XLOOKUP(D732,products!$A$2:$A$49,products!$C$2:$C$49,,0)</f>
        <v>L</v>
      </c>
      <c r="K732">
        <f>_xlfn.XLOOKUP(D732,products!$A$2:$A$49,products!$D$2:$D$49,,0)</f>
        <v>2.5</v>
      </c>
      <c r="L732">
        <f>_xlfn.XLOOKUP(D732,products!$A$2:$A$49,products!$E$2:$E$49,,0)</f>
        <v>36.454999999999998</v>
      </c>
      <c r="M732">
        <f t="shared" si="22"/>
        <v>36.454999999999998</v>
      </c>
      <c r="N732" t="str">
        <f t="shared" si="23"/>
        <v>Liberica</v>
      </c>
    </row>
    <row r="733" spans="1:14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_xlfn.XLOOKUP(C733,customers!$A$2:$A$1001,customers!$B$2:$B$1001,,0)</f>
        <v>Leta Clarricoates</v>
      </c>
      <c r="G733" s="2" t="str">
        <f>IF(_xlfn.XLOOKUP(C733,customers!$A$2:$A$1001,customers!$C$2:$C$1001,,0) = 0," ", _xlfn.XLOOKUP(C733,customers!$A$2:$A$1001,customers!$C$2:$C$1001,,0))</f>
        <v xml:space="preserve"> </v>
      </c>
      <c r="H733" s="2" t="str">
        <f>_xlfn.XLOOKUP(C733,customers!$A$2:$A$1001,customers!$G$2:$G$1001,,0)</f>
        <v>United States</v>
      </c>
      <c r="I733" t="str">
        <f>_xlfn.XLOOKUP(D733,products!$A$2:$A$49,products!$B$2:$B$49,,0)</f>
        <v>Lib</v>
      </c>
      <c r="J733" t="str">
        <f>_xlfn.XLOOKUP(D733,products!$A$2:$A$49,products!$C$2:$C$49,,0)</f>
        <v>D</v>
      </c>
      <c r="K733">
        <f>_xlfn.XLOOKUP(D733,products!$A$2:$A$49,products!$D$2:$D$49,,0)</f>
        <v>0.2</v>
      </c>
      <c r="L733">
        <f>_xlfn.XLOOKUP(D733,products!$A$2:$A$49,products!$E$2:$E$49,,0)</f>
        <v>3.8849999999999998</v>
      </c>
      <c r="M733">
        <f t="shared" si="22"/>
        <v>15.54</v>
      </c>
      <c r="N733" t="str">
        <f t="shared" si="23"/>
        <v>Liberica</v>
      </c>
    </row>
    <row r="734" spans="1:14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_xlfn.XLOOKUP(C734,customers!$A$2:$A$1001,customers!$B$2:$B$1001,,0)</f>
        <v>Jacquelyn Maha</v>
      </c>
      <c r="G734" s="2" t="str">
        <f>IF(_xlfn.XLOOKUP(C734,customers!$A$2:$A$1001,customers!$C$2:$C$1001,,0) = 0," ", _xlfn.XLOOKUP(C734,customers!$A$2:$A$1001,customers!$C$2:$C$1001,,0))</f>
        <v>jmahakc@cyberchimps.com</v>
      </c>
      <c r="H734" s="2" t="str">
        <f>_xlfn.XLOOKUP(C734,customers!$A$2:$A$1001,customers!$G$2:$G$1001,,0)</f>
        <v>United States</v>
      </c>
      <c r="I734" t="str">
        <f>_xlfn.XLOOKUP(D734,products!$A$2:$A$49,products!$B$2:$B$49,,0)</f>
        <v>Exc</v>
      </c>
      <c r="J734" t="str">
        <f>_xlfn.XLOOKUP(D734,products!$A$2:$A$49,products!$C$2:$C$49,,0)</f>
        <v>L</v>
      </c>
      <c r="K734">
        <f>_xlfn.XLOOKUP(D734,products!$A$2:$A$49,products!$D$2:$D$49,,0)</f>
        <v>0.2</v>
      </c>
      <c r="L734">
        <f>_xlfn.XLOOKUP(D734,products!$A$2:$A$49,products!$E$2:$E$49,,0)</f>
        <v>4.4550000000000001</v>
      </c>
      <c r="M734">
        <f t="shared" si="22"/>
        <v>8.91</v>
      </c>
      <c r="N734" t="str">
        <f t="shared" si="23"/>
        <v>Excelsa</v>
      </c>
    </row>
    <row r="735" spans="1:14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_xlfn.XLOOKUP(C735,customers!$A$2:$A$1001,customers!$B$2:$B$1001,,0)</f>
        <v>Glory Clemon</v>
      </c>
      <c r="G735" s="2" t="str">
        <f>IF(_xlfn.XLOOKUP(C735,customers!$A$2:$A$1001,customers!$C$2:$C$1001,,0) = 0," ", _xlfn.XLOOKUP(C735,customers!$A$2:$A$1001,customers!$C$2:$C$1001,,0))</f>
        <v>gclemonkd@networksolutions.com</v>
      </c>
      <c r="H735" s="2" t="str">
        <f>_xlfn.XLOOKUP(C735,customers!$A$2:$A$1001,customers!$G$2:$G$1001,,0)</f>
        <v>United States</v>
      </c>
      <c r="I735" t="str">
        <f>_xlfn.XLOOKUP(D735,products!$A$2:$A$49,products!$B$2:$B$49,,0)</f>
        <v>Lib</v>
      </c>
      <c r="J735" t="str">
        <f>_xlfn.XLOOKUP(D735,products!$A$2:$A$49,products!$C$2:$C$49,,0)</f>
        <v>M</v>
      </c>
      <c r="K735">
        <f>_xlfn.XLOOKUP(D735,products!$A$2:$A$49,products!$D$2:$D$49,,0)</f>
        <v>2.5</v>
      </c>
      <c r="L735">
        <f>_xlfn.XLOOKUP(D735,products!$A$2:$A$49,products!$E$2:$E$49,,0)</f>
        <v>33.464999999999996</v>
      </c>
      <c r="M735">
        <f t="shared" si="22"/>
        <v>100.39499999999998</v>
      </c>
      <c r="N735" t="str">
        <f t="shared" si="23"/>
        <v>Liberica</v>
      </c>
    </row>
    <row r="736" spans="1:14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_xlfn.XLOOKUP(C736,customers!$A$2:$A$1001,customers!$B$2:$B$1001,,0)</f>
        <v>Alica Kift</v>
      </c>
      <c r="G736" s="2" t="str">
        <f>IF(_xlfn.XLOOKUP(C736,customers!$A$2:$A$1001,customers!$C$2:$C$1001,,0) = 0," ", _xlfn.XLOOKUP(C736,customers!$A$2:$A$1001,customers!$C$2:$C$1001,,0))</f>
        <v xml:space="preserve"> </v>
      </c>
      <c r="H736" s="2" t="str">
        <f>_xlfn.XLOOKUP(C736,customers!$A$2:$A$1001,customers!$G$2:$G$1001,,0)</f>
        <v>United States</v>
      </c>
      <c r="I736" t="str">
        <f>_xlfn.XLOOKUP(D736,products!$A$2:$A$49,products!$B$2:$B$49,,0)</f>
        <v>Rob</v>
      </c>
      <c r="J736" t="str">
        <f>_xlfn.XLOOKUP(D736,products!$A$2:$A$49,products!$C$2:$C$49,,0)</f>
        <v>D</v>
      </c>
      <c r="K736">
        <f>_xlfn.XLOOKUP(D736,products!$A$2:$A$49,products!$D$2:$D$49,,0)</f>
        <v>0.2</v>
      </c>
      <c r="L736">
        <f>_xlfn.XLOOKUP(D736,products!$A$2:$A$49,products!$E$2:$E$49,,0)</f>
        <v>2.6849999999999996</v>
      </c>
      <c r="M736">
        <f t="shared" si="22"/>
        <v>13.424999999999997</v>
      </c>
      <c r="N736" t="str">
        <f t="shared" si="23"/>
        <v>Robusta</v>
      </c>
    </row>
    <row r="737" spans="1:14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_xlfn.XLOOKUP(C737,customers!$A$2:$A$1001,customers!$B$2:$B$1001,,0)</f>
        <v>Babb Pollins</v>
      </c>
      <c r="G737" s="2" t="str">
        <f>IF(_xlfn.XLOOKUP(C737,customers!$A$2:$A$1001,customers!$C$2:$C$1001,,0) = 0," ", _xlfn.XLOOKUP(C737,customers!$A$2:$A$1001,customers!$C$2:$C$1001,,0))</f>
        <v>bpollinskf@shinystat.com</v>
      </c>
      <c r="H737" s="2" t="str">
        <f>_xlfn.XLOOKUP(C737,customers!$A$2:$A$1001,customers!$G$2:$G$1001,,0)</f>
        <v>United States</v>
      </c>
      <c r="I737" t="str">
        <f>_xlfn.XLOOKUP(D737,products!$A$2:$A$49,products!$B$2:$B$49,,0)</f>
        <v>Exc</v>
      </c>
      <c r="J737" t="str">
        <f>_xlfn.XLOOKUP(D737,products!$A$2:$A$49,products!$C$2:$C$49,,0)</f>
        <v>D</v>
      </c>
      <c r="K737">
        <f>_xlfn.XLOOKUP(D737,products!$A$2:$A$49,products!$D$2:$D$49,,0)</f>
        <v>0.2</v>
      </c>
      <c r="L737">
        <f>_xlfn.XLOOKUP(D737,products!$A$2:$A$49,products!$E$2:$E$49,,0)</f>
        <v>3.645</v>
      </c>
      <c r="M737">
        <f t="shared" si="22"/>
        <v>21.87</v>
      </c>
      <c r="N737" t="str">
        <f t="shared" si="23"/>
        <v>Excelsa</v>
      </c>
    </row>
    <row r="738" spans="1:14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_xlfn.XLOOKUP(C738,customers!$A$2:$A$1001,customers!$B$2:$B$1001,,0)</f>
        <v>Jarret Toye</v>
      </c>
      <c r="G738" s="2" t="str">
        <f>IF(_xlfn.XLOOKUP(C738,customers!$A$2:$A$1001,customers!$C$2:$C$1001,,0) = 0," ", _xlfn.XLOOKUP(C738,customers!$A$2:$A$1001,customers!$C$2:$C$1001,,0))</f>
        <v>jtoyekg@pinterest.com</v>
      </c>
      <c r="H738" s="2" t="str">
        <f>_xlfn.XLOOKUP(C738,customers!$A$2:$A$1001,customers!$G$2:$G$1001,,0)</f>
        <v>Ireland</v>
      </c>
      <c r="I738" t="str">
        <f>_xlfn.XLOOKUP(D738,products!$A$2:$A$49,products!$B$2:$B$49,,0)</f>
        <v>Lib</v>
      </c>
      <c r="J738" t="str">
        <f>_xlfn.XLOOKUP(D738,products!$A$2:$A$49,products!$C$2:$C$49,,0)</f>
        <v>D</v>
      </c>
      <c r="K738">
        <f>_xlfn.XLOOKUP(D738,products!$A$2:$A$49,products!$D$2:$D$49,,0)</f>
        <v>1</v>
      </c>
      <c r="L738">
        <f>_xlfn.XLOOKUP(D738,products!$A$2:$A$49,products!$E$2:$E$49,,0)</f>
        <v>12.95</v>
      </c>
      <c r="M738">
        <f t="shared" si="22"/>
        <v>25.9</v>
      </c>
      <c r="N738" t="str">
        <f t="shared" si="23"/>
        <v>Liberica</v>
      </c>
    </row>
    <row r="739" spans="1:14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_xlfn.XLOOKUP(C739,customers!$A$2:$A$1001,customers!$B$2:$B$1001,,0)</f>
        <v>Carlie Linskill</v>
      </c>
      <c r="G739" s="2" t="str">
        <f>IF(_xlfn.XLOOKUP(C739,customers!$A$2:$A$1001,customers!$C$2:$C$1001,,0) = 0," ", _xlfn.XLOOKUP(C739,customers!$A$2:$A$1001,customers!$C$2:$C$1001,,0))</f>
        <v>clinskillkh@sphinn.com</v>
      </c>
      <c r="H739" s="2" t="str">
        <f>_xlfn.XLOOKUP(C739,customers!$A$2:$A$1001,customers!$G$2:$G$1001,,0)</f>
        <v>United States</v>
      </c>
      <c r="I739" t="str">
        <f>_xlfn.XLOOKUP(D739,products!$A$2:$A$49,products!$B$2:$B$49,,0)</f>
        <v>Ara</v>
      </c>
      <c r="J739" t="str">
        <f>_xlfn.XLOOKUP(D739,products!$A$2:$A$49,products!$C$2:$C$49,,0)</f>
        <v>M</v>
      </c>
      <c r="K739">
        <f>_xlfn.XLOOKUP(D739,products!$A$2:$A$49,products!$D$2:$D$49,,0)</f>
        <v>1</v>
      </c>
      <c r="L739">
        <f>_xlfn.XLOOKUP(D739,products!$A$2:$A$49,products!$E$2:$E$49,,0)</f>
        <v>11.25</v>
      </c>
      <c r="M739">
        <f t="shared" si="22"/>
        <v>56.25</v>
      </c>
      <c r="N739" t="str">
        <f t="shared" si="23"/>
        <v>Arabica</v>
      </c>
    </row>
    <row r="740" spans="1:14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_xlfn.XLOOKUP(C740,customers!$A$2:$A$1001,customers!$B$2:$B$1001,,0)</f>
        <v>Natal Vigrass</v>
      </c>
      <c r="G740" s="2" t="str">
        <f>IF(_xlfn.XLOOKUP(C740,customers!$A$2:$A$1001,customers!$C$2:$C$1001,,0) = 0," ", _xlfn.XLOOKUP(C740,customers!$A$2:$A$1001,customers!$C$2:$C$1001,,0))</f>
        <v>nvigrasski@ezinearticles.com</v>
      </c>
      <c r="H740" s="2" t="str">
        <f>_xlfn.XLOOKUP(C740,customers!$A$2:$A$1001,customers!$G$2:$G$1001,,0)</f>
        <v>United Kingdom</v>
      </c>
      <c r="I740" t="str">
        <f>_xlfn.XLOOKUP(D740,products!$A$2:$A$49,products!$B$2:$B$49,,0)</f>
        <v>Rob</v>
      </c>
      <c r="J740" t="str">
        <f>_xlfn.XLOOKUP(D740,products!$A$2:$A$49,products!$C$2:$C$49,,0)</f>
        <v>L</v>
      </c>
      <c r="K740">
        <f>_xlfn.XLOOKUP(D740,products!$A$2:$A$49,products!$D$2:$D$49,,0)</f>
        <v>0.2</v>
      </c>
      <c r="L740">
        <f>_xlfn.XLOOKUP(D740,products!$A$2:$A$49,products!$E$2:$E$49,,0)</f>
        <v>3.5849999999999995</v>
      </c>
      <c r="M740">
        <f t="shared" si="22"/>
        <v>10.754999999999999</v>
      </c>
      <c r="N740" t="str">
        <f t="shared" si="23"/>
        <v>Robusta</v>
      </c>
    </row>
    <row r="741" spans="1:14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_xlfn.XLOOKUP(C741,customers!$A$2:$A$1001,customers!$B$2:$B$1001,,0)</f>
        <v>Jimmy Dymoke</v>
      </c>
      <c r="G741" s="2" t="str">
        <f>IF(_xlfn.XLOOKUP(C741,customers!$A$2:$A$1001,customers!$C$2:$C$1001,,0) = 0," ", _xlfn.XLOOKUP(C741,customers!$A$2:$A$1001,customers!$C$2:$C$1001,,0))</f>
        <v>jdymokeje@prnewswire.com</v>
      </c>
      <c r="H741" s="2" t="str">
        <f>_xlfn.XLOOKUP(C741,customers!$A$2:$A$1001,customers!$G$2:$G$1001,,0)</f>
        <v>Ireland</v>
      </c>
      <c r="I741" t="str">
        <f>_xlfn.XLOOKUP(D741,products!$A$2:$A$49,products!$B$2:$B$49,,0)</f>
        <v>Exc</v>
      </c>
      <c r="J741" t="str">
        <f>_xlfn.XLOOKUP(D741,products!$A$2:$A$49,products!$C$2:$C$49,,0)</f>
        <v>D</v>
      </c>
      <c r="K741">
        <f>_xlfn.XLOOKUP(D741,products!$A$2:$A$49,products!$D$2:$D$49,,0)</f>
        <v>0.2</v>
      </c>
      <c r="L741">
        <f>_xlfn.XLOOKUP(D741,products!$A$2:$A$49,products!$E$2:$E$49,,0)</f>
        <v>3.645</v>
      </c>
      <c r="M741">
        <f t="shared" si="22"/>
        <v>18.225000000000001</v>
      </c>
      <c r="N741" t="str">
        <f t="shared" si="23"/>
        <v>Excelsa</v>
      </c>
    </row>
    <row r="742" spans="1:14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_xlfn.XLOOKUP(C742,customers!$A$2:$A$1001,customers!$B$2:$B$1001,,0)</f>
        <v>Kandace Cragell</v>
      </c>
      <c r="G742" s="2" t="str">
        <f>IF(_xlfn.XLOOKUP(C742,customers!$A$2:$A$1001,customers!$C$2:$C$1001,,0) = 0," ", _xlfn.XLOOKUP(C742,customers!$A$2:$A$1001,customers!$C$2:$C$1001,,0))</f>
        <v>kcragellkk@google.com</v>
      </c>
      <c r="H742" s="2" t="str">
        <f>_xlfn.XLOOKUP(C742,customers!$A$2:$A$1001,customers!$G$2:$G$1001,,0)</f>
        <v>Ireland</v>
      </c>
      <c r="I742" t="str">
        <f>_xlfn.XLOOKUP(D742,products!$A$2:$A$49,products!$B$2:$B$49,,0)</f>
        <v>Rob</v>
      </c>
      <c r="J742" t="str">
        <f>_xlfn.XLOOKUP(D742,products!$A$2:$A$49,products!$C$2:$C$49,,0)</f>
        <v>L</v>
      </c>
      <c r="K742">
        <f>_xlfn.XLOOKUP(D742,products!$A$2:$A$49,products!$D$2:$D$49,,0)</f>
        <v>0.5</v>
      </c>
      <c r="L742">
        <f>_xlfn.XLOOKUP(D742,products!$A$2:$A$49,products!$E$2:$E$49,,0)</f>
        <v>7.169999999999999</v>
      </c>
      <c r="M742">
        <f t="shared" si="22"/>
        <v>28.679999999999996</v>
      </c>
      <c r="N742" t="str">
        <f t="shared" si="23"/>
        <v>Robusta</v>
      </c>
    </row>
    <row r="743" spans="1:14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_xlfn.XLOOKUP(C743,customers!$A$2:$A$1001,customers!$B$2:$B$1001,,0)</f>
        <v>Lyon Ibert</v>
      </c>
      <c r="G743" s="2" t="str">
        <f>IF(_xlfn.XLOOKUP(C743,customers!$A$2:$A$1001,customers!$C$2:$C$1001,,0) = 0," ", _xlfn.XLOOKUP(C743,customers!$A$2:$A$1001,customers!$C$2:$C$1001,,0))</f>
        <v>libertkl@huffingtonpost.com</v>
      </c>
      <c r="H743" s="2" t="str">
        <f>_xlfn.XLOOKUP(C743,customers!$A$2:$A$1001,customers!$G$2:$G$1001,,0)</f>
        <v>United States</v>
      </c>
      <c r="I743" t="str">
        <f>_xlfn.XLOOKUP(D743,products!$A$2:$A$49,products!$B$2:$B$49,,0)</f>
        <v>Lib</v>
      </c>
      <c r="J743" t="str">
        <f>_xlfn.XLOOKUP(D743,products!$A$2:$A$49,products!$C$2:$C$49,,0)</f>
        <v>M</v>
      </c>
      <c r="K743">
        <f>_xlfn.XLOOKUP(D743,products!$A$2:$A$49,products!$D$2:$D$49,,0)</f>
        <v>0.2</v>
      </c>
      <c r="L743">
        <f>_xlfn.XLOOKUP(D743,products!$A$2:$A$49,products!$E$2:$E$49,,0)</f>
        <v>4.3650000000000002</v>
      </c>
      <c r="M743">
        <f t="shared" si="22"/>
        <v>8.73</v>
      </c>
      <c r="N743" t="str">
        <f t="shared" si="23"/>
        <v>Liberica</v>
      </c>
    </row>
    <row r="744" spans="1:14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_xlfn.XLOOKUP(C744,customers!$A$2:$A$1001,customers!$B$2:$B$1001,,0)</f>
        <v>Reese Lidgey</v>
      </c>
      <c r="G744" s="2" t="str">
        <f>IF(_xlfn.XLOOKUP(C744,customers!$A$2:$A$1001,customers!$C$2:$C$1001,,0) = 0," ", _xlfn.XLOOKUP(C744,customers!$A$2:$A$1001,customers!$C$2:$C$1001,,0))</f>
        <v>rlidgeykm@vimeo.com</v>
      </c>
      <c r="H744" s="2" t="str">
        <f>_xlfn.XLOOKUP(C744,customers!$A$2:$A$1001,customers!$G$2:$G$1001,,0)</f>
        <v>United States</v>
      </c>
      <c r="I744" t="str">
        <f>_xlfn.XLOOKUP(D744,products!$A$2:$A$49,products!$B$2:$B$49,,0)</f>
        <v>Lib</v>
      </c>
      <c r="J744" t="str">
        <f>_xlfn.XLOOKUP(D744,products!$A$2:$A$49,products!$C$2:$C$49,,0)</f>
        <v>M</v>
      </c>
      <c r="K744">
        <f>_xlfn.XLOOKUP(D744,products!$A$2:$A$49,products!$D$2:$D$49,,0)</f>
        <v>1</v>
      </c>
      <c r="L744">
        <f>_xlfn.XLOOKUP(D744,products!$A$2:$A$49,products!$E$2:$E$49,,0)</f>
        <v>14.55</v>
      </c>
      <c r="M744">
        <f t="shared" si="22"/>
        <v>58.2</v>
      </c>
      <c r="N744" t="str">
        <f t="shared" si="23"/>
        <v>Liberica</v>
      </c>
    </row>
    <row r="745" spans="1:14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_xlfn.XLOOKUP(C745,customers!$A$2:$A$1001,customers!$B$2:$B$1001,,0)</f>
        <v>Tersina Castagne</v>
      </c>
      <c r="G745" s="2" t="str">
        <f>IF(_xlfn.XLOOKUP(C745,customers!$A$2:$A$1001,customers!$C$2:$C$1001,,0) = 0," ", _xlfn.XLOOKUP(C745,customers!$A$2:$A$1001,customers!$C$2:$C$1001,,0))</f>
        <v>tcastagnekn@wikia.com</v>
      </c>
      <c r="H745" s="2" t="str">
        <f>_xlfn.XLOOKUP(C745,customers!$A$2:$A$1001,customers!$G$2:$G$1001,,0)</f>
        <v>United States</v>
      </c>
      <c r="I745" t="str">
        <f>_xlfn.XLOOKUP(D745,products!$A$2:$A$49,products!$B$2:$B$49,,0)</f>
        <v>Ara</v>
      </c>
      <c r="J745" t="str">
        <f>_xlfn.XLOOKUP(D745,products!$A$2:$A$49,products!$C$2:$C$49,,0)</f>
        <v>D</v>
      </c>
      <c r="K745">
        <f>_xlfn.XLOOKUP(D745,products!$A$2:$A$49,products!$D$2:$D$49,,0)</f>
        <v>0.5</v>
      </c>
      <c r="L745">
        <f>_xlfn.XLOOKUP(D745,products!$A$2:$A$49,products!$E$2:$E$49,,0)</f>
        <v>5.97</v>
      </c>
      <c r="M745">
        <f t="shared" si="22"/>
        <v>17.91</v>
      </c>
      <c r="N745" t="str">
        <f t="shared" si="23"/>
        <v>Arabica</v>
      </c>
    </row>
    <row r="746" spans="1:14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_xlfn.XLOOKUP(C746,customers!$A$2:$A$1001,customers!$B$2:$B$1001,,0)</f>
        <v>Samuele Klaaassen</v>
      </c>
      <c r="G746" s="2" t="str">
        <f>IF(_xlfn.XLOOKUP(C746,customers!$A$2:$A$1001,customers!$C$2:$C$1001,,0) = 0," ", _xlfn.XLOOKUP(C746,customers!$A$2:$A$1001,customers!$C$2:$C$1001,,0))</f>
        <v xml:space="preserve"> </v>
      </c>
      <c r="H746" s="2" t="str">
        <f>_xlfn.XLOOKUP(C746,customers!$A$2:$A$1001,customers!$G$2:$G$1001,,0)</f>
        <v>United States</v>
      </c>
      <c r="I746" t="str">
        <f>_xlfn.XLOOKUP(D746,products!$A$2:$A$49,products!$B$2:$B$49,,0)</f>
        <v>Rob</v>
      </c>
      <c r="J746" t="str">
        <f>_xlfn.XLOOKUP(D746,products!$A$2:$A$49,products!$C$2:$C$49,,0)</f>
        <v>M</v>
      </c>
      <c r="K746">
        <f>_xlfn.XLOOKUP(D746,products!$A$2:$A$49,products!$D$2:$D$49,,0)</f>
        <v>0.2</v>
      </c>
      <c r="L746">
        <f>_xlfn.XLOOKUP(D746,products!$A$2:$A$49,products!$E$2:$E$49,,0)</f>
        <v>2.9849999999999999</v>
      </c>
      <c r="M746">
        <f t="shared" si="22"/>
        <v>17.91</v>
      </c>
      <c r="N746" t="str">
        <f t="shared" si="23"/>
        <v>Robusta</v>
      </c>
    </row>
    <row r="747" spans="1:14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_xlfn.XLOOKUP(C747,customers!$A$2:$A$1001,customers!$B$2:$B$1001,,0)</f>
        <v>Jordana Halden</v>
      </c>
      <c r="G747" s="2" t="str">
        <f>IF(_xlfn.XLOOKUP(C747,customers!$A$2:$A$1001,customers!$C$2:$C$1001,,0) = 0," ", _xlfn.XLOOKUP(C747,customers!$A$2:$A$1001,customers!$C$2:$C$1001,,0))</f>
        <v>jhaldenkp@comcast.net</v>
      </c>
      <c r="H747" s="2" t="str">
        <f>_xlfn.XLOOKUP(C747,customers!$A$2:$A$1001,customers!$G$2:$G$1001,,0)</f>
        <v>Ireland</v>
      </c>
      <c r="I747" t="str">
        <f>_xlfn.XLOOKUP(D747,products!$A$2:$A$49,products!$B$2:$B$49,,0)</f>
        <v>Exc</v>
      </c>
      <c r="J747" t="str">
        <f>_xlfn.XLOOKUP(D747,products!$A$2:$A$49,products!$C$2:$C$49,,0)</f>
        <v>D</v>
      </c>
      <c r="K747">
        <f>_xlfn.XLOOKUP(D747,products!$A$2:$A$49,products!$D$2:$D$49,,0)</f>
        <v>0.5</v>
      </c>
      <c r="L747">
        <f>_xlfn.XLOOKUP(D747,products!$A$2:$A$49,products!$E$2:$E$49,,0)</f>
        <v>7.29</v>
      </c>
      <c r="M747">
        <f t="shared" si="22"/>
        <v>14.58</v>
      </c>
      <c r="N747" t="str">
        <f t="shared" si="23"/>
        <v>Excelsa</v>
      </c>
    </row>
    <row r="748" spans="1:14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_xlfn.XLOOKUP(C748,customers!$A$2:$A$1001,customers!$B$2:$B$1001,,0)</f>
        <v>Hussein Olliff</v>
      </c>
      <c r="G748" s="2" t="str">
        <f>IF(_xlfn.XLOOKUP(C748,customers!$A$2:$A$1001,customers!$C$2:$C$1001,,0) = 0," ", _xlfn.XLOOKUP(C748,customers!$A$2:$A$1001,customers!$C$2:$C$1001,,0))</f>
        <v>holliffkq@sciencedirect.com</v>
      </c>
      <c r="H748" s="2" t="str">
        <f>_xlfn.XLOOKUP(C748,customers!$A$2:$A$1001,customers!$G$2:$G$1001,,0)</f>
        <v>Ireland</v>
      </c>
      <c r="I748" t="str">
        <f>_xlfn.XLOOKUP(D748,products!$A$2:$A$49,products!$B$2:$B$49,,0)</f>
        <v>Ara</v>
      </c>
      <c r="J748" t="str">
        <f>_xlfn.XLOOKUP(D748,products!$A$2:$A$49,products!$C$2:$C$49,,0)</f>
        <v>M</v>
      </c>
      <c r="K748">
        <f>_xlfn.XLOOKUP(D748,products!$A$2:$A$49,products!$D$2:$D$49,,0)</f>
        <v>1</v>
      </c>
      <c r="L748">
        <f>_xlfn.XLOOKUP(D748,products!$A$2:$A$49,products!$E$2:$E$49,,0)</f>
        <v>11.25</v>
      </c>
      <c r="M748">
        <f t="shared" si="22"/>
        <v>33.75</v>
      </c>
      <c r="N748" t="str">
        <f t="shared" si="23"/>
        <v>Arabica</v>
      </c>
    </row>
    <row r="749" spans="1:14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_xlfn.XLOOKUP(C749,customers!$A$2:$A$1001,customers!$B$2:$B$1001,,0)</f>
        <v>Teddi Quadri</v>
      </c>
      <c r="G749" s="2" t="str">
        <f>IF(_xlfn.XLOOKUP(C749,customers!$A$2:$A$1001,customers!$C$2:$C$1001,,0) = 0," ", _xlfn.XLOOKUP(C749,customers!$A$2:$A$1001,customers!$C$2:$C$1001,,0))</f>
        <v>tquadrikr@opensource.org</v>
      </c>
      <c r="H749" s="2" t="str">
        <f>_xlfn.XLOOKUP(C749,customers!$A$2:$A$1001,customers!$G$2:$G$1001,,0)</f>
        <v>Ireland</v>
      </c>
      <c r="I749" t="str">
        <f>_xlfn.XLOOKUP(D749,products!$A$2:$A$49,products!$B$2:$B$49,,0)</f>
        <v>Lib</v>
      </c>
      <c r="J749" t="str">
        <f>_xlfn.XLOOKUP(D749,products!$A$2:$A$49,products!$C$2:$C$49,,0)</f>
        <v>M</v>
      </c>
      <c r="K749">
        <f>_xlfn.XLOOKUP(D749,products!$A$2:$A$49,products!$D$2:$D$49,,0)</f>
        <v>0.5</v>
      </c>
      <c r="L749">
        <f>_xlfn.XLOOKUP(D749,products!$A$2:$A$49,products!$E$2:$E$49,,0)</f>
        <v>8.73</v>
      </c>
      <c r="M749">
        <f t="shared" si="22"/>
        <v>34.92</v>
      </c>
      <c r="N749" t="str">
        <f t="shared" si="23"/>
        <v>Liberica</v>
      </c>
    </row>
    <row r="750" spans="1:14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_xlfn.XLOOKUP(C750,customers!$A$2:$A$1001,customers!$B$2:$B$1001,,0)</f>
        <v>Felita Eshmade</v>
      </c>
      <c r="G750" s="2" t="str">
        <f>IF(_xlfn.XLOOKUP(C750,customers!$A$2:$A$1001,customers!$C$2:$C$1001,,0) = 0," ", _xlfn.XLOOKUP(C750,customers!$A$2:$A$1001,customers!$C$2:$C$1001,,0))</f>
        <v>feshmadeks@umn.edu</v>
      </c>
      <c r="H750" s="2" t="str">
        <f>_xlfn.XLOOKUP(C750,customers!$A$2:$A$1001,customers!$G$2:$G$1001,,0)</f>
        <v>United States</v>
      </c>
      <c r="I750" t="str">
        <f>_xlfn.XLOOKUP(D750,products!$A$2:$A$49,products!$B$2:$B$49,,0)</f>
        <v>Exc</v>
      </c>
      <c r="J750" t="str">
        <f>_xlfn.XLOOKUP(D750,products!$A$2:$A$49,products!$C$2:$C$49,,0)</f>
        <v>D</v>
      </c>
      <c r="K750">
        <f>_xlfn.XLOOKUP(D750,products!$A$2:$A$49,products!$D$2:$D$49,,0)</f>
        <v>0.5</v>
      </c>
      <c r="L750">
        <f>_xlfn.XLOOKUP(D750,products!$A$2:$A$49,products!$E$2:$E$49,,0)</f>
        <v>7.29</v>
      </c>
      <c r="M750">
        <f t="shared" si="22"/>
        <v>14.58</v>
      </c>
      <c r="N750" t="str">
        <f t="shared" si="23"/>
        <v>Excelsa</v>
      </c>
    </row>
    <row r="751" spans="1:14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_xlfn.XLOOKUP(C751,customers!$A$2:$A$1001,customers!$B$2:$B$1001,,0)</f>
        <v>Melodie OIlier</v>
      </c>
      <c r="G751" s="2" t="str">
        <f>IF(_xlfn.XLOOKUP(C751,customers!$A$2:$A$1001,customers!$C$2:$C$1001,,0) = 0," ", _xlfn.XLOOKUP(C751,customers!$A$2:$A$1001,customers!$C$2:$C$1001,,0))</f>
        <v>moilierkt@paginegialle.it</v>
      </c>
      <c r="H751" s="2" t="str">
        <f>_xlfn.XLOOKUP(C751,customers!$A$2:$A$1001,customers!$G$2:$G$1001,,0)</f>
        <v>Ireland</v>
      </c>
      <c r="I751" t="str">
        <f>_xlfn.XLOOKUP(D751,products!$A$2:$A$49,products!$B$2:$B$49,,0)</f>
        <v>Rob</v>
      </c>
      <c r="J751" t="str">
        <f>_xlfn.XLOOKUP(D751,products!$A$2:$A$49,products!$C$2:$C$49,,0)</f>
        <v>D</v>
      </c>
      <c r="K751">
        <f>_xlfn.XLOOKUP(D751,products!$A$2:$A$49,products!$D$2:$D$49,,0)</f>
        <v>0.2</v>
      </c>
      <c r="L751">
        <f>_xlfn.XLOOKUP(D751,products!$A$2:$A$49,products!$E$2:$E$49,,0)</f>
        <v>2.6849999999999996</v>
      </c>
      <c r="M751">
        <f t="shared" si="22"/>
        <v>5.3699999999999992</v>
      </c>
      <c r="N751" t="str">
        <f t="shared" si="23"/>
        <v>Robusta</v>
      </c>
    </row>
    <row r="752" spans="1:14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_xlfn.XLOOKUP(C752,customers!$A$2:$A$1001,customers!$B$2:$B$1001,,0)</f>
        <v>Hazel Iacopini</v>
      </c>
      <c r="G752" s="2" t="str">
        <f>IF(_xlfn.XLOOKUP(C752,customers!$A$2:$A$1001,customers!$C$2:$C$1001,,0) = 0," ", _xlfn.XLOOKUP(C752,customers!$A$2:$A$1001,customers!$C$2:$C$1001,,0))</f>
        <v xml:space="preserve"> </v>
      </c>
      <c r="H752" s="2" t="str">
        <f>_xlfn.XLOOKUP(C752,customers!$A$2:$A$1001,customers!$G$2:$G$1001,,0)</f>
        <v>United States</v>
      </c>
      <c r="I752" t="str">
        <f>_xlfn.XLOOKUP(D752,products!$A$2:$A$49,products!$B$2:$B$49,,0)</f>
        <v>Rob</v>
      </c>
      <c r="J752" t="str">
        <f>_xlfn.XLOOKUP(D752,products!$A$2:$A$49,products!$C$2:$C$49,,0)</f>
        <v>M</v>
      </c>
      <c r="K752">
        <f>_xlfn.XLOOKUP(D752,products!$A$2:$A$49,products!$D$2:$D$49,,0)</f>
        <v>0.5</v>
      </c>
      <c r="L752">
        <f>_xlfn.XLOOKUP(D752,products!$A$2:$A$49,products!$E$2:$E$49,,0)</f>
        <v>5.97</v>
      </c>
      <c r="M752">
        <f t="shared" si="22"/>
        <v>5.97</v>
      </c>
      <c r="N752" t="str">
        <f t="shared" si="23"/>
        <v>Robusta</v>
      </c>
    </row>
    <row r="753" spans="1:14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_xlfn.XLOOKUP(C753,customers!$A$2:$A$1001,customers!$B$2:$B$1001,,0)</f>
        <v>Vinny Shoebotham</v>
      </c>
      <c r="G753" s="2" t="str">
        <f>IF(_xlfn.XLOOKUP(C753,customers!$A$2:$A$1001,customers!$C$2:$C$1001,,0) = 0," ", _xlfn.XLOOKUP(C753,customers!$A$2:$A$1001,customers!$C$2:$C$1001,,0))</f>
        <v>vshoebothamkv@redcross.org</v>
      </c>
      <c r="H753" s="2" t="str">
        <f>_xlfn.XLOOKUP(C753,customers!$A$2:$A$1001,customers!$G$2:$G$1001,,0)</f>
        <v>United States</v>
      </c>
      <c r="I753" t="str">
        <f>_xlfn.XLOOKUP(D753,products!$A$2:$A$49,products!$B$2:$B$49,,0)</f>
        <v>Lib</v>
      </c>
      <c r="J753" t="str">
        <f>_xlfn.XLOOKUP(D753,products!$A$2:$A$49,products!$C$2:$C$49,,0)</f>
        <v>L</v>
      </c>
      <c r="K753">
        <f>_xlfn.XLOOKUP(D753,products!$A$2:$A$49,products!$D$2:$D$49,,0)</f>
        <v>0.5</v>
      </c>
      <c r="L753">
        <f>_xlfn.XLOOKUP(D753,products!$A$2:$A$49,products!$E$2:$E$49,,0)</f>
        <v>9.51</v>
      </c>
      <c r="M753">
        <f t="shared" si="22"/>
        <v>19.02</v>
      </c>
      <c r="N753" t="str">
        <f t="shared" si="23"/>
        <v>Liberica</v>
      </c>
    </row>
    <row r="754" spans="1:14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_xlfn.XLOOKUP(C754,customers!$A$2:$A$1001,customers!$B$2:$B$1001,,0)</f>
        <v>Bran Sterke</v>
      </c>
      <c r="G754" s="2" t="str">
        <f>IF(_xlfn.XLOOKUP(C754,customers!$A$2:$A$1001,customers!$C$2:$C$1001,,0) = 0," ", _xlfn.XLOOKUP(C754,customers!$A$2:$A$1001,customers!$C$2:$C$1001,,0))</f>
        <v>bsterkekw@biblegateway.com</v>
      </c>
      <c r="H754" s="2" t="str">
        <f>_xlfn.XLOOKUP(C754,customers!$A$2:$A$1001,customers!$G$2:$G$1001,,0)</f>
        <v>United States</v>
      </c>
      <c r="I754" t="str">
        <f>_xlfn.XLOOKUP(D754,products!$A$2:$A$49,products!$B$2:$B$49,,0)</f>
        <v>Exc</v>
      </c>
      <c r="J754" t="str">
        <f>_xlfn.XLOOKUP(D754,products!$A$2:$A$49,products!$C$2:$C$49,,0)</f>
        <v>M</v>
      </c>
      <c r="K754">
        <f>_xlfn.XLOOKUP(D754,products!$A$2:$A$49,products!$D$2:$D$49,,0)</f>
        <v>1</v>
      </c>
      <c r="L754">
        <f>_xlfn.XLOOKUP(D754,products!$A$2:$A$49,products!$E$2:$E$49,,0)</f>
        <v>13.75</v>
      </c>
      <c r="M754">
        <f t="shared" si="22"/>
        <v>27.5</v>
      </c>
      <c r="N754" t="str">
        <f t="shared" si="23"/>
        <v>Excelsa</v>
      </c>
    </row>
    <row r="755" spans="1:14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_xlfn.XLOOKUP(C755,customers!$A$2:$A$1001,customers!$B$2:$B$1001,,0)</f>
        <v>Simone Capon</v>
      </c>
      <c r="G755" s="2" t="str">
        <f>IF(_xlfn.XLOOKUP(C755,customers!$A$2:$A$1001,customers!$C$2:$C$1001,,0) = 0," ", _xlfn.XLOOKUP(C755,customers!$A$2:$A$1001,customers!$C$2:$C$1001,,0))</f>
        <v>scaponkx@craigslist.org</v>
      </c>
      <c r="H755" s="2" t="str">
        <f>_xlfn.XLOOKUP(C755,customers!$A$2:$A$1001,customers!$G$2:$G$1001,,0)</f>
        <v>United States</v>
      </c>
      <c r="I755" t="str">
        <f>_xlfn.XLOOKUP(D755,products!$A$2:$A$49,products!$B$2:$B$49,,0)</f>
        <v>Ara</v>
      </c>
      <c r="J755" t="str">
        <f>_xlfn.XLOOKUP(D755,products!$A$2:$A$49,products!$C$2:$C$49,,0)</f>
        <v>D</v>
      </c>
      <c r="K755">
        <f>_xlfn.XLOOKUP(D755,products!$A$2:$A$49,products!$D$2:$D$49,,0)</f>
        <v>0.5</v>
      </c>
      <c r="L755">
        <f>_xlfn.XLOOKUP(D755,products!$A$2:$A$49,products!$E$2:$E$49,,0)</f>
        <v>5.97</v>
      </c>
      <c r="M755">
        <f t="shared" si="22"/>
        <v>29.849999999999998</v>
      </c>
      <c r="N755" t="str">
        <f t="shared" si="23"/>
        <v>Arabica</v>
      </c>
    </row>
    <row r="756" spans="1:14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_xlfn.XLOOKUP(C756,customers!$A$2:$A$1001,customers!$B$2:$B$1001,,0)</f>
        <v>Jimmy Dymoke</v>
      </c>
      <c r="G756" s="2" t="str">
        <f>IF(_xlfn.XLOOKUP(C756,customers!$A$2:$A$1001,customers!$C$2:$C$1001,,0) = 0," ", _xlfn.XLOOKUP(C756,customers!$A$2:$A$1001,customers!$C$2:$C$1001,,0))</f>
        <v>jdymokeje@prnewswire.com</v>
      </c>
      <c r="H756" s="2" t="str">
        <f>_xlfn.XLOOKUP(C756,customers!$A$2:$A$1001,customers!$G$2:$G$1001,,0)</f>
        <v>Ireland</v>
      </c>
      <c r="I756" t="str">
        <f>_xlfn.XLOOKUP(D756,products!$A$2:$A$49,products!$B$2:$B$49,,0)</f>
        <v>Ara</v>
      </c>
      <c r="J756" t="str">
        <f>_xlfn.XLOOKUP(D756,products!$A$2:$A$49,products!$C$2:$C$49,,0)</f>
        <v>D</v>
      </c>
      <c r="K756">
        <f>_xlfn.XLOOKUP(D756,products!$A$2:$A$49,products!$D$2:$D$49,,0)</f>
        <v>0.2</v>
      </c>
      <c r="L756">
        <f>_xlfn.XLOOKUP(D756,products!$A$2:$A$49,products!$E$2:$E$49,,0)</f>
        <v>2.9849999999999999</v>
      </c>
      <c r="M756">
        <f t="shared" si="22"/>
        <v>17.91</v>
      </c>
      <c r="N756" t="str">
        <f t="shared" si="23"/>
        <v>Arabica</v>
      </c>
    </row>
    <row r="757" spans="1:14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_xlfn.XLOOKUP(C757,customers!$A$2:$A$1001,customers!$B$2:$B$1001,,0)</f>
        <v>Foster Constance</v>
      </c>
      <c r="G757" s="2" t="str">
        <f>IF(_xlfn.XLOOKUP(C757,customers!$A$2:$A$1001,customers!$C$2:$C$1001,,0) = 0," ", _xlfn.XLOOKUP(C757,customers!$A$2:$A$1001,customers!$C$2:$C$1001,,0))</f>
        <v>fconstancekz@ifeng.com</v>
      </c>
      <c r="H757" s="2" t="str">
        <f>_xlfn.XLOOKUP(C757,customers!$A$2:$A$1001,customers!$G$2:$G$1001,,0)</f>
        <v>United States</v>
      </c>
      <c r="I757" t="str">
        <f>_xlfn.XLOOKUP(D757,products!$A$2:$A$49,products!$B$2:$B$49,,0)</f>
        <v>Lib</v>
      </c>
      <c r="J757" t="str">
        <f>_xlfn.XLOOKUP(D757,products!$A$2:$A$49,products!$C$2:$C$49,,0)</f>
        <v>L</v>
      </c>
      <c r="K757">
        <f>_xlfn.XLOOKUP(D757,products!$A$2:$A$49,products!$D$2:$D$49,,0)</f>
        <v>0.2</v>
      </c>
      <c r="L757">
        <f>_xlfn.XLOOKUP(D757,products!$A$2:$A$49,products!$E$2:$E$49,,0)</f>
        <v>4.7549999999999999</v>
      </c>
      <c r="M757">
        <f t="shared" si="22"/>
        <v>28.53</v>
      </c>
      <c r="N757" t="str">
        <f t="shared" si="23"/>
        <v>Liberica</v>
      </c>
    </row>
    <row r="758" spans="1:14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_xlfn.XLOOKUP(C758,customers!$A$2:$A$1001,customers!$B$2:$B$1001,,0)</f>
        <v>Fernando Sulman</v>
      </c>
      <c r="G758" s="2" t="str">
        <f>IF(_xlfn.XLOOKUP(C758,customers!$A$2:$A$1001,customers!$C$2:$C$1001,,0) = 0," ", _xlfn.XLOOKUP(C758,customers!$A$2:$A$1001,customers!$C$2:$C$1001,,0))</f>
        <v>fsulmanl0@washington.edu</v>
      </c>
      <c r="H758" s="2" t="str">
        <f>_xlfn.XLOOKUP(C758,customers!$A$2:$A$1001,customers!$G$2:$G$1001,,0)</f>
        <v>United States</v>
      </c>
      <c r="I758" t="str">
        <f>_xlfn.XLOOKUP(D758,products!$A$2:$A$49,products!$B$2:$B$49,,0)</f>
        <v>Rob</v>
      </c>
      <c r="J758" t="str">
        <f>_xlfn.XLOOKUP(D758,products!$A$2:$A$49,products!$C$2:$C$49,,0)</f>
        <v>D</v>
      </c>
      <c r="K758">
        <f>_xlfn.XLOOKUP(D758,products!$A$2:$A$49,products!$D$2:$D$49,,0)</f>
        <v>1</v>
      </c>
      <c r="L758">
        <f>_xlfn.XLOOKUP(D758,products!$A$2:$A$49,products!$E$2:$E$49,,0)</f>
        <v>8.9499999999999993</v>
      </c>
      <c r="M758">
        <f t="shared" si="22"/>
        <v>35.799999999999997</v>
      </c>
      <c r="N758" t="str">
        <f t="shared" si="23"/>
        <v>Robusta</v>
      </c>
    </row>
    <row r="759" spans="1:14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_xlfn.XLOOKUP(C759,customers!$A$2:$A$1001,customers!$B$2:$B$1001,,0)</f>
        <v>Dorotea Hollyman</v>
      </c>
      <c r="G759" s="2" t="str">
        <f>IF(_xlfn.XLOOKUP(C759,customers!$A$2:$A$1001,customers!$C$2:$C$1001,,0) = 0," ", _xlfn.XLOOKUP(C759,customers!$A$2:$A$1001,customers!$C$2:$C$1001,,0))</f>
        <v>dhollymanl1@ibm.com</v>
      </c>
      <c r="H759" s="2" t="str">
        <f>_xlfn.XLOOKUP(C759,customers!$A$2:$A$1001,customers!$G$2:$G$1001,,0)</f>
        <v>United States</v>
      </c>
      <c r="I759" t="str">
        <f>_xlfn.XLOOKUP(D759,products!$A$2:$A$49,products!$B$2:$B$49,,0)</f>
        <v>Ara</v>
      </c>
      <c r="J759" t="str">
        <f>_xlfn.XLOOKUP(D759,products!$A$2:$A$49,products!$C$2:$C$49,,0)</f>
        <v>D</v>
      </c>
      <c r="K759">
        <f>_xlfn.XLOOKUP(D759,products!$A$2:$A$49,products!$D$2:$D$49,,0)</f>
        <v>0.5</v>
      </c>
      <c r="L759">
        <f>_xlfn.XLOOKUP(D759,products!$A$2:$A$49,products!$E$2:$E$49,,0)</f>
        <v>5.97</v>
      </c>
      <c r="M759">
        <f t="shared" si="22"/>
        <v>17.91</v>
      </c>
      <c r="N759" t="str">
        <f t="shared" si="23"/>
        <v>Arabica</v>
      </c>
    </row>
    <row r="760" spans="1:14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_xlfn.XLOOKUP(C760,customers!$A$2:$A$1001,customers!$B$2:$B$1001,,0)</f>
        <v>Lorelei Nardoni</v>
      </c>
      <c r="G760" s="2" t="str">
        <f>IF(_xlfn.XLOOKUP(C760,customers!$A$2:$A$1001,customers!$C$2:$C$1001,,0) = 0," ", _xlfn.XLOOKUP(C760,customers!$A$2:$A$1001,customers!$C$2:$C$1001,,0))</f>
        <v>lnardonil2@hao123.com</v>
      </c>
      <c r="H760" s="2" t="str">
        <f>_xlfn.XLOOKUP(C760,customers!$A$2:$A$1001,customers!$G$2:$G$1001,,0)</f>
        <v>United States</v>
      </c>
      <c r="I760" t="str">
        <f>_xlfn.XLOOKUP(D760,products!$A$2:$A$49,products!$B$2:$B$49,,0)</f>
        <v>Rob</v>
      </c>
      <c r="J760" t="str">
        <f>_xlfn.XLOOKUP(D760,products!$A$2:$A$49,products!$C$2:$C$49,,0)</f>
        <v>D</v>
      </c>
      <c r="K760">
        <f>_xlfn.XLOOKUP(D760,products!$A$2:$A$49,products!$D$2:$D$49,,0)</f>
        <v>1</v>
      </c>
      <c r="L760">
        <f>_xlfn.XLOOKUP(D760,products!$A$2:$A$49,products!$E$2:$E$49,,0)</f>
        <v>8.9499999999999993</v>
      </c>
      <c r="M760">
        <f t="shared" si="22"/>
        <v>8.9499999999999993</v>
      </c>
      <c r="N760" t="str">
        <f t="shared" si="23"/>
        <v>Robusta</v>
      </c>
    </row>
    <row r="761" spans="1:14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_xlfn.XLOOKUP(C761,customers!$A$2:$A$1001,customers!$B$2:$B$1001,,0)</f>
        <v>Dallas Yarham</v>
      </c>
      <c r="G761" s="2" t="str">
        <f>IF(_xlfn.XLOOKUP(C761,customers!$A$2:$A$1001,customers!$C$2:$C$1001,,0) = 0," ", _xlfn.XLOOKUP(C761,customers!$A$2:$A$1001,customers!$C$2:$C$1001,,0))</f>
        <v>dyarhaml3@moonfruit.com</v>
      </c>
      <c r="H761" s="2" t="str">
        <f>_xlfn.XLOOKUP(C761,customers!$A$2:$A$1001,customers!$G$2:$G$1001,,0)</f>
        <v>United States</v>
      </c>
      <c r="I761" t="str">
        <f>_xlfn.XLOOKUP(D761,products!$A$2:$A$49,products!$B$2:$B$49,,0)</f>
        <v>Lib</v>
      </c>
      <c r="J761" t="str">
        <f>_xlfn.XLOOKUP(D761,products!$A$2:$A$49,products!$C$2:$C$49,,0)</f>
        <v>D</v>
      </c>
      <c r="K761">
        <f>_xlfn.XLOOKUP(D761,products!$A$2:$A$49,products!$D$2:$D$49,,0)</f>
        <v>2.5</v>
      </c>
      <c r="L761">
        <f>_xlfn.XLOOKUP(D761,products!$A$2:$A$49,products!$E$2:$E$49,,0)</f>
        <v>29.784999999999997</v>
      </c>
      <c r="M761">
        <f t="shared" si="22"/>
        <v>29.784999999999997</v>
      </c>
      <c r="N761" t="str">
        <f t="shared" si="23"/>
        <v>Liberica</v>
      </c>
    </row>
    <row r="762" spans="1:14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_xlfn.XLOOKUP(C762,customers!$A$2:$A$1001,customers!$B$2:$B$1001,,0)</f>
        <v>Arlana Ferrea</v>
      </c>
      <c r="G762" s="2" t="str">
        <f>IF(_xlfn.XLOOKUP(C762,customers!$A$2:$A$1001,customers!$C$2:$C$1001,,0) = 0," ", _xlfn.XLOOKUP(C762,customers!$A$2:$A$1001,customers!$C$2:$C$1001,,0))</f>
        <v>aferreal4@wikia.com</v>
      </c>
      <c r="H762" s="2" t="str">
        <f>_xlfn.XLOOKUP(C762,customers!$A$2:$A$1001,customers!$G$2:$G$1001,,0)</f>
        <v>United States</v>
      </c>
      <c r="I762" t="str">
        <f>_xlfn.XLOOKUP(D762,products!$A$2:$A$49,products!$B$2:$B$49,,0)</f>
        <v>Exc</v>
      </c>
      <c r="J762" t="str">
        <f>_xlfn.XLOOKUP(D762,products!$A$2:$A$49,products!$C$2:$C$49,,0)</f>
        <v>L</v>
      </c>
      <c r="K762">
        <f>_xlfn.XLOOKUP(D762,products!$A$2:$A$49,products!$D$2:$D$49,,0)</f>
        <v>0.5</v>
      </c>
      <c r="L762">
        <f>_xlfn.XLOOKUP(D762,products!$A$2:$A$49,products!$E$2:$E$49,,0)</f>
        <v>8.91</v>
      </c>
      <c r="M762">
        <f t="shared" si="22"/>
        <v>44.55</v>
      </c>
      <c r="N762" t="str">
        <f t="shared" si="23"/>
        <v>Excelsa</v>
      </c>
    </row>
    <row r="763" spans="1:14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_xlfn.XLOOKUP(C763,customers!$A$2:$A$1001,customers!$B$2:$B$1001,,0)</f>
        <v>Chuck Kendrick</v>
      </c>
      <c r="G763" s="2" t="str">
        <f>IF(_xlfn.XLOOKUP(C763,customers!$A$2:$A$1001,customers!$C$2:$C$1001,,0) = 0," ", _xlfn.XLOOKUP(C763,customers!$A$2:$A$1001,customers!$C$2:$C$1001,,0))</f>
        <v>ckendrickl5@webnode.com</v>
      </c>
      <c r="H763" s="2" t="str">
        <f>_xlfn.XLOOKUP(C763,customers!$A$2:$A$1001,customers!$G$2:$G$1001,,0)</f>
        <v>United States</v>
      </c>
      <c r="I763" t="str">
        <f>_xlfn.XLOOKUP(D763,products!$A$2:$A$49,products!$B$2:$B$49,,0)</f>
        <v>Exc</v>
      </c>
      <c r="J763" t="str">
        <f>_xlfn.XLOOKUP(D763,products!$A$2:$A$49,products!$C$2:$C$49,,0)</f>
        <v>L</v>
      </c>
      <c r="K763">
        <f>_xlfn.XLOOKUP(D763,products!$A$2:$A$49,products!$D$2:$D$49,,0)</f>
        <v>1</v>
      </c>
      <c r="L763">
        <f>_xlfn.XLOOKUP(D763,products!$A$2:$A$49,products!$E$2:$E$49,,0)</f>
        <v>14.85</v>
      </c>
      <c r="M763">
        <f t="shared" si="22"/>
        <v>89.1</v>
      </c>
      <c r="N763" t="str">
        <f t="shared" si="23"/>
        <v>Excelsa</v>
      </c>
    </row>
    <row r="764" spans="1:14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_xlfn.XLOOKUP(C764,customers!$A$2:$A$1001,customers!$B$2:$B$1001,,0)</f>
        <v>Sharona Danilchik</v>
      </c>
      <c r="G764" s="2" t="str">
        <f>IF(_xlfn.XLOOKUP(C764,customers!$A$2:$A$1001,customers!$C$2:$C$1001,,0) = 0," ", _xlfn.XLOOKUP(C764,customers!$A$2:$A$1001,customers!$C$2:$C$1001,,0))</f>
        <v>sdanilchikl6@mit.edu</v>
      </c>
      <c r="H764" s="2" t="str">
        <f>_xlfn.XLOOKUP(C764,customers!$A$2:$A$1001,customers!$G$2:$G$1001,,0)</f>
        <v>United Kingdom</v>
      </c>
      <c r="I764" t="str">
        <f>_xlfn.XLOOKUP(D764,products!$A$2:$A$49,products!$B$2:$B$49,,0)</f>
        <v>Lib</v>
      </c>
      <c r="J764" t="str">
        <f>_xlfn.XLOOKUP(D764,products!$A$2:$A$49,products!$C$2:$C$49,,0)</f>
        <v>M</v>
      </c>
      <c r="K764">
        <f>_xlfn.XLOOKUP(D764,products!$A$2:$A$49,products!$D$2:$D$49,,0)</f>
        <v>0.5</v>
      </c>
      <c r="L764">
        <f>_xlfn.XLOOKUP(D764,products!$A$2:$A$49,products!$E$2:$E$49,,0)</f>
        <v>8.73</v>
      </c>
      <c r="M764">
        <f t="shared" si="22"/>
        <v>43.650000000000006</v>
      </c>
      <c r="N764" t="str">
        <f t="shared" si="23"/>
        <v>Liberica</v>
      </c>
    </row>
    <row r="765" spans="1:14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_xlfn.XLOOKUP(C765,customers!$A$2:$A$1001,customers!$B$2:$B$1001,,0)</f>
        <v>Sarajane Potter</v>
      </c>
      <c r="G765" s="2" t="str">
        <f>IF(_xlfn.XLOOKUP(C765,customers!$A$2:$A$1001,customers!$C$2:$C$1001,,0) = 0," ", _xlfn.XLOOKUP(C765,customers!$A$2:$A$1001,customers!$C$2:$C$1001,,0))</f>
        <v xml:space="preserve"> </v>
      </c>
      <c r="H765" s="2" t="str">
        <f>_xlfn.XLOOKUP(C765,customers!$A$2:$A$1001,customers!$G$2:$G$1001,,0)</f>
        <v>United States</v>
      </c>
      <c r="I765" t="str">
        <f>_xlfn.XLOOKUP(D765,products!$A$2:$A$49,products!$B$2:$B$49,,0)</f>
        <v>Ara</v>
      </c>
      <c r="J765" t="str">
        <f>_xlfn.XLOOKUP(D765,products!$A$2:$A$49,products!$C$2:$C$49,,0)</f>
        <v>L</v>
      </c>
      <c r="K765">
        <f>_xlfn.XLOOKUP(D765,products!$A$2:$A$49,products!$D$2:$D$49,,0)</f>
        <v>0.5</v>
      </c>
      <c r="L765">
        <f>_xlfn.XLOOKUP(D765,products!$A$2:$A$49,products!$E$2:$E$49,,0)</f>
        <v>7.77</v>
      </c>
      <c r="M765">
        <f t="shared" si="22"/>
        <v>23.31</v>
      </c>
      <c r="N765" t="str">
        <f t="shared" si="23"/>
        <v>Arabica</v>
      </c>
    </row>
    <row r="766" spans="1:14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_xlfn.XLOOKUP(C766,customers!$A$2:$A$1001,customers!$B$2:$B$1001,,0)</f>
        <v>Bobby Folomkin</v>
      </c>
      <c r="G766" s="2" t="str">
        <f>IF(_xlfn.XLOOKUP(C766,customers!$A$2:$A$1001,customers!$C$2:$C$1001,,0) = 0," ", _xlfn.XLOOKUP(C766,customers!$A$2:$A$1001,customers!$C$2:$C$1001,,0))</f>
        <v>bfolomkinl8@yolasite.com</v>
      </c>
      <c r="H766" s="2" t="str">
        <f>_xlfn.XLOOKUP(C766,customers!$A$2:$A$1001,customers!$G$2:$G$1001,,0)</f>
        <v>United States</v>
      </c>
      <c r="I766" t="str">
        <f>_xlfn.XLOOKUP(D766,products!$A$2:$A$49,products!$B$2:$B$49,,0)</f>
        <v>Ara</v>
      </c>
      <c r="J766" t="str">
        <f>_xlfn.XLOOKUP(D766,products!$A$2:$A$49,products!$C$2:$C$49,,0)</f>
        <v>L</v>
      </c>
      <c r="K766">
        <f>_xlfn.XLOOKUP(D766,products!$A$2:$A$49,products!$D$2:$D$49,,0)</f>
        <v>2.5</v>
      </c>
      <c r="L766">
        <f>_xlfn.XLOOKUP(D766,products!$A$2:$A$49,products!$E$2:$E$49,,0)</f>
        <v>29.784999999999997</v>
      </c>
      <c r="M766">
        <f t="shared" si="22"/>
        <v>178.70999999999998</v>
      </c>
      <c r="N766" t="str">
        <f t="shared" si="23"/>
        <v>Arabica</v>
      </c>
    </row>
    <row r="767" spans="1:14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_xlfn.XLOOKUP(C767,customers!$A$2:$A$1001,customers!$B$2:$B$1001,,0)</f>
        <v>Rafferty Pursglove</v>
      </c>
      <c r="G767" s="2" t="str">
        <f>IF(_xlfn.XLOOKUP(C767,customers!$A$2:$A$1001,customers!$C$2:$C$1001,,0) = 0," ", _xlfn.XLOOKUP(C767,customers!$A$2:$A$1001,customers!$C$2:$C$1001,,0))</f>
        <v>rpursglovel9@biblegateway.com</v>
      </c>
      <c r="H767" s="2" t="str">
        <f>_xlfn.XLOOKUP(C767,customers!$A$2:$A$1001,customers!$G$2:$G$1001,,0)</f>
        <v>United States</v>
      </c>
      <c r="I767" t="str">
        <f>_xlfn.XLOOKUP(D767,products!$A$2:$A$49,products!$B$2:$B$49,,0)</f>
        <v>Rob</v>
      </c>
      <c r="J767" t="str">
        <f>_xlfn.XLOOKUP(D767,products!$A$2:$A$49,products!$C$2:$C$49,,0)</f>
        <v>M</v>
      </c>
      <c r="K767">
        <f>_xlfn.XLOOKUP(D767,products!$A$2:$A$49,products!$D$2:$D$49,,0)</f>
        <v>1</v>
      </c>
      <c r="L767">
        <f>_xlfn.XLOOKUP(D767,products!$A$2:$A$49,products!$E$2:$E$49,,0)</f>
        <v>9.9499999999999993</v>
      </c>
      <c r="M767">
        <f t="shared" si="22"/>
        <v>59.699999999999996</v>
      </c>
      <c r="N767" t="str">
        <f t="shared" si="23"/>
        <v>Robusta</v>
      </c>
    </row>
    <row r="768" spans="1:14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_xlfn.XLOOKUP(C768,customers!$A$2:$A$1001,customers!$B$2:$B$1001,,0)</f>
        <v>Rafferty Pursglove</v>
      </c>
      <c r="G768" s="2" t="str">
        <f>IF(_xlfn.XLOOKUP(C768,customers!$A$2:$A$1001,customers!$C$2:$C$1001,,0) = 0," ", _xlfn.XLOOKUP(C768,customers!$A$2:$A$1001,customers!$C$2:$C$1001,,0))</f>
        <v>rpursglovel9@biblegateway.com</v>
      </c>
      <c r="H768" s="2" t="str">
        <f>_xlfn.XLOOKUP(C768,customers!$A$2:$A$1001,customers!$G$2:$G$1001,,0)</f>
        <v>United States</v>
      </c>
      <c r="I768" t="str">
        <f>_xlfn.XLOOKUP(D768,products!$A$2:$A$49,products!$B$2:$B$49,,0)</f>
        <v>Ara</v>
      </c>
      <c r="J768" t="str">
        <f>_xlfn.XLOOKUP(D768,products!$A$2:$A$49,products!$C$2:$C$49,,0)</f>
        <v>L</v>
      </c>
      <c r="K768">
        <f>_xlfn.XLOOKUP(D768,products!$A$2:$A$49,products!$D$2:$D$49,,0)</f>
        <v>0.5</v>
      </c>
      <c r="L768">
        <f>_xlfn.XLOOKUP(D768,products!$A$2:$A$49,products!$E$2:$E$49,,0)</f>
        <v>7.77</v>
      </c>
      <c r="M768">
        <f t="shared" si="22"/>
        <v>15.54</v>
      </c>
      <c r="N768" t="str">
        <f t="shared" si="23"/>
        <v>Arabica</v>
      </c>
    </row>
    <row r="769" spans="1:14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_xlfn.XLOOKUP(C769,customers!$A$2:$A$1001,customers!$B$2:$B$1001,,0)</f>
        <v>Foster Constance</v>
      </c>
      <c r="G769" s="2" t="str">
        <f>IF(_xlfn.XLOOKUP(C769,customers!$A$2:$A$1001,customers!$C$2:$C$1001,,0) = 0," ", _xlfn.XLOOKUP(C769,customers!$A$2:$A$1001,customers!$C$2:$C$1001,,0))</f>
        <v>fconstancekz@ifeng.com</v>
      </c>
      <c r="H769" s="2" t="str">
        <f>_xlfn.XLOOKUP(C769,customers!$A$2:$A$1001,customers!$G$2:$G$1001,,0)</f>
        <v>United States</v>
      </c>
      <c r="I769" t="str">
        <f>_xlfn.XLOOKUP(D769,products!$A$2:$A$49,products!$B$2:$B$49,,0)</f>
        <v>Ara</v>
      </c>
      <c r="J769" t="str">
        <f>_xlfn.XLOOKUP(D769,products!$A$2:$A$49,products!$C$2:$C$49,,0)</f>
        <v>L</v>
      </c>
      <c r="K769">
        <f>_xlfn.XLOOKUP(D769,products!$A$2:$A$49,products!$D$2:$D$49,,0)</f>
        <v>2.5</v>
      </c>
      <c r="L769">
        <f>_xlfn.XLOOKUP(D769,products!$A$2:$A$49,products!$E$2:$E$49,,0)</f>
        <v>29.784999999999997</v>
      </c>
      <c r="M769">
        <f t="shared" si="22"/>
        <v>89.35499999999999</v>
      </c>
      <c r="N769" t="str">
        <f t="shared" si="23"/>
        <v>Arabica</v>
      </c>
    </row>
    <row r="770" spans="1:14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_xlfn.XLOOKUP(C770,customers!$A$2:$A$1001,customers!$B$2:$B$1001,,0)</f>
        <v>Foster Constance</v>
      </c>
      <c r="G770" s="2" t="str">
        <f>IF(_xlfn.XLOOKUP(C770,customers!$A$2:$A$1001,customers!$C$2:$C$1001,,0) = 0," ", _xlfn.XLOOKUP(C770,customers!$A$2:$A$1001,customers!$C$2:$C$1001,,0))</f>
        <v>fconstancekz@ifeng.com</v>
      </c>
      <c r="H770" s="2" t="str">
        <f>_xlfn.XLOOKUP(C770,customers!$A$2:$A$1001,customers!$G$2:$G$1001,,0)</f>
        <v>United States</v>
      </c>
      <c r="I770" t="str">
        <f>_xlfn.XLOOKUP(D770,products!$A$2:$A$49,products!$B$2:$B$49,,0)</f>
        <v>Rob</v>
      </c>
      <c r="J770" t="str">
        <f>_xlfn.XLOOKUP(D770,products!$A$2:$A$49,products!$C$2:$C$49,,0)</f>
        <v>L</v>
      </c>
      <c r="K770">
        <f>_xlfn.XLOOKUP(D770,products!$A$2:$A$49,products!$D$2:$D$49,,0)</f>
        <v>1</v>
      </c>
      <c r="L770">
        <f>_xlfn.XLOOKUP(D770,products!$A$2:$A$49,products!$E$2:$E$49,,0)</f>
        <v>11.95</v>
      </c>
      <c r="M770">
        <f t="shared" si="22"/>
        <v>23.9</v>
      </c>
      <c r="N770" t="str">
        <f t="shared" si="23"/>
        <v>Robusta</v>
      </c>
    </row>
    <row r="771" spans="1:14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_xlfn.XLOOKUP(C771,customers!$A$2:$A$1001,customers!$B$2:$B$1001,,0)</f>
        <v>Dalia Eburah</v>
      </c>
      <c r="G771" s="2" t="str">
        <f>IF(_xlfn.XLOOKUP(C771,customers!$A$2:$A$1001,customers!$C$2:$C$1001,,0) = 0," ", _xlfn.XLOOKUP(C771,customers!$A$2:$A$1001,customers!$C$2:$C$1001,,0))</f>
        <v>deburahld@google.co.jp</v>
      </c>
      <c r="H771" s="2" t="str">
        <f>_xlfn.XLOOKUP(C771,customers!$A$2:$A$1001,customers!$G$2:$G$1001,,0)</f>
        <v>United Kingdom</v>
      </c>
      <c r="I771" t="str">
        <f>_xlfn.XLOOKUP(D771,products!$A$2:$A$49,products!$B$2:$B$49,,0)</f>
        <v>Rob</v>
      </c>
      <c r="J771" t="str">
        <f>_xlfn.XLOOKUP(D771,products!$A$2:$A$49,products!$C$2:$C$49,,0)</f>
        <v>M</v>
      </c>
      <c r="K771">
        <f>_xlfn.XLOOKUP(D771,products!$A$2:$A$49,products!$D$2:$D$49,,0)</f>
        <v>2.5</v>
      </c>
      <c r="L771">
        <f>_xlfn.XLOOKUP(D771,products!$A$2:$A$49,products!$E$2:$E$49,,0)</f>
        <v>22.884999999999998</v>
      </c>
      <c r="M771">
        <f t="shared" ref="M771:M834" si="24">L771*E771</f>
        <v>137.31</v>
      </c>
      <c r="N771" t="str">
        <f t="shared" ref="N771:N834" si="25">IF(I771="Rob","Robusta",IF(I771="Exc","Excelsa",IF(I771="Ara","Arabica",IF(I771="Lib","Liberica",""))))</f>
        <v>Robusta</v>
      </c>
    </row>
    <row r="772" spans="1:14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_xlfn.XLOOKUP(C772,customers!$A$2:$A$1001,customers!$B$2:$B$1001,,0)</f>
        <v>Martie Brimilcombe</v>
      </c>
      <c r="G772" s="2" t="str">
        <f>IF(_xlfn.XLOOKUP(C772,customers!$A$2:$A$1001,customers!$C$2:$C$1001,,0) = 0," ", _xlfn.XLOOKUP(C772,customers!$A$2:$A$1001,customers!$C$2:$C$1001,,0))</f>
        <v>mbrimilcombele@cnn.com</v>
      </c>
      <c r="H772" s="2" t="str">
        <f>_xlfn.XLOOKUP(C772,customers!$A$2:$A$1001,customers!$G$2:$G$1001,,0)</f>
        <v>United States</v>
      </c>
      <c r="I772" t="str">
        <f>_xlfn.XLOOKUP(D772,products!$A$2:$A$49,products!$B$2:$B$49,,0)</f>
        <v>Ara</v>
      </c>
      <c r="J772" t="str">
        <f>_xlfn.XLOOKUP(D772,products!$A$2:$A$49,products!$C$2:$C$49,,0)</f>
        <v>D</v>
      </c>
      <c r="K772">
        <f>_xlfn.XLOOKUP(D772,products!$A$2:$A$49,products!$D$2:$D$49,,0)</f>
        <v>1</v>
      </c>
      <c r="L772">
        <f>_xlfn.XLOOKUP(D772,products!$A$2:$A$49,products!$E$2:$E$49,,0)</f>
        <v>9.9499999999999993</v>
      </c>
      <c r="M772">
        <f t="shared" si="24"/>
        <v>9.9499999999999993</v>
      </c>
      <c r="N772" t="str">
        <f t="shared" si="25"/>
        <v>Arabica</v>
      </c>
    </row>
    <row r="773" spans="1:14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_xlfn.XLOOKUP(C773,customers!$A$2:$A$1001,customers!$B$2:$B$1001,,0)</f>
        <v>Suzanna Bollam</v>
      </c>
      <c r="G773" s="2" t="str">
        <f>IF(_xlfn.XLOOKUP(C773,customers!$A$2:$A$1001,customers!$C$2:$C$1001,,0) = 0," ", _xlfn.XLOOKUP(C773,customers!$A$2:$A$1001,customers!$C$2:$C$1001,,0))</f>
        <v>sbollamlf@list-manage.com</v>
      </c>
      <c r="H773" s="2" t="str">
        <f>_xlfn.XLOOKUP(C773,customers!$A$2:$A$1001,customers!$G$2:$G$1001,,0)</f>
        <v>United States</v>
      </c>
      <c r="I773" t="str">
        <f>_xlfn.XLOOKUP(D773,products!$A$2:$A$49,products!$B$2:$B$49,,0)</f>
        <v>Rob</v>
      </c>
      <c r="J773" t="str">
        <f>_xlfn.XLOOKUP(D773,products!$A$2:$A$49,products!$C$2:$C$49,,0)</f>
        <v>L</v>
      </c>
      <c r="K773">
        <f>_xlfn.XLOOKUP(D773,products!$A$2:$A$49,products!$D$2:$D$49,,0)</f>
        <v>0.5</v>
      </c>
      <c r="L773">
        <f>_xlfn.XLOOKUP(D773,products!$A$2:$A$49,products!$E$2:$E$49,,0)</f>
        <v>7.169999999999999</v>
      </c>
      <c r="M773">
        <f t="shared" si="24"/>
        <v>21.509999999999998</v>
      </c>
      <c r="N773" t="str">
        <f t="shared" si="25"/>
        <v>Robusta</v>
      </c>
    </row>
    <row r="774" spans="1:14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_xlfn.XLOOKUP(C774,customers!$A$2:$A$1001,customers!$B$2:$B$1001,,0)</f>
        <v>Mellisa Mebes</v>
      </c>
      <c r="G774" s="2" t="str">
        <f>IF(_xlfn.XLOOKUP(C774,customers!$A$2:$A$1001,customers!$C$2:$C$1001,,0) = 0," ", _xlfn.XLOOKUP(C774,customers!$A$2:$A$1001,customers!$C$2:$C$1001,,0))</f>
        <v xml:space="preserve"> </v>
      </c>
      <c r="H774" s="2" t="str">
        <f>_xlfn.XLOOKUP(C774,customers!$A$2:$A$1001,customers!$G$2:$G$1001,,0)</f>
        <v>United States</v>
      </c>
      <c r="I774" t="str">
        <f>_xlfn.XLOOKUP(D774,products!$A$2:$A$49,products!$B$2:$B$49,,0)</f>
        <v>Exc</v>
      </c>
      <c r="J774" t="str">
        <f>_xlfn.XLOOKUP(D774,products!$A$2:$A$49,products!$C$2:$C$49,,0)</f>
        <v>M</v>
      </c>
      <c r="K774">
        <f>_xlfn.XLOOKUP(D774,products!$A$2:$A$49,products!$D$2:$D$49,,0)</f>
        <v>1</v>
      </c>
      <c r="L774">
        <f>_xlfn.XLOOKUP(D774,products!$A$2:$A$49,products!$E$2:$E$49,,0)</f>
        <v>13.75</v>
      </c>
      <c r="M774">
        <f t="shared" si="24"/>
        <v>82.5</v>
      </c>
      <c r="N774" t="str">
        <f t="shared" si="25"/>
        <v>Excelsa</v>
      </c>
    </row>
    <row r="775" spans="1:14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_xlfn.XLOOKUP(C775,customers!$A$2:$A$1001,customers!$B$2:$B$1001,,0)</f>
        <v>Alva Filipczak</v>
      </c>
      <c r="G775" s="2" t="str">
        <f>IF(_xlfn.XLOOKUP(C775,customers!$A$2:$A$1001,customers!$C$2:$C$1001,,0) = 0," ", _xlfn.XLOOKUP(C775,customers!$A$2:$A$1001,customers!$C$2:$C$1001,,0))</f>
        <v>afilipczaklh@ning.com</v>
      </c>
      <c r="H775" s="2" t="str">
        <f>_xlfn.XLOOKUP(C775,customers!$A$2:$A$1001,customers!$G$2:$G$1001,,0)</f>
        <v>Ireland</v>
      </c>
      <c r="I775" t="str">
        <f>_xlfn.XLOOKUP(D775,products!$A$2:$A$49,products!$B$2:$B$49,,0)</f>
        <v>Lib</v>
      </c>
      <c r="J775" t="str">
        <f>_xlfn.XLOOKUP(D775,products!$A$2:$A$49,products!$C$2:$C$49,,0)</f>
        <v>M</v>
      </c>
      <c r="K775">
        <f>_xlfn.XLOOKUP(D775,products!$A$2:$A$49,products!$D$2:$D$49,,0)</f>
        <v>0.2</v>
      </c>
      <c r="L775">
        <f>_xlfn.XLOOKUP(D775,products!$A$2:$A$49,products!$E$2:$E$49,,0)</f>
        <v>4.3650000000000002</v>
      </c>
      <c r="M775">
        <f t="shared" si="24"/>
        <v>8.73</v>
      </c>
      <c r="N775" t="str">
        <f t="shared" si="25"/>
        <v>Liberica</v>
      </c>
    </row>
    <row r="776" spans="1:14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_xlfn.XLOOKUP(C776,customers!$A$2:$A$1001,customers!$B$2:$B$1001,,0)</f>
        <v>Dorette Hinemoor</v>
      </c>
      <c r="G776" s="2" t="str">
        <f>IF(_xlfn.XLOOKUP(C776,customers!$A$2:$A$1001,customers!$C$2:$C$1001,,0) = 0," ", _xlfn.XLOOKUP(C776,customers!$A$2:$A$1001,customers!$C$2:$C$1001,,0))</f>
        <v xml:space="preserve"> </v>
      </c>
      <c r="H776" s="2" t="str">
        <f>_xlfn.XLOOKUP(C776,customers!$A$2:$A$1001,customers!$G$2:$G$1001,,0)</f>
        <v>United States</v>
      </c>
      <c r="I776" t="str">
        <f>_xlfn.XLOOKUP(D776,products!$A$2:$A$49,products!$B$2:$B$49,,0)</f>
        <v>Rob</v>
      </c>
      <c r="J776" t="str">
        <f>_xlfn.XLOOKUP(D776,products!$A$2:$A$49,products!$C$2:$C$49,,0)</f>
        <v>M</v>
      </c>
      <c r="K776">
        <f>_xlfn.XLOOKUP(D776,products!$A$2:$A$49,products!$D$2:$D$49,,0)</f>
        <v>1</v>
      </c>
      <c r="L776">
        <f>_xlfn.XLOOKUP(D776,products!$A$2:$A$49,products!$E$2:$E$49,,0)</f>
        <v>9.9499999999999993</v>
      </c>
      <c r="M776">
        <f t="shared" si="24"/>
        <v>19.899999999999999</v>
      </c>
      <c r="N776" t="str">
        <f t="shared" si="25"/>
        <v>Robusta</v>
      </c>
    </row>
    <row r="777" spans="1:14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_xlfn.XLOOKUP(C777,customers!$A$2:$A$1001,customers!$B$2:$B$1001,,0)</f>
        <v>Rhetta Elnaugh</v>
      </c>
      <c r="G777" s="2" t="str">
        <f>IF(_xlfn.XLOOKUP(C777,customers!$A$2:$A$1001,customers!$C$2:$C$1001,,0) = 0," ", _xlfn.XLOOKUP(C777,customers!$A$2:$A$1001,customers!$C$2:$C$1001,,0))</f>
        <v>relnaughlj@comsenz.com</v>
      </c>
      <c r="H777" s="2" t="str">
        <f>_xlfn.XLOOKUP(C777,customers!$A$2:$A$1001,customers!$G$2:$G$1001,,0)</f>
        <v>United States</v>
      </c>
      <c r="I777" t="str">
        <f>_xlfn.XLOOKUP(D777,products!$A$2:$A$49,products!$B$2:$B$49,,0)</f>
        <v>Exc</v>
      </c>
      <c r="J777" t="str">
        <f>_xlfn.XLOOKUP(D777,products!$A$2:$A$49,products!$C$2:$C$49,,0)</f>
        <v>L</v>
      </c>
      <c r="K777">
        <f>_xlfn.XLOOKUP(D777,products!$A$2:$A$49,products!$D$2:$D$49,,0)</f>
        <v>0.5</v>
      </c>
      <c r="L777">
        <f>_xlfn.XLOOKUP(D777,products!$A$2:$A$49,products!$E$2:$E$49,,0)</f>
        <v>8.91</v>
      </c>
      <c r="M777">
        <f t="shared" si="24"/>
        <v>17.82</v>
      </c>
      <c r="N777" t="str">
        <f t="shared" si="25"/>
        <v>Excelsa</v>
      </c>
    </row>
    <row r="778" spans="1:14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_xlfn.XLOOKUP(C778,customers!$A$2:$A$1001,customers!$B$2:$B$1001,,0)</f>
        <v>Jule Deehan</v>
      </c>
      <c r="G778" s="2" t="str">
        <f>IF(_xlfn.XLOOKUP(C778,customers!$A$2:$A$1001,customers!$C$2:$C$1001,,0) = 0," ", _xlfn.XLOOKUP(C778,customers!$A$2:$A$1001,customers!$C$2:$C$1001,,0))</f>
        <v>jdeehanlk@about.me</v>
      </c>
      <c r="H778" s="2" t="str">
        <f>_xlfn.XLOOKUP(C778,customers!$A$2:$A$1001,customers!$G$2:$G$1001,,0)</f>
        <v>United States</v>
      </c>
      <c r="I778" t="str">
        <f>_xlfn.XLOOKUP(D778,products!$A$2:$A$49,products!$B$2:$B$49,,0)</f>
        <v>Ara</v>
      </c>
      <c r="J778" t="str">
        <f>_xlfn.XLOOKUP(D778,products!$A$2:$A$49,products!$C$2:$C$49,,0)</f>
        <v>M</v>
      </c>
      <c r="K778">
        <f>_xlfn.XLOOKUP(D778,products!$A$2:$A$49,products!$D$2:$D$49,,0)</f>
        <v>0.5</v>
      </c>
      <c r="L778">
        <f>_xlfn.XLOOKUP(D778,products!$A$2:$A$49,products!$E$2:$E$49,,0)</f>
        <v>6.75</v>
      </c>
      <c r="M778">
        <f t="shared" si="24"/>
        <v>20.25</v>
      </c>
      <c r="N778" t="str">
        <f t="shared" si="25"/>
        <v>Arabica</v>
      </c>
    </row>
    <row r="779" spans="1:14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_xlfn.XLOOKUP(C779,customers!$A$2:$A$1001,customers!$B$2:$B$1001,,0)</f>
        <v>Janella Eden</v>
      </c>
      <c r="G779" s="2" t="str">
        <f>IF(_xlfn.XLOOKUP(C779,customers!$A$2:$A$1001,customers!$C$2:$C$1001,,0) = 0," ", _xlfn.XLOOKUP(C779,customers!$A$2:$A$1001,customers!$C$2:$C$1001,,0))</f>
        <v>jedenll@e-recht24.de</v>
      </c>
      <c r="H779" s="2" t="str">
        <f>_xlfn.XLOOKUP(C779,customers!$A$2:$A$1001,customers!$G$2:$G$1001,,0)</f>
        <v>United States</v>
      </c>
      <c r="I779" t="str">
        <f>_xlfn.XLOOKUP(D779,products!$A$2:$A$49,products!$B$2:$B$49,,0)</f>
        <v>Ara</v>
      </c>
      <c r="J779" t="str">
        <f>_xlfn.XLOOKUP(D779,products!$A$2:$A$49,products!$C$2:$C$49,,0)</f>
        <v>L</v>
      </c>
      <c r="K779">
        <f>_xlfn.XLOOKUP(D779,products!$A$2:$A$49,products!$D$2:$D$49,,0)</f>
        <v>2.5</v>
      </c>
      <c r="L779">
        <f>_xlfn.XLOOKUP(D779,products!$A$2:$A$49,products!$E$2:$E$49,,0)</f>
        <v>29.784999999999997</v>
      </c>
      <c r="M779">
        <f t="shared" si="24"/>
        <v>59.569999999999993</v>
      </c>
      <c r="N779" t="str">
        <f t="shared" si="25"/>
        <v>Arabica</v>
      </c>
    </row>
    <row r="780" spans="1:14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_xlfn.XLOOKUP(C780,customers!$A$2:$A$1001,customers!$B$2:$B$1001,,0)</f>
        <v>Cam Jewster</v>
      </c>
      <c r="G780" s="2" t="str">
        <f>IF(_xlfn.XLOOKUP(C780,customers!$A$2:$A$1001,customers!$C$2:$C$1001,,0) = 0," ", _xlfn.XLOOKUP(C780,customers!$A$2:$A$1001,customers!$C$2:$C$1001,,0))</f>
        <v>cjewsterlu@moonfruit.com</v>
      </c>
      <c r="H780" s="2" t="str">
        <f>_xlfn.XLOOKUP(C780,customers!$A$2:$A$1001,customers!$G$2:$G$1001,,0)</f>
        <v>United States</v>
      </c>
      <c r="I780" t="str">
        <f>_xlfn.XLOOKUP(D780,products!$A$2:$A$49,products!$B$2:$B$49,,0)</f>
        <v>Lib</v>
      </c>
      <c r="J780" t="str">
        <f>_xlfn.XLOOKUP(D780,products!$A$2:$A$49,products!$C$2:$C$49,,0)</f>
        <v>L</v>
      </c>
      <c r="K780">
        <f>_xlfn.XLOOKUP(D780,products!$A$2:$A$49,products!$D$2:$D$49,,0)</f>
        <v>0.5</v>
      </c>
      <c r="L780">
        <f>_xlfn.XLOOKUP(D780,products!$A$2:$A$49,products!$E$2:$E$49,,0)</f>
        <v>9.51</v>
      </c>
      <c r="M780">
        <f t="shared" si="24"/>
        <v>19.02</v>
      </c>
      <c r="N780" t="str">
        <f t="shared" si="25"/>
        <v>Liberica</v>
      </c>
    </row>
    <row r="781" spans="1:14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_xlfn.XLOOKUP(C781,customers!$A$2:$A$1001,customers!$B$2:$B$1001,,0)</f>
        <v>Ugo Southerden</v>
      </c>
      <c r="G781" s="2" t="str">
        <f>IF(_xlfn.XLOOKUP(C781,customers!$A$2:$A$1001,customers!$C$2:$C$1001,,0) = 0," ", _xlfn.XLOOKUP(C781,customers!$A$2:$A$1001,customers!$C$2:$C$1001,,0))</f>
        <v>usoutherdenln@hao123.com</v>
      </c>
      <c r="H781" s="2" t="str">
        <f>_xlfn.XLOOKUP(C781,customers!$A$2:$A$1001,customers!$G$2:$G$1001,,0)</f>
        <v>United States</v>
      </c>
      <c r="I781" t="str">
        <f>_xlfn.XLOOKUP(D781,products!$A$2:$A$49,products!$B$2:$B$49,,0)</f>
        <v>Lib</v>
      </c>
      <c r="J781" t="str">
        <f>_xlfn.XLOOKUP(D781,products!$A$2:$A$49,products!$C$2:$C$49,,0)</f>
        <v>D</v>
      </c>
      <c r="K781">
        <f>_xlfn.XLOOKUP(D781,products!$A$2:$A$49,products!$D$2:$D$49,,0)</f>
        <v>1</v>
      </c>
      <c r="L781">
        <f>_xlfn.XLOOKUP(D781,products!$A$2:$A$49,products!$E$2:$E$49,,0)</f>
        <v>12.95</v>
      </c>
      <c r="M781">
        <f t="shared" si="24"/>
        <v>77.699999999999989</v>
      </c>
      <c r="N781" t="str">
        <f t="shared" si="25"/>
        <v>Liberica</v>
      </c>
    </row>
    <row r="782" spans="1:14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_xlfn.XLOOKUP(C782,customers!$A$2:$A$1001,customers!$B$2:$B$1001,,0)</f>
        <v>Verne Dunkerley</v>
      </c>
      <c r="G782" s="2" t="str">
        <f>IF(_xlfn.XLOOKUP(C782,customers!$A$2:$A$1001,customers!$C$2:$C$1001,,0) = 0," ", _xlfn.XLOOKUP(C782,customers!$A$2:$A$1001,customers!$C$2:$C$1001,,0))</f>
        <v xml:space="preserve"> </v>
      </c>
      <c r="H782" s="2" t="str">
        <f>_xlfn.XLOOKUP(C782,customers!$A$2:$A$1001,customers!$G$2:$G$1001,,0)</f>
        <v>United States</v>
      </c>
      <c r="I782" t="str">
        <f>_xlfn.XLOOKUP(D782,products!$A$2:$A$49,products!$B$2:$B$49,,0)</f>
        <v>Exc</v>
      </c>
      <c r="J782" t="str">
        <f>_xlfn.XLOOKUP(D782,products!$A$2:$A$49,products!$C$2:$C$49,,0)</f>
        <v>M</v>
      </c>
      <c r="K782">
        <f>_xlfn.XLOOKUP(D782,products!$A$2:$A$49,products!$D$2:$D$49,,0)</f>
        <v>1</v>
      </c>
      <c r="L782">
        <f>_xlfn.XLOOKUP(D782,products!$A$2:$A$49,products!$E$2:$E$49,,0)</f>
        <v>13.75</v>
      </c>
      <c r="M782">
        <f t="shared" si="24"/>
        <v>41.25</v>
      </c>
      <c r="N782" t="str">
        <f t="shared" si="25"/>
        <v>Excelsa</v>
      </c>
    </row>
    <row r="783" spans="1:14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_xlfn.XLOOKUP(C783,customers!$A$2:$A$1001,customers!$B$2:$B$1001,,0)</f>
        <v>Lacee Burtenshaw</v>
      </c>
      <c r="G783" s="2" t="str">
        <f>IF(_xlfn.XLOOKUP(C783,customers!$A$2:$A$1001,customers!$C$2:$C$1001,,0) = 0," ", _xlfn.XLOOKUP(C783,customers!$A$2:$A$1001,customers!$C$2:$C$1001,,0))</f>
        <v>lburtenshawlp@shinystat.com</v>
      </c>
      <c r="H783" s="2" t="str">
        <f>_xlfn.XLOOKUP(C783,customers!$A$2:$A$1001,customers!$G$2:$G$1001,,0)</f>
        <v>United States</v>
      </c>
      <c r="I783" t="str">
        <f>_xlfn.XLOOKUP(D783,products!$A$2:$A$49,products!$B$2:$B$49,,0)</f>
        <v>Lib</v>
      </c>
      <c r="J783" t="str">
        <f>_xlfn.XLOOKUP(D783,products!$A$2:$A$49,products!$C$2:$C$49,,0)</f>
        <v>L</v>
      </c>
      <c r="K783">
        <f>_xlfn.XLOOKUP(D783,products!$A$2:$A$49,products!$D$2:$D$49,,0)</f>
        <v>2.5</v>
      </c>
      <c r="L783">
        <f>_xlfn.XLOOKUP(D783,products!$A$2:$A$49,products!$E$2:$E$49,,0)</f>
        <v>36.454999999999998</v>
      </c>
      <c r="M783">
        <f t="shared" si="24"/>
        <v>145.82</v>
      </c>
      <c r="N783" t="str">
        <f t="shared" si="25"/>
        <v>Liberica</v>
      </c>
    </row>
    <row r="784" spans="1:14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_xlfn.XLOOKUP(C784,customers!$A$2:$A$1001,customers!$B$2:$B$1001,,0)</f>
        <v>Adorne Gregoratti</v>
      </c>
      <c r="G784" s="2" t="str">
        <f>IF(_xlfn.XLOOKUP(C784,customers!$A$2:$A$1001,customers!$C$2:$C$1001,,0) = 0," ", _xlfn.XLOOKUP(C784,customers!$A$2:$A$1001,customers!$C$2:$C$1001,,0))</f>
        <v>agregorattilq@vistaprint.com</v>
      </c>
      <c r="H784" s="2" t="str">
        <f>_xlfn.XLOOKUP(C784,customers!$A$2:$A$1001,customers!$G$2:$G$1001,,0)</f>
        <v>Ireland</v>
      </c>
      <c r="I784" t="str">
        <f>_xlfn.XLOOKUP(D784,products!$A$2:$A$49,products!$B$2:$B$49,,0)</f>
        <v>Exc</v>
      </c>
      <c r="J784" t="str">
        <f>_xlfn.XLOOKUP(D784,products!$A$2:$A$49,products!$C$2:$C$49,,0)</f>
        <v>L</v>
      </c>
      <c r="K784">
        <f>_xlfn.XLOOKUP(D784,products!$A$2:$A$49,products!$D$2:$D$49,,0)</f>
        <v>0.2</v>
      </c>
      <c r="L784">
        <f>_xlfn.XLOOKUP(D784,products!$A$2:$A$49,products!$E$2:$E$49,,0)</f>
        <v>4.4550000000000001</v>
      </c>
      <c r="M784">
        <f t="shared" si="24"/>
        <v>26.73</v>
      </c>
      <c r="N784" t="str">
        <f t="shared" si="25"/>
        <v>Excelsa</v>
      </c>
    </row>
    <row r="785" spans="1:14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_xlfn.XLOOKUP(C785,customers!$A$2:$A$1001,customers!$B$2:$B$1001,,0)</f>
        <v>Chris Croster</v>
      </c>
      <c r="G785" s="2" t="str">
        <f>IF(_xlfn.XLOOKUP(C785,customers!$A$2:$A$1001,customers!$C$2:$C$1001,,0) = 0," ", _xlfn.XLOOKUP(C785,customers!$A$2:$A$1001,customers!$C$2:$C$1001,,0))</f>
        <v>ccrosterlr@gov.uk</v>
      </c>
      <c r="H785" s="2" t="str">
        <f>_xlfn.XLOOKUP(C785,customers!$A$2:$A$1001,customers!$G$2:$G$1001,,0)</f>
        <v>United States</v>
      </c>
      <c r="I785" t="str">
        <f>_xlfn.XLOOKUP(D785,products!$A$2:$A$49,products!$B$2:$B$49,,0)</f>
        <v>Lib</v>
      </c>
      <c r="J785" t="str">
        <f>_xlfn.XLOOKUP(D785,products!$A$2:$A$49,products!$C$2:$C$49,,0)</f>
        <v>M</v>
      </c>
      <c r="K785">
        <f>_xlfn.XLOOKUP(D785,products!$A$2:$A$49,products!$D$2:$D$49,,0)</f>
        <v>0.5</v>
      </c>
      <c r="L785">
        <f>_xlfn.XLOOKUP(D785,products!$A$2:$A$49,products!$E$2:$E$49,,0)</f>
        <v>8.73</v>
      </c>
      <c r="M785">
        <f t="shared" si="24"/>
        <v>43.650000000000006</v>
      </c>
      <c r="N785" t="str">
        <f t="shared" si="25"/>
        <v>Liberica</v>
      </c>
    </row>
    <row r="786" spans="1:14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_xlfn.XLOOKUP(C786,customers!$A$2:$A$1001,customers!$B$2:$B$1001,,0)</f>
        <v>Graeme Whitehead</v>
      </c>
      <c r="G786" s="2" t="str">
        <f>IF(_xlfn.XLOOKUP(C786,customers!$A$2:$A$1001,customers!$C$2:$C$1001,,0) = 0," ", _xlfn.XLOOKUP(C786,customers!$A$2:$A$1001,customers!$C$2:$C$1001,,0))</f>
        <v>gwhiteheadls@hp.com</v>
      </c>
      <c r="H786" s="2" t="str">
        <f>_xlfn.XLOOKUP(C786,customers!$A$2:$A$1001,customers!$G$2:$G$1001,,0)</f>
        <v>United States</v>
      </c>
      <c r="I786" t="str">
        <f>_xlfn.XLOOKUP(D786,products!$A$2:$A$49,products!$B$2:$B$49,,0)</f>
        <v>Lib</v>
      </c>
      <c r="J786" t="str">
        <f>_xlfn.XLOOKUP(D786,products!$A$2:$A$49,products!$C$2:$C$49,,0)</f>
        <v>L</v>
      </c>
      <c r="K786">
        <f>_xlfn.XLOOKUP(D786,products!$A$2:$A$49,products!$D$2:$D$49,,0)</f>
        <v>1</v>
      </c>
      <c r="L786">
        <f>_xlfn.XLOOKUP(D786,products!$A$2:$A$49,products!$E$2:$E$49,,0)</f>
        <v>15.85</v>
      </c>
      <c r="M786">
        <f t="shared" si="24"/>
        <v>31.7</v>
      </c>
      <c r="N786" t="str">
        <f t="shared" si="25"/>
        <v>Liberica</v>
      </c>
    </row>
    <row r="787" spans="1:14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_xlfn.XLOOKUP(C787,customers!$A$2:$A$1001,customers!$B$2:$B$1001,,0)</f>
        <v>Haslett Jodrelle</v>
      </c>
      <c r="G787" s="2" t="str">
        <f>IF(_xlfn.XLOOKUP(C787,customers!$A$2:$A$1001,customers!$C$2:$C$1001,,0) = 0," ", _xlfn.XLOOKUP(C787,customers!$A$2:$A$1001,customers!$C$2:$C$1001,,0))</f>
        <v>hjodrellelt@samsung.com</v>
      </c>
      <c r="H787" s="2" t="str">
        <f>_xlfn.XLOOKUP(C787,customers!$A$2:$A$1001,customers!$G$2:$G$1001,,0)</f>
        <v>United States</v>
      </c>
      <c r="I787" t="str">
        <f>_xlfn.XLOOKUP(D787,products!$A$2:$A$49,products!$B$2:$B$49,,0)</f>
        <v>Ara</v>
      </c>
      <c r="J787" t="str">
        <f>_xlfn.XLOOKUP(D787,products!$A$2:$A$49,products!$C$2:$C$49,,0)</f>
        <v>D</v>
      </c>
      <c r="K787">
        <f>_xlfn.XLOOKUP(D787,products!$A$2:$A$49,products!$D$2:$D$49,,0)</f>
        <v>2.5</v>
      </c>
      <c r="L787">
        <f>_xlfn.XLOOKUP(D787,products!$A$2:$A$49,products!$E$2:$E$49,,0)</f>
        <v>22.884999999999998</v>
      </c>
      <c r="M787">
        <f t="shared" si="24"/>
        <v>22.884999999999998</v>
      </c>
      <c r="N787" t="str">
        <f t="shared" si="25"/>
        <v>Arabica</v>
      </c>
    </row>
    <row r="788" spans="1:14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_xlfn.XLOOKUP(C788,customers!$A$2:$A$1001,customers!$B$2:$B$1001,,0)</f>
        <v>Cam Jewster</v>
      </c>
      <c r="G788" s="2" t="str">
        <f>IF(_xlfn.XLOOKUP(C788,customers!$A$2:$A$1001,customers!$C$2:$C$1001,,0) = 0," ", _xlfn.XLOOKUP(C788,customers!$A$2:$A$1001,customers!$C$2:$C$1001,,0))</f>
        <v>cjewsterlu@moonfruit.com</v>
      </c>
      <c r="H788" s="2" t="str">
        <f>_xlfn.XLOOKUP(C788,customers!$A$2:$A$1001,customers!$G$2:$G$1001,,0)</f>
        <v>United States</v>
      </c>
      <c r="I788" t="str">
        <f>_xlfn.XLOOKUP(D788,products!$A$2:$A$49,products!$B$2:$B$49,,0)</f>
        <v>Exc</v>
      </c>
      <c r="J788" t="str">
        <f>_xlfn.XLOOKUP(D788,products!$A$2:$A$49,products!$C$2:$C$49,,0)</f>
        <v>D</v>
      </c>
      <c r="K788">
        <f>_xlfn.XLOOKUP(D788,products!$A$2:$A$49,products!$D$2:$D$49,,0)</f>
        <v>2.5</v>
      </c>
      <c r="L788">
        <f>_xlfn.XLOOKUP(D788,products!$A$2:$A$49,products!$E$2:$E$49,,0)</f>
        <v>27.945</v>
      </c>
      <c r="M788">
        <f t="shared" si="24"/>
        <v>27.945</v>
      </c>
      <c r="N788" t="str">
        <f t="shared" si="25"/>
        <v>Excelsa</v>
      </c>
    </row>
    <row r="789" spans="1:14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_xlfn.XLOOKUP(C789,customers!$A$2:$A$1001,customers!$B$2:$B$1001,,0)</f>
        <v>Beryl Osborn</v>
      </c>
      <c r="G789" s="2" t="str">
        <f>IF(_xlfn.XLOOKUP(C789,customers!$A$2:$A$1001,customers!$C$2:$C$1001,,0) = 0," ", _xlfn.XLOOKUP(C789,customers!$A$2:$A$1001,customers!$C$2:$C$1001,,0))</f>
        <v xml:space="preserve"> </v>
      </c>
      <c r="H789" s="2" t="str">
        <f>_xlfn.XLOOKUP(C789,customers!$A$2:$A$1001,customers!$G$2:$G$1001,,0)</f>
        <v>United States</v>
      </c>
      <c r="I789" t="str">
        <f>_xlfn.XLOOKUP(D789,products!$A$2:$A$49,products!$B$2:$B$49,,0)</f>
        <v>Exc</v>
      </c>
      <c r="J789" t="str">
        <f>_xlfn.XLOOKUP(D789,products!$A$2:$A$49,products!$C$2:$C$49,,0)</f>
        <v>M</v>
      </c>
      <c r="K789">
        <f>_xlfn.XLOOKUP(D789,products!$A$2:$A$49,products!$D$2:$D$49,,0)</f>
        <v>1</v>
      </c>
      <c r="L789">
        <f>_xlfn.XLOOKUP(D789,products!$A$2:$A$49,products!$E$2:$E$49,,0)</f>
        <v>13.75</v>
      </c>
      <c r="M789">
        <f t="shared" si="24"/>
        <v>82.5</v>
      </c>
      <c r="N789" t="str">
        <f t="shared" si="25"/>
        <v>Excelsa</v>
      </c>
    </row>
    <row r="790" spans="1:14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_xlfn.XLOOKUP(C790,customers!$A$2:$A$1001,customers!$B$2:$B$1001,,0)</f>
        <v>Kaela Nottram</v>
      </c>
      <c r="G790" s="2" t="str">
        <f>IF(_xlfn.XLOOKUP(C790,customers!$A$2:$A$1001,customers!$C$2:$C$1001,,0) = 0," ", _xlfn.XLOOKUP(C790,customers!$A$2:$A$1001,customers!$C$2:$C$1001,,0))</f>
        <v>knottramlw@odnoklassniki.ru</v>
      </c>
      <c r="H790" s="2" t="str">
        <f>_xlfn.XLOOKUP(C790,customers!$A$2:$A$1001,customers!$G$2:$G$1001,,0)</f>
        <v>Ireland</v>
      </c>
      <c r="I790" t="str">
        <f>_xlfn.XLOOKUP(D790,products!$A$2:$A$49,products!$B$2:$B$49,,0)</f>
        <v>Rob</v>
      </c>
      <c r="J790" t="str">
        <f>_xlfn.XLOOKUP(D790,products!$A$2:$A$49,products!$C$2:$C$49,,0)</f>
        <v>M</v>
      </c>
      <c r="K790">
        <f>_xlfn.XLOOKUP(D790,products!$A$2:$A$49,products!$D$2:$D$49,,0)</f>
        <v>2.5</v>
      </c>
      <c r="L790">
        <f>_xlfn.XLOOKUP(D790,products!$A$2:$A$49,products!$E$2:$E$49,,0)</f>
        <v>22.884999999999998</v>
      </c>
      <c r="M790">
        <f t="shared" si="24"/>
        <v>45.769999999999996</v>
      </c>
      <c r="N790" t="str">
        <f t="shared" si="25"/>
        <v>Robusta</v>
      </c>
    </row>
    <row r="791" spans="1:14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_xlfn.XLOOKUP(C791,customers!$A$2:$A$1001,customers!$B$2:$B$1001,,0)</f>
        <v>Nobe Buney</v>
      </c>
      <c r="G791" s="2" t="str">
        <f>IF(_xlfn.XLOOKUP(C791,customers!$A$2:$A$1001,customers!$C$2:$C$1001,,0) = 0," ", _xlfn.XLOOKUP(C791,customers!$A$2:$A$1001,customers!$C$2:$C$1001,,0))</f>
        <v>nbuneylx@jugem.jp</v>
      </c>
      <c r="H791" s="2" t="str">
        <f>_xlfn.XLOOKUP(C791,customers!$A$2:$A$1001,customers!$G$2:$G$1001,,0)</f>
        <v>United States</v>
      </c>
      <c r="I791" t="str">
        <f>_xlfn.XLOOKUP(D791,products!$A$2:$A$49,products!$B$2:$B$49,,0)</f>
        <v>Ara</v>
      </c>
      <c r="J791" t="str">
        <f>_xlfn.XLOOKUP(D791,products!$A$2:$A$49,products!$C$2:$C$49,,0)</f>
        <v>L</v>
      </c>
      <c r="K791">
        <f>_xlfn.XLOOKUP(D791,products!$A$2:$A$49,products!$D$2:$D$49,,0)</f>
        <v>1</v>
      </c>
      <c r="L791">
        <f>_xlfn.XLOOKUP(D791,products!$A$2:$A$49,products!$E$2:$E$49,,0)</f>
        <v>12.95</v>
      </c>
      <c r="M791">
        <f t="shared" si="24"/>
        <v>77.699999999999989</v>
      </c>
      <c r="N791" t="str">
        <f t="shared" si="25"/>
        <v>Arabica</v>
      </c>
    </row>
    <row r="792" spans="1:14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_xlfn.XLOOKUP(C792,customers!$A$2:$A$1001,customers!$B$2:$B$1001,,0)</f>
        <v>Silvan McShea</v>
      </c>
      <c r="G792" s="2" t="str">
        <f>IF(_xlfn.XLOOKUP(C792,customers!$A$2:$A$1001,customers!$C$2:$C$1001,,0) = 0," ", _xlfn.XLOOKUP(C792,customers!$A$2:$A$1001,customers!$C$2:$C$1001,,0))</f>
        <v>smcshealy@photobucket.com</v>
      </c>
      <c r="H792" s="2" t="str">
        <f>_xlfn.XLOOKUP(C792,customers!$A$2:$A$1001,customers!$G$2:$G$1001,,0)</f>
        <v>United States</v>
      </c>
      <c r="I792" t="str">
        <f>_xlfn.XLOOKUP(D792,products!$A$2:$A$49,products!$B$2:$B$49,,0)</f>
        <v>Ara</v>
      </c>
      <c r="J792" t="str">
        <f>_xlfn.XLOOKUP(D792,products!$A$2:$A$49,products!$C$2:$C$49,,0)</f>
        <v>L</v>
      </c>
      <c r="K792">
        <f>_xlfn.XLOOKUP(D792,products!$A$2:$A$49,products!$D$2:$D$49,,0)</f>
        <v>0.5</v>
      </c>
      <c r="L792">
        <f>_xlfn.XLOOKUP(D792,products!$A$2:$A$49,products!$E$2:$E$49,,0)</f>
        <v>7.77</v>
      </c>
      <c r="M792">
        <f t="shared" si="24"/>
        <v>23.31</v>
      </c>
      <c r="N792" t="str">
        <f t="shared" si="25"/>
        <v>Arabica</v>
      </c>
    </row>
    <row r="793" spans="1:14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_xlfn.XLOOKUP(C793,customers!$A$2:$A$1001,customers!$B$2:$B$1001,,0)</f>
        <v>Karylin Huddart</v>
      </c>
      <c r="G793" s="2" t="str">
        <f>IF(_xlfn.XLOOKUP(C793,customers!$A$2:$A$1001,customers!$C$2:$C$1001,,0) = 0," ", _xlfn.XLOOKUP(C793,customers!$A$2:$A$1001,customers!$C$2:$C$1001,,0))</f>
        <v>khuddartlz@about.com</v>
      </c>
      <c r="H793" s="2" t="str">
        <f>_xlfn.XLOOKUP(C793,customers!$A$2:$A$1001,customers!$G$2:$G$1001,,0)</f>
        <v>United States</v>
      </c>
      <c r="I793" t="str">
        <f>_xlfn.XLOOKUP(D793,products!$A$2:$A$49,products!$B$2:$B$49,,0)</f>
        <v>Lib</v>
      </c>
      <c r="J793" t="str">
        <f>_xlfn.XLOOKUP(D793,products!$A$2:$A$49,products!$C$2:$C$49,,0)</f>
        <v>L</v>
      </c>
      <c r="K793">
        <f>_xlfn.XLOOKUP(D793,products!$A$2:$A$49,products!$D$2:$D$49,,0)</f>
        <v>0.2</v>
      </c>
      <c r="L793">
        <f>_xlfn.XLOOKUP(D793,products!$A$2:$A$49,products!$E$2:$E$49,,0)</f>
        <v>4.7549999999999999</v>
      </c>
      <c r="M793">
        <f t="shared" si="24"/>
        <v>23.774999999999999</v>
      </c>
      <c r="N793" t="str">
        <f t="shared" si="25"/>
        <v>Liberica</v>
      </c>
    </row>
    <row r="794" spans="1:14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_xlfn.XLOOKUP(C794,customers!$A$2:$A$1001,customers!$B$2:$B$1001,,0)</f>
        <v>Jereme Gippes</v>
      </c>
      <c r="G794" s="2" t="str">
        <f>IF(_xlfn.XLOOKUP(C794,customers!$A$2:$A$1001,customers!$C$2:$C$1001,,0) = 0," ", _xlfn.XLOOKUP(C794,customers!$A$2:$A$1001,customers!$C$2:$C$1001,,0))</f>
        <v>jgippesm0@cloudflare.com</v>
      </c>
      <c r="H794" s="2" t="str">
        <f>_xlfn.XLOOKUP(C794,customers!$A$2:$A$1001,customers!$G$2:$G$1001,,0)</f>
        <v>United Kingdom</v>
      </c>
      <c r="I794" t="str">
        <f>_xlfn.XLOOKUP(D794,products!$A$2:$A$49,products!$B$2:$B$49,,0)</f>
        <v>Lib</v>
      </c>
      <c r="J794" t="str">
        <f>_xlfn.XLOOKUP(D794,products!$A$2:$A$49,products!$C$2:$C$49,,0)</f>
        <v>M</v>
      </c>
      <c r="K794">
        <f>_xlfn.XLOOKUP(D794,products!$A$2:$A$49,products!$D$2:$D$49,,0)</f>
        <v>0.5</v>
      </c>
      <c r="L794">
        <f>_xlfn.XLOOKUP(D794,products!$A$2:$A$49,products!$E$2:$E$49,,0)</f>
        <v>8.73</v>
      </c>
      <c r="M794">
        <f t="shared" si="24"/>
        <v>52.38</v>
      </c>
      <c r="N794" t="str">
        <f t="shared" si="25"/>
        <v>Liberica</v>
      </c>
    </row>
    <row r="795" spans="1:14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_xlfn.XLOOKUP(C795,customers!$A$2:$A$1001,customers!$B$2:$B$1001,,0)</f>
        <v>Lukas Whittlesee</v>
      </c>
      <c r="G795" s="2" t="str">
        <f>IF(_xlfn.XLOOKUP(C795,customers!$A$2:$A$1001,customers!$C$2:$C$1001,,0) = 0," ", _xlfn.XLOOKUP(C795,customers!$A$2:$A$1001,customers!$C$2:$C$1001,,0))</f>
        <v>lwhittleseem1@e-recht24.de</v>
      </c>
      <c r="H795" s="2" t="str">
        <f>_xlfn.XLOOKUP(C795,customers!$A$2:$A$1001,customers!$G$2:$G$1001,,0)</f>
        <v>United States</v>
      </c>
      <c r="I795" t="str">
        <f>_xlfn.XLOOKUP(D795,products!$A$2:$A$49,products!$B$2:$B$49,,0)</f>
        <v>Rob</v>
      </c>
      <c r="J795" t="str">
        <f>_xlfn.XLOOKUP(D795,products!$A$2:$A$49,products!$C$2:$C$49,,0)</f>
        <v>L</v>
      </c>
      <c r="K795">
        <f>_xlfn.XLOOKUP(D795,products!$A$2:$A$49,products!$D$2:$D$49,,0)</f>
        <v>0.2</v>
      </c>
      <c r="L795">
        <f>_xlfn.XLOOKUP(D795,products!$A$2:$A$49,products!$E$2:$E$49,,0)</f>
        <v>3.5849999999999995</v>
      </c>
      <c r="M795">
        <f t="shared" si="24"/>
        <v>17.924999999999997</v>
      </c>
      <c r="N795" t="str">
        <f t="shared" si="25"/>
        <v>Robusta</v>
      </c>
    </row>
    <row r="796" spans="1:14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_xlfn.XLOOKUP(C796,customers!$A$2:$A$1001,customers!$B$2:$B$1001,,0)</f>
        <v>Gregorius Trengrove</v>
      </c>
      <c r="G796" s="2" t="str">
        <f>IF(_xlfn.XLOOKUP(C796,customers!$A$2:$A$1001,customers!$C$2:$C$1001,,0) = 0," ", _xlfn.XLOOKUP(C796,customers!$A$2:$A$1001,customers!$C$2:$C$1001,,0))</f>
        <v>gtrengrovem2@elpais.com</v>
      </c>
      <c r="H796" s="2" t="str">
        <f>_xlfn.XLOOKUP(C796,customers!$A$2:$A$1001,customers!$G$2:$G$1001,,0)</f>
        <v>United States</v>
      </c>
      <c r="I796" t="str">
        <f>_xlfn.XLOOKUP(D796,products!$A$2:$A$49,products!$B$2:$B$49,,0)</f>
        <v>Ara</v>
      </c>
      <c r="J796" t="str">
        <f>_xlfn.XLOOKUP(D796,products!$A$2:$A$49,products!$C$2:$C$49,,0)</f>
        <v>L</v>
      </c>
      <c r="K796">
        <f>_xlfn.XLOOKUP(D796,products!$A$2:$A$49,products!$D$2:$D$49,,0)</f>
        <v>2.5</v>
      </c>
      <c r="L796">
        <f>_xlfn.XLOOKUP(D796,products!$A$2:$A$49,products!$E$2:$E$49,,0)</f>
        <v>29.784999999999997</v>
      </c>
      <c r="M796">
        <f t="shared" si="24"/>
        <v>148.92499999999998</v>
      </c>
      <c r="N796" t="str">
        <f t="shared" si="25"/>
        <v>Arabica</v>
      </c>
    </row>
    <row r="797" spans="1:14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_xlfn.XLOOKUP(C797,customers!$A$2:$A$1001,customers!$B$2:$B$1001,,0)</f>
        <v>Wright Caldero</v>
      </c>
      <c r="G797" s="2" t="str">
        <f>IF(_xlfn.XLOOKUP(C797,customers!$A$2:$A$1001,customers!$C$2:$C$1001,,0) = 0," ", _xlfn.XLOOKUP(C797,customers!$A$2:$A$1001,customers!$C$2:$C$1001,,0))</f>
        <v>wcalderom3@stumbleupon.com</v>
      </c>
      <c r="H797" s="2" t="str">
        <f>_xlfn.XLOOKUP(C797,customers!$A$2:$A$1001,customers!$G$2:$G$1001,,0)</f>
        <v>United States</v>
      </c>
      <c r="I797" t="str">
        <f>_xlfn.XLOOKUP(D797,products!$A$2:$A$49,products!$B$2:$B$49,,0)</f>
        <v>Rob</v>
      </c>
      <c r="J797" t="str">
        <f>_xlfn.XLOOKUP(D797,products!$A$2:$A$49,products!$C$2:$C$49,,0)</f>
        <v>L</v>
      </c>
      <c r="K797">
        <f>_xlfn.XLOOKUP(D797,products!$A$2:$A$49,products!$D$2:$D$49,,0)</f>
        <v>0.5</v>
      </c>
      <c r="L797">
        <f>_xlfn.XLOOKUP(D797,products!$A$2:$A$49,products!$E$2:$E$49,,0)</f>
        <v>7.169999999999999</v>
      </c>
      <c r="M797">
        <f t="shared" si="24"/>
        <v>28.679999999999996</v>
      </c>
      <c r="N797" t="str">
        <f t="shared" si="25"/>
        <v>Robusta</v>
      </c>
    </row>
    <row r="798" spans="1:14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_xlfn.XLOOKUP(C798,customers!$A$2:$A$1001,customers!$B$2:$B$1001,,0)</f>
        <v>Merell Zanazzi</v>
      </c>
      <c r="G798" s="2" t="str">
        <f>IF(_xlfn.XLOOKUP(C798,customers!$A$2:$A$1001,customers!$C$2:$C$1001,,0) = 0," ", _xlfn.XLOOKUP(C798,customers!$A$2:$A$1001,customers!$C$2:$C$1001,,0))</f>
        <v xml:space="preserve"> </v>
      </c>
      <c r="H798" s="2" t="str">
        <f>_xlfn.XLOOKUP(C798,customers!$A$2:$A$1001,customers!$G$2:$G$1001,,0)</f>
        <v>United States</v>
      </c>
      <c r="I798" t="str">
        <f>_xlfn.XLOOKUP(D798,products!$A$2:$A$49,products!$B$2:$B$49,,0)</f>
        <v>Lib</v>
      </c>
      <c r="J798" t="str">
        <f>_xlfn.XLOOKUP(D798,products!$A$2:$A$49,products!$C$2:$C$49,,0)</f>
        <v>L</v>
      </c>
      <c r="K798">
        <f>_xlfn.XLOOKUP(D798,products!$A$2:$A$49,products!$D$2:$D$49,,0)</f>
        <v>0.5</v>
      </c>
      <c r="L798">
        <f>_xlfn.XLOOKUP(D798,products!$A$2:$A$49,products!$E$2:$E$49,,0)</f>
        <v>9.51</v>
      </c>
      <c r="M798">
        <f t="shared" si="24"/>
        <v>9.51</v>
      </c>
      <c r="N798" t="str">
        <f t="shared" si="25"/>
        <v>Liberica</v>
      </c>
    </row>
    <row r="799" spans="1:14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_xlfn.XLOOKUP(C799,customers!$A$2:$A$1001,customers!$B$2:$B$1001,,0)</f>
        <v>Jed Kennicott</v>
      </c>
      <c r="G799" s="2" t="str">
        <f>IF(_xlfn.XLOOKUP(C799,customers!$A$2:$A$1001,customers!$C$2:$C$1001,,0) = 0," ", _xlfn.XLOOKUP(C799,customers!$A$2:$A$1001,customers!$C$2:$C$1001,,0))</f>
        <v>jkennicottm5@yahoo.co.jp</v>
      </c>
      <c r="H799" s="2" t="str">
        <f>_xlfn.XLOOKUP(C799,customers!$A$2:$A$1001,customers!$G$2:$G$1001,,0)</f>
        <v>United States</v>
      </c>
      <c r="I799" t="str">
        <f>_xlfn.XLOOKUP(D799,products!$A$2:$A$49,products!$B$2:$B$49,,0)</f>
        <v>Ara</v>
      </c>
      <c r="J799" t="str">
        <f>_xlfn.XLOOKUP(D799,products!$A$2:$A$49,products!$C$2:$C$49,,0)</f>
        <v>L</v>
      </c>
      <c r="K799">
        <f>_xlfn.XLOOKUP(D799,products!$A$2:$A$49,products!$D$2:$D$49,,0)</f>
        <v>0.5</v>
      </c>
      <c r="L799">
        <f>_xlfn.XLOOKUP(D799,products!$A$2:$A$49,products!$E$2:$E$49,,0)</f>
        <v>7.77</v>
      </c>
      <c r="M799">
        <f t="shared" si="24"/>
        <v>31.08</v>
      </c>
      <c r="N799" t="str">
        <f t="shared" si="25"/>
        <v>Arabica</v>
      </c>
    </row>
    <row r="800" spans="1:14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_xlfn.XLOOKUP(C800,customers!$A$2:$A$1001,customers!$B$2:$B$1001,,0)</f>
        <v>Guenevere Ruggen</v>
      </c>
      <c r="G800" s="2" t="str">
        <f>IF(_xlfn.XLOOKUP(C800,customers!$A$2:$A$1001,customers!$C$2:$C$1001,,0) = 0," ", _xlfn.XLOOKUP(C800,customers!$A$2:$A$1001,customers!$C$2:$C$1001,,0))</f>
        <v>gruggenm6@nymag.com</v>
      </c>
      <c r="H800" s="2" t="str">
        <f>_xlfn.XLOOKUP(C800,customers!$A$2:$A$1001,customers!$G$2:$G$1001,,0)</f>
        <v>United States</v>
      </c>
      <c r="I800" t="str">
        <f>_xlfn.XLOOKUP(D800,products!$A$2:$A$49,products!$B$2:$B$49,,0)</f>
        <v>Rob</v>
      </c>
      <c r="J800" t="str">
        <f>_xlfn.XLOOKUP(D800,products!$A$2:$A$49,products!$C$2:$C$49,,0)</f>
        <v>D</v>
      </c>
      <c r="K800">
        <f>_xlfn.XLOOKUP(D800,products!$A$2:$A$49,products!$D$2:$D$49,,0)</f>
        <v>0.2</v>
      </c>
      <c r="L800">
        <f>_xlfn.XLOOKUP(D800,products!$A$2:$A$49,products!$E$2:$E$49,,0)</f>
        <v>2.6849999999999996</v>
      </c>
      <c r="M800">
        <f t="shared" si="24"/>
        <v>8.0549999999999997</v>
      </c>
      <c r="N800" t="str">
        <f t="shared" si="25"/>
        <v>Robusta</v>
      </c>
    </row>
    <row r="801" spans="1:14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_xlfn.XLOOKUP(C801,customers!$A$2:$A$1001,customers!$B$2:$B$1001,,0)</f>
        <v>Gonzales Cicculi</v>
      </c>
      <c r="G801" s="2" t="str">
        <f>IF(_xlfn.XLOOKUP(C801,customers!$A$2:$A$1001,customers!$C$2:$C$1001,,0) = 0," ", _xlfn.XLOOKUP(C801,customers!$A$2:$A$1001,customers!$C$2:$C$1001,,0))</f>
        <v xml:space="preserve"> </v>
      </c>
      <c r="H801" s="2" t="str">
        <f>_xlfn.XLOOKUP(C801,customers!$A$2:$A$1001,customers!$G$2:$G$1001,,0)</f>
        <v>United States</v>
      </c>
      <c r="I801" t="str">
        <f>_xlfn.XLOOKUP(D801,products!$A$2:$A$49,products!$B$2:$B$49,,0)</f>
        <v>Exc</v>
      </c>
      <c r="J801" t="str">
        <f>_xlfn.XLOOKUP(D801,products!$A$2:$A$49,products!$C$2:$C$49,,0)</f>
        <v>D</v>
      </c>
      <c r="K801">
        <f>_xlfn.XLOOKUP(D801,products!$A$2:$A$49,products!$D$2:$D$49,,0)</f>
        <v>1</v>
      </c>
      <c r="L801">
        <f>_xlfn.XLOOKUP(D801,products!$A$2:$A$49,products!$E$2:$E$49,,0)</f>
        <v>12.15</v>
      </c>
      <c r="M801">
        <f t="shared" si="24"/>
        <v>36.450000000000003</v>
      </c>
      <c r="N801" t="str">
        <f t="shared" si="25"/>
        <v>Excelsa</v>
      </c>
    </row>
    <row r="802" spans="1:14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_xlfn.XLOOKUP(C802,customers!$A$2:$A$1001,customers!$B$2:$B$1001,,0)</f>
        <v>Man Fright</v>
      </c>
      <c r="G802" s="2" t="str">
        <f>IF(_xlfn.XLOOKUP(C802,customers!$A$2:$A$1001,customers!$C$2:$C$1001,,0) = 0," ", _xlfn.XLOOKUP(C802,customers!$A$2:$A$1001,customers!$C$2:$C$1001,,0))</f>
        <v>mfrightm8@harvard.edu</v>
      </c>
      <c r="H802" s="2" t="str">
        <f>_xlfn.XLOOKUP(C802,customers!$A$2:$A$1001,customers!$G$2:$G$1001,,0)</f>
        <v>Ireland</v>
      </c>
      <c r="I802" t="str">
        <f>_xlfn.XLOOKUP(D802,products!$A$2:$A$49,products!$B$2:$B$49,,0)</f>
        <v>Rob</v>
      </c>
      <c r="J802" t="str">
        <f>_xlfn.XLOOKUP(D802,products!$A$2:$A$49,products!$C$2:$C$49,,0)</f>
        <v>D</v>
      </c>
      <c r="K802">
        <f>_xlfn.XLOOKUP(D802,products!$A$2:$A$49,products!$D$2:$D$49,,0)</f>
        <v>0.2</v>
      </c>
      <c r="L802">
        <f>_xlfn.XLOOKUP(D802,products!$A$2:$A$49,products!$E$2:$E$49,,0)</f>
        <v>2.6849999999999996</v>
      </c>
      <c r="M802">
        <f t="shared" si="24"/>
        <v>16.11</v>
      </c>
      <c r="N802" t="str">
        <f t="shared" si="25"/>
        <v>Robusta</v>
      </c>
    </row>
    <row r="803" spans="1:14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_xlfn.XLOOKUP(C803,customers!$A$2:$A$1001,customers!$B$2:$B$1001,,0)</f>
        <v>Boyce Tarte</v>
      </c>
      <c r="G803" s="2" t="str">
        <f>IF(_xlfn.XLOOKUP(C803,customers!$A$2:$A$1001,customers!$C$2:$C$1001,,0) = 0," ", _xlfn.XLOOKUP(C803,customers!$A$2:$A$1001,customers!$C$2:$C$1001,,0))</f>
        <v>btartem9@aol.com</v>
      </c>
      <c r="H803" s="2" t="str">
        <f>_xlfn.XLOOKUP(C803,customers!$A$2:$A$1001,customers!$G$2:$G$1001,,0)</f>
        <v>United States</v>
      </c>
      <c r="I803" t="str">
        <f>_xlfn.XLOOKUP(D803,products!$A$2:$A$49,products!$B$2:$B$49,,0)</f>
        <v>Rob</v>
      </c>
      <c r="J803" t="str">
        <f>_xlfn.XLOOKUP(D803,products!$A$2:$A$49,products!$C$2:$C$49,,0)</f>
        <v>D</v>
      </c>
      <c r="K803">
        <f>_xlfn.XLOOKUP(D803,products!$A$2:$A$49,products!$D$2:$D$49,,0)</f>
        <v>2.5</v>
      </c>
      <c r="L803">
        <f>_xlfn.XLOOKUP(D803,products!$A$2:$A$49,products!$E$2:$E$49,,0)</f>
        <v>20.584999999999997</v>
      </c>
      <c r="M803">
        <f t="shared" si="24"/>
        <v>41.169999999999995</v>
      </c>
      <c r="N803" t="str">
        <f t="shared" si="25"/>
        <v>Robusta</v>
      </c>
    </row>
    <row r="804" spans="1:14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_xlfn.XLOOKUP(C804,customers!$A$2:$A$1001,customers!$B$2:$B$1001,,0)</f>
        <v>Caddric Krzysztofiak</v>
      </c>
      <c r="G804" s="2" t="str">
        <f>IF(_xlfn.XLOOKUP(C804,customers!$A$2:$A$1001,customers!$C$2:$C$1001,,0) = 0," ", _xlfn.XLOOKUP(C804,customers!$A$2:$A$1001,customers!$C$2:$C$1001,,0))</f>
        <v>ckrzysztofiakma@skyrock.com</v>
      </c>
      <c r="H804" s="2" t="str">
        <f>_xlfn.XLOOKUP(C804,customers!$A$2:$A$1001,customers!$G$2:$G$1001,,0)</f>
        <v>United States</v>
      </c>
      <c r="I804" t="str">
        <f>_xlfn.XLOOKUP(D804,products!$A$2:$A$49,products!$B$2:$B$49,,0)</f>
        <v>Rob</v>
      </c>
      <c r="J804" t="str">
        <f>_xlfn.XLOOKUP(D804,products!$A$2:$A$49,products!$C$2:$C$49,,0)</f>
        <v>D</v>
      </c>
      <c r="K804">
        <f>_xlfn.XLOOKUP(D804,products!$A$2:$A$49,products!$D$2:$D$49,,0)</f>
        <v>0.2</v>
      </c>
      <c r="L804">
        <f>_xlfn.XLOOKUP(D804,products!$A$2:$A$49,products!$E$2:$E$49,,0)</f>
        <v>2.6849999999999996</v>
      </c>
      <c r="M804">
        <f t="shared" si="24"/>
        <v>10.739999999999998</v>
      </c>
      <c r="N804" t="str">
        <f t="shared" si="25"/>
        <v>Robusta</v>
      </c>
    </row>
    <row r="805" spans="1:14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_xlfn.XLOOKUP(C805,customers!$A$2:$A$1001,customers!$B$2:$B$1001,,0)</f>
        <v>Darn Penquet</v>
      </c>
      <c r="G805" s="2" t="str">
        <f>IF(_xlfn.XLOOKUP(C805,customers!$A$2:$A$1001,customers!$C$2:$C$1001,,0) = 0," ", _xlfn.XLOOKUP(C805,customers!$A$2:$A$1001,customers!$C$2:$C$1001,,0))</f>
        <v>dpenquetmb@diigo.com</v>
      </c>
      <c r="H805" s="2" t="str">
        <f>_xlfn.XLOOKUP(C805,customers!$A$2:$A$1001,customers!$G$2:$G$1001,,0)</f>
        <v>United States</v>
      </c>
      <c r="I805" t="str">
        <f>_xlfn.XLOOKUP(D805,products!$A$2:$A$49,products!$B$2:$B$49,,0)</f>
        <v>Exc</v>
      </c>
      <c r="J805" t="str">
        <f>_xlfn.XLOOKUP(D805,products!$A$2:$A$49,products!$C$2:$C$49,,0)</f>
        <v>M</v>
      </c>
      <c r="K805">
        <f>_xlfn.XLOOKUP(D805,products!$A$2:$A$49,products!$D$2:$D$49,,0)</f>
        <v>2.5</v>
      </c>
      <c r="L805">
        <f>_xlfn.XLOOKUP(D805,products!$A$2:$A$49,products!$E$2:$E$49,,0)</f>
        <v>31.624999999999996</v>
      </c>
      <c r="M805">
        <f t="shared" si="24"/>
        <v>126.49999999999999</v>
      </c>
      <c r="N805" t="str">
        <f t="shared" si="25"/>
        <v>Excelsa</v>
      </c>
    </row>
    <row r="806" spans="1:14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_xlfn.XLOOKUP(C806,customers!$A$2:$A$1001,customers!$B$2:$B$1001,,0)</f>
        <v>Jammie Cloke</v>
      </c>
      <c r="G806" s="2" t="str">
        <f>IF(_xlfn.XLOOKUP(C806,customers!$A$2:$A$1001,customers!$C$2:$C$1001,,0) = 0," ", _xlfn.XLOOKUP(C806,customers!$A$2:$A$1001,customers!$C$2:$C$1001,,0))</f>
        <v xml:space="preserve"> </v>
      </c>
      <c r="H806" s="2" t="str">
        <f>_xlfn.XLOOKUP(C806,customers!$A$2:$A$1001,customers!$G$2:$G$1001,,0)</f>
        <v>United Kingdom</v>
      </c>
      <c r="I806" t="str">
        <f>_xlfn.XLOOKUP(D806,products!$A$2:$A$49,products!$B$2:$B$49,,0)</f>
        <v>Rob</v>
      </c>
      <c r="J806" t="str">
        <f>_xlfn.XLOOKUP(D806,products!$A$2:$A$49,products!$C$2:$C$49,,0)</f>
        <v>L</v>
      </c>
      <c r="K806">
        <f>_xlfn.XLOOKUP(D806,products!$A$2:$A$49,products!$D$2:$D$49,,0)</f>
        <v>1</v>
      </c>
      <c r="L806">
        <f>_xlfn.XLOOKUP(D806,products!$A$2:$A$49,products!$E$2:$E$49,,0)</f>
        <v>11.95</v>
      </c>
      <c r="M806">
        <f t="shared" si="24"/>
        <v>23.9</v>
      </c>
      <c r="N806" t="str">
        <f t="shared" si="25"/>
        <v>Robusta</v>
      </c>
    </row>
    <row r="807" spans="1:14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_xlfn.XLOOKUP(C807,customers!$A$2:$A$1001,customers!$B$2:$B$1001,,0)</f>
        <v>Chester Clowton</v>
      </c>
      <c r="G807" s="2" t="str">
        <f>IF(_xlfn.XLOOKUP(C807,customers!$A$2:$A$1001,customers!$C$2:$C$1001,,0) = 0," ", _xlfn.XLOOKUP(C807,customers!$A$2:$A$1001,customers!$C$2:$C$1001,,0))</f>
        <v xml:space="preserve"> </v>
      </c>
      <c r="H807" s="2" t="str">
        <f>_xlfn.XLOOKUP(C807,customers!$A$2:$A$1001,customers!$G$2:$G$1001,,0)</f>
        <v>United States</v>
      </c>
      <c r="I807" t="str">
        <f>_xlfn.XLOOKUP(D807,products!$A$2:$A$49,products!$B$2:$B$49,,0)</f>
        <v>Rob</v>
      </c>
      <c r="J807" t="str">
        <f>_xlfn.XLOOKUP(D807,products!$A$2:$A$49,products!$C$2:$C$49,,0)</f>
        <v>M</v>
      </c>
      <c r="K807">
        <f>_xlfn.XLOOKUP(D807,products!$A$2:$A$49,products!$D$2:$D$49,,0)</f>
        <v>0.5</v>
      </c>
      <c r="L807">
        <f>_xlfn.XLOOKUP(D807,products!$A$2:$A$49,products!$E$2:$E$49,,0)</f>
        <v>5.97</v>
      </c>
      <c r="M807">
        <f t="shared" si="24"/>
        <v>5.97</v>
      </c>
      <c r="N807" t="str">
        <f t="shared" si="25"/>
        <v>Robusta</v>
      </c>
    </row>
    <row r="808" spans="1:14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_xlfn.XLOOKUP(C808,customers!$A$2:$A$1001,customers!$B$2:$B$1001,,0)</f>
        <v>Kathleen Diable</v>
      </c>
      <c r="G808" s="2" t="str">
        <f>IF(_xlfn.XLOOKUP(C808,customers!$A$2:$A$1001,customers!$C$2:$C$1001,,0) = 0," ", _xlfn.XLOOKUP(C808,customers!$A$2:$A$1001,customers!$C$2:$C$1001,,0))</f>
        <v xml:space="preserve"> </v>
      </c>
      <c r="H808" s="2" t="str">
        <f>_xlfn.XLOOKUP(C808,customers!$A$2:$A$1001,customers!$G$2:$G$1001,,0)</f>
        <v>United Kingdom</v>
      </c>
      <c r="I808" t="str">
        <f>_xlfn.XLOOKUP(D808,products!$A$2:$A$49,products!$B$2:$B$49,,0)</f>
        <v>Lib</v>
      </c>
      <c r="J808" t="str">
        <f>_xlfn.XLOOKUP(D808,products!$A$2:$A$49,products!$C$2:$C$49,,0)</f>
        <v>D</v>
      </c>
      <c r="K808">
        <f>_xlfn.XLOOKUP(D808,products!$A$2:$A$49,products!$D$2:$D$49,,0)</f>
        <v>0.2</v>
      </c>
      <c r="L808">
        <f>_xlfn.XLOOKUP(D808,products!$A$2:$A$49,products!$E$2:$E$49,,0)</f>
        <v>3.8849999999999998</v>
      </c>
      <c r="M808">
        <f t="shared" si="24"/>
        <v>7.77</v>
      </c>
      <c r="N808" t="str">
        <f t="shared" si="25"/>
        <v>Liberica</v>
      </c>
    </row>
    <row r="809" spans="1:14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_xlfn.XLOOKUP(C809,customers!$A$2:$A$1001,customers!$B$2:$B$1001,,0)</f>
        <v>Koren Ferretti</v>
      </c>
      <c r="G809" s="2" t="str">
        <f>IF(_xlfn.XLOOKUP(C809,customers!$A$2:$A$1001,customers!$C$2:$C$1001,,0) = 0," ", _xlfn.XLOOKUP(C809,customers!$A$2:$A$1001,customers!$C$2:$C$1001,,0))</f>
        <v>kferrettimf@huffingtonpost.com</v>
      </c>
      <c r="H809" s="2" t="str">
        <f>_xlfn.XLOOKUP(C809,customers!$A$2:$A$1001,customers!$G$2:$G$1001,,0)</f>
        <v>Ireland</v>
      </c>
      <c r="I809" t="str">
        <f>_xlfn.XLOOKUP(D809,products!$A$2:$A$49,products!$B$2:$B$49,,0)</f>
        <v>Lib</v>
      </c>
      <c r="J809" t="str">
        <f>_xlfn.XLOOKUP(D809,products!$A$2:$A$49,products!$C$2:$C$49,,0)</f>
        <v>D</v>
      </c>
      <c r="K809">
        <f>_xlfn.XLOOKUP(D809,products!$A$2:$A$49,products!$D$2:$D$49,,0)</f>
        <v>0.5</v>
      </c>
      <c r="L809">
        <f>_xlfn.XLOOKUP(D809,products!$A$2:$A$49,products!$E$2:$E$49,,0)</f>
        <v>7.77</v>
      </c>
      <c r="M809">
        <f t="shared" si="24"/>
        <v>23.31</v>
      </c>
      <c r="N809" t="str">
        <f t="shared" si="25"/>
        <v>Liberica</v>
      </c>
    </row>
    <row r="810" spans="1:14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_xlfn.XLOOKUP(C810,customers!$A$2:$A$1001,customers!$B$2:$B$1001,,0)</f>
        <v>Allis Wilmore</v>
      </c>
      <c r="G810" s="2" t="str">
        <f>IF(_xlfn.XLOOKUP(C810,customers!$A$2:$A$1001,customers!$C$2:$C$1001,,0) = 0," ", _xlfn.XLOOKUP(C810,customers!$A$2:$A$1001,customers!$C$2:$C$1001,,0))</f>
        <v xml:space="preserve"> </v>
      </c>
      <c r="H810" s="2" t="str">
        <f>_xlfn.XLOOKUP(C810,customers!$A$2:$A$1001,customers!$G$2:$G$1001,,0)</f>
        <v>United States</v>
      </c>
      <c r="I810" t="str">
        <f>_xlfn.XLOOKUP(D810,products!$A$2:$A$49,products!$B$2:$B$49,,0)</f>
        <v>Rob</v>
      </c>
      <c r="J810" t="str">
        <f>_xlfn.XLOOKUP(D810,products!$A$2:$A$49,products!$C$2:$C$49,,0)</f>
        <v>L</v>
      </c>
      <c r="K810">
        <f>_xlfn.XLOOKUP(D810,products!$A$2:$A$49,products!$D$2:$D$49,,0)</f>
        <v>2.5</v>
      </c>
      <c r="L810">
        <f>_xlfn.XLOOKUP(D810,products!$A$2:$A$49,products!$E$2:$E$49,,0)</f>
        <v>27.484999999999996</v>
      </c>
      <c r="M810">
        <f t="shared" si="24"/>
        <v>137.42499999999998</v>
      </c>
      <c r="N810" t="str">
        <f t="shared" si="25"/>
        <v>Robusta</v>
      </c>
    </row>
    <row r="811" spans="1:14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_xlfn.XLOOKUP(C811,customers!$A$2:$A$1001,customers!$B$2:$B$1001,,0)</f>
        <v>Chaddie Bennie</v>
      </c>
      <c r="G811" s="2" t="str">
        <f>IF(_xlfn.XLOOKUP(C811,customers!$A$2:$A$1001,customers!$C$2:$C$1001,,0) = 0," ", _xlfn.XLOOKUP(C811,customers!$A$2:$A$1001,customers!$C$2:$C$1001,,0))</f>
        <v xml:space="preserve"> </v>
      </c>
      <c r="H811" s="2" t="str">
        <f>_xlfn.XLOOKUP(C811,customers!$A$2:$A$1001,customers!$G$2:$G$1001,,0)</f>
        <v>United States</v>
      </c>
      <c r="I811" t="str">
        <f>_xlfn.XLOOKUP(D811,products!$A$2:$A$49,products!$B$2:$B$49,,0)</f>
        <v>Rob</v>
      </c>
      <c r="J811" t="str">
        <f>_xlfn.XLOOKUP(D811,products!$A$2:$A$49,products!$C$2:$C$49,,0)</f>
        <v>D</v>
      </c>
      <c r="K811">
        <f>_xlfn.XLOOKUP(D811,products!$A$2:$A$49,products!$D$2:$D$49,,0)</f>
        <v>0.2</v>
      </c>
      <c r="L811">
        <f>_xlfn.XLOOKUP(D811,products!$A$2:$A$49,products!$E$2:$E$49,,0)</f>
        <v>2.6849999999999996</v>
      </c>
      <c r="M811">
        <f t="shared" si="24"/>
        <v>8.0549999999999997</v>
      </c>
      <c r="N811" t="str">
        <f t="shared" si="25"/>
        <v>Robusta</v>
      </c>
    </row>
    <row r="812" spans="1:14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_xlfn.XLOOKUP(C812,customers!$A$2:$A$1001,customers!$B$2:$B$1001,,0)</f>
        <v>Alberta Balsdone</v>
      </c>
      <c r="G812" s="2" t="str">
        <f>IF(_xlfn.XLOOKUP(C812,customers!$A$2:$A$1001,customers!$C$2:$C$1001,,0) = 0," ", _xlfn.XLOOKUP(C812,customers!$A$2:$A$1001,customers!$C$2:$C$1001,,0))</f>
        <v>abalsdonemi@toplist.cz</v>
      </c>
      <c r="H812" s="2" t="str">
        <f>_xlfn.XLOOKUP(C812,customers!$A$2:$A$1001,customers!$G$2:$G$1001,,0)</f>
        <v>United States</v>
      </c>
      <c r="I812" t="str">
        <f>_xlfn.XLOOKUP(D812,products!$A$2:$A$49,products!$B$2:$B$49,,0)</f>
        <v>Lib</v>
      </c>
      <c r="J812" t="str">
        <f>_xlfn.XLOOKUP(D812,products!$A$2:$A$49,products!$C$2:$C$49,,0)</f>
        <v>L</v>
      </c>
      <c r="K812">
        <f>_xlfn.XLOOKUP(D812,products!$A$2:$A$49,products!$D$2:$D$49,,0)</f>
        <v>0.5</v>
      </c>
      <c r="L812">
        <f>_xlfn.XLOOKUP(D812,products!$A$2:$A$49,products!$E$2:$E$49,,0)</f>
        <v>9.51</v>
      </c>
      <c r="M812">
        <f t="shared" si="24"/>
        <v>28.53</v>
      </c>
      <c r="N812" t="str">
        <f t="shared" si="25"/>
        <v>Liberica</v>
      </c>
    </row>
    <row r="813" spans="1:14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_xlfn.XLOOKUP(C813,customers!$A$2:$A$1001,customers!$B$2:$B$1001,,0)</f>
        <v>Brice Romera</v>
      </c>
      <c r="G813" s="2" t="str">
        <f>IF(_xlfn.XLOOKUP(C813,customers!$A$2:$A$1001,customers!$C$2:$C$1001,,0) = 0," ", _xlfn.XLOOKUP(C813,customers!$A$2:$A$1001,customers!$C$2:$C$1001,,0))</f>
        <v>bromeramj@list-manage.com</v>
      </c>
      <c r="H813" s="2" t="str">
        <f>_xlfn.XLOOKUP(C813,customers!$A$2:$A$1001,customers!$G$2:$G$1001,,0)</f>
        <v>Ireland</v>
      </c>
      <c r="I813" t="str">
        <f>_xlfn.XLOOKUP(D813,products!$A$2:$A$49,products!$B$2:$B$49,,0)</f>
        <v>Ara</v>
      </c>
      <c r="J813" t="str">
        <f>_xlfn.XLOOKUP(D813,products!$A$2:$A$49,products!$C$2:$C$49,,0)</f>
        <v>M</v>
      </c>
      <c r="K813">
        <f>_xlfn.XLOOKUP(D813,products!$A$2:$A$49,products!$D$2:$D$49,,0)</f>
        <v>1</v>
      </c>
      <c r="L813">
        <f>_xlfn.XLOOKUP(D813,products!$A$2:$A$49,products!$E$2:$E$49,,0)</f>
        <v>11.25</v>
      </c>
      <c r="M813">
        <f t="shared" si="24"/>
        <v>67.5</v>
      </c>
      <c r="N813" t="str">
        <f t="shared" si="25"/>
        <v>Arabica</v>
      </c>
    </row>
    <row r="814" spans="1:14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_xlfn.XLOOKUP(C814,customers!$A$2:$A$1001,customers!$B$2:$B$1001,,0)</f>
        <v>Brice Romera</v>
      </c>
      <c r="G814" s="2" t="str">
        <f>IF(_xlfn.XLOOKUP(C814,customers!$A$2:$A$1001,customers!$C$2:$C$1001,,0) = 0," ", _xlfn.XLOOKUP(C814,customers!$A$2:$A$1001,customers!$C$2:$C$1001,,0))</f>
        <v>bromeramj@list-manage.com</v>
      </c>
      <c r="H814" s="2" t="str">
        <f>_xlfn.XLOOKUP(C814,customers!$A$2:$A$1001,customers!$G$2:$G$1001,,0)</f>
        <v>Ireland</v>
      </c>
      <c r="I814" t="str">
        <f>_xlfn.XLOOKUP(D814,products!$A$2:$A$49,products!$B$2:$B$49,,0)</f>
        <v>Lib</v>
      </c>
      <c r="J814" t="str">
        <f>_xlfn.XLOOKUP(D814,products!$A$2:$A$49,products!$C$2:$C$49,,0)</f>
        <v>D</v>
      </c>
      <c r="K814">
        <f>_xlfn.XLOOKUP(D814,products!$A$2:$A$49,products!$D$2:$D$49,,0)</f>
        <v>2.5</v>
      </c>
      <c r="L814">
        <f>_xlfn.XLOOKUP(D814,products!$A$2:$A$49,products!$E$2:$E$49,,0)</f>
        <v>29.784999999999997</v>
      </c>
      <c r="M814">
        <f t="shared" si="24"/>
        <v>178.70999999999998</v>
      </c>
      <c r="N814" t="str">
        <f t="shared" si="25"/>
        <v>Liberica</v>
      </c>
    </row>
    <row r="815" spans="1:14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_xlfn.XLOOKUP(C815,customers!$A$2:$A$1001,customers!$B$2:$B$1001,,0)</f>
        <v>Conchita Bryde</v>
      </c>
      <c r="G815" s="2" t="str">
        <f>IF(_xlfn.XLOOKUP(C815,customers!$A$2:$A$1001,customers!$C$2:$C$1001,,0) = 0," ", _xlfn.XLOOKUP(C815,customers!$A$2:$A$1001,customers!$C$2:$C$1001,,0))</f>
        <v>cbrydeml@tuttocitta.it</v>
      </c>
      <c r="H815" s="2" t="str">
        <f>_xlfn.XLOOKUP(C815,customers!$A$2:$A$1001,customers!$G$2:$G$1001,,0)</f>
        <v>United States</v>
      </c>
      <c r="I815" t="str">
        <f>_xlfn.XLOOKUP(D815,products!$A$2:$A$49,products!$B$2:$B$49,,0)</f>
        <v>Exc</v>
      </c>
      <c r="J815" t="str">
        <f>_xlfn.XLOOKUP(D815,products!$A$2:$A$49,products!$C$2:$C$49,,0)</f>
        <v>M</v>
      </c>
      <c r="K815">
        <f>_xlfn.XLOOKUP(D815,products!$A$2:$A$49,products!$D$2:$D$49,,0)</f>
        <v>2.5</v>
      </c>
      <c r="L815">
        <f>_xlfn.XLOOKUP(D815,products!$A$2:$A$49,products!$E$2:$E$49,,0)</f>
        <v>31.624999999999996</v>
      </c>
      <c r="M815">
        <f t="shared" si="24"/>
        <v>31.624999999999996</v>
      </c>
      <c r="N815" t="str">
        <f t="shared" si="25"/>
        <v>Excelsa</v>
      </c>
    </row>
    <row r="816" spans="1:14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_xlfn.XLOOKUP(C816,customers!$A$2:$A$1001,customers!$B$2:$B$1001,,0)</f>
        <v>Silvanus Enefer</v>
      </c>
      <c r="G816" s="2" t="str">
        <f>IF(_xlfn.XLOOKUP(C816,customers!$A$2:$A$1001,customers!$C$2:$C$1001,,0) = 0," ", _xlfn.XLOOKUP(C816,customers!$A$2:$A$1001,customers!$C$2:$C$1001,,0))</f>
        <v>senefermm@blog.com</v>
      </c>
      <c r="H816" s="2" t="str">
        <f>_xlfn.XLOOKUP(C816,customers!$A$2:$A$1001,customers!$G$2:$G$1001,,0)</f>
        <v>United States</v>
      </c>
      <c r="I816" t="str">
        <f>_xlfn.XLOOKUP(D816,products!$A$2:$A$49,products!$B$2:$B$49,,0)</f>
        <v>Exc</v>
      </c>
      <c r="J816" t="str">
        <f>_xlfn.XLOOKUP(D816,products!$A$2:$A$49,products!$C$2:$C$49,,0)</f>
        <v>L</v>
      </c>
      <c r="K816">
        <f>_xlfn.XLOOKUP(D816,products!$A$2:$A$49,products!$D$2:$D$49,,0)</f>
        <v>0.2</v>
      </c>
      <c r="L816">
        <f>_xlfn.XLOOKUP(D816,products!$A$2:$A$49,products!$E$2:$E$49,,0)</f>
        <v>4.4550000000000001</v>
      </c>
      <c r="M816">
        <f t="shared" si="24"/>
        <v>8.91</v>
      </c>
      <c r="N816" t="str">
        <f t="shared" si="25"/>
        <v>Excelsa</v>
      </c>
    </row>
    <row r="817" spans="1:14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_xlfn.XLOOKUP(C817,customers!$A$2:$A$1001,customers!$B$2:$B$1001,,0)</f>
        <v>Lenci Haggerstone</v>
      </c>
      <c r="G817" s="2" t="str">
        <f>IF(_xlfn.XLOOKUP(C817,customers!$A$2:$A$1001,customers!$C$2:$C$1001,,0) = 0," ", _xlfn.XLOOKUP(C817,customers!$A$2:$A$1001,customers!$C$2:$C$1001,,0))</f>
        <v>lhaggerstonemn@independent.co.uk</v>
      </c>
      <c r="H817" s="2" t="str">
        <f>_xlfn.XLOOKUP(C817,customers!$A$2:$A$1001,customers!$G$2:$G$1001,,0)</f>
        <v>United States</v>
      </c>
      <c r="I817" t="str">
        <f>_xlfn.XLOOKUP(D817,products!$A$2:$A$49,products!$B$2:$B$49,,0)</f>
        <v>Rob</v>
      </c>
      <c r="J817" t="str">
        <f>_xlfn.XLOOKUP(D817,products!$A$2:$A$49,products!$C$2:$C$49,,0)</f>
        <v>M</v>
      </c>
      <c r="K817">
        <f>_xlfn.XLOOKUP(D817,products!$A$2:$A$49,products!$D$2:$D$49,,0)</f>
        <v>0.5</v>
      </c>
      <c r="L817">
        <f>_xlfn.XLOOKUP(D817,products!$A$2:$A$49,products!$E$2:$E$49,,0)</f>
        <v>5.97</v>
      </c>
      <c r="M817">
        <f t="shared" si="24"/>
        <v>35.82</v>
      </c>
      <c r="N817" t="str">
        <f t="shared" si="25"/>
        <v>Robusta</v>
      </c>
    </row>
    <row r="818" spans="1:14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_xlfn.XLOOKUP(C818,customers!$A$2:$A$1001,customers!$B$2:$B$1001,,0)</f>
        <v>Marvin Gundry</v>
      </c>
      <c r="G818" s="2" t="str">
        <f>IF(_xlfn.XLOOKUP(C818,customers!$A$2:$A$1001,customers!$C$2:$C$1001,,0) = 0," ", _xlfn.XLOOKUP(C818,customers!$A$2:$A$1001,customers!$C$2:$C$1001,,0))</f>
        <v>mgundrymo@omniture.com</v>
      </c>
      <c r="H818" s="2" t="str">
        <f>_xlfn.XLOOKUP(C818,customers!$A$2:$A$1001,customers!$G$2:$G$1001,,0)</f>
        <v>Ireland</v>
      </c>
      <c r="I818" t="str">
        <f>_xlfn.XLOOKUP(D818,products!$A$2:$A$49,products!$B$2:$B$49,,0)</f>
        <v>Lib</v>
      </c>
      <c r="J818" t="str">
        <f>_xlfn.XLOOKUP(D818,products!$A$2:$A$49,products!$C$2:$C$49,,0)</f>
        <v>L</v>
      </c>
      <c r="K818">
        <f>_xlfn.XLOOKUP(D818,products!$A$2:$A$49,products!$D$2:$D$49,,0)</f>
        <v>0.5</v>
      </c>
      <c r="L818">
        <f>_xlfn.XLOOKUP(D818,products!$A$2:$A$49,products!$E$2:$E$49,,0)</f>
        <v>9.51</v>
      </c>
      <c r="M818">
        <f t="shared" si="24"/>
        <v>38.04</v>
      </c>
      <c r="N818" t="str">
        <f t="shared" si="25"/>
        <v>Liberica</v>
      </c>
    </row>
    <row r="819" spans="1:14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_xlfn.XLOOKUP(C819,customers!$A$2:$A$1001,customers!$B$2:$B$1001,,0)</f>
        <v>Bayard Wellan</v>
      </c>
      <c r="G819" s="2" t="str">
        <f>IF(_xlfn.XLOOKUP(C819,customers!$A$2:$A$1001,customers!$C$2:$C$1001,,0) = 0," ", _xlfn.XLOOKUP(C819,customers!$A$2:$A$1001,customers!$C$2:$C$1001,,0))</f>
        <v>bwellanmp@cafepress.com</v>
      </c>
      <c r="H819" s="2" t="str">
        <f>_xlfn.XLOOKUP(C819,customers!$A$2:$A$1001,customers!$G$2:$G$1001,,0)</f>
        <v>United States</v>
      </c>
      <c r="I819" t="str">
        <f>_xlfn.XLOOKUP(D819,products!$A$2:$A$49,products!$B$2:$B$49,,0)</f>
        <v>Lib</v>
      </c>
      <c r="J819" t="str">
        <f>_xlfn.XLOOKUP(D819,products!$A$2:$A$49,products!$C$2:$C$49,,0)</f>
        <v>D</v>
      </c>
      <c r="K819">
        <f>_xlfn.XLOOKUP(D819,products!$A$2:$A$49,products!$D$2:$D$49,,0)</f>
        <v>0.5</v>
      </c>
      <c r="L819">
        <f>_xlfn.XLOOKUP(D819,products!$A$2:$A$49,products!$E$2:$E$49,,0)</f>
        <v>7.77</v>
      </c>
      <c r="M819">
        <f t="shared" si="24"/>
        <v>15.54</v>
      </c>
      <c r="N819" t="str">
        <f t="shared" si="25"/>
        <v>Liberica</v>
      </c>
    </row>
    <row r="820" spans="1:14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_xlfn.XLOOKUP(C820,customers!$A$2:$A$1001,customers!$B$2:$B$1001,,0)</f>
        <v>Allis Wilmore</v>
      </c>
      <c r="G820" s="2" t="str">
        <f>IF(_xlfn.XLOOKUP(C820,customers!$A$2:$A$1001,customers!$C$2:$C$1001,,0) = 0," ", _xlfn.XLOOKUP(C820,customers!$A$2:$A$1001,customers!$C$2:$C$1001,,0))</f>
        <v xml:space="preserve"> </v>
      </c>
      <c r="H820" s="2" t="str">
        <f>_xlfn.XLOOKUP(C820,customers!$A$2:$A$1001,customers!$G$2:$G$1001,,0)</f>
        <v>United States</v>
      </c>
      <c r="I820" t="str">
        <f>_xlfn.XLOOKUP(D820,products!$A$2:$A$49,products!$B$2:$B$49,,0)</f>
        <v>Lib</v>
      </c>
      <c r="J820" t="str">
        <f>_xlfn.XLOOKUP(D820,products!$A$2:$A$49,products!$C$2:$C$49,,0)</f>
        <v>L</v>
      </c>
      <c r="K820">
        <f>_xlfn.XLOOKUP(D820,products!$A$2:$A$49,products!$D$2:$D$49,,0)</f>
        <v>1</v>
      </c>
      <c r="L820">
        <f>_xlfn.XLOOKUP(D820,products!$A$2:$A$49,products!$E$2:$E$49,,0)</f>
        <v>15.85</v>
      </c>
      <c r="M820">
        <f t="shared" si="24"/>
        <v>79.25</v>
      </c>
      <c r="N820" t="str">
        <f t="shared" si="25"/>
        <v>Liberica</v>
      </c>
    </row>
    <row r="821" spans="1:14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_xlfn.XLOOKUP(C821,customers!$A$2:$A$1001,customers!$B$2:$B$1001,,0)</f>
        <v>Caddric Atcheson</v>
      </c>
      <c r="G821" s="2" t="str">
        <f>IF(_xlfn.XLOOKUP(C821,customers!$A$2:$A$1001,customers!$C$2:$C$1001,,0) = 0," ", _xlfn.XLOOKUP(C821,customers!$A$2:$A$1001,customers!$C$2:$C$1001,,0))</f>
        <v>catchesonmr@xinhuanet.com</v>
      </c>
      <c r="H821" s="2" t="str">
        <f>_xlfn.XLOOKUP(C821,customers!$A$2:$A$1001,customers!$G$2:$G$1001,,0)</f>
        <v>United States</v>
      </c>
      <c r="I821" t="str">
        <f>_xlfn.XLOOKUP(D821,products!$A$2:$A$49,products!$B$2:$B$49,,0)</f>
        <v>Lib</v>
      </c>
      <c r="J821" t="str">
        <f>_xlfn.XLOOKUP(D821,products!$A$2:$A$49,products!$C$2:$C$49,,0)</f>
        <v>L</v>
      </c>
      <c r="K821">
        <f>_xlfn.XLOOKUP(D821,products!$A$2:$A$49,products!$D$2:$D$49,,0)</f>
        <v>0.2</v>
      </c>
      <c r="L821">
        <f>_xlfn.XLOOKUP(D821,products!$A$2:$A$49,products!$E$2:$E$49,,0)</f>
        <v>4.7549999999999999</v>
      </c>
      <c r="M821">
        <f t="shared" si="24"/>
        <v>4.7549999999999999</v>
      </c>
      <c r="N821" t="str">
        <f t="shared" si="25"/>
        <v>Liberica</v>
      </c>
    </row>
    <row r="822" spans="1:14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_xlfn.XLOOKUP(C822,customers!$A$2:$A$1001,customers!$B$2:$B$1001,,0)</f>
        <v>Eustace Stenton</v>
      </c>
      <c r="G822" s="2" t="str">
        <f>IF(_xlfn.XLOOKUP(C822,customers!$A$2:$A$1001,customers!$C$2:$C$1001,,0) = 0," ", _xlfn.XLOOKUP(C822,customers!$A$2:$A$1001,customers!$C$2:$C$1001,,0))</f>
        <v>estentonms@google.it</v>
      </c>
      <c r="H822" s="2" t="str">
        <f>_xlfn.XLOOKUP(C822,customers!$A$2:$A$1001,customers!$G$2:$G$1001,,0)</f>
        <v>United States</v>
      </c>
      <c r="I822" t="str">
        <f>_xlfn.XLOOKUP(D822,products!$A$2:$A$49,products!$B$2:$B$49,,0)</f>
        <v>Exc</v>
      </c>
      <c r="J822" t="str">
        <f>_xlfn.XLOOKUP(D822,products!$A$2:$A$49,products!$C$2:$C$49,,0)</f>
        <v>M</v>
      </c>
      <c r="K822">
        <f>_xlfn.XLOOKUP(D822,products!$A$2:$A$49,products!$D$2:$D$49,,0)</f>
        <v>1</v>
      </c>
      <c r="L822">
        <f>_xlfn.XLOOKUP(D822,products!$A$2:$A$49,products!$E$2:$E$49,,0)</f>
        <v>13.75</v>
      </c>
      <c r="M822">
        <f t="shared" si="24"/>
        <v>55</v>
      </c>
      <c r="N822" t="str">
        <f t="shared" si="25"/>
        <v>Excelsa</v>
      </c>
    </row>
    <row r="823" spans="1:14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_xlfn.XLOOKUP(C823,customers!$A$2:$A$1001,customers!$B$2:$B$1001,,0)</f>
        <v>Ericka Tripp</v>
      </c>
      <c r="G823" s="2" t="str">
        <f>IF(_xlfn.XLOOKUP(C823,customers!$A$2:$A$1001,customers!$C$2:$C$1001,,0) = 0," ", _xlfn.XLOOKUP(C823,customers!$A$2:$A$1001,customers!$C$2:$C$1001,,0))</f>
        <v>etrippmt@wp.com</v>
      </c>
      <c r="H823" s="2" t="str">
        <f>_xlfn.XLOOKUP(C823,customers!$A$2:$A$1001,customers!$G$2:$G$1001,,0)</f>
        <v>United States</v>
      </c>
      <c r="I823" t="str">
        <f>_xlfn.XLOOKUP(D823,products!$A$2:$A$49,products!$B$2:$B$49,,0)</f>
        <v>Rob</v>
      </c>
      <c r="J823" t="str">
        <f>_xlfn.XLOOKUP(D823,products!$A$2:$A$49,products!$C$2:$C$49,,0)</f>
        <v>D</v>
      </c>
      <c r="K823">
        <f>_xlfn.XLOOKUP(D823,products!$A$2:$A$49,products!$D$2:$D$49,,0)</f>
        <v>0.5</v>
      </c>
      <c r="L823">
        <f>_xlfn.XLOOKUP(D823,products!$A$2:$A$49,products!$E$2:$E$49,,0)</f>
        <v>5.3699999999999992</v>
      </c>
      <c r="M823">
        <f t="shared" si="24"/>
        <v>26.849999999999994</v>
      </c>
      <c r="N823" t="str">
        <f t="shared" si="25"/>
        <v>Robusta</v>
      </c>
    </row>
    <row r="824" spans="1:14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_xlfn.XLOOKUP(C824,customers!$A$2:$A$1001,customers!$B$2:$B$1001,,0)</f>
        <v>Lyndsey MacManus</v>
      </c>
      <c r="G824" s="2" t="str">
        <f>IF(_xlfn.XLOOKUP(C824,customers!$A$2:$A$1001,customers!$C$2:$C$1001,,0) = 0," ", _xlfn.XLOOKUP(C824,customers!$A$2:$A$1001,customers!$C$2:$C$1001,,0))</f>
        <v>lmacmanusmu@imdb.com</v>
      </c>
      <c r="H824" s="2" t="str">
        <f>_xlfn.XLOOKUP(C824,customers!$A$2:$A$1001,customers!$G$2:$G$1001,,0)</f>
        <v>United States</v>
      </c>
      <c r="I824" t="str">
        <f>_xlfn.XLOOKUP(D824,products!$A$2:$A$49,products!$B$2:$B$49,,0)</f>
        <v>Exc</v>
      </c>
      <c r="J824" t="str">
        <f>_xlfn.XLOOKUP(D824,products!$A$2:$A$49,products!$C$2:$C$49,,0)</f>
        <v>L</v>
      </c>
      <c r="K824">
        <f>_xlfn.XLOOKUP(D824,products!$A$2:$A$49,products!$D$2:$D$49,,0)</f>
        <v>2.5</v>
      </c>
      <c r="L824">
        <f>_xlfn.XLOOKUP(D824,products!$A$2:$A$49,products!$E$2:$E$49,,0)</f>
        <v>34.154999999999994</v>
      </c>
      <c r="M824">
        <f t="shared" si="24"/>
        <v>136.61999999999998</v>
      </c>
      <c r="N824" t="str">
        <f t="shared" si="25"/>
        <v>Excelsa</v>
      </c>
    </row>
    <row r="825" spans="1:14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_xlfn.XLOOKUP(C825,customers!$A$2:$A$1001,customers!$B$2:$B$1001,,0)</f>
        <v>Tess Benediktovich</v>
      </c>
      <c r="G825" s="2" t="str">
        <f>IF(_xlfn.XLOOKUP(C825,customers!$A$2:$A$1001,customers!$C$2:$C$1001,,0) = 0," ", _xlfn.XLOOKUP(C825,customers!$A$2:$A$1001,customers!$C$2:$C$1001,,0))</f>
        <v>tbenediktovichmv@ebay.com</v>
      </c>
      <c r="H825" s="2" t="str">
        <f>_xlfn.XLOOKUP(C825,customers!$A$2:$A$1001,customers!$G$2:$G$1001,,0)</f>
        <v>United States</v>
      </c>
      <c r="I825" t="str">
        <f>_xlfn.XLOOKUP(D825,products!$A$2:$A$49,products!$B$2:$B$49,,0)</f>
        <v>Lib</v>
      </c>
      <c r="J825" t="str">
        <f>_xlfn.XLOOKUP(D825,products!$A$2:$A$49,products!$C$2:$C$49,,0)</f>
        <v>L</v>
      </c>
      <c r="K825">
        <f>_xlfn.XLOOKUP(D825,products!$A$2:$A$49,products!$D$2:$D$49,,0)</f>
        <v>1</v>
      </c>
      <c r="L825">
        <f>_xlfn.XLOOKUP(D825,products!$A$2:$A$49,products!$E$2:$E$49,,0)</f>
        <v>15.85</v>
      </c>
      <c r="M825">
        <f t="shared" si="24"/>
        <v>47.55</v>
      </c>
      <c r="N825" t="str">
        <f t="shared" si="25"/>
        <v>Liberica</v>
      </c>
    </row>
    <row r="826" spans="1:14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_xlfn.XLOOKUP(C826,customers!$A$2:$A$1001,customers!$B$2:$B$1001,,0)</f>
        <v>Correy Bourner</v>
      </c>
      <c r="G826" s="2" t="str">
        <f>IF(_xlfn.XLOOKUP(C826,customers!$A$2:$A$1001,customers!$C$2:$C$1001,,0) = 0," ", _xlfn.XLOOKUP(C826,customers!$A$2:$A$1001,customers!$C$2:$C$1001,,0))</f>
        <v>cbournermw@chronoengine.com</v>
      </c>
      <c r="H826" s="2" t="str">
        <f>_xlfn.XLOOKUP(C826,customers!$A$2:$A$1001,customers!$G$2:$G$1001,,0)</f>
        <v>United States</v>
      </c>
      <c r="I826" t="str">
        <f>_xlfn.XLOOKUP(D826,products!$A$2:$A$49,products!$B$2:$B$49,,0)</f>
        <v>Ara</v>
      </c>
      <c r="J826" t="str">
        <f>_xlfn.XLOOKUP(D826,products!$A$2:$A$49,products!$C$2:$C$49,,0)</f>
        <v>M</v>
      </c>
      <c r="K826">
        <f>_xlfn.XLOOKUP(D826,products!$A$2:$A$49,products!$D$2:$D$49,,0)</f>
        <v>0.2</v>
      </c>
      <c r="L826">
        <f>_xlfn.XLOOKUP(D826,products!$A$2:$A$49,products!$E$2:$E$49,,0)</f>
        <v>3.375</v>
      </c>
      <c r="M826">
        <f t="shared" si="24"/>
        <v>16.875</v>
      </c>
      <c r="N826" t="str">
        <f t="shared" si="25"/>
        <v>Arabica</v>
      </c>
    </row>
    <row r="827" spans="1:14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_xlfn.XLOOKUP(C827,customers!$A$2:$A$1001,customers!$B$2:$B$1001,,0)</f>
        <v>Odelia Skerme</v>
      </c>
      <c r="G827" s="2" t="str">
        <f>IF(_xlfn.XLOOKUP(C827,customers!$A$2:$A$1001,customers!$C$2:$C$1001,,0) = 0," ", _xlfn.XLOOKUP(C827,customers!$A$2:$A$1001,customers!$C$2:$C$1001,,0))</f>
        <v>oskermen3@hatena.ne.jp</v>
      </c>
      <c r="H827" s="2" t="str">
        <f>_xlfn.XLOOKUP(C827,customers!$A$2:$A$1001,customers!$G$2:$G$1001,,0)</f>
        <v>United States</v>
      </c>
      <c r="I827" t="str">
        <f>_xlfn.XLOOKUP(D827,products!$A$2:$A$49,products!$B$2:$B$49,,0)</f>
        <v>Ara</v>
      </c>
      <c r="J827" t="str">
        <f>_xlfn.XLOOKUP(D827,products!$A$2:$A$49,products!$C$2:$C$49,,0)</f>
        <v>D</v>
      </c>
      <c r="K827">
        <f>_xlfn.XLOOKUP(D827,products!$A$2:$A$49,products!$D$2:$D$49,,0)</f>
        <v>1</v>
      </c>
      <c r="L827">
        <f>_xlfn.XLOOKUP(D827,products!$A$2:$A$49,products!$E$2:$E$49,,0)</f>
        <v>9.9499999999999993</v>
      </c>
      <c r="M827">
        <f t="shared" si="24"/>
        <v>29.849999999999998</v>
      </c>
      <c r="N827" t="str">
        <f t="shared" si="25"/>
        <v>Arabica</v>
      </c>
    </row>
    <row r="828" spans="1:14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_xlfn.XLOOKUP(C828,customers!$A$2:$A$1001,customers!$B$2:$B$1001,,0)</f>
        <v>Kandy Heddan</v>
      </c>
      <c r="G828" s="2" t="str">
        <f>IF(_xlfn.XLOOKUP(C828,customers!$A$2:$A$1001,customers!$C$2:$C$1001,,0) = 0," ", _xlfn.XLOOKUP(C828,customers!$A$2:$A$1001,customers!$C$2:$C$1001,,0))</f>
        <v>kheddanmy@icq.com</v>
      </c>
      <c r="H828" s="2" t="str">
        <f>_xlfn.XLOOKUP(C828,customers!$A$2:$A$1001,customers!$G$2:$G$1001,,0)</f>
        <v>United States</v>
      </c>
      <c r="I828" t="str">
        <f>_xlfn.XLOOKUP(D828,products!$A$2:$A$49,products!$B$2:$B$49,,0)</f>
        <v>Exc</v>
      </c>
      <c r="J828" t="str">
        <f>_xlfn.XLOOKUP(D828,products!$A$2:$A$49,products!$C$2:$C$49,,0)</f>
        <v>M</v>
      </c>
      <c r="K828">
        <f>_xlfn.XLOOKUP(D828,products!$A$2:$A$49,products!$D$2:$D$49,,0)</f>
        <v>0.5</v>
      </c>
      <c r="L828">
        <f>_xlfn.XLOOKUP(D828,products!$A$2:$A$49,products!$E$2:$E$49,,0)</f>
        <v>8.25</v>
      </c>
      <c r="M828">
        <f t="shared" si="24"/>
        <v>41.25</v>
      </c>
      <c r="N828" t="str">
        <f t="shared" si="25"/>
        <v>Excelsa</v>
      </c>
    </row>
    <row r="829" spans="1:14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_xlfn.XLOOKUP(C829,customers!$A$2:$A$1001,customers!$B$2:$B$1001,,0)</f>
        <v>Ibby Charters</v>
      </c>
      <c r="G829" s="2" t="str">
        <f>IF(_xlfn.XLOOKUP(C829,customers!$A$2:$A$1001,customers!$C$2:$C$1001,,0) = 0," ", _xlfn.XLOOKUP(C829,customers!$A$2:$A$1001,customers!$C$2:$C$1001,,0))</f>
        <v>ichartersmz@abc.net.au</v>
      </c>
      <c r="H829" s="2" t="str">
        <f>_xlfn.XLOOKUP(C829,customers!$A$2:$A$1001,customers!$G$2:$G$1001,,0)</f>
        <v>United States</v>
      </c>
      <c r="I829" t="str">
        <f>_xlfn.XLOOKUP(D829,products!$A$2:$A$49,products!$B$2:$B$49,,0)</f>
        <v>Exc</v>
      </c>
      <c r="J829" t="str">
        <f>_xlfn.XLOOKUP(D829,products!$A$2:$A$49,products!$C$2:$C$49,,0)</f>
        <v>M</v>
      </c>
      <c r="K829">
        <f>_xlfn.XLOOKUP(D829,products!$A$2:$A$49,products!$D$2:$D$49,,0)</f>
        <v>0.2</v>
      </c>
      <c r="L829">
        <f>_xlfn.XLOOKUP(D829,products!$A$2:$A$49,products!$E$2:$E$49,,0)</f>
        <v>4.125</v>
      </c>
      <c r="M829">
        <f t="shared" si="24"/>
        <v>20.625</v>
      </c>
      <c r="N829" t="str">
        <f t="shared" si="25"/>
        <v>Excelsa</v>
      </c>
    </row>
    <row r="830" spans="1:14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_xlfn.XLOOKUP(C830,customers!$A$2:$A$1001,customers!$B$2:$B$1001,,0)</f>
        <v>Adora Roubert</v>
      </c>
      <c r="G830" s="2" t="str">
        <f>IF(_xlfn.XLOOKUP(C830,customers!$A$2:$A$1001,customers!$C$2:$C$1001,,0) = 0," ", _xlfn.XLOOKUP(C830,customers!$A$2:$A$1001,customers!$C$2:$C$1001,,0))</f>
        <v>aroubertn0@tmall.com</v>
      </c>
      <c r="H830" s="2" t="str">
        <f>_xlfn.XLOOKUP(C830,customers!$A$2:$A$1001,customers!$G$2:$G$1001,,0)</f>
        <v>United States</v>
      </c>
      <c r="I830" t="str">
        <f>_xlfn.XLOOKUP(D830,products!$A$2:$A$49,products!$B$2:$B$49,,0)</f>
        <v>Ara</v>
      </c>
      <c r="J830" t="str">
        <f>_xlfn.XLOOKUP(D830,products!$A$2:$A$49,products!$C$2:$C$49,,0)</f>
        <v>D</v>
      </c>
      <c r="K830">
        <f>_xlfn.XLOOKUP(D830,products!$A$2:$A$49,products!$D$2:$D$49,,0)</f>
        <v>2.5</v>
      </c>
      <c r="L830">
        <f>_xlfn.XLOOKUP(D830,products!$A$2:$A$49,products!$E$2:$E$49,,0)</f>
        <v>22.884999999999998</v>
      </c>
      <c r="M830">
        <f t="shared" si="24"/>
        <v>137.31</v>
      </c>
      <c r="N830" t="str">
        <f t="shared" si="25"/>
        <v>Arabica</v>
      </c>
    </row>
    <row r="831" spans="1:14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_xlfn.XLOOKUP(C831,customers!$A$2:$A$1001,customers!$B$2:$B$1001,,0)</f>
        <v>Hillel Mairs</v>
      </c>
      <c r="G831" s="2" t="str">
        <f>IF(_xlfn.XLOOKUP(C831,customers!$A$2:$A$1001,customers!$C$2:$C$1001,,0) = 0," ", _xlfn.XLOOKUP(C831,customers!$A$2:$A$1001,customers!$C$2:$C$1001,,0))</f>
        <v>hmairsn1@so-net.ne.jp</v>
      </c>
      <c r="H831" s="2" t="str">
        <f>_xlfn.XLOOKUP(C831,customers!$A$2:$A$1001,customers!$G$2:$G$1001,,0)</f>
        <v>United States</v>
      </c>
      <c r="I831" t="str">
        <f>_xlfn.XLOOKUP(D831,products!$A$2:$A$49,products!$B$2:$B$49,,0)</f>
        <v>Ara</v>
      </c>
      <c r="J831" t="str">
        <f>_xlfn.XLOOKUP(D831,products!$A$2:$A$49,products!$C$2:$C$49,,0)</f>
        <v>D</v>
      </c>
      <c r="K831">
        <f>_xlfn.XLOOKUP(D831,products!$A$2:$A$49,products!$D$2:$D$49,,0)</f>
        <v>0.2</v>
      </c>
      <c r="L831">
        <f>_xlfn.XLOOKUP(D831,products!$A$2:$A$49,products!$E$2:$E$49,,0)</f>
        <v>2.9849999999999999</v>
      </c>
      <c r="M831">
        <f t="shared" si="24"/>
        <v>2.9849999999999999</v>
      </c>
      <c r="N831" t="str">
        <f t="shared" si="25"/>
        <v>Arabica</v>
      </c>
    </row>
    <row r="832" spans="1:14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_xlfn.XLOOKUP(C832,customers!$A$2:$A$1001,customers!$B$2:$B$1001,,0)</f>
        <v>Helaina Rainforth</v>
      </c>
      <c r="G832" s="2" t="str">
        <f>IF(_xlfn.XLOOKUP(C832,customers!$A$2:$A$1001,customers!$C$2:$C$1001,,0) = 0," ", _xlfn.XLOOKUP(C832,customers!$A$2:$A$1001,customers!$C$2:$C$1001,,0))</f>
        <v>hrainforthn2@blog.com</v>
      </c>
      <c r="H832" s="2" t="str">
        <f>_xlfn.XLOOKUP(C832,customers!$A$2:$A$1001,customers!$G$2:$G$1001,,0)</f>
        <v>United States</v>
      </c>
      <c r="I832" t="str">
        <f>_xlfn.XLOOKUP(D832,products!$A$2:$A$49,products!$B$2:$B$49,,0)</f>
        <v>Exc</v>
      </c>
      <c r="J832" t="str">
        <f>_xlfn.XLOOKUP(D832,products!$A$2:$A$49,products!$C$2:$C$49,,0)</f>
        <v>M</v>
      </c>
      <c r="K832">
        <f>_xlfn.XLOOKUP(D832,products!$A$2:$A$49,products!$D$2:$D$49,,0)</f>
        <v>1</v>
      </c>
      <c r="L832">
        <f>_xlfn.XLOOKUP(D832,products!$A$2:$A$49,products!$E$2:$E$49,,0)</f>
        <v>13.75</v>
      </c>
      <c r="M832">
        <f t="shared" si="24"/>
        <v>27.5</v>
      </c>
      <c r="N832" t="str">
        <f t="shared" si="25"/>
        <v>Excelsa</v>
      </c>
    </row>
    <row r="833" spans="1:14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_xlfn.XLOOKUP(C833,customers!$A$2:$A$1001,customers!$B$2:$B$1001,,0)</f>
        <v>Helaina Rainforth</v>
      </c>
      <c r="G833" s="2" t="str">
        <f>IF(_xlfn.XLOOKUP(C833,customers!$A$2:$A$1001,customers!$C$2:$C$1001,,0) = 0," ", _xlfn.XLOOKUP(C833,customers!$A$2:$A$1001,customers!$C$2:$C$1001,,0))</f>
        <v>hrainforthn2@blog.com</v>
      </c>
      <c r="H833" s="2" t="str">
        <f>_xlfn.XLOOKUP(C833,customers!$A$2:$A$1001,customers!$G$2:$G$1001,,0)</f>
        <v>United States</v>
      </c>
      <c r="I833" t="str">
        <f>_xlfn.XLOOKUP(D833,products!$A$2:$A$49,products!$B$2:$B$49,,0)</f>
        <v>Ara</v>
      </c>
      <c r="J833" t="str">
        <f>_xlfn.XLOOKUP(D833,products!$A$2:$A$49,products!$C$2:$C$49,,0)</f>
        <v>D</v>
      </c>
      <c r="K833">
        <f>_xlfn.XLOOKUP(D833,products!$A$2:$A$49,products!$D$2:$D$49,,0)</f>
        <v>0.2</v>
      </c>
      <c r="L833">
        <f>_xlfn.XLOOKUP(D833,products!$A$2:$A$49,products!$E$2:$E$49,,0)</f>
        <v>2.9849999999999999</v>
      </c>
      <c r="M833">
        <f t="shared" si="24"/>
        <v>5.97</v>
      </c>
      <c r="N833" t="str">
        <f t="shared" si="25"/>
        <v>Arabica</v>
      </c>
    </row>
    <row r="834" spans="1:14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_xlfn.XLOOKUP(C834,customers!$A$2:$A$1001,customers!$B$2:$B$1001,,0)</f>
        <v>Isac Jesper</v>
      </c>
      <c r="G834" s="2" t="str">
        <f>IF(_xlfn.XLOOKUP(C834,customers!$A$2:$A$1001,customers!$C$2:$C$1001,,0) = 0," ", _xlfn.XLOOKUP(C834,customers!$A$2:$A$1001,customers!$C$2:$C$1001,,0))</f>
        <v>ijespern4@theglobeandmail.com</v>
      </c>
      <c r="H834" s="2" t="str">
        <f>_xlfn.XLOOKUP(C834,customers!$A$2:$A$1001,customers!$G$2:$G$1001,,0)</f>
        <v>United States</v>
      </c>
      <c r="I834" t="str">
        <f>_xlfn.XLOOKUP(D834,products!$A$2:$A$49,products!$B$2:$B$49,,0)</f>
        <v>Rob</v>
      </c>
      <c r="J834" t="str">
        <f>_xlfn.XLOOKUP(D834,products!$A$2:$A$49,products!$C$2:$C$49,,0)</f>
        <v>M</v>
      </c>
      <c r="K834">
        <f>_xlfn.XLOOKUP(D834,products!$A$2:$A$49,products!$D$2:$D$49,,0)</f>
        <v>1</v>
      </c>
      <c r="L834">
        <f>_xlfn.XLOOKUP(D834,products!$A$2:$A$49,products!$E$2:$E$49,,0)</f>
        <v>9.9499999999999993</v>
      </c>
      <c r="M834">
        <f t="shared" si="24"/>
        <v>59.699999999999996</v>
      </c>
      <c r="N834" t="str">
        <f t="shared" si="25"/>
        <v>Robusta</v>
      </c>
    </row>
    <row r="835" spans="1:14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_xlfn.XLOOKUP(C835,customers!$A$2:$A$1001,customers!$B$2:$B$1001,,0)</f>
        <v>Lenette Dwerryhouse</v>
      </c>
      <c r="G835" s="2" t="str">
        <f>IF(_xlfn.XLOOKUP(C835,customers!$A$2:$A$1001,customers!$C$2:$C$1001,,0) = 0," ", _xlfn.XLOOKUP(C835,customers!$A$2:$A$1001,customers!$C$2:$C$1001,,0))</f>
        <v>ldwerryhousen5@gravatar.com</v>
      </c>
      <c r="H835" s="2" t="str">
        <f>_xlfn.XLOOKUP(C835,customers!$A$2:$A$1001,customers!$G$2:$G$1001,,0)</f>
        <v>United States</v>
      </c>
      <c r="I835" t="str">
        <f>_xlfn.XLOOKUP(D835,products!$A$2:$A$49,products!$B$2:$B$49,,0)</f>
        <v>Rob</v>
      </c>
      <c r="J835" t="str">
        <f>_xlfn.XLOOKUP(D835,products!$A$2:$A$49,products!$C$2:$C$49,,0)</f>
        <v>D</v>
      </c>
      <c r="K835">
        <f>_xlfn.XLOOKUP(D835,products!$A$2:$A$49,products!$D$2:$D$49,,0)</f>
        <v>2.5</v>
      </c>
      <c r="L835">
        <f>_xlfn.XLOOKUP(D835,products!$A$2:$A$49,products!$E$2:$E$49,,0)</f>
        <v>20.584999999999997</v>
      </c>
      <c r="M835">
        <f t="shared" ref="M835:M898" si="26">L835*E835</f>
        <v>82.339999999999989</v>
      </c>
      <c r="N835" t="str">
        <f t="shared" ref="N835:N898" si="27">IF(I835="Rob","Robusta",IF(I835="Exc","Excelsa",IF(I835="Ara","Arabica",IF(I835="Lib","Liberica",""))))</f>
        <v>Robusta</v>
      </c>
    </row>
    <row r="836" spans="1:14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_xlfn.XLOOKUP(C836,customers!$A$2:$A$1001,customers!$B$2:$B$1001,,0)</f>
        <v>Nadeen Broomer</v>
      </c>
      <c r="G836" s="2" t="str">
        <f>IF(_xlfn.XLOOKUP(C836,customers!$A$2:$A$1001,customers!$C$2:$C$1001,,0) = 0," ", _xlfn.XLOOKUP(C836,customers!$A$2:$A$1001,customers!$C$2:$C$1001,,0))</f>
        <v>nbroomern6@examiner.com</v>
      </c>
      <c r="H836" s="2" t="str">
        <f>_xlfn.XLOOKUP(C836,customers!$A$2:$A$1001,customers!$G$2:$G$1001,,0)</f>
        <v>United States</v>
      </c>
      <c r="I836" t="str">
        <f>_xlfn.XLOOKUP(D836,products!$A$2:$A$49,products!$B$2:$B$49,,0)</f>
        <v>Ara</v>
      </c>
      <c r="J836" t="str">
        <f>_xlfn.XLOOKUP(D836,products!$A$2:$A$49,products!$C$2:$C$49,,0)</f>
        <v>D</v>
      </c>
      <c r="K836">
        <f>_xlfn.XLOOKUP(D836,products!$A$2:$A$49,products!$D$2:$D$49,,0)</f>
        <v>2.5</v>
      </c>
      <c r="L836">
        <f>_xlfn.XLOOKUP(D836,products!$A$2:$A$49,products!$E$2:$E$49,,0)</f>
        <v>22.884999999999998</v>
      </c>
      <c r="M836">
        <f t="shared" si="26"/>
        <v>22.884999999999998</v>
      </c>
      <c r="N836" t="str">
        <f t="shared" si="27"/>
        <v>Arabica</v>
      </c>
    </row>
    <row r="837" spans="1:14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_xlfn.XLOOKUP(C837,customers!$A$2:$A$1001,customers!$B$2:$B$1001,,0)</f>
        <v>Konstantine Thoumasson</v>
      </c>
      <c r="G837" s="2" t="str">
        <f>IF(_xlfn.XLOOKUP(C837,customers!$A$2:$A$1001,customers!$C$2:$C$1001,,0) = 0," ", _xlfn.XLOOKUP(C837,customers!$A$2:$A$1001,customers!$C$2:$C$1001,,0))</f>
        <v>kthoumassonn7@bloglovin.com</v>
      </c>
      <c r="H837" s="2" t="str">
        <f>_xlfn.XLOOKUP(C837,customers!$A$2:$A$1001,customers!$G$2:$G$1001,,0)</f>
        <v>United States</v>
      </c>
      <c r="I837" t="str">
        <f>_xlfn.XLOOKUP(D837,products!$A$2:$A$49,products!$B$2:$B$49,,0)</f>
        <v>Exc</v>
      </c>
      <c r="J837" t="str">
        <f>_xlfn.XLOOKUP(D837,products!$A$2:$A$49,products!$C$2:$C$49,,0)</f>
        <v>L</v>
      </c>
      <c r="K837">
        <f>_xlfn.XLOOKUP(D837,products!$A$2:$A$49,products!$D$2:$D$49,,0)</f>
        <v>0.5</v>
      </c>
      <c r="L837">
        <f>_xlfn.XLOOKUP(D837,products!$A$2:$A$49,products!$E$2:$E$49,,0)</f>
        <v>8.91</v>
      </c>
      <c r="M837">
        <f t="shared" si="26"/>
        <v>8.91</v>
      </c>
      <c r="N837" t="str">
        <f t="shared" si="27"/>
        <v>Excelsa</v>
      </c>
    </row>
    <row r="838" spans="1:14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_xlfn.XLOOKUP(C838,customers!$A$2:$A$1001,customers!$B$2:$B$1001,,0)</f>
        <v>Frans Habbergham</v>
      </c>
      <c r="G838" s="2" t="str">
        <f>IF(_xlfn.XLOOKUP(C838,customers!$A$2:$A$1001,customers!$C$2:$C$1001,,0) = 0," ", _xlfn.XLOOKUP(C838,customers!$A$2:$A$1001,customers!$C$2:$C$1001,,0))</f>
        <v>fhabberghamn8@discovery.com</v>
      </c>
      <c r="H838" s="2" t="str">
        <f>_xlfn.XLOOKUP(C838,customers!$A$2:$A$1001,customers!$G$2:$G$1001,,0)</f>
        <v>United States</v>
      </c>
      <c r="I838" t="str">
        <f>_xlfn.XLOOKUP(D838,products!$A$2:$A$49,products!$B$2:$B$49,,0)</f>
        <v>Ara</v>
      </c>
      <c r="J838" t="str">
        <f>_xlfn.XLOOKUP(D838,products!$A$2:$A$49,products!$C$2:$C$49,,0)</f>
        <v>D</v>
      </c>
      <c r="K838">
        <f>_xlfn.XLOOKUP(D838,products!$A$2:$A$49,products!$D$2:$D$49,,0)</f>
        <v>0.2</v>
      </c>
      <c r="L838">
        <f>_xlfn.XLOOKUP(D838,products!$A$2:$A$49,products!$E$2:$E$49,,0)</f>
        <v>2.9849999999999999</v>
      </c>
      <c r="M838">
        <f t="shared" si="26"/>
        <v>11.94</v>
      </c>
      <c r="N838" t="str">
        <f t="shared" si="27"/>
        <v>Arabica</v>
      </c>
    </row>
    <row r="839" spans="1:14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_xlfn.XLOOKUP(C839,customers!$A$2:$A$1001,customers!$B$2:$B$1001,,0)</f>
        <v>Allis Wilmore</v>
      </c>
      <c r="G839" s="2" t="str">
        <f>IF(_xlfn.XLOOKUP(C839,customers!$A$2:$A$1001,customers!$C$2:$C$1001,,0) = 0," ", _xlfn.XLOOKUP(C839,customers!$A$2:$A$1001,customers!$C$2:$C$1001,,0))</f>
        <v xml:space="preserve"> </v>
      </c>
      <c r="H839" s="2" t="str">
        <f>_xlfn.XLOOKUP(C839,customers!$A$2:$A$1001,customers!$G$2:$G$1001,,0)</f>
        <v>United States</v>
      </c>
      <c r="I839" t="str">
        <f>_xlfn.XLOOKUP(D839,products!$A$2:$A$49,products!$B$2:$B$49,,0)</f>
        <v>Lib</v>
      </c>
      <c r="J839" t="str">
        <f>_xlfn.XLOOKUP(D839,products!$A$2:$A$49,products!$C$2:$C$49,,0)</f>
        <v>M</v>
      </c>
      <c r="K839">
        <f>_xlfn.XLOOKUP(D839,products!$A$2:$A$49,products!$D$2:$D$49,,0)</f>
        <v>2.5</v>
      </c>
      <c r="L839">
        <f>_xlfn.XLOOKUP(D839,products!$A$2:$A$49,products!$E$2:$E$49,,0)</f>
        <v>33.464999999999996</v>
      </c>
      <c r="M839">
        <f t="shared" si="26"/>
        <v>100.39499999999998</v>
      </c>
      <c r="N839" t="str">
        <f t="shared" si="27"/>
        <v>Liberica</v>
      </c>
    </row>
    <row r="840" spans="1:14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_xlfn.XLOOKUP(C840,customers!$A$2:$A$1001,customers!$B$2:$B$1001,,0)</f>
        <v>Romain Avrashin</v>
      </c>
      <c r="G840" s="2" t="str">
        <f>IF(_xlfn.XLOOKUP(C840,customers!$A$2:$A$1001,customers!$C$2:$C$1001,,0) = 0," ", _xlfn.XLOOKUP(C840,customers!$A$2:$A$1001,customers!$C$2:$C$1001,,0))</f>
        <v>ravrashinna@tamu.edu</v>
      </c>
      <c r="H840" s="2" t="str">
        <f>_xlfn.XLOOKUP(C840,customers!$A$2:$A$1001,customers!$G$2:$G$1001,,0)</f>
        <v>United States</v>
      </c>
      <c r="I840" t="str">
        <f>_xlfn.XLOOKUP(D840,products!$A$2:$A$49,products!$B$2:$B$49,,0)</f>
        <v>Ara</v>
      </c>
      <c r="J840" t="str">
        <f>_xlfn.XLOOKUP(D840,products!$A$2:$A$49,products!$C$2:$C$49,,0)</f>
        <v>D</v>
      </c>
      <c r="K840">
        <f>_xlfn.XLOOKUP(D840,products!$A$2:$A$49,products!$D$2:$D$49,,0)</f>
        <v>2.5</v>
      </c>
      <c r="L840">
        <f>_xlfn.XLOOKUP(D840,products!$A$2:$A$49,products!$E$2:$E$49,,0)</f>
        <v>22.884999999999998</v>
      </c>
      <c r="M840">
        <f t="shared" si="26"/>
        <v>114.42499999999998</v>
      </c>
      <c r="N840" t="str">
        <f t="shared" si="27"/>
        <v>Arabica</v>
      </c>
    </row>
    <row r="841" spans="1:14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_xlfn.XLOOKUP(C841,customers!$A$2:$A$1001,customers!$B$2:$B$1001,,0)</f>
        <v>Miran Doidge</v>
      </c>
      <c r="G841" s="2" t="str">
        <f>IF(_xlfn.XLOOKUP(C841,customers!$A$2:$A$1001,customers!$C$2:$C$1001,,0) = 0," ", _xlfn.XLOOKUP(C841,customers!$A$2:$A$1001,customers!$C$2:$C$1001,,0))</f>
        <v>mdoidgenb@etsy.com</v>
      </c>
      <c r="H841" s="2" t="str">
        <f>_xlfn.XLOOKUP(C841,customers!$A$2:$A$1001,customers!$G$2:$G$1001,,0)</f>
        <v>United States</v>
      </c>
      <c r="I841" t="str">
        <f>_xlfn.XLOOKUP(D841,products!$A$2:$A$49,products!$B$2:$B$49,,0)</f>
        <v>Exc</v>
      </c>
      <c r="J841" t="str">
        <f>_xlfn.XLOOKUP(D841,products!$A$2:$A$49,products!$C$2:$C$49,,0)</f>
        <v>M</v>
      </c>
      <c r="K841">
        <f>_xlfn.XLOOKUP(D841,products!$A$2:$A$49,products!$D$2:$D$49,,0)</f>
        <v>0.5</v>
      </c>
      <c r="L841">
        <f>_xlfn.XLOOKUP(D841,products!$A$2:$A$49,products!$E$2:$E$49,,0)</f>
        <v>8.25</v>
      </c>
      <c r="M841">
        <f t="shared" si="26"/>
        <v>41.25</v>
      </c>
      <c r="N841" t="str">
        <f t="shared" si="27"/>
        <v>Excelsa</v>
      </c>
    </row>
    <row r="842" spans="1:14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_xlfn.XLOOKUP(C842,customers!$A$2:$A$1001,customers!$B$2:$B$1001,,0)</f>
        <v>Janeva Edinboro</v>
      </c>
      <c r="G842" s="2" t="str">
        <f>IF(_xlfn.XLOOKUP(C842,customers!$A$2:$A$1001,customers!$C$2:$C$1001,,0) = 0," ", _xlfn.XLOOKUP(C842,customers!$A$2:$A$1001,customers!$C$2:$C$1001,,0))</f>
        <v>jedinboronc@reverbnation.com</v>
      </c>
      <c r="H842" s="2" t="str">
        <f>_xlfn.XLOOKUP(C842,customers!$A$2:$A$1001,customers!$G$2:$G$1001,,0)</f>
        <v>United States</v>
      </c>
      <c r="I842" t="str">
        <f>_xlfn.XLOOKUP(D842,products!$A$2:$A$49,products!$B$2:$B$49,,0)</f>
        <v>Rob</v>
      </c>
      <c r="J842" t="str">
        <f>_xlfn.XLOOKUP(D842,products!$A$2:$A$49,products!$C$2:$C$49,,0)</f>
        <v>L</v>
      </c>
      <c r="K842">
        <f>_xlfn.XLOOKUP(D842,products!$A$2:$A$49,products!$D$2:$D$49,,0)</f>
        <v>0.5</v>
      </c>
      <c r="L842">
        <f>_xlfn.XLOOKUP(D842,products!$A$2:$A$49,products!$E$2:$E$49,,0)</f>
        <v>7.169999999999999</v>
      </c>
      <c r="M842">
        <f t="shared" si="26"/>
        <v>28.679999999999996</v>
      </c>
      <c r="N842" t="str">
        <f t="shared" si="27"/>
        <v>Robusta</v>
      </c>
    </row>
    <row r="843" spans="1:14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_xlfn.XLOOKUP(C843,customers!$A$2:$A$1001,customers!$B$2:$B$1001,,0)</f>
        <v>Trumaine Tewelson</v>
      </c>
      <c r="G843" s="2" t="str">
        <f>IF(_xlfn.XLOOKUP(C843,customers!$A$2:$A$1001,customers!$C$2:$C$1001,,0) = 0," ", _xlfn.XLOOKUP(C843,customers!$A$2:$A$1001,customers!$C$2:$C$1001,,0))</f>
        <v>ttewelsonnd@cdbaby.com</v>
      </c>
      <c r="H843" s="2" t="str">
        <f>_xlfn.XLOOKUP(C843,customers!$A$2:$A$1001,customers!$G$2:$G$1001,,0)</f>
        <v>United States</v>
      </c>
      <c r="I843" t="str">
        <f>_xlfn.XLOOKUP(D843,products!$A$2:$A$49,products!$B$2:$B$49,,0)</f>
        <v>Lib</v>
      </c>
      <c r="J843" t="str">
        <f>_xlfn.XLOOKUP(D843,products!$A$2:$A$49,products!$C$2:$C$49,,0)</f>
        <v>M</v>
      </c>
      <c r="K843">
        <f>_xlfn.XLOOKUP(D843,products!$A$2:$A$49,products!$D$2:$D$49,,0)</f>
        <v>0.2</v>
      </c>
      <c r="L843">
        <f>_xlfn.XLOOKUP(D843,products!$A$2:$A$49,products!$E$2:$E$49,,0)</f>
        <v>4.3650000000000002</v>
      </c>
      <c r="M843">
        <f t="shared" si="26"/>
        <v>4.3650000000000002</v>
      </c>
      <c r="N843" t="str">
        <f t="shared" si="27"/>
        <v>Liberica</v>
      </c>
    </row>
    <row r="844" spans="1:14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_xlfn.XLOOKUP(C844,customers!$A$2:$A$1001,customers!$B$2:$B$1001,,0)</f>
        <v>Odelia Skerme</v>
      </c>
      <c r="G844" s="2" t="str">
        <f>IF(_xlfn.XLOOKUP(C844,customers!$A$2:$A$1001,customers!$C$2:$C$1001,,0) = 0," ", _xlfn.XLOOKUP(C844,customers!$A$2:$A$1001,customers!$C$2:$C$1001,,0))</f>
        <v>oskermen3@hatena.ne.jp</v>
      </c>
      <c r="H844" s="2" t="str">
        <f>_xlfn.XLOOKUP(C844,customers!$A$2:$A$1001,customers!$G$2:$G$1001,,0)</f>
        <v>United States</v>
      </c>
      <c r="I844" t="str">
        <f>_xlfn.XLOOKUP(D844,products!$A$2:$A$49,products!$B$2:$B$49,,0)</f>
        <v>Exc</v>
      </c>
      <c r="J844" t="str">
        <f>_xlfn.XLOOKUP(D844,products!$A$2:$A$49,products!$C$2:$C$49,,0)</f>
        <v>M</v>
      </c>
      <c r="K844">
        <f>_xlfn.XLOOKUP(D844,products!$A$2:$A$49,products!$D$2:$D$49,,0)</f>
        <v>0.2</v>
      </c>
      <c r="L844">
        <f>_xlfn.XLOOKUP(D844,products!$A$2:$A$49,products!$E$2:$E$49,,0)</f>
        <v>4.125</v>
      </c>
      <c r="M844">
        <f t="shared" si="26"/>
        <v>8.25</v>
      </c>
      <c r="N844" t="str">
        <f t="shared" si="27"/>
        <v>Excelsa</v>
      </c>
    </row>
    <row r="845" spans="1:14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_xlfn.XLOOKUP(C845,customers!$A$2:$A$1001,customers!$B$2:$B$1001,,0)</f>
        <v>De Drewitt</v>
      </c>
      <c r="G845" s="2" t="str">
        <f>IF(_xlfn.XLOOKUP(C845,customers!$A$2:$A$1001,customers!$C$2:$C$1001,,0) = 0," ", _xlfn.XLOOKUP(C845,customers!$A$2:$A$1001,customers!$C$2:$C$1001,,0))</f>
        <v>ddrewittnf@mapquest.com</v>
      </c>
      <c r="H845" s="2" t="str">
        <f>_xlfn.XLOOKUP(C845,customers!$A$2:$A$1001,customers!$G$2:$G$1001,,0)</f>
        <v>United States</v>
      </c>
      <c r="I845" t="str">
        <f>_xlfn.XLOOKUP(D845,products!$A$2:$A$49,products!$B$2:$B$49,,0)</f>
        <v>Exc</v>
      </c>
      <c r="J845" t="str">
        <f>_xlfn.XLOOKUP(D845,products!$A$2:$A$49,products!$C$2:$C$49,,0)</f>
        <v>M</v>
      </c>
      <c r="K845">
        <f>_xlfn.XLOOKUP(D845,products!$A$2:$A$49,products!$D$2:$D$49,,0)</f>
        <v>0.2</v>
      </c>
      <c r="L845">
        <f>_xlfn.XLOOKUP(D845,products!$A$2:$A$49,products!$E$2:$E$49,,0)</f>
        <v>4.125</v>
      </c>
      <c r="M845">
        <f t="shared" si="26"/>
        <v>8.25</v>
      </c>
      <c r="N845" t="str">
        <f t="shared" si="27"/>
        <v>Excelsa</v>
      </c>
    </row>
    <row r="846" spans="1:14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_xlfn.XLOOKUP(C846,customers!$A$2:$A$1001,customers!$B$2:$B$1001,,0)</f>
        <v>Adelheid Gladhill</v>
      </c>
      <c r="G846" s="2" t="str">
        <f>IF(_xlfn.XLOOKUP(C846,customers!$A$2:$A$1001,customers!$C$2:$C$1001,,0) = 0," ", _xlfn.XLOOKUP(C846,customers!$A$2:$A$1001,customers!$C$2:$C$1001,,0))</f>
        <v>agladhillng@stanford.edu</v>
      </c>
      <c r="H846" s="2" t="str">
        <f>_xlfn.XLOOKUP(C846,customers!$A$2:$A$1001,customers!$G$2:$G$1001,,0)</f>
        <v>United States</v>
      </c>
      <c r="I846" t="str">
        <f>_xlfn.XLOOKUP(D846,products!$A$2:$A$49,products!$B$2:$B$49,,0)</f>
        <v>Ara</v>
      </c>
      <c r="J846" t="str">
        <f>_xlfn.XLOOKUP(D846,products!$A$2:$A$49,products!$C$2:$C$49,,0)</f>
        <v>D</v>
      </c>
      <c r="K846">
        <f>_xlfn.XLOOKUP(D846,products!$A$2:$A$49,products!$D$2:$D$49,,0)</f>
        <v>0.5</v>
      </c>
      <c r="L846">
        <f>_xlfn.XLOOKUP(D846,products!$A$2:$A$49,products!$E$2:$E$49,,0)</f>
        <v>5.97</v>
      </c>
      <c r="M846">
        <f t="shared" si="26"/>
        <v>35.82</v>
      </c>
      <c r="N846" t="str">
        <f t="shared" si="27"/>
        <v>Arabica</v>
      </c>
    </row>
    <row r="847" spans="1:14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_xlfn.XLOOKUP(C847,customers!$A$2:$A$1001,customers!$B$2:$B$1001,,0)</f>
        <v>Murielle Lorinez</v>
      </c>
      <c r="G847" s="2" t="str">
        <f>IF(_xlfn.XLOOKUP(C847,customers!$A$2:$A$1001,customers!$C$2:$C$1001,,0) = 0," ", _xlfn.XLOOKUP(C847,customers!$A$2:$A$1001,customers!$C$2:$C$1001,,0))</f>
        <v>mlorineznh@whitehouse.gov</v>
      </c>
      <c r="H847" s="2" t="str">
        <f>_xlfn.XLOOKUP(C847,customers!$A$2:$A$1001,customers!$G$2:$G$1001,,0)</f>
        <v>United States</v>
      </c>
      <c r="I847" t="str">
        <f>_xlfn.XLOOKUP(D847,products!$A$2:$A$49,products!$B$2:$B$49,,0)</f>
        <v>Exc</v>
      </c>
      <c r="J847" t="str">
        <f>_xlfn.XLOOKUP(D847,products!$A$2:$A$49,products!$C$2:$C$49,,0)</f>
        <v>D</v>
      </c>
      <c r="K847">
        <f>_xlfn.XLOOKUP(D847,products!$A$2:$A$49,products!$D$2:$D$49,,0)</f>
        <v>2.5</v>
      </c>
      <c r="L847">
        <f>_xlfn.XLOOKUP(D847,products!$A$2:$A$49,products!$E$2:$E$49,,0)</f>
        <v>27.945</v>
      </c>
      <c r="M847">
        <f t="shared" si="26"/>
        <v>167.67000000000002</v>
      </c>
      <c r="N847" t="str">
        <f t="shared" si="27"/>
        <v>Excelsa</v>
      </c>
    </row>
    <row r="848" spans="1:14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_xlfn.XLOOKUP(C848,customers!$A$2:$A$1001,customers!$B$2:$B$1001,,0)</f>
        <v>Edin Mathe</v>
      </c>
      <c r="G848" s="2" t="str">
        <f>IF(_xlfn.XLOOKUP(C848,customers!$A$2:$A$1001,customers!$C$2:$C$1001,,0) = 0," ", _xlfn.XLOOKUP(C848,customers!$A$2:$A$1001,customers!$C$2:$C$1001,,0))</f>
        <v xml:space="preserve"> </v>
      </c>
      <c r="H848" s="2" t="str">
        <f>_xlfn.XLOOKUP(C848,customers!$A$2:$A$1001,customers!$G$2:$G$1001,,0)</f>
        <v>United States</v>
      </c>
      <c r="I848" t="str">
        <f>_xlfn.XLOOKUP(D848,products!$A$2:$A$49,products!$B$2:$B$49,,0)</f>
        <v>Ara</v>
      </c>
      <c r="J848" t="str">
        <f>_xlfn.XLOOKUP(D848,products!$A$2:$A$49,products!$C$2:$C$49,,0)</f>
        <v>M</v>
      </c>
      <c r="K848">
        <f>_xlfn.XLOOKUP(D848,products!$A$2:$A$49,products!$D$2:$D$49,,0)</f>
        <v>2.5</v>
      </c>
      <c r="L848">
        <f>_xlfn.XLOOKUP(D848,products!$A$2:$A$49,products!$E$2:$E$49,,0)</f>
        <v>25.874999999999996</v>
      </c>
      <c r="M848">
        <f t="shared" si="26"/>
        <v>51.749999999999993</v>
      </c>
      <c r="N848" t="str">
        <f t="shared" si="27"/>
        <v>Arabica</v>
      </c>
    </row>
    <row r="849" spans="1:14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_xlfn.XLOOKUP(C849,customers!$A$2:$A$1001,customers!$B$2:$B$1001,,0)</f>
        <v>Mordy Van Der Vlies</v>
      </c>
      <c r="G849" s="2" t="str">
        <f>IF(_xlfn.XLOOKUP(C849,customers!$A$2:$A$1001,customers!$C$2:$C$1001,,0) = 0," ", _xlfn.XLOOKUP(C849,customers!$A$2:$A$1001,customers!$C$2:$C$1001,,0))</f>
        <v>mvannj@wikipedia.org</v>
      </c>
      <c r="H849" s="2" t="str">
        <f>_xlfn.XLOOKUP(C849,customers!$A$2:$A$1001,customers!$G$2:$G$1001,,0)</f>
        <v>United States</v>
      </c>
      <c r="I849" t="str">
        <f>_xlfn.XLOOKUP(D849,products!$A$2:$A$49,products!$B$2:$B$49,,0)</f>
        <v>Ara</v>
      </c>
      <c r="J849" t="str">
        <f>_xlfn.XLOOKUP(D849,products!$A$2:$A$49,products!$C$2:$C$49,,0)</f>
        <v>D</v>
      </c>
      <c r="K849">
        <f>_xlfn.XLOOKUP(D849,products!$A$2:$A$49,products!$D$2:$D$49,,0)</f>
        <v>0.2</v>
      </c>
      <c r="L849">
        <f>_xlfn.XLOOKUP(D849,products!$A$2:$A$49,products!$E$2:$E$49,,0)</f>
        <v>2.9849999999999999</v>
      </c>
      <c r="M849">
        <f t="shared" si="26"/>
        <v>8.9550000000000001</v>
      </c>
      <c r="N849" t="str">
        <f t="shared" si="27"/>
        <v>Arabica</v>
      </c>
    </row>
    <row r="850" spans="1:14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_xlfn.XLOOKUP(C850,customers!$A$2:$A$1001,customers!$B$2:$B$1001,,0)</f>
        <v>Spencer Wastell</v>
      </c>
      <c r="G850" s="2" t="str">
        <f>IF(_xlfn.XLOOKUP(C850,customers!$A$2:$A$1001,customers!$C$2:$C$1001,,0) = 0," ", _xlfn.XLOOKUP(C850,customers!$A$2:$A$1001,customers!$C$2:$C$1001,,0))</f>
        <v xml:space="preserve"> </v>
      </c>
      <c r="H850" s="2" t="str">
        <f>_xlfn.XLOOKUP(C850,customers!$A$2:$A$1001,customers!$G$2:$G$1001,,0)</f>
        <v>United States</v>
      </c>
      <c r="I850" t="str">
        <f>_xlfn.XLOOKUP(D850,products!$A$2:$A$49,products!$B$2:$B$49,,0)</f>
        <v>Exc</v>
      </c>
      <c r="J850" t="str">
        <f>_xlfn.XLOOKUP(D850,products!$A$2:$A$49,products!$C$2:$C$49,,0)</f>
        <v>L</v>
      </c>
      <c r="K850">
        <f>_xlfn.XLOOKUP(D850,products!$A$2:$A$49,products!$D$2:$D$49,,0)</f>
        <v>0.5</v>
      </c>
      <c r="L850">
        <f>_xlfn.XLOOKUP(D850,products!$A$2:$A$49,products!$E$2:$E$49,,0)</f>
        <v>8.91</v>
      </c>
      <c r="M850">
        <f t="shared" si="26"/>
        <v>53.46</v>
      </c>
      <c r="N850" t="str">
        <f t="shared" si="27"/>
        <v>Excelsa</v>
      </c>
    </row>
    <row r="851" spans="1:14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_xlfn.XLOOKUP(C851,customers!$A$2:$A$1001,customers!$B$2:$B$1001,,0)</f>
        <v>Jemimah Ethelston</v>
      </c>
      <c r="G851" s="2" t="str">
        <f>IF(_xlfn.XLOOKUP(C851,customers!$A$2:$A$1001,customers!$C$2:$C$1001,,0) = 0," ", _xlfn.XLOOKUP(C851,customers!$A$2:$A$1001,customers!$C$2:$C$1001,,0))</f>
        <v>jethelstonnl@creativecommons.org</v>
      </c>
      <c r="H851" s="2" t="str">
        <f>_xlfn.XLOOKUP(C851,customers!$A$2:$A$1001,customers!$G$2:$G$1001,,0)</f>
        <v>United States</v>
      </c>
      <c r="I851" t="str">
        <f>_xlfn.XLOOKUP(D851,products!$A$2:$A$49,products!$B$2:$B$49,,0)</f>
        <v>Ara</v>
      </c>
      <c r="J851" t="str">
        <f>_xlfn.XLOOKUP(D851,products!$A$2:$A$49,products!$C$2:$C$49,,0)</f>
        <v>L</v>
      </c>
      <c r="K851">
        <f>_xlfn.XLOOKUP(D851,products!$A$2:$A$49,products!$D$2:$D$49,,0)</f>
        <v>0.2</v>
      </c>
      <c r="L851">
        <f>_xlfn.XLOOKUP(D851,products!$A$2:$A$49,products!$E$2:$E$49,,0)</f>
        <v>3.8849999999999998</v>
      </c>
      <c r="M851">
        <f t="shared" si="26"/>
        <v>23.31</v>
      </c>
      <c r="N851" t="str">
        <f t="shared" si="27"/>
        <v>Arabica</v>
      </c>
    </row>
    <row r="852" spans="1:14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_xlfn.XLOOKUP(C852,customers!$A$2:$A$1001,customers!$B$2:$B$1001,,0)</f>
        <v>Jemimah Ethelston</v>
      </c>
      <c r="G852" s="2" t="str">
        <f>IF(_xlfn.XLOOKUP(C852,customers!$A$2:$A$1001,customers!$C$2:$C$1001,,0) = 0," ", _xlfn.XLOOKUP(C852,customers!$A$2:$A$1001,customers!$C$2:$C$1001,,0))</f>
        <v>jethelstonnl@creativecommons.org</v>
      </c>
      <c r="H852" s="2" t="str">
        <f>_xlfn.XLOOKUP(C852,customers!$A$2:$A$1001,customers!$G$2:$G$1001,,0)</f>
        <v>United States</v>
      </c>
      <c r="I852" t="str">
        <f>_xlfn.XLOOKUP(D852,products!$A$2:$A$49,products!$B$2:$B$49,,0)</f>
        <v>Ara</v>
      </c>
      <c r="J852" t="str">
        <f>_xlfn.XLOOKUP(D852,products!$A$2:$A$49,products!$C$2:$C$49,,0)</f>
        <v>M</v>
      </c>
      <c r="K852">
        <f>_xlfn.XLOOKUP(D852,products!$A$2:$A$49,products!$D$2:$D$49,,0)</f>
        <v>0.2</v>
      </c>
      <c r="L852">
        <f>_xlfn.XLOOKUP(D852,products!$A$2:$A$49,products!$E$2:$E$49,,0)</f>
        <v>3.375</v>
      </c>
      <c r="M852">
        <f t="shared" si="26"/>
        <v>6.75</v>
      </c>
      <c r="N852" t="str">
        <f t="shared" si="27"/>
        <v>Arabica</v>
      </c>
    </row>
    <row r="853" spans="1:14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_xlfn.XLOOKUP(C853,customers!$A$2:$A$1001,customers!$B$2:$B$1001,,0)</f>
        <v>Perice Eberz</v>
      </c>
      <c r="G853" s="2" t="str">
        <f>IF(_xlfn.XLOOKUP(C853,customers!$A$2:$A$1001,customers!$C$2:$C$1001,,0) = 0," ", _xlfn.XLOOKUP(C853,customers!$A$2:$A$1001,customers!$C$2:$C$1001,,0))</f>
        <v>peberznn@woothemes.com</v>
      </c>
      <c r="H853" s="2" t="str">
        <f>_xlfn.XLOOKUP(C853,customers!$A$2:$A$1001,customers!$G$2:$G$1001,,0)</f>
        <v>United States</v>
      </c>
      <c r="I853" t="str">
        <f>_xlfn.XLOOKUP(D853,products!$A$2:$A$49,products!$B$2:$B$49,,0)</f>
        <v>Lib</v>
      </c>
      <c r="J853" t="str">
        <f>_xlfn.XLOOKUP(D853,products!$A$2:$A$49,products!$C$2:$C$49,,0)</f>
        <v>D</v>
      </c>
      <c r="K853">
        <f>_xlfn.XLOOKUP(D853,products!$A$2:$A$49,products!$D$2:$D$49,,0)</f>
        <v>0.5</v>
      </c>
      <c r="L853">
        <f>_xlfn.XLOOKUP(D853,products!$A$2:$A$49,products!$E$2:$E$49,,0)</f>
        <v>7.77</v>
      </c>
      <c r="M853">
        <f t="shared" si="26"/>
        <v>7.77</v>
      </c>
      <c r="N853" t="str">
        <f t="shared" si="27"/>
        <v>Liberica</v>
      </c>
    </row>
    <row r="854" spans="1:14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_xlfn.XLOOKUP(C854,customers!$A$2:$A$1001,customers!$B$2:$B$1001,,0)</f>
        <v>Bear Gaish</v>
      </c>
      <c r="G854" s="2" t="str">
        <f>IF(_xlfn.XLOOKUP(C854,customers!$A$2:$A$1001,customers!$C$2:$C$1001,,0) = 0," ", _xlfn.XLOOKUP(C854,customers!$A$2:$A$1001,customers!$C$2:$C$1001,,0))</f>
        <v>bgaishno@altervista.org</v>
      </c>
      <c r="H854" s="2" t="str">
        <f>_xlfn.XLOOKUP(C854,customers!$A$2:$A$1001,customers!$G$2:$G$1001,,0)</f>
        <v>United States</v>
      </c>
      <c r="I854" t="str">
        <f>_xlfn.XLOOKUP(D854,products!$A$2:$A$49,products!$B$2:$B$49,,0)</f>
        <v>Lib</v>
      </c>
      <c r="J854" t="str">
        <f>_xlfn.XLOOKUP(D854,products!$A$2:$A$49,products!$C$2:$C$49,,0)</f>
        <v>D</v>
      </c>
      <c r="K854">
        <f>_xlfn.XLOOKUP(D854,products!$A$2:$A$49,products!$D$2:$D$49,,0)</f>
        <v>2.5</v>
      </c>
      <c r="L854">
        <f>_xlfn.XLOOKUP(D854,products!$A$2:$A$49,products!$E$2:$E$49,,0)</f>
        <v>29.784999999999997</v>
      </c>
      <c r="M854">
        <f t="shared" si="26"/>
        <v>119.13999999999999</v>
      </c>
      <c r="N854" t="str">
        <f t="shared" si="27"/>
        <v>Liberica</v>
      </c>
    </row>
    <row r="855" spans="1:14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_xlfn.XLOOKUP(C855,customers!$A$2:$A$1001,customers!$B$2:$B$1001,,0)</f>
        <v>Lynnea Danton</v>
      </c>
      <c r="G855" s="2" t="str">
        <f>IF(_xlfn.XLOOKUP(C855,customers!$A$2:$A$1001,customers!$C$2:$C$1001,,0) = 0," ", _xlfn.XLOOKUP(C855,customers!$A$2:$A$1001,customers!$C$2:$C$1001,,0))</f>
        <v>ldantonnp@miitbeian.gov.cn</v>
      </c>
      <c r="H855" s="2" t="str">
        <f>_xlfn.XLOOKUP(C855,customers!$A$2:$A$1001,customers!$G$2:$G$1001,,0)</f>
        <v>United States</v>
      </c>
      <c r="I855" t="str">
        <f>_xlfn.XLOOKUP(D855,products!$A$2:$A$49,products!$B$2:$B$49,,0)</f>
        <v>Ara</v>
      </c>
      <c r="J855" t="str">
        <f>_xlfn.XLOOKUP(D855,products!$A$2:$A$49,products!$C$2:$C$49,,0)</f>
        <v>D</v>
      </c>
      <c r="K855">
        <f>_xlfn.XLOOKUP(D855,products!$A$2:$A$49,products!$D$2:$D$49,,0)</f>
        <v>1</v>
      </c>
      <c r="L855">
        <f>_xlfn.XLOOKUP(D855,products!$A$2:$A$49,products!$E$2:$E$49,,0)</f>
        <v>9.9499999999999993</v>
      </c>
      <c r="M855">
        <f t="shared" si="26"/>
        <v>19.899999999999999</v>
      </c>
      <c r="N855" t="str">
        <f t="shared" si="27"/>
        <v>Arabica</v>
      </c>
    </row>
    <row r="856" spans="1:14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_xlfn.XLOOKUP(C856,customers!$A$2:$A$1001,customers!$B$2:$B$1001,,0)</f>
        <v>Skipton Morrall</v>
      </c>
      <c r="G856" s="2" t="str">
        <f>IF(_xlfn.XLOOKUP(C856,customers!$A$2:$A$1001,customers!$C$2:$C$1001,,0) = 0," ", _xlfn.XLOOKUP(C856,customers!$A$2:$A$1001,customers!$C$2:$C$1001,,0))</f>
        <v>smorrallnq@answers.com</v>
      </c>
      <c r="H856" s="2" t="str">
        <f>_xlfn.XLOOKUP(C856,customers!$A$2:$A$1001,customers!$G$2:$G$1001,,0)</f>
        <v>United States</v>
      </c>
      <c r="I856" t="str">
        <f>_xlfn.XLOOKUP(D856,products!$A$2:$A$49,products!$B$2:$B$49,,0)</f>
        <v>Rob</v>
      </c>
      <c r="J856" t="str">
        <f>_xlfn.XLOOKUP(D856,products!$A$2:$A$49,products!$C$2:$C$49,,0)</f>
        <v>L</v>
      </c>
      <c r="K856">
        <f>_xlfn.XLOOKUP(D856,products!$A$2:$A$49,products!$D$2:$D$49,,0)</f>
        <v>0.5</v>
      </c>
      <c r="L856">
        <f>_xlfn.XLOOKUP(D856,products!$A$2:$A$49,products!$E$2:$E$49,,0)</f>
        <v>7.169999999999999</v>
      </c>
      <c r="M856">
        <f t="shared" si="26"/>
        <v>35.849999999999994</v>
      </c>
      <c r="N856" t="str">
        <f t="shared" si="27"/>
        <v>Robusta</v>
      </c>
    </row>
    <row r="857" spans="1:14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_xlfn.XLOOKUP(C857,customers!$A$2:$A$1001,customers!$B$2:$B$1001,,0)</f>
        <v>Devan Crownshaw</v>
      </c>
      <c r="G857" s="2" t="str">
        <f>IF(_xlfn.XLOOKUP(C857,customers!$A$2:$A$1001,customers!$C$2:$C$1001,,0) = 0," ", _xlfn.XLOOKUP(C857,customers!$A$2:$A$1001,customers!$C$2:$C$1001,,0))</f>
        <v>dcrownshawnr@photobucket.com</v>
      </c>
      <c r="H857" s="2" t="str">
        <f>_xlfn.XLOOKUP(C857,customers!$A$2:$A$1001,customers!$G$2:$G$1001,,0)</f>
        <v>United States</v>
      </c>
      <c r="I857" t="str">
        <f>_xlfn.XLOOKUP(D857,products!$A$2:$A$49,products!$B$2:$B$49,,0)</f>
        <v>Lib</v>
      </c>
      <c r="J857" t="str">
        <f>_xlfn.XLOOKUP(D857,products!$A$2:$A$49,products!$C$2:$C$49,,0)</f>
        <v>D</v>
      </c>
      <c r="K857">
        <f>_xlfn.XLOOKUP(D857,products!$A$2:$A$49,products!$D$2:$D$49,,0)</f>
        <v>2.5</v>
      </c>
      <c r="L857">
        <f>_xlfn.XLOOKUP(D857,products!$A$2:$A$49,products!$E$2:$E$49,,0)</f>
        <v>29.784999999999997</v>
      </c>
      <c r="M857">
        <f t="shared" si="26"/>
        <v>89.35499999999999</v>
      </c>
      <c r="N857" t="str">
        <f t="shared" si="27"/>
        <v>Liberica</v>
      </c>
    </row>
    <row r="858" spans="1:14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_xlfn.XLOOKUP(C858,customers!$A$2:$A$1001,customers!$B$2:$B$1001,,0)</f>
        <v>Odelia Skerme</v>
      </c>
      <c r="G858" s="2" t="str">
        <f>IF(_xlfn.XLOOKUP(C858,customers!$A$2:$A$1001,customers!$C$2:$C$1001,,0) = 0," ", _xlfn.XLOOKUP(C858,customers!$A$2:$A$1001,customers!$C$2:$C$1001,,0))</f>
        <v>oskermen3@hatena.ne.jp</v>
      </c>
      <c r="H858" s="2" t="str">
        <f>_xlfn.XLOOKUP(C858,customers!$A$2:$A$1001,customers!$G$2:$G$1001,,0)</f>
        <v>United States</v>
      </c>
      <c r="I858" t="str">
        <f>_xlfn.XLOOKUP(D858,products!$A$2:$A$49,products!$B$2:$B$49,,0)</f>
        <v>Lib</v>
      </c>
      <c r="J858" t="str">
        <f>_xlfn.XLOOKUP(D858,products!$A$2:$A$49,products!$C$2:$C$49,,0)</f>
        <v>M</v>
      </c>
      <c r="K858">
        <f>_xlfn.XLOOKUP(D858,products!$A$2:$A$49,products!$D$2:$D$49,,0)</f>
        <v>0.2</v>
      </c>
      <c r="L858">
        <f>_xlfn.XLOOKUP(D858,products!$A$2:$A$49,products!$E$2:$E$49,,0)</f>
        <v>4.3650000000000002</v>
      </c>
      <c r="M858">
        <f t="shared" si="26"/>
        <v>8.73</v>
      </c>
      <c r="N858" t="str">
        <f t="shared" si="27"/>
        <v>Liberica</v>
      </c>
    </row>
    <row r="859" spans="1:14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_xlfn.XLOOKUP(C859,customers!$A$2:$A$1001,customers!$B$2:$B$1001,,0)</f>
        <v>Joceline Reddoch</v>
      </c>
      <c r="G859" s="2" t="str">
        <f>IF(_xlfn.XLOOKUP(C859,customers!$A$2:$A$1001,customers!$C$2:$C$1001,,0) = 0," ", _xlfn.XLOOKUP(C859,customers!$A$2:$A$1001,customers!$C$2:$C$1001,,0))</f>
        <v>jreddochnt@sun.com</v>
      </c>
      <c r="H859" s="2" t="str">
        <f>_xlfn.XLOOKUP(C859,customers!$A$2:$A$1001,customers!$G$2:$G$1001,,0)</f>
        <v>United States</v>
      </c>
      <c r="I859" t="str">
        <f>_xlfn.XLOOKUP(D859,products!$A$2:$A$49,products!$B$2:$B$49,,0)</f>
        <v>Rob</v>
      </c>
      <c r="J859" t="str">
        <f>_xlfn.XLOOKUP(D859,products!$A$2:$A$49,products!$C$2:$C$49,,0)</f>
        <v>L</v>
      </c>
      <c r="K859">
        <f>_xlfn.XLOOKUP(D859,products!$A$2:$A$49,products!$D$2:$D$49,,0)</f>
        <v>2.5</v>
      </c>
      <c r="L859">
        <f>_xlfn.XLOOKUP(D859,products!$A$2:$A$49,products!$E$2:$E$49,,0)</f>
        <v>27.484999999999996</v>
      </c>
      <c r="M859">
        <f t="shared" si="26"/>
        <v>137.42499999999998</v>
      </c>
      <c r="N859" t="str">
        <f t="shared" si="27"/>
        <v>Robusta</v>
      </c>
    </row>
    <row r="860" spans="1:14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_xlfn.XLOOKUP(C860,customers!$A$2:$A$1001,customers!$B$2:$B$1001,,0)</f>
        <v>Shelley Titley</v>
      </c>
      <c r="G860" s="2" t="str">
        <f>IF(_xlfn.XLOOKUP(C860,customers!$A$2:$A$1001,customers!$C$2:$C$1001,,0) = 0," ", _xlfn.XLOOKUP(C860,customers!$A$2:$A$1001,customers!$C$2:$C$1001,,0))</f>
        <v>stitleynu@whitehouse.gov</v>
      </c>
      <c r="H860" s="2" t="str">
        <f>_xlfn.XLOOKUP(C860,customers!$A$2:$A$1001,customers!$G$2:$G$1001,,0)</f>
        <v>United States</v>
      </c>
      <c r="I860" t="str">
        <f>_xlfn.XLOOKUP(D860,products!$A$2:$A$49,products!$B$2:$B$49,,0)</f>
        <v>Lib</v>
      </c>
      <c r="J860" t="str">
        <f>_xlfn.XLOOKUP(D860,products!$A$2:$A$49,products!$C$2:$C$49,,0)</f>
        <v>M</v>
      </c>
      <c r="K860">
        <f>_xlfn.XLOOKUP(D860,products!$A$2:$A$49,products!$D$2:$D$49,,0)</f>
        <v>0.5</v>
      </c>
      <c r="L860">
        <f>_xlfn.XLOOKUP(D860,products!$A$2:$A$49,products!$E$2:$E$49,,0)</f>
        <v>8.73</v>
      </c>
      <c r="M860">
        <f t="shared" si="26"/>
        <v>34.92</v>
      </c>
      <c r="N860" t="str">
        <f t="shared" si="27"/>
        <v>Liberica</v>
      </c>
    </row>
    <row r="861" spans="1:14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_xlfn.XLOOKUP(C861,customers!$A$2:$A$1001,customers!$B$2:$B$1001,,0)</f>
        <v>Redd Simao</v>
      </c>
      <c r="G861" s="2" t="str">
        <f>IF(_xlfn.XLOOKUP(C861,customers!$A$2:$A$1001,customers!$C$2:$C$1001,,0) = 0," ", _xlfn.XLOOKUP(C861,customers!$A$2:$A$1001,customers!$C$2:$C$1001,,0))</f>
        <v>rsimaonv@simplemachines.org</v>
      </c>
      <c r="H861" s="2" t="str">
        <f>_xlfn.XLOOKUP(C861,customers!$A$2:$A$1001,customers!$G$2:$G$1001,,0)</f>
        <v>United States</v>
      </c>
      <c r="I861" t="str">
        <f>_xlfn.XLOOKUP(D861,products!$A$2:$A$49,products!$B$2:$B$49,,0)</f>
        <v>Ara</v>
      </c>
      <c r="J861" t="str">
        <f>_xlfn.XLOOKUP(D861,products!$A$2:$A$49,products!$C$2:$C$49,,0)</f>
        <v>L</v>
      </c>
      <c r="K861">
        <f>_xlfn.XLOOKUP(D861,products!$A$2:$A$49,products!$D$2:$D$49,,0)</f>
        <v>2.5</v>
      </c>
      <c r="L861">
        <f>_xlfn.XLOOKUP(D861,products!$A$2:$A$49,products!$E$2:$E$49,,0)</f>
        <v>29.784999999999997</v>
      </c>
      <c r="M861">
        <f t="shared" si="26"/>
        <v>178.70999999999998</v>
      </c>
      <c r="N861" t="str">
        <f t="shared" si="27"/>
        <v>Arabica</v>
      </c>
    </row>
    <row r="862" spans="1:14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_xlfn.XLOOKUP(C862,customers!$A$2:$A$1001,customers!$B$2:$B$1001,,0)</f>
        <v>Cece Inker</v>
      </c>
      <c r="G862" s="2" t="str">
        <f>IF(_xlfn.XLOOKUP(C862,customers!$A$2:$A$1001,customers!$C$2:$C$1001,,0) = 0," ", _xlfn.XLOOKUP(C862,customers!$A$2:$A$1001,customers!$C$2:$C$1001,,0))</f>
        <v xml:space="preserve"> </v>
      </c>
      <c r="H862" s="2" t="str">
        <f>_xlfn.XLOOKUP(C862,customers!$A$2:$A$1001,customers!$G$2:$G$1001,,0)</f>
        <v>United States</v>
      </c>
      <c r="I862" t="str">
        <f>_xlfn.XLOOKUP(D862,products!$A$2:$A$49,products!$B$2:$B$49,,0)</f>
        <v>Ara</v>
      </c>
      <c r="J862" t="str">
        <f>_xlfn.XLOOKUP(D862,products!$A$2:$A$49,products!$C$2:$C$49,,0)</f>
        <v>M</v>
      </c>
      <c r="K862">
        <f>_xlfn.XLOOKUP(D862,products!$A$2:$A$49,products!$D$2:$D$49,,0)</f>
        <v>2.5</v>
      </c>
      <c r="L862">
        <f>_xlfn.XLOOKUP(D862,products!$A$2:$A$49,products!$E$2:$E$49,,0)</f>
        <v>25.874999999999996</v>
      </c>
      <c r="M862">
        <f t="shared" si="26"/>
        <v>25.874999999999996</v>
      </c>
      <c r="N862" t="str">
        <f t="shared" si="27"/>
        <v>Arabica</v>
      </c>
    </row>
    <row r="863" spans="1:14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_xlfn.XLOOKUP(C863,customers!$A$2:$A$1001,customers!$B$2:$B$1001,,0)</f>
        <v>Noel Chisholm</v>
      </c>
      <c r="G863" s="2" t="str">
        <f>IF(_xlfn.XLOOKUP(C863,customers!$A$2:$A$1001,customers!$C$2:$C$1001,,0) = 0," ", _xlfn.XLOOKUP(C863,customers!$A$2:$A$1001,customers!$C$2:$C$1001,,0))</f>
        <v>nchisholmnx@example.com</v>
      </c>
      <c r="H863" s="2" t="str">
        <f>_xlfn.XLOOKUP(C863,customers!$A$2:$A$1001,customers!$G$2:$G$1001,,0)</f>
        <v>United States</v>
      </c>
      <c r="I863" t="str">
        <f>_xlfn.XLOOKUP(D863,products!$A$2:$A$49,products!$B$2:$B$49,,0)</f>
        <v>Lib</v>
      </c>
      <c r="J863" t="str">
        <f>_xlfn.XLOOKUP(D863,products!$A$2:$A$49,products!$C$2:$C$49,,0)</f>
        <v>D</v>
      </c>
      <c r="K863">
        <f>_xlfn.XLOOKUP(D863,products!$A$2:$A$49,products!$D$2:$D$49,,0)</f>
        <v>1</v>
      </c>
      <c r="L863">
        <f>_xlfn.XLOOKUP(D863,products!$A$2:$A$49,products!$E$2:$E$49,,0)</f>
        <v>12.95</v>
      </c>
      <c r="M863">
        <f t="shared" si="26"/>
        <v>77.699999999999989</v>
      </c>
      <c r="N863" t="str">
        <f t="shared" si="27"/>
        <v>Liberica</v>
      </c>
    </row>
    <row r="864" spans="1:14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_xlfn.XLOOKUP(C864,customers!$A$2:$A$1001,customers!$B$2:$B$1001,,0)</f>
        <v>Grazia Oats</v>
      </c>
      <c r="G864" s="2" t="str">
        <f>IF(_xlfn.XLOOKUP(C864,customers!$A$2:$A$1001,customers!$C$2:$C$1001,,0) = 0," ", _xlfn.XLOOKUP(C864,customers!$A$2:$A$1001,customers!$C$2:$C$1001,,0))</f>
        <v>goatsny@live.com</v>
      </c>
      <c r="H864" s="2" t="str">
        <f>_xlfn.XLOOKUP(C864,customers!$A$2:$A$1001,customers!$G$2:$G$1001,,0)</f>
        <v>United States</v>
      </c>
      <c r="I864" t="str">
        <f>_xlfn.XLOOKUP(D864,products!$A$2:$A$49,products!$B$2:$B$49,,0)</f>
        <v>Rob</v>
      </c>
      <c r="J864" t="str">
        <f>_xlfn.XLOOKUP(D864,products!$A$2:$A$49,products!$C$2:$C$49,,0)</f>
        <v>M</v>
      </c>
      <c r="K864">
        <f>_xlfn.XLOOKUP(D864,products!$A$2:$A$49,products!$D$2:$D$49,,0)</f>
        <v>1</v>
      </c>
      <c r="L864">
        <f>_xlfn.XLOOKUP(D864,products!$A$2:$A$49,products!$E$2:$E$49,,0)</f>
        <v>9.9499999999999993</v>
      </c>
      <c r="M864">
        <f t="shared" si="26"/>
        <v>9.9499999999999993</v>
      </c>
      <c r="N864" t="str">
        <f t="shared" si="27"/>
        <v>Robusta</v>
      </c>
    </row>
    <row r="865" spans="1:14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_xlfn.XLOOKUP(C865,customers!$A$2:$A$1001,customers!$B$2:$B$1001,,0)</f>
        <v>Meade Birkin</v>
      </c>
      <c r="G865" s="2" t="str">
        <f>IF(_xlfn.XLOOKUP(C865,customers!$A$2:$A$1001,customers!$C$2:$C$1001,,0) = 0," ", _xlfn.XLOOKUP(C865,customers!$A$2:$A$1001,customers!$C$2:$C$1001,,0))</f>
        <v>mbirkinnz@java.com</v>
      </c>
      <c r="H865" s="2" t="str">
        <f>_xlfn.XLOOKUP(C865,customers!$A$2:$A$1001,customers!$G$2:$G$1001,,0)</f>
        <v>United States</v>
      </c>
      <c r="I865" t="str">
        <f>_xlfn.XLOOKUP(D865,products!$A$2:$A$49,products!$B$2:$B$49,,0)</f>
        <v>Lib</v>
      </c>
      <c r="J865" t="str">
        <f>_xlfn.XLOOKUP(D865,products!$A$2:$A$49,products!$C$2:$C$49,,0)</f>
        <v>M</v>
      </c>
      <c r="K865">
        <f>_xlfn.XLOOKUP(D865,products!$A$2:$A$49,products!$D$2:$D$49,,0)</f>
        <v>1</v>
      </c>
      <c r="L865">
        <f>_xlfn.XLOOKUP(D865,products!$A$2:$A$49,products!$E$2:$E$49,,0)</f>
        <v>14.55</v>
      </c>
      <c r="M865">
        <f t="shared" si="26"/>
        <v>29.1</v>
      </c>
      <c r="N865" t="str">
        <f t="shared" si="27"/>
        <v>Liberica</v>
      </c>
    </row>
    <row r="866" spans="1:14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_xlfn.XLOOKUP(C866,customers!$A$2:$A$1001,customers!$B$2:$B$1001,,0)</f>
        <v>Ronda Pyson</v>
      </c>
      <c r="G866" s="2" t="str">
        <f>IF(_xlfn.XLOOKUP(C866,customers!$A$2:$A$1001,customers!$C$2:$C$1001,,0) = 0," ", _xlfn.XLOOKUP(C866,customers!$A$2:$A$1001,customers!$C$2:$C$1001,,0))</f>
        <v>rpysono0@constantcontact.com</v>
      </c>
      <c r="H866" s="2" t="str">
        <f>_xlfn.XLOOKUP(C866,customers!$A$2:$A$1001,customers!$G$2:$G$1001,,0)</f>
        <v>Ireland</v>
      </c>
      <c r="I866" t="str">
        <f>_xlfn.XLOOKUP(D866,products!$A$2:$A$49,products!$B$2:$B$49,,0)</f>
        <v>Rob</v>
      </c>
      <c r="J866" t="str">
        <f>_xlfn.XLOOKUP(D866,products!$A$2:$A$49,products!$C$2:$C$49,,0)</f>
        <v>L</v>
      </c>
      <c r="K866">
        <f>_xlfn.XLOOKUP(D866,products!$A$2:$A$49,products!$D$2:$D$49,,0)</f>
        <v>0.2</v>
      </c>
      <c r="L866">
        <f>_xlfn.XLOOKUP(D866,products!$A$2:$A$49,products!$E$2:$E$49,,0)</f>
        <v>3.5849999999999995</v>
      </c>
      <c r="M866">
        <f t="shared" si="26"/>
        <v>21.509999999999998</v>
      </c>
      <c r="N866" t="str">
        <f t="shared" si="27"/>
        <v>Robusta</v>
      </c>
    </row>
    <row r="867" spans="1:14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_xlfn.XLOOKUP(C867,customers!$A$2:$A$1001,customers!$B$2:$B$1001,,0)</f>
        <v>Modesty MacConnechie</v>
      </c>
      <c r="G867" s="2" t="str">
        <f>IF(_xlfn.XLOOKUP(C867,customers!$A$2:$A$1001,customers!$C$2:$C$1001,,0) = 0," ", _xlfn.XLOOKUP(C867,customers!$A$2:$A$1001,customers!$C$2:$C$1001,,0))</f>
        <v>mmacconnechieo9@reuters.com</v>
      </c>
      <c r="H867" s="2" t="str">
        <f>_xlfn.XLOOKUP(C867,customers!$A$2:$A$1001,customers!$G$2:$G$1001,,0)</f>
        <v>United States</v>
      </c>
      <c r="I867" t="str">
        <f>_xlfn.XLOOKUP(D867,products!$A$2:$A$49,products!$B$2:$B$49,,0)</f>
        <v>Ara</v>
      </c>
      <c r="J867" t="str">
        <f>_xlfn.XLOOKUP(D867,products!$A$2:$A$49,products!$C$2:$C$49,,0)</f>
        <v>M</v>
      </c>
      <c r="K867">
        <f>_xlfn.XLOOKUP(D867,products!$A$2:$A$49,products!$D$2:$D$49,,0)</f>
        <v>0.5</v>
      </c>
      <c r="L867">
        <f>_xlfn.XLOOKUP(D867,products!$A$2:$A$49,products!$E$2:$E$49,,0)</f>
        <v>6.75</v>
      </c>
      <c r="M867">
        <f t="shared" si="26"/>
        <v>6.75</v>
      </c>
      <c r="N867" t="str">
        <f t="shared" si="27"/>
        <v>Arabica</v>
      </c>
    </row>
    <row r="868" spans="1:14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_xlfn.XLOOKUP(C868,customers!$A$2:$A$1001,customers!$B$2:$B$1001,,0)</f>
        <v>Rafaela Treacher</v>
      </c>
      <c r="G868" s="2" t="str">
        <f>IF(_xlfn.XLOOKUP(C868,customers!$A$2:$A$1001,customers!$C$2:$C$1001,,0) = 0," ", _xlfn.XLOOKUP(C868,customers!$A$2:$A$1001,customers!$C$2:$C$1001,,0))</f>
        <v>rtreachero2@usa.gov</v>
      </c>
      <c r="H868" s="2" t="str">
        <f>_xlfn.XLOOKUP(C868,customers!$A$2:$A$1001,customers!$G$2:$G$1001,,0)</f>
        <v>Ireland</v>
      </c>
      <c r="I868" t="str">
        <f>_xlfn.XLOOKUP(D868,products!$A$2:$A$49,products!$B$2:$B$49,,0)</f>
        <v>Ara</v>
      </c>
      <c r="J868" t="str">
        <f>_xlfn.XLOOKUP(D868,products!$A$2:$A$49,products!$C$2:$C$49,,0)</f>
        <v>D</v>
      </c>
      <c r="K868">
        <f>_xlfn.XLOOKUP(D868,products!$A$2:$A$49,products!$D$2:$D$49,,0)</f>
        <v>0.5</v>
      </c>
      <c r="L868">
        <f>_xlfn.XLOOKUP(D868,products!$A$2:$A$49,products!$E$2:$E$49,,0)</f>
        <v>5.97</v>
      </c>
      <c r="M868">
        <f t="shared" si="26"/>
        <v>17.91</v>
      </c>
      <c r="N868" t="str">
        <f t="shared" si="27"/>
        <v>Arabica</v>
      </c>
    </row>
    <row r="869" spans="1:14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_xlfn.XLOOKUP(C869,customers!$A$2:$A$1001,customers!$B$2:$B$1001,,0)</f>
        <v>Bee Fattorini</v>
      </c>
      <c r="G869" s="2" t="str">
        <f>IF(_xlfn.XLOOKUP(C869,customers!$A$2:$A$1001,customers!$C$2:$C$1001,,0) = 0," ", _xlfn.XLOOKUP(C869,customers!$A$2:$A$1001,customers!$C$2:$C$1001,,0))</f>
        <v>bfattorinio3@quantcast.com</v>
      </c>
      <c r="H869" s="2" t="str">
        <f>_xlfn.XLOOKUP(C869,customers!$A$2:$A$1001,customers!$G$2:$G$1001,,0)</f>
        <v>Ireland</v>
      </c>
      <c r="I869" t="str">
        <f>_xlfn.XLOOKUP(D869,products!$A$2:$A$49,products!$B$2:$B$49,,0)</f>
        <v>Ara</v>
      </c>
      <c r="J869" t="str">
        <f>_xlfn.XLOOKUP(D869,products!$A$2:$A$49,products!$C$2:$C$49,,0)</f>
        <v>L</v>
      </c>
      <c r="K869">
        <f>_xlfn.XLOOKUP(D869,products!$A$2:$A$49,products!$D$2:$D$49,,0)</f>
        <v>2.5</v>
      </c>
      <c r="L869">
        <f>_xlfn.XLOOKUP(D869,products!$A$2:$A$49,products!$E$2:$E$49,,0)</f>
        <v>29.784999999999997</v>
      </c>
      <c r="M869">
        <f t="shared" si="26"/>
        <v>29.784999999999997</v>
      </c>
      <c r="N869" t="str">
        <f t="shared" si="27"/>
        <v>Arabica</v>
      </c>
    </row>
    <row r="870" spans="1:14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_xlfn.XLOOKUP(C870,customers!$A$2:$A$1001,customers!$B$2:$B$1001,,0)</f>
        <v>Margie Palleske</v>
      </c>
      <c r="G870" s="2" t="str">
        <f>IF(_xlfn.XLOOKUP(C870,customers!$A$2:$A$1001,customers!$C$2:$C$1001,,0) = 0," ", _xlfn.XLOOKUP(C870,customers!$A$2:$A$1001,customers!$C$2:$C$1001,,0))</f>
        <v>mpalleskeo4@nyu.edu</v>
      </c>
      <c r="H870" s="2" t="str">
        <f>_xlfn.XLOOKUP(C870,customers!$A$2:$A$1001,customers!$G$2:$G$1001,,0)</f>
        <v>United States</v>
      </c>
      <c r="I870" t="str">
        <f>_xlfn.XLOOKUP(D870,products!$A$2:$A$49,products!$B$2:$B$49,,0)</f>
        <v>Exc</v>
      </c>
      <c r="J870" t="str">
        <f>_xlfn.XLOOKUP(D870,products!$A$2:$A$49,products!$C$2:$C$49,,0)</f>
        <v>M</v>
      </c>
      <c r="K870">
        <f>_xlfn.XLOOKUP(D870,products!$A$2:$A$49,products!$D$2:$D$49,,0)</f>
        <v>0.5</v>
      </c>
      <c r="L870">
        <f>_xlfn.XLOOKUP(D870,products!$A$2:$A$49,products!$E$2:$E$49,,0)</f>
        <v>8.25</v>
      </c>
      <c r="M870">
        <f t="shared" si="26"/>
        <v>41.25</v>
      </c>
      <c r="N870" t="str">
        <f t="shared" si="27"/>
        <v>Excelsa</v>
      </c>
    </row>
    <row r="871" spans="1:14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_xlfn.XLOOKUP(C871,customers!$A$2:$A$1001,customers!$B$2:$B$1001,,0)</f>
        <v>Alexina Randals</v>
      </c>
      <c r="G871" s="2" t="str">
        <f>IF(_xlfn.XLOOKUP(C871,customers!$A$2:$A$1001,customers!$C$2:$C$1001,,0) = 0," ", _xlfn.XLOOKUP(C871,customers!$A$2:$A$1001,customers!$C$2:$C$1001,,0))</f>
        <v xml:space="preserve"> </v>
      </c>
      <c r="H871" s="2" t="str">
        <f>_xlfn.XLOOKUP(C871,customers!$A$2:$A$1001,customers!$G$2:$G$1001,,0)</f>
        <v>United States</v>
      </c>
      <c r="I871" t="str">
        <f>_xlfn.XLOOKUP(D871,products!$A$2:$A$49,products!$B$2:$B$49,,0)</f>
        <v>Rob</v>
      </c>
      <c r="J871" t="str">
        <f>_xlfn.XLOOKUP(D871,products!$A$2:$A$49,products!$C$2:$C$49,,0)</f>
        <v>M</v>
      </c>
      <c r="K871">
        <f>_xlfn.XLOOKUP(D871,products!$A$2:$A$49,products!$D$2:$D$49,,0)</f>
        <v>0.5</v>
      </c>
      <c r="L871">
        <f>_xlfn.XLOOKUP(D871,products!$A$2:$A$49,products!$E$2:$E$49,,0)</f>
        <v>5.97</v>
      </c>
      <c r="M871">
        <f t="shared" si="26"/>
        <v>17.91</v>
      </c>
      <c r="N871" t="str">
        <f t="shared" si="27"/>
        <v>Robusta</v>
      </c>
    </row>
    <row r="872" spans="1:14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_xlfn.XLOOKUP(C872,customers!$A$2:$A$1001,customers!$B$2:$B$1001,,0)</f>
        <v>Filip Antcliffe</v>
      </c>
      <c r="G872" s="2" t="str">
        <f>IF(_xlfn.XLOOKUP(C872,customers!$A$2:$A$1001,customers!$C$2:$C$1001,,0) = 0," ", _xlfn.XLOOKUP(C872,customers!$A$2:$A$1001,customers!$C$2:$C$1001,,0))</f>
        <v>fantcliffeo6@amazon.co.jp</v>
      </c>
      <c r="H872" s="2" t="str">
        <f>_xlfn.XLOOKUP(C872,customers!$A$2:$A$1001,customers!$G$2:$G$1001,,0)</f>
        <v>Ireland</v>
      </c>
      <c r="I872" t="str">
        <f>_xlfn.XLOOKUP(D872,products!$A$2:$A$49,products!$B$2:$B$49,,0)</f>
        <v>Exc</v>
      </c>
      <c r="J872" t="str">
        <f>_xlfn.XLOOKUP(D872,products!$A$2:$A$49,products!$C$2:$C$49,,0)</f>
        <v>D</v>
      </c>
      <c r="K872">
        <f>_xlfn.XLOOKUP(D872,products!$A$2:$A$49,products!$D$2:$D$49,,0)</f>
        <v>0.5</v>
      </c>
      <c r="L872">
        <f>_xlfn.XLOOKUP(D872,products!$A$2:$A$49,products!$E$2:$E$49,,0)</f>
        <v>7.29</v>
      </c>
      <c r="M872">
        <f t="shared" si="26"/>
        <v>7.29</v>
      </c>
      <c r="N872" t="str">
        <f t="shared" si="27"/>
        <v>Excelsa</v>
      </c>
    </row>
    <row r="873" spans="1:14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_xlfn.XLOOKUP(C873,customers!$A$2:$A$1001,customers!$B$2:$B$1001,,0)</f>
        <v>Peyter Matignon</v>
      </c>
      <c r="G873" s="2" t="str">
        <f>IF(_xlfn.XLOOKUP(C873,customers!$A$2:$A$1001,customers!$C$2:$C$1001,,0) = 0," ", _xlfn.XLOOKUP(C873,customers!$A$2:$A$1001,customers!$C$2:$C$1001,,0))</f>
        <v>pmatignono7@harvard.edu</v>
      </c>
      <c r="H873" s="2" t="str">
        <f>_xlfn.XLOOKUP(C873,customers!$A$2:$A$1001,customers!$G$2:$G$1001,,0)</f>
        <v>United Kingdom</v>
      </c>
      <c r="I873" t="str">
        <f>_xlfn.XLOOKUP(D873,products!$A$2:$A$49,products!$B$2:$B$49,,0)</f>
        <v>Exc</v>
      </c>
      <c r="J873" t="str">
        <f>_xlfn.XLOOKUP(D873,products!$A$2:$A$49,products!$C$2:$C$49,,0)</f>
        <v>L</v>
      </c>
      <c r="K873">
        <f>_xlfn.XLOOKUP(D873,products!$A$2:$A$49,products!$D$2:$D$49,,0)</f>
        <v>1</v>
      </c>
      <c r="L873">
        <f>_xlfn.XLOOKUP(D873,products!$A$2:$A$49,products!$E$2:$E$49,,0)</f>
        <v>14.85</v>
      </c>
      <c r="M873">
        <f t="shared" si="26"/>
        <v>29.7</v>
      </c>
      <c r="N873" t="str">
        <f t="shared" si="27"/>
        <v>Excelsa</v>
      </c>
    </row>
    <row r="874" spans="1:14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_xlfn.XLOOKUP(C874,customers!$A$2:$A$1001,customers!$B$2:$B$1001,,0)</f>
        <v>Claudie Weond</v>
      </c>
      <c r="G874" s="2" t="str">
        <f>IF(_xlfn.XLOOKUP(C874,customers!$A$2:$A$1001,customers!$C$2:$C$1001,,0) = 0," ", _xlfn.XLOOKUP(C874,customers!$A$2:$A$1001,customers!$C$2:$C$1001,,0))</f>
        <v>cweondo8@theglobeandmail.com</v>
      </c>
      <c r="H874" s="2" t="str">
        <f>_xlfn.XLOOKUP(C874,customers!$A$2:$A$1001,customers!$G$2:$G$1001,,0)</f>
        <v>United States</v>
      </c>
      <c r="I874" t="str">
        <f>_xlfn.XLOOKUP(D874,products!$A$2:$A$49,products!$B$2:$B$49,,0)</f>
        <v>Ara</v>
      </c>
      <c r="J874" t="str">
        <f>_xlfn.XLOOKUP(D874,products!$A$2:$A$49,products!$C$2:$C$49,,0)</f>
        <v>M</v>
      </c>
      <c r="K874">
        <f>_xlfn.XLOOKUP(D874,products!$A$2:$A$49,products!$D$2:$D$49,,0)</f>
        <v>1</v>
      </c>
      <c r="L874">
        <f>_xlfn.XLOOKUP(D874,products!$A$2:$A$49,products!$E$2:$E$49,,0)</f>
        <v>11.25</v>
      </c>
      <c r="M874">
        <f t="shared" si="26"/>
        <v>22.5</v>
      </c>
      <c r="N874" t="str">
        <f t="shared" si="27"/>
        <v>Arabica</v>
      </c>
    </row>
    <row r="875" spans="1:14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_xlfn.XLOOKUP(C875,customers!$A$2:$A$1001,customers!$B$2:$B$1001,,0)</f>
        <v>Modesty MacConnechie</v>
      </c>
      <c r="G875" s="2" t="str">
        <f>IF(_xlfn.XLOOKUP(C875,customers!$A$2:$A$1001,customers!$C$2:$C$1001,,0) = 0," ", _xlfn.XLOOKUP(C875,customers!$A$2:$A$1001,customers!$C$2:$C$1001,,0))</f>
        <v>mmacconnechieo9@reuters.com</v>
      </c>
      <c r="H875" s="2" t="str">
        <f>_xlfn.XLOOKUP(C875,customers!$A$2:$A$1001,customers!$G$2:$G$1001,,0)</f>
        <v>United States</v>
      </c>
      <c r="I875" t="str">
        <f>_xlfn.XLOOKUP(D875,products!$A$2:$A$49,products!$B$2:$B$49,,0)</f>
        <v>Rob</v>
      </c>
      <c r="J875" t="str">
        <f>_xlfn.XLOOKUP(D875,products!$A$2:$A$49,products!$C$2:$C$49,,0)</f>
        <v>M</v>
      </c>
      <c r="K875">
        <f>_xlfn.XLOOKUP(D875,products!$A$2:$A$49,products!$D$2:$D$49,,0)</f>
        <v>0.2</v>
      </c>
      <c r="L875">
        <f>_xlfn.XLOOKUP(D875,products!$A$2:$A$49,products!$E$2:$E$49,,0)</f>
        <v>2.9849999999999999</v>
      </c>
      <c r="M875">
        <f t="shared" si="26"/>
        <v>11.94</v>
      </c>
      <c r="N875" t="str">
        <f t="shared" si="27"/>
        <v>Robusta</v>
      </c>
    </row>
    <row r="876" spans="1:14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_xlfn.XLOOKUP(C876,customers!$A$2:$A$1001,customers!$B$2:$B$1001,,0)</f>
        <v>Jaquenette Skentelbery</v>
      </c>
      <c r="G876" s="2" t="str">
        <f>IF(_xlfn.XLOOKUP(C876,customers!$A$2:$A$1001,customers!$C$2:$C$1001,,0) = 0," ", _xlfn.XLOOKUP(C876,customers!$A$2:$A$1001,customers!$C$2:$C$1001,,0))</f>
        <v>jskentelberyoa@paypal.com</v>
      </c>
      <c r="H876" s="2" t="str">
        <f>_xlfn.XLOOKUP(C876,customers!$A$2:$A$1001,customers!$G$2:$G$1001,,0)</f>
        <v>United States</v>
      </c>
      <c r="I876" t="str">
        <f>_xlfn.XLOOKUP(D876,products!$A$2:$A$49,products!$B$2:$B$49,,0)</f>
        <v>Ara</v>
      </c>
      <c r="J876" t="str">
        <f>_xlfn.XLOOKUP(D876,products!$A$2:$A$49,products!$C$2:$C$49,,0)</f>
        <v>L</v>
      </c>
      <c r="K876">
        <f>_xlfn.XLOOKUP(D876,products!$A$2:$A$49,products!$D$2:$D$49,,0)</f>
        <v>1</v>
      </c>
      <c r="L876">
        <f>_xlfn.XLOOKUP(D876,products!$A$2:$A$49,products!$E$2:$E$49,,0)</f>
        <v>12.95</v>
      </c>
      <c r="M876">
        <f t="shared" si="26"/>
        <v>25.9</v>
      </c>
      <c r="N876" t="str">
        <f t="shared" si="27"/>
        <v>Arabica</v>
      </c>
    </row>
    <row r="877" spans="1:14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_xlfn.XLOOKUP(C877,customers!$A$2:$A$1001,customers!$B$2:$B$1001,,0)</f>
        <v>Orazio Comber</v>
      </c>
      <c r="G877" s="2" t="str">
        <f>IF(_xlfn.XLOOKUP(C877,customers!$A$2:$A$1001,customers!$C$2:$C$1001,,0) = 0," ", _xlfn.XLOOKUP(C877,customers!$A$2:$A$1001,customers!$C$2:$C$1001,,0))</f>
        <v>ocomberob@goo.gl</v>
      </c>
      <c r="H877" s="2" t="str">
        <f>_xlfn.XLOOKUP(C877,customers!$A$2:$A$1001,customers!$G$2:$G$1001,,0)</f>
        <v>Ireland</v>
      </c>
      <c r="I877" t="str">
        <f>_xlfn.XLOOKUP(D877,products!$A$2:$A$49,products!$B$2:$B$49,,0)</f>
        <v>Lib</v>
      </c>
      <c r="J877" t="str">
        <f>_xlfn.XLOOKUP(D877,products!$A$2:$A$49,products!$C$2:$C$49,,0)</f>
        <v>M</v>
      </c>
      <c r="K877">
        <f>_xlfn.XLOOKUP(D877,products!$A$2:$A$49,products!$D$2:$D$49,,0)</f>
        <v>0.5</v>
      </c>
      <c r="L877">
        <f>_xlfn.XLOOKUP(D877,products!$A$2:$A$49,products!$E$2:$E$49,,0)</f>
        <v>8.73</v>
      </c>
      <c r="M877">
        <f t="shared" si="26"/>
        <v>43.650000000000006</v>
      </c>
      <c r="N877" t="str">
        <f t="shared" si="27"/>
        <v>Liberica</v>
      </c>
    </row>
    <row r="878" spans="1:14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_xlfn.XLOOKUP(C878,customers!$A$2:$A$1001,customers!$B$2:$B$1001,,0)</f>
        <v>Orazio Comber</v>
      </c>
      <c r="G878" s="2" t="str">
        <f>IF(_xlfn.XLOOKUP(C878,customers!$A$2:$A$1001,customers!$C$2:$C$1001,,0) = 0," ", _xlfn.XLOOKUP(C878,customers!$A$2:$A$1001,customers!$C$2:$C$1001,,0))</f>
        <v>ocomberob@goo.gl</v>
      </c>
      <c r="H878" s="2" t="str">
        <f>_xlfn.XLOOKUP(C878,customers!$A$2:$A$1001,customers!$G$2:$G$1001,,0)</f>
        <v>Ireland</v>
      </c>
      <c r="I878" t="str">
        <f>_xlfn.XLOOKUP(D878,products!$A$2:$A$49,products!$B$2:$B$49,,0)</f>
        <v>Ara</v>
      </c>
      <c r="J878" t="str">
        <f>_xlfn.XLOOKUP(D878,products!$A$2:$A$49,products!$C$2:$C$49,,0)</f>
        <v>L</v>
      </c>
      <c r="K878">
        <f>_xlfn.XLOOKUP(D878,products!$A$2:$A$49,products!$D$2:$D$49,,0)</f>
        <v>0.5</v>
      </c>
      <c r="L878">
        <f>_xlfn.XLOOKUP(D878,products!$A$2:$A$49,products!$E$2:$E$49,,0)</f>
        <v>7.77</v>
      </c>
      <c r="M878">
        <f t="shared" si="26"/>
        <v>46.62</v>
      </c>
      <c r="N878" t="str">
        <f t="shared" si="27"/>
        <v>Arabica</v>
      </c>
    </row>
    <row r="879" spans="1:14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_xlfn.XLOOKUP(C879,customers!$A$2:$A$1001,customers!$B$2:$B$1001,,0)</f>
        <v>Zachary Tramel</v>
      </c>
      <c r="G879" s="2" t="str">
        <f>IF(_xlfn.XLOOKUP(C879,customers!$A$2:$A$1001,customers!$C$2:$C$1001,,0) = 0," ", _xlfn.XLOOKUP(C879,customers!$A$2:$A$1001,customers!$C$2:$C$1001,,0))</f>
        <v>ztramelod@netlog.com</v>
      </c>
      <c r="H879" s="2" t="str">
        <f>_xlfn.XLOOKUP(C879,customers!$A$2:$A$1001,customers!$G$2:$G$1001,,0)</f>
        <v>United States</v>
      </c>
      <c r="I879" t="str">
        <f>_xlfn.XLOOKUP(D879,products!$A$2:$A$49,products!$B$2:$B$49,,0)</f>
        <v>Lib</v>
      </c>
      <c r="J879" t="str">
        <f>_xlfn.XLOOKUP(D879,products!$A$2:$A$49,products!$C$2:$C$49,,0)</f>
        <v>L</v>
      </c>
      <c r="K879">
        <f>_xlfn.XLOOKUP(D879,products!$A$2:$A$49,products!$D$2:$D$49,,0)</f>
        <v>0.5</v>
      </c>
      <c r="L879">
        <f>_xlfn.XLOOKUP(D879,products!$A$2:$A$49,products!$E$2:$E$49,,0)</f>
        <v>9.51</v>
      </c>
      <c r="M879">
        <f t="shared" si="26"/>
        <v>28.53</v>
      </c>
      <c r="N879" t="str">
        <f t="shared" si="27"/>
        <v>Liberica</v>
      </c>
    </row>
    <row r="880" spans="1:14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_xlfn.XLOOKUP(C880,customers!$A$2:$A$1001,customers!$B$2:$B$1001,,0)</f>
        <v>Izaak Primak</v>
      </c>
      <c r="G880" s="2" t="str">
        <f>IF(_xlfn.XLOOKUP(C880,customers!$A$2:$A$1001,customers!$C$2:$C$1001,,0) = 0," ", _xlfn.XLOOKUP(C880,customers!$A$2:$A$1001,customers!$C$2:$C$1001,,0))</f>
        <v xml:space="preserve"> </v>
      </c>
      <c r="H880" s="2" t="str">
        <f>_xlfn.XLOOKUP(C880,customers!$A$2:$A$1001,customers!$G$2:$G$1001,,0)</f>
        <v>United States</v>
      </c>
      <c r="I880" t="str">
        <f>_xlfn.XLOOKUP(D880,products!$A$2:$A$49,products!$B$2:$B$49,,0)</f>
        <v>Rob</v>
      </c>
      <c r="J880" t="str">
        <f>_xlfn.XLOOKUP(D880,products!$A$2:$A$49,products!$C$2:$C$49,,0)</f>
        <v>L</v>
      </c>
      <c r="K880">
        <f>_xlfn.XLOOKUP(D880,products!$A$2:$A$49,products!$D$2:$D$49,,0)</f>
        <v>2.5</v>
      </c>
      <c r="L880">
        <f>_xlfn.XLOOKUP(D880,products!$A$2:$A$49,products!$E$2:$E$49,,0)</f>
        <v>27.484999999999996</v>
      </c>
      <c r="M880">
        <f t="shared" si="26"/>
        <v>27.484999999999996</v>
      </c>
      <c r="N880" t="str">
        <f t="shared" si="27"/>
        <v>Robusta</v>
      </c>
    </row>
    <row r="881" spans="1:14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_xlfn.XLOOKUP(C881,customers!$A$2:$A$1001,customers!$B$2:$B$1001,,0)</f>
        <v>Brittani Thoresbie</v>
      </c>
      <c r="G881" s="2" t="str">
        <f>IF(_xlfn.XLOOKUP(C881,customers!$A$2:$A$1001,customers!$C$2:$C$1001,,0) = 0," ", _xlfn.XLOOKUP(C881,customers!$A$2:$A$1001,customers!$C$2:$C$1001,,0))</f>
        <v xml:space="preserve"> </v>
      </c>
      <c r="H881" s="2" t="str">
        <f>_xlfn.XLOOKUP(C881,customers!$A$2:$A$1001,customers!$G$2:$G$1001,,0)</f>
        <v>United States</v>
      </c>
      <c r="I881" t="str">
        <f>_xlfn.XLOOKUP(D881,products!$A$2:$A$49,products!$B$2:$B$49,,0)</f>
        <v>Exc</v>
      </c>
      <c r="J881" t="str">
        <f>_xlfn.XLOOKUP(D881,products!$A$2:$A$49,products!$C$2:$C$49,,0)</f>
        <v>D</v>
      </c>
      <c r="K881">
        <f>_xlfn.XLOOKUP(D881,products!$A$2:$A$49,products!$D$2:$D$49,,0)</f>
        <v>0.2</v>
      </c>
      <c r="L881">
        <f>_xlfn.XLOOKUP(D881,products!$A$2:$A$49,products!$E$2:$E$49,,0)</f>
        <v>3.645</v>
      </c>
      <c r="M881">
        <f t="shared" si="26"/>
        <v>10.935</v>
      </c>
      <c r="N881" t="str">
        <f t="shared" si="27"/>
        <v>Excelsa</v>
      </c>
    </row>
    <row r="882" spans="1:14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_xlfn.XLOOKUP(C882,customers!$A$2:$A$1001,customers!$B$2:$B$1001,,0)</f>
        <v>Constanta Hatfull</v>
      </c>
      <c r="G882" s="2" t="str">
        <f>IF(_xlfn.XLOOKUP(C882,customers!$A$2:$A$1001,customers!$C$2:$C$1001,,0) = 0," ", _xlfn.XLOOKUP(C882,customers!$A$2:$A$1001,customers!$C$2:$C$1001,,0))</f>
        <v>chatfullog@ebay.com</v>
      </c>
      <c r="H882" s="2" t="str">
        <f>_xlfn.XLOOKUP(C882,customers!$A$2:$A$1001,customers!$G$2:$G$1001,,0)</f>
        <v>United States</v>
      </c>
      <c r="I882" t="str">
        <f>_xlfn.XLOOKUP(D882,products!$A$2:$A$49,products!$B$2:$B$49,,0)</f>
        <v>Rob</v>
      </c>
      <c r="J882" t="str">
        <f>_xlfn.XLOOKUP(D882,products!$A$2:$A$49,products!$C$2:$C$49,,0)</f>
        <v>L</v>
      </c>
      <c r="K882">
        <f>_xlfn.XLOOKUP(D882,products!$A$2:$A$49,products!$D$2:$D$49,,0)</f>
        <v>0.2</v>
      </c>
      <c r="L882">
        <f>_xlfn.XLOOKUP(D882,products!$A$2:$A$49,products!$E$2:$E$49,,0)</f>
        <v>3.5849999999999995</v>
      </c>
      <c r="M882">
        <f t="shared" si="26"/>
        <v>7.169999999999999</v>
      </c>
      <c r="N882" t="str">
        <f t="shared" si="27"/>
        <v>Robusta</v>
      </c>
    </row>
    <row r="883" spans="1:14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_xlfn.XLOOKUP(C883,customers!$A$2:$A$1001,customers!$B$2:$B$1001,,0)</f>
        <v>Bobbe Castagneto</v>
      </c>
      <c r="G883" s="2" t="str">
        <f>IF(_xlfn.XLOOKUP(C883,customers!$A$2:$A$1001,customers!$C$2:$C$1001,,0) = 0," ", _xlfn.XLOOKUP(C883,customers!$A$2:$A$1001,customers!$C$2:$C$1001,,0))</f>
        <v xml:space="preserve"> </v>
      </c>
      <c r="H883" s="2" t="str">
        <f>_xlfn.XLOOKUP(C883,customers!$A$2:$A$1001,customers!$G$2:$G$1001,,0)</f>
        <v>United States</v>
      </c>
      <c r="I883" t="str">
        <f>_xlfn.XLOOKUP(D883,products!$A$2:$A$49,products!$B$2:$B$49,,0)</f>
        <v>Ara</v>
      </c>
      <c r="J883" t="str">
        <f>_xlfn.XLOOKUP(D883,products!$A$2:$A$49,products!$C$2:$C$49,,0)</f>
        <v>L</v>
      </c>
      <c r="K883">
        <f>_xlfn.XLOOKUP(D883,products!$A$2:$A$49,products!$D$2:$D$49,,0)</f>
        <v>0.2</v>
      </c>
      <c r="L883">
        <f>_xlfn.XLOOKUP(D883,products!$A$2:$A$49,products!$E$2:$E$49,,0)</f>
        <v>3.8849999999999998</v>
      </c>
      <c r="M883">
        <f t="shared" si="26"/>
        <v>23.31</v>
      </c>
      <c r="N883" t="str">
        <f t="shared" si="27"/>
        <v>Arabica</v>
      </c>
    </row>
    <row r="884" spans="1:14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_xlfn.XLOOKUP(C884,customers!$A$2:$A$1001,customers!$B$2:$B$1001,,0)</f>
        <v>Kippie Marrison</v>
      </c>
      <c r="G884" s="2" t="str">
        <f>IF(_xlfn.XLOOKUP(C884,customers!$A$2:$A$1001,customers!$C$2:$C$1001,,0) = 0," ", _xlfn.XLOOKUP(C884,customers!$A$2:$A$1001,customers!$C$2:$C$1001,,0))</f>
        <v>kmarrisonoq@dropbox.com</v>
      </c>
      <c r="H884" s="2" t="str">
        <f>_xlfn.XLOOKUP(C884,customers!$A$2:$A$1001,customers!$G$2:$G$1001,,0)</f>
        <v>United States</v>
      </c>
      <c r="I884" t="str">
        <f>_xlfn.XLOOKUP(D884,products!$A$2:$A$49,products!$B$2:$B$49,,0)</f>
        <v>Ara</v>
      </c>
      <c r="J884" t="str">
        <f>_xlfn.XLOOKUP(D884,products!$A$2:$A$49,products!$C$2:$C$49,,0)</f>
        <v>D</v>
      </c>
      <c r="K884">
        <f>_xlfn.XLOOKUP(D884,products!$A$2:$A$49,products!$D$2:$D$49,,0)</f>
        <v>2.5</v>
      </c>
      <c r="L884">
        <f>_xlfn.XLOOKUP(D884,products!$A$2:$A$49,products!$E$2:$E$49,,0)</f>
        <v>22.884999999999998</v>
      </c>
      <c r="M884">
        <f t="shared" si="26"/>
        <v>114.42499999999998</v>
      </c>
      <c r="N884" t="str">
        <f t="shared" si="27"/>
        <v>Arabica</v>
      </c>
    </row>
    <row r="885" spans="1:14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_xlfn.XLOOKUP(C885,customers!$A$2:$A$1001,customers!$B$2:$B$1001,,0)</f>
        <v>Lindon Agnolo</v>
      </c>
      <c r="G885" s="2" t="str">
        <f>IF(_xlfn.XLOOKUP(C885,customers!$A$2:$A$1001,customers!$C$2:$C$1001,,0) = 0," ", _xlfn.XLOOKUP(C885,customers!$A$2:$A$1001,customers!$C$2:$C$1001,,0))</f>
        <v>lagnolooj@pinterest.com</v>
      </c>
      <c r="H885" s="2" t="str">
        <f>_xlfn.XLOOKUP(C885,customers!$A$2:$A$1001,customers!$G$2:$G$1001,,0)</f>
        <v>United States</v>
      </c>
      <c r="I885" t="str">
        <f>_xlfn.XLOOKUP(D885,products!$A$2:$A$49,products!$B$2:$B$49,,0)</f>
        <v>Ara</v>
      </c>
      <c r="J885" t="str">
        <f>_xlfn.XLOOKUP(D885,products!$A$2:$A$49,products!$C$2:$C$49,,0)</f>
        <v>M</v>
      </c>
      <c r="K885">
        <f>_xlfn.XLOOKUP(D885,products!$A$2:$A$49,products!$D$2:$D$49,,0)</f>
        <v>2.5</v>
      </c>
      <c r="L885">
        <f>_xlfn.XLOOKUP(D885,products!$A$2:$A$49,products!$E$2:$E$49,,0)</f>
        <v>25.874999999999996</v>
      </c>
      <c r="M885">
        <f t="shared" si="26"/>
        <v>77.624999999999986</v>
      </c>
      <c r="N885" t="str">
        <f t="shared" si="27"/>
        <v>Arabica</v>
      </c>
    </row>
    <row r="886" spans="1:14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_xlfn.XLOOKUP(C886,customers!$A$2:$A$1001,customers!$B$2:$B$1001,,0)</f>
        <v>Delainey Kiddy</v>
      </c>
      <c r="G886" s="2" t="str">
        <f>IF(_xlfn.XLOOKUP(C886,customers!$A$2:$A$1001,customers!$C$2:$C$1001,,0) = 0," ", _xlfn.XLOOKUP(C886,customers!$A$2:$A$1001,customers!$C$2:$C$1001,,0))</f>
        <v>dkiddyok@fda.gov</v>
      </c>
      <c r="H886" s="2" t="str">
        <f>_xlfn.XLOOKUP(C886,customers!$A$2:$A$1001,customers!$G$2:$G$1001,,0)</f>
        <v>United States</v>
      </c>
      <c r="I886" t="str">
        <f>_xlfn.XLOOKUP(D886,products!$A$2:$A$49,products!$B$2:$B$49,,0)</f>
        <v>Rob</v>
      </c>
      <c r="J886" t="str">
        <f>_xlfn.XLOOKUP(D886,products!$A$2:$A$49,products!$C$2:$C$49,,0)</f>
        <v>D</v>
      </c>
      <c r="K886">
        <f>_xlfn.XLOOKUP(D886,products!$A$2:$A$49,products!$D$2:$D$49,,0)</f>
        <v>0.5</v>
      </c>
      <c r="L886">
        <f>_xlfn.XLOOKUP(D886,products!$A$2:$A$49,products!$E$2:$E$49,,0)</f>
        <v>5.3699999999999992</v>
      </c>
      <c r="M886">
        <f t="shared" si="26"/>
        <v>5.3699999999999992</v>
      </c>
      <c r="N886" t="str">
        <f t="shared" si="27"/>
        <v>Robusta</v>
      </c>
    </row>
    <row r="887" spans="1:14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_xlfn.XLOOKUP(C887,customers!$A$2:$A$1001,customers!$B$2:$B$1001,,0)</f>
        <v>Helli Petroulis</v>
      </c>
      <c r="G887" s="2" t="str">
        <f>IF(_xlfn.XLOOKUP(C887,customers!$A$2:$A$1001,customers!$C$2:$C$1001,,0) = 0," ", _xlfn.XLOOKUP(C887,customers!$A$2:$A$1001,customers!$C$2:$C$1001,,0))</f>
        <v>hpetroulisol@state.tx.us</v>
      </c>
      <c r="H887" s="2" t="str">
        <f>_xlfn.XLOOKUP(C887,customers!$A$2:$A$1001,customers!$G$2:$G$1001,,0)</f>
        <v>Ireland</v>
      </c>
      <c r="I887" t="str">
        <f>_xlfn.XLOOKUP(D887,products!$A$2:$A$49,products!$B$2:$B$49,,0)</f>
        <v>Rob</v>
      </c>
      <c r="J887" t="str">
        <f>_xlfn.XLOOKUP(D887,products!$A$2:$A$49,products!$C$2:$C$49,,0)</f>
        <v>D</v>
      </c>
      <c r="K887">
        <f>_xlfn.XLOOKUP(D887,products!$A$2:$A$49,products!$D$2:$D$49,,0)</f>
        <v>2.5</v>
      </c>
      <c r="L887">
        <f>_xlfn.XLOOKUP(D887,products!$A$2:$A$49,products!$E$2:$E$49,,0)</f>
        <v>20.584999999999997</v>
      </c>
      <c r="M887">
        <f t="shared" si="26"/>
        <v>123.50999999999999</v>
      </c>
      <c r="N887" t="str">
        <f t="shared" si="27"/>
        <v>Robusta</v>
      </c>
    </row>
    <row r="888" spans="1:14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_xlfn.XLOOKUP(C888,customers!$A$2:$A$1001,customers!$B$2:$B$1001,,0)</f>
        <v>Marty Scholl</v>
      </c>
      <c r="G888" s="2" t="str">
        <f>IF(_xlfn.XLOOKUP(C888,customers!$A$2:$A$1001,customers!$C$2:$C$1001,,0) = 0," ", _xlfn.XLOOKUP(C888,customers!$A$2:$A$1001,customers!$C$2:$C$1001,,0))</f>
        <v>mschollom@taobao.com</v>
      </c>
      <c r="H888" s="2" t="str">
        <f>_xlfn.XLOOKUP(C888,customers!$A$2:$A$1001,customers!$G$2:$G$1001,,0)</f>
        <v>United States</v>
      </c>
      <c r="I888" t="str">
        <f>_xlfn.XLOOKUP(D888,products!$A$2:$A$49,products!$B$2:$B$49,,0)</f>
        <v>Lib</v>
      </c>
      <c r="J888" t="str">
        <f>_xlfn.XLOOKUP(D888,products!$A$2:$A$49,products!$C$2:$C$49,,0)</f>
        <v>M</v>
      </c>
      <c r="K888">
        <f>_xlfn.XLOOKUP(D888,products!$A$2:$A$49,products!$D$2:$D$49,,0)</f>
        <v>0.5</v>
      </c>
      <c r="L888">
        <f>_xlfn.XLOOKUP(D888,products!$A$2:$A$49,products!$E$2:$E$49,,0)</f>
        <v>8.73</v>
      </c>
      <c r="M888">
        <f t="shared" si="26"/>
        <v>17.46</v>
      </c>
      <c r="N888" t="str">
        <f t="shared" si="27"/>
        <v>Liberica</v>
      </c>
    </row>
    <row r="889" spans="1:14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_xlfn.XLOOKUP(C889,customers!$A$2:$A$1001,customers!$B$2:$B$1001,,0)</f>
        <v>Kienan Ferson</v>
      </c>
      <c r="G889" s="2" t="str">
        <f>IF(_xlfn.XLOOKUP(C889,customers!$A$2:$A$1001,customers!$C$2:$C$1001,,0) = 0," ", _xlfn.XLOOKUP(C889,customers!$A$2:$A$1001,customers!$C$2:$C$1001,,0))</f>
        <v>kfersonon@g.co</v>
      </c>
      <c r="H889" s="2" t="str">
        <f>_xlfn.XLOOKUP(C889,customers!$A$2:$A$1001,customers!$G$2:$G$1001,,0)</f>
        <v>United States</v>
      </c>
      <c r="I889" t="str">
        <f>_xlfn.XLOOKUP(D889,products!$A$2:$A$49,products!$B$2:$B$49,,0)</f>
        <v>Exc</v>
      </c>
      <c r="J889" t="str">
        <f>_xlfn.XLOOKUP(D889,products!$A$2:$A$49,products!$C$2:$C$49,,0)</f>
        <v>L</v>
      </c>
      <c r="K889">
        <f>_xlfn.XLOOKUP(D889,products!$A$2:$A$49,products!$D$2:$D$49,,0)</f>
        <v>0.2</v>
      </c>
      <c r="L889">
        <f>_xlfn.XLOOKUP(D889,products!$A$2:$A$49,products!$E$2:$E$49,,0)</f>
        <v>4.4550000000000001</v>
      </c>
      <c r="M889">
        <f t="shared" si="26"/>
        <v>13.365</v>
      </c>
      <c r="N889" t="str">
        <f t="shared" si="27"/>
        <v>Excelsa</v>
      </c>
    </row>
    <row r="890" spans="1:14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_xlfn.XLOOKUP(C890,customers!$A$2:$A$1001,customers!$B$2:$B$1001,,0)</f>
        <v>Blake Kelloway</v>
      </c>
      <c r="G890" s="2" t="str">
        <f>IF(_xlfn.XLOOKUP(C890,customers!$A$2:$A$1001,customers!$C$2:$C$1001,,0) = 0," ", _xlfn.XLOOKUP(C890,customers!$A$2:$A$1001,customers!$C$2:$C$1001,,0))</f>
        <v>bkellowayoo@omniture.com</v>
      </c>
      <c r="H890" s="2" t="str">
        <f>_xlfn.XLOOKUP(C890,customers!$A$2:$A$1001,customers!$G$2:$G$1001,,0)</f>
        <v>United States</v>
      </c>
      <c r="I890" t="str">
        <f>_xlfn.XLOOKUP(D890,products!$A$2:$A$49,products!$B$2:$B$49,,0)</f>
        <v>Ara</v>
      </c>
      <c r="J890" t="str">
        <f>_xlfn.XLOOKUP(D890,products!$A$2:$A$49,products!$C$2:$C$49,,0)</f>
        <v>L</v>
      </c>
      <c r="K890">
        <f>_xlfn.XLOOKUP(D890,products!$A$2:$A$49,products!$D$2:$D$49,,0)</f>
        <v>0.2</v>
      </c>
      <c r="L890">
        <f>_xlfn.XLOOKUP(D890,products!$A$2:$A$49,products!$E$2:$E$49,,0)</f>
        <v>3.8849999999999998</v>
      </c>
      <c r="M890">
        <f t="shared" si="26"/>
        <v>7.77</v>
      </c>
      <c r="N890" t="str">
        <f t="shared" si="27"/>
        <v>Arabica</v>
      </c>
    </row>
    <row r="891" spans="1:14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_xlfn.XLOOKUP(C891,customers!$A$2:$A$1001,customers!$B$2:$B$1001,,0)</f>
        <v>Scarlett Oliffe</v>
      </c>
      <c r="G891" s="2" t="str">
        <f>IF(_xlfn.XLOOKUP(C891,customers!$A$2:$A$1001,customers!$C$2:$C$1001,,0) = 0," ", _xlfn.XLOOKUP(C891,customers!$A$2:$A$1001,customers!$C$2:$C$1001,,0))</f>
        <v>soliffeop@yellowbook.com</v>
      </c>
      <c r="H891" s="2" t="str">
        <f>_xlfn.XLOOKUP(C891,customers!$A$2:$A$1001,customers!$G$2:$G$1001,,0)</f>
        <v>United States</v>
      </c>
      <c r="I891" t="str">
        <f>_xlfn.XLOOKUP(D891,products!$A$2:$A$49,products!$B$2:$B$49,,0)</f>
        <v>Rob</v>
      </c>
      <c r="J891" t="str">
        <f>_xlfn.XLOOKUP(D891,products!$A$2:$A$49,products!$C$2:$C$49,,0)</f>
        <v>D</v>
      </c>
      <c r="K891">
        <f>_xlfn.XLOOKUP(D891,products!$A$2:$A$49,products!$D$2:$D$49,,0)</f>
        <v>0.2</v>
      </c>
      <c r="L891">
        <f>_xlfn.XLOOKUP(D891,products!$A$2:$A$49,products!$E$2:$E$49,,0)</f>
        <v>2.6849999999999996</v>
      </c>
      <c r="M891">
        <f t="shared" si="26"/>
        <v>2.6849999999999996</v>
      </c>
      <c r="N891" t="str">
        <f t="shared" si="27"/>
        <v>Robusta</v>
      </c>
    </row>
    <row r="892" spans="1:14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_xlfn.XLOOKUP(C892,customers!$A$2:$A$1001,customers!$B$2:$B$1001,,0)</f>
        <v>Kippie Marrison</v>
      </c>
      <c r="G892" s="2" t="str">
        <f>IF(_xlfn.XLOOKUP(C892,customers!$A$2:$A$1001,customers!$C$2:$C$1001,,0) = 0," ", _xlfn.XLOOKUP(C892,customers!$A$2:$A$1001,customers!$C$2:$C$1001,,0))</f>
        <v>kmarrisonoq@dropbox.com</v>
      </c>
      <c r="H892" s="2" t="str">
        <f>_xlfn.XLOOKUP(C892,customers!$A$2:$A$1001,customers!$G$2:$G$1001,,0)</f>
        <v>United States</v>
      </c>
      <c r="I892" t="str">
        <f>_xlfn.XLOOKUP(D892,products!$A$2:$A$49,products!$B$2:$B$49,,0)</f>
        <v>Rob</v>
      </c>
      <c r="J892" t="str">
        <f>_xlfn.XLOOKUP(D892,products!$A$2:$A$49,products!$C$2:$C$49,,0)</f>
        <v>D</v>
      </c>
      <c r="K892">
        <f>_xlfn.XLOOKUP(D892,products!$A$2:$A$49,products!$D$2:$D$49,,0)</f>
        <v>2.5</v>
      </c>
      <c r="L892">
        <f>_xlfn.XLOOKUP(D892,products!$A$2:$A$49,products!$E$2:$E$49,,0)</f>
        <v>20.584999999999997</v>
      </c>
      <c r="M892">
        <f t="shared" si="26"/>
        <v>20.584999999999997</v>
      </c>
      <c r="N892" t="str">
        <f t="shared" si="27"/>
        <v>Robusta</v>
      </c>
    </row>
    <row r="893" spans="1:14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_xlfn.XLOOKUP(C893,customers!$A$2:$A$1001,customers!$B$2:$B$1001,,0)</f>
        <v>Celestia Dolohunty</v>
      </c>
      <c r="G893" s="2" t="str">
        <f>IF(_xlfn.XLOOKUP(C893,customers!$A$2:$A$1001,customers!$C$2:$C$1001,,0) = 0," ", _xlfn.XLOOKUP(C893,customers!$A$2:$A$1001,customers!$C$2:$C$1001,,0))</f>
        <v>cdolohuntyor@dailymail.co.uk</v>
      </c>
      <c r="H893" s="2" t="str">
        <f>_xlfn.XLOOKUP(C893,customers!$A$2:$A$1001,customers!$G$2:$G$1001,,0)</f>
        <v>United States</v>
      </c>
      <c r="I893" t="str">
        <f>_xlfn.XLOOKUP(D893,products!$A$2:$A$49,products!$B$2:$B$49,,0)</f>
        <v>Ara</v>
      </c>
      <c r="J893" t="str">
        <f>_xlfn.XLOOKUP(D893,products!$A$2:$A$49,products!$C$2:$C$49,,0)</f>
        <v>D</v>
      </c>
      <c r="K893">
        <f>_xlfn.XLOOKUP(D893,products!$A$2:$A$49,products!$D$2:$D$49,,0)</f>
        <v>2.5</v>
      </c>
      <c r="L893">
        <f>_xlfn.XLOOKUP(D893,products!$A$2:$A$49,products!$E$2:$E$49,,0)</f>
        <v>22.884999999999998</v>
      </c>
      <c r="M893">
        <f t="shared" si="26"/>
        <v>114.42499999999998</v>
      </c>
      <c r="N893" t="str">
        <f t="shared" si="27"/>
        <v>Arabica</v>
      </c>
    </row>
    <row r="894" spans="1:14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_xlfn.XLOOKUP(C894,customers!$A$2:$A$1001,customers!$B$2:$B$1001,,0)</f>
        <v>Patsy Vasilenko</v>
      </c>
      <c r="G894" s="2" t="str">
        <f>IF(_xlfn.XLOOKUP(C894,customers!$A$2:$A$1001,customers!$C$2:$C$1001,,0) = 0," ", _xlfn.XLOOKUP(C894,customers!$A$2:$A$1001,customers!$C$2:$C$1001,,0))</f>
        <v>pvasilenkoos@addtoany.com</v>
      </c>
      <c r="H894" s="2" t="str">
        <f>_xlfn.XLOOKUP(C894,customers!$A$2:$A$1001,customers!$G$2:$G$1001,,0)</f>
        <v>United Kingdom</v>
      </c>
      <c r="I894" t="str">
        <f>_xlfn.XLOOKUP(D894,products!$A$2:$A$49,products!$B$2:$B$49,,0)</f>
        <v>Exc</v>
      </c>
      <c r="J894" t="str">
        <f>_xlfn.XLOOKUP(D894,products!$A$2:$A$49,products!$C$2:$C$49,,0)</f>
        <v>M</v>
      </c>
      <c r="K894">
        <f>_xlfn.XLOOKUP(D894,products!$A$2:$A$49,products!$D$2:$D$49,,0)</f>
        <v>0.2</v>
      </c>
      <c r="L894">
        <f>_xlfn.XLOOKUP(D894,products!$A$2:$A$49,products!$E$2:$E$49,,0)</f>
        <v>4.125</v>
      </c>
      <c r="M894">
        <f t="shared" si="26"/>
        <v>20.625</v>
      </c>
      <c r="N894" t="str">
        <f t="shared" si="27"/>
        <v>Excelsa</v>
      </c>
    </row>
    <row r="895" spans="1:14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_xlfn.XLOOKUP(C895,customers!$A$2:$A$1001,customers!$B$2:$B$1001,,0)</f>
        <v>Raphaela Schankelborg</v>
      </c>
      <c r="G895" s="2" t="str">
        <f>IF(_xlfn.XLOOKUP(C895,customers!$A$2:$A$1001,customers!$C$2:$C$1001,,0) = 0," ", _xlfn.XLOOKUP(C895,customers!$A$2:$A$1001,customers!$C$2:$C$1001,,0))</f>
        <v>rschankelborgot@ameblo.jp</v>
      </c>
      <c r="H895" s="2" t="str">
        <f>_xlfn.XLOOKUP(C895,customers!$A$2:$A$1001,customers!$G$2:$G$1001,,0)</f>
        <v>United States</v>
      </c>
      <c r="I895" t="str">
        <f>_xlfn.XLOOKUP(D895,products!$A$2:$A$49,products!$B$2:$B$49,,0)</f>
        <v>Lib</v>
      </c>
      <c r="J895" t="str">
        <f>_xlfn.XLOOKUP(D895,products!$A$2:$A$49,products!$C$2:$C$49,,0)</f>
        <v>L</v>
      </c>
      <c r="K895">
        <f>_xlfn.XLOOKUP(D895,products!$A$2:$A$49,products!$D$2:$D$49,,0)</f>
        <v>0.5</v>
      </c>
      <c r="L895">
        <f>_xlfn.XLOOKUP(D895,products!$A$2:$A$49,products!$E$2:$E$49,,0)</f>
        <v>9.51</v>
      </c>
      <c r="M895">
        <f t="shared" si="26"/>
        <v>57.06</v>
      </c>
      <c r="N895" t="str">
        <f t="shared" si="27"/>
        <v>Liberica</v>
      </c>
    </row>
    <row r="896" spans="1:14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_xlfn.XLOOKUP(C896,customers!$A$2:$A$1001,customers!$B$2:$B$1001,,0)</f>
        <v>Sharity Wickens</v>
      </c>
      <c r="G896" s="2" t="str">
        <f>IF(_xlfn.XLOOKUP(C896,customers!$A$2:$A$1001,customers!$C$2:$C$1001,,0) = 0," ", _xlfn.XLOOKUP(C896,customers!$A$2:$A$1001,customers!$C$2:$C$1001,,0))</f>
        <v xml:space="preserve"> </v>
      </c>
      <c r="H896" s="2" t="str">
        <f>_xlfn.XLOOKUP(C896,customers!$A$2:$A$1001,customers!$G$2:$G$1001,,0)</f>
        <v>Ireland</v>
      </c>
      <c r="I896" t="str">
        <f>_xlfn.XLOOKUP(D896,products!$A$2:$A$49,products!$B$2:$B$49,,0)</f>
        <v>Rob</v>
      </c>
      <c r="J896" t="str">
        <f>_xlfn.XLOOKUP(D896,products!$A$2:$A$49,products!$C$2:$C$49,,0)</f>
        <v>D</v>
      </c>
      <c r="K896">
        <f>_xlfn.XLOOKUP(D896,products!$A$2:$A$49,products!$D$2:$D$49,,0)</f>
        <v>2.5</v>
      </c>
      <c r="L896">
        <f>_xlfn.XLOOKUP(D896,products!$A$2:$A$49,products!$E$2:$E$49,,0)</f>
        <v>20.584999999999997</v>
      </c>
      <c r="M896">
        <f t="shared" si="26"/>
        <v>82.339999999999989</v>
      </c>
      <c r="N896" t="str">
        <f t="shared" si="27"/>
        <v>Robusta</v>
      </c>
    </row>
    <row r="897" spans="1:14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_xlfn.XLOOKUP(C897,customers!$A$2:$A$1001,customers!$B$2:$B$1001,,0)</f>
        <v>Derick Snow</v>
      </c>
      <c r="G897" s="2" t="str">
        <f>IF(_xlfn.XLOOKUP(C897,customers!$A$2:$A$1001,customers!$C$2:$C$1001,,0) = 0," ", _xlfn.XLOOKUP(C897,customers!$A$2:$A$1001,customers!$C$2:$C$1001,,0))</f>
        <v xml:space="preserve"> </v>
      </c>
      <c r="H897" s="2" t="str">
        <f>_xlfn.XLOOKUP(C897,customers!$A$2:$A$1001,customers!$G$2:$G$1001,,0)</f>
        <v>United States</v>
      </c>
      <c r="I897" t="str">
        <f>_xlfn.XLOOKUP(D897,products!$A$2:$A$49,products!$B$2:$B$49,,0)</f>
        <v>Exc</v>
      </c>
      <c r="J897" t="str">
        <f>_xlfn.XLOOKUP(D897,products!$A$2:$A$49,products!$C$2:$C$49,,0)</f>
        <v>M</v>
      </c>
      <c r="K897">
        <f>_xlfn.XLOOKUP(D897,products!$A$2:$A$49,products!$D$2:$D$49,,0)</f>
        <v>2.5</v>
      </c>
      <c r="L897">
        <f>_xlfn.XLOOKUP(D897,products!$A$2:$A$49,products!$E$2:$E$49,,0)</f>
        <v>31.624999999999996</v>
      </c>
      <c r="M897">
        <f t="shared" si="26"/>
        <v>158.12499999999997</v>
      </c>
      <c r="N897" t="str">
        <f t="shared" si="27"/>
        <v>Excelsa</v>
      </c>
    </row>
    <row r="898" spans="1:14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_xlfn.XLOOKUP(C898,customers!$A$2:$A$1001,customers!$B$2:$B$1001,,0)</f>
        <v>Baxy Cargen</v>
      </c>
      <c r="G898" s="2" t="str">
        <f>IF(_xlfn.XLOOKUP(C898,customers!$A$2:$A$1001,customers!$C$2:$C$1001,,0) = 0," ", _xlfn.XLOOKUP(C898,customers!$A$2:$A$1001,customers!$C$2:$C$1001,,0))</f>
        <v>bcargenow@geocities.jp</v>
      </c>
      <c r="H898" s="2" t="str">
        <f>_xlfn.XLOOKUP(C898,customers!$A$2:$A$1001,customers!$G$2:$G$1001,,0)</f>
        <v>United States</v>
      </c>
      <c r="I898" t="str">
        <f>_xlfn.XLOOKUP(D898,products!$A$2:$A$49,products!$B$2:$B$49,,0)</f>
        <v>Rob</v>
      </c>
      <c r="J898" t="str">
        <f>_xlfn.XLOOKUP(D898,products!$A$2:$A$49,products!$C$2:$C$49,,0)</f>
        <v>D</v>
      </c>
      <c r="K898">
        <f>_xlfn.XLOOKUP(D898,products!$A$2:$A$49,products!$D$2:$D$49,,0)</f>
        <v>0.5</v>
      </c>
      <c r="L898">
        <f>_xlfn.XLOOKUP(D898,products!$A$2:$A$49,products!$E$2:$E$49,,0)</f>
        <v>5.3699999999999992</v>
      </c>
      <c r="M898">
        <f t="shared" si="26"/>
        <v>32.22</v>
      </c>
      <c r="N898" t="str">
        <f t="shared" si="27"/>
        <v>Robusta</v>
      </c>
    </row>
    <row r="899" spans="1:14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_xlfn.XLOOKUP(C899,customers!$A$2:$A$1001,customers!$B$2:$B$1001,,0)</f>
        <v>Ryann Stickler</v>
      </c>
      <c r="G899" s="2" t="str">
        <f>IF(_xlfn.XLOOKUP(C899,customers!$A$2:$A$1001,customers!$C$2:$C$1001,,0) = 0," ", _xlfn.XLOOKUP(C899,customers!$A$2:$A$1001,customers!$C$2:$C$1001,,0))</f>
        <v>rsticklerox@printfriendly.com</v>
      </c>
      <c r="H899" s="2" t="str">
        <f>_xlfn.XLOOKUP(C899,customers!$A$2:$A$1001,customers!$G$2:$G$1001,,0)</f>
        <v>United Kingdom</v>
      </c>
      <c r="I899" t="str">
        <f>_xlfn.XLOOKUP(D899,products!$A$2:$A$49,products!$B$2:$B$49,,0)</f>
        <v>Exc</v>
      </c>
      <c r="J899" t="str">
        <f>_xlfn.XLOOKUP(D899,products!$A$2:$A$49,products!$C$2:$C$49,,0)</f>
        <v>D</v>
      </c>
      <c r="K899">
        <f>_xlfn.XLOOKUP(D899,products!$A$2:$A$49,products!$D$2:$D$49,,0)</f>
        <v>1</v>
      </c>
      <c r="L899">
        <f>_xlfn.XLOOKUP(D899,products!$A$2:$A$49,products!$E$2:$E$49,,0)</f>
        <v>12.15</v>
      </c>
      <c r="M899">
        <f t="shared" ref="M899:M962" si="28">L899*E899</f>
        <v>24.3</v>
      </c>
      <c r="N899" t="str">
        <f t="shared" ref="N899:N962" si="29">IF(I899="Rob","Robusta",IF(I899="Exc","Excelsa",IF(I899="Ara","Arabica",IF(I899="Lib","Liberica",""))))</f>
        <v>Excelsa</v>
      </c>
    </row>
    <row r="900" spans="1:14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_xlfn.XLOOKUP(C900,customers!$A$2:$A$1001,customers!$B$2:$B$1001,,0)</f>
        <v>Daryn Cassius</v>
      </c>
      <c r="G900" s="2" t="str">
        <f>IF(_xlfn.XLOOKUP(C900,customers!$A$2:$A$1001,customers!$C$2:$C$1001,,0) = 0," ", _xlfn.XLOOKUP(C900,customers!$A$2:$A$1001,customers!$C$2:$C$1001,,0))</f>
        <v xml:space="preserve"> </v>
      </c>
      <c r="H900" s="2" t="str">
        <f>_xlfn.XLOOKUP(C900,customers!$A$2:$A$1001,customers!$G$2:$G$1001,,0)</f>
        <v>United States</v>
      </c>
      <c r="I900" t="str">
        <f>_xlfn.XLOOKUP(D900,products!$A$2:$A$49,products!$B$2:$B$49,,0)</f>
        <v>Rob</v>
      </c>
      <c r="J900" t="str">
        <f>_xlfn.XLOOKUP(D900,products!$A$2:$A$49,products!$C$2:$C$49,,0)</f>
        <v>L</v>
      </c>
      <c r="K900">
        <f>_xlfn.XLOOKUP(D900,products!$A$2:$A$49,products!$D$2:$D$49,,0)</f>
        <v>0.5</v>
      </c>
      <c r="L900">
        <f>_xlfn.XLOOKUP(D900,products!$A$2:$A$49,products!$E$2:$E$49,,0)</f>
        <v>7.169999999999999</v>
      </c>
      <c r="M900">
        <f t="shared" si="28"/>
        <v>35.849999999999994</v>
      </c>
      <c r="N900" t="str">
        <f t="shared" si="29"/>
        <v>Robusta</v>
      </c>
    </row>
    <row r="901" spans="1:14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_xlfn.XLOOKUP(C901,customers!$A$2:$A$1001,customers!$B$2:$B$1001,,0)</f>
        <v>Derick Snow</v>
      </c>
      <c r="G901" s="2" t="str">
        <f>IF(_xlfn.XLOOKUP(C901,customers!$A$2:$A$1001,customers!$C$2:$C$1001,,0) = 0," ", _xlfn.XLOOKUP(C901,customers!$A$2:$A$1001,customers!$C$2:$C$1001,,0))</f>
        <v xml:space="preserve"> </v>
      </c>
      <c r="H901" s="2" t="str">
        <f>_xlfn.XLOOKUP(C901,customers!$A$2:$A$1001,customers!$G$2:$G$1001,,0)</f>
        <v>United States</v>
      </c>
      <c r="I901" t="str">
        <f>_xlfn.XLOOKUP(D901,products!$A$2:$A$49,products!$B$2:$B$49,,0)</f>
        <v>Lib</v>
      </c>
      <c r="J901" t="str">
        <f>_xlfn.XLOOKUP(D901,products!$A$2:$A$49,products!$C$2:$C$49,,0)</f>
        <v>M</v>
      </c>
      <c r="K901">
        <f>_xlfn.XLOOKUP(D901,products!$A$2:$A$49,products!$D$2:$D$49,,0)</f>
        <v>1</v>
      </c>
      <c r="L901">
        <f>_xlfn.XLOOKUP(D901,products!$A$2:$A$49,products!$E$2:$E$49,,0)</f>
        <v>14.55</v>
      </c>
      <c r="M901">
        <f t="shared" si="28"/>
        <v>72.75</v>
      </c>
      <c r="N901" t="str">
        <f t="shared" si="29"/>
        <v>Liberica</v>
      </c>
    </row>
    <row r="902" spans="1:14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_xlfn.XLOOKUP(C902,customers!$A$2:$A$1001,customers!$B$2:$B$1001,,0)</f>
        <v>Skelly Dolohunty</v>
      </c>
      <c r="G902" s="2" t="str">
        <f>IF(_xlfn.XLOOKUP(C902,customers!$A$2:$A$1001,customers!$C$2:$C$1001,,0) = 0," ", _xlfn.XLOOKUP(C902,customers!$A$2:$A$1001,customers!$C$2:$C$1001,,0))</f>
        <v xml:space="preserve"> </v>
      </c>
      <c r="H902" s="2" t="str">
        <f>_xlfn.XLOOKUP(C902,customers!$A$2:$A$1001,customers!$G$2:$G$1001,,0)</f>
        <v>Ireland</v>
      </c>
      <c r="I902" t="str">
        <f>_xlfn.XLOOKUP(D902,products!$A$2:$A$49,products!$B$2:$B$49,,0)</f>
        <v>Lib</v>
      </c>
      <c r="J902" t="str">
        <f>_xlfn.XLOOKUP(D902,products!$A$2:$A$49,products!$C$2:$C$49,,0)</f>
        <v>L</v>
      </c>
      <c r="K902">
        <f>_xlfn.XLOOKUP(D902,products!$A$2:$A$49,products!$D$2:$D$49,,0)</f>
        <v>1</v>
      </c>
      <c r="L902">
        <f>_xlfn.XLOOKUP(D902,products!$A$2:$A$49,products!$E$2:$E$49,,0)</f>
        <v>15.85</v>
      </c>
      <c r="M902">
        <f t="shared" si="28"/>
        <v>47.55</v>
      </c>
      <c r="N902" t="str">
        <f t="shared" si="29"/>
        <v>Liberica</v>
      </c>
    </row>
    <row r="903" spans="1:14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_xlfn.XLOOKUP(C903,customers!$A$2:$A$1001,customers!$B$2:$B$1001,,0)</f>
        <v>Drake Jevon</v>
      </c>
      <c r="G903" s="2" t="str">
        <f>IF(_xlfn.XLOOKUP(C903,customers!$A$2:$A$1001,customers!$C$2:$C$1001,,0) = 0," ", _xlfn.XLOOKUP(C903,customers!$A$2:$A$1001,customers!$C$2:$C$1001,,0))</f>
        <v>djevonp1@ibm.com</v>
      </c>
      <c r="H903" s="2" t="str">
        <f>_xlfn.XLOOKUP(C903,customers!$A$2:$A$1001,customers!$G$2:$G$1001,,0)</f>
        <v>United States</v>
      </c>
      <c r="I903" t="str">
        <f>_xlfn.XLOOKUP(D903,products!$A$2:$A$49,products!$B$2:$B$49,,0)</f>
        <v>Rob</v>
      </c>
      <c r="J903" t="str">
        <f>_xlfn.XLOOKUP(D903,products!$A$2:$A$49,products!$C$2:$C$49,,0)</f>
        <v>L</v>
      </c>
      <c r="K903">
        <f>_xlfn.XLOOKUP(D903,products!$A$2:$A$49,products!$D$2:$D$49,,0)</f>
        <v>0.2</v>
      </c>
      <c r="L903">
        <f>_xlfn.XLOOKUP(D903,products!$A$2:$A$49,products!$E$2:$E$49,,0)</f>
        <v>3.5849999999999995</v>
      </c>
      <c r="M903">
        <f t="shared" si="28"/>
        <v>3.5849999999999995</v>
      </c>
      <c r="N903" t="str">
        <f t="shared" si="29"/>
        <v>Robusta</v>
      </c>
    </row>
    <row r="904" spans="1:14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_xlfn.XLOOKUP(C904,customers!$A$2:$A$1001,customers!$B$2:$B$1001,,0)</f>
        <v>Hall Ranner</v>
      </c>
      <c r="G904" s="2" t="str">
        <f>IF(_xlfn.XLOOKUP(C904,customers!$A$2:$A$1001,customers!$C$2:$C$1001,,0) = 0," ", _xlfn.XLOOKUP(C904,customers!$A$2:$A$1001,customers!$C$2:$C$1001,,0))</f>
        <v>hrannerp2@omniture.com</v>
      </c>
      <c r="H904" s="2" t="str">
        <f>_xlfn.XLOOKUP(C904,customers!$A$2:$A$1001,customers!$G$2:$G$1001,,0)</f>
        <v>United States</v>
      </c>
      <c r="I904" t="str">
        <f>_xlfn.XLOOKUP(D904,products!$A$2:$A$49,products!$B$2:$B$49,,0)</f>
        <v>Exc</v>
      </c>
      <c r="J904" t="str">
        <f>_xlfn.XLOOKUP(D904,products!$A$2:$A$49,products!$C$2:$C$49,,0)</f>
        <v>M</v>
      </c>
      <c r="K904">
        <f>_xlfn.XLOOKUP(D904,products!$A$2:$A$49,products!$D$2:$D$49,,0)</f>
        <v>2.5</v>
      </c>
      <c r="L904">
        <f>_xlfn.XLOOKUP(D904,products!$A$2:$A$49,products!$E$2:$E$49,,0)</f>
        <v>31.624999999999996</v>
      </c>
      <c r="M904">
        <f t="shared" si="28"/>
        <v>158.12499999999997</v>
      </c>
      <c r="N904" t="str">
        <f t="shared" si="29"/>
        <v>Excelsa</v>
      </c>
    </row>
    <row r="905" spans="1:14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_xlfn.XLOOKUP(C905,customers!$A$2:$A$1001,customers!$B$2:$B$1001,,0)</f>
        <v>Berkly Imrie</v>
      </c>
      <c r="G905" s="2" t="str">
        <f>IF(_xlfn.XLOOKUP(C905,customers!$A$2:$A$1001,customers!$C$2:$C$1001,,0) = 0," ", _xlfn.XLOOKUP(C905,customers!$A$2:$A$1001,customers!$C$2:$C$1001,,0))</f>
        <v>bimriep3@addtoany.com</v>
      </c>
      <c r="H905" s="2" t="str">
        <f>_xlfn.XLOOKUP(C905,customers!$A$2:$A$1001,customers!$G$2:$G$1001,,0)</f>
        <v>United States</v>
      </c>
      <c r="I905" t="str">
        <f>_xlfn.XLOOKUP(D905,products!$A$2:$A$49,products!$B$2:$B$49,,0)</f>
        <v>Lib</v>
      </c>
      <c r="J905" t="str">
        <f>_xlfn.XLOOKUP(D905,products!$A$2:$A$49,products!$C$2:$C$49,,0)</f>
        <v>M</v>
      </c>
      <c r="K905">
        <f>_xlfn.XLOOKUP(D905,products!$A$2:$A$49,products!$D$2:$D$49,,0)</f>
        <v>0.5</v>
      </c>
      <c r="L905">
        <f>_xlfn.XLOOKUP(D905,products!$A$2:$A$49,products!$E$2:$E$49,,0)</f>
        <v>8.73</v>
      </c>
      <c r="M905">
        <f t="shared" si="28"/>
        <v>17.46</v>
      </c>
      <c r="N905" t="str">
        <f t="shared" si="29"/>
        <v>Liberica</v>
      </c>
    </row>
    <row r="906" spans="1:14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_xlfn.XLOOKUP(C906,customers!$A$2:$A$1001,customers!$B$2:$B$1001,,0)</f>
        <v>Dorey Sopper</v>
      </c>
      <c r="G906" s="2" t="str">
        <f>IF(_xlfn.XLOOKUP(C906,customers!$A$2:$A$1001,customers!$C$2:$C$1001,,0) = 0," ", _xlfn.XLOOKUP(C906,customers!$A$2:$A$1001,customers!$C$2:$C$1001,,0))</f>
        <v>dsopperp4@eventbrite.com</v>
      </c>
      <c r="H906" s="2" t="str">
        <f>_xlfn.XLOOKUP(C906,customers!$A$2:$A$1001,customers!$G$2:$G$1001,,0)</f>
        <v>United States</v>
      </c>
      <c r="I906" t="str">
        <f>_xlfn.XLOOKUP(D906,products!$A$2:$A$49,products!$B$2:$B$49,,0)</f>
        <v>Ara</v>
      </c>
      <c r="J906" t="str">
        <f>_xlfn.XLOOKUP(D906,products!$A$2:$A$49,products!$C$2:$C$49,,0)</f>
        <v>L</v>
      </c>
      <c r="K906">
        <f>_xlfn.XLOOKUP(D906,products!$A$2:$A$49,products!$D$2:$D$49,,0)</f>
        <v>2.5</v>
      </c>
      <c r="L906">
        <f>_xlfn.XLOOKUP(D906,products!$A$2:$A$49,products!$E$2:$E$49,,0)</f>
        <v>29.784999999999997</v>
      </c>
      <c r="M906">
        <f t="shared" si="28"/>
        <v>148.92499999999998</v>
      </c>
      <c r="N906" t="str">
        <f t="shared" si="29"/>
        <v>Arabica</v>
      </c>
    </row>
    <row r="907" spans="1:14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_xlfn.XLOOKUP(C907,customers!$A$2:$A$1001,customers!$B$2:$B$1001,,0)</f>
        <v>Darcy Lochran</v>
      </c>
      <c r="G907" s="2" t="str">
        <f>IF(_xlfn.XLOOKUP(C907,customers!$A$2:$A$1001,customers!$C$2:$C$1001,,0) = 0," ", _xlfn.XLOOKUP(C907,customers!$A$2:$A$1001,customers!$C$2:$C$1001,,0))</f>
        <v xml:space="preserve"> </v>
      </c>
      <c r="H907" s="2" t="str">
        <f>_xlfn.XLOOKUP(C907,customers!$A$2:$A$1001,customers!$G$2:$G$1001,,0)</f>
        <v>United States</v>
      </c>
      <c r="I907" t="str">
        <f>_xlfn.XLOOKUP(D907,products!$A$2:$A$49,products!$B$2:$B$49,,0)</f>
        <v>Ara</v>
      </c>
      <c r="J907" t="str">
        <f>_xlfn.XLOOKUP(D907,products!$A$2:$A$49,products!$C$2:$C$49,,0)</f>
        <v>M</v>
      </c>
      <c r="K907">
        <f>_xlfn.XLOOKUP(D907,products!$A$2:$A$49,products!$D$2:$D$49,,0)</f>
        <v>0.5</v>
      </c>
      <c r="L907">
        <f>_xlfn.XLOOKUP(D907,products!$A$2:$A$49,products!$E$2:$E$49,,0)</f>
        <v>6.75</v>
      </c>
      <c r="M907">
        <f t="shared" si="28"/>
        <v>40.5</v>
      </c>
      <c r="N907" t="str">
        <f t="shared" si="29"/>
        <v>Arabica</v>
      </c>
    </row>
    <row r="908" spans="1:14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_xlfn.XLOOKUP(C908,customers!$A$2:$A$1001,customers!$B$2:$B$1001,,0)</f>
        <v>Lauritz Ledgley</v>
      </c>
      <c r="G908" s="2" t="str">
        <f>IF(_xlfn.XLOOKUP(C908,customers!$A$2:$A$1001,customers!$C$2:$C$1001,,0) = 0," ", _xlfn.XLOOKUP(C908,customers!$A$2:$A$1001,customers!$C$2:$C$1001,,0))</f>
        <v>lledgleyp6@de.vu</v>
      </c>
      <c r="H908" s="2" t="str">
        <f>_xlfn.XLOOKUP(C908,customers!$A$2:$A$1001,customers!$G$2:$G$1001,,0)</f>
        <v>United States</v>
      </c>
      <c r="I908" t="str">
        <f>_xlfn.XLOOKUP(D908,products!$A$2:$A$49,products!$B$2:$B$49,,0)</f>
        <v>Ara</v>
      </c>
      <c r="J908" t="str">
        <f>_xlfn.XLOOKUP(D908,products!$A$2:$A$49,products!$C$2:$C$49,,0)</f>
        <v>M</v>
      </c>
      <c r="K908">
        <f>_xlfn.XLOOKUP(D908,products!$A$2:$A$49,products!$D$2:$D$49,,0)</f>
        <v>0.5</v>
      </c>
      <c r="L908">
        <f>_xlfn.XLOOKUP(D908,products!$A$2:$A$49,products!$E$2:$E$49,,0)</f>
        <v>6.75</v>
      </c>
      <c r="M908">
        <f t="shared" si="28"/>
        <v>27</v>
      </c>
      <c r="N908" t="str">
        <f t="shared" si="29"/>
        <v>Arabica</v>
      </c>
    </row>
    <row r="909" spans="1:14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_xlfn.XLOOKUP(C909,customers!$A$2:$A$1001,customers!$B$2:$B$1001,,0)</f>
        <v>Tawnya Menary</v>
      </c>
      <c r="G909" s="2" t="str">
        <f>IF(_xlfn.XLOOKUP(C909,customers!$A$2:$A$1001,customers!$C$2:$C$1001,,0) = 0," ", _xlfn.XLOOKUP(C909,customers!$A$2:$A$1001,customers!$C$2:$C$1001,,0))</f>
        <v>tmenaryp7@phoca.cz</v>
      </c>
      <c r="H909" s="2" t="str">
        <f>_xlfn.XLOOKUP(C909,customers!$A$2:$A$1001,customers!$G$2:$G$1001,,0)</f>
        <v>United States</v>
      </c>
      <c r="I909" t="str">
        <f>_xlfn.XLOOKUP(D909,products!$A$2:$A$49,products!$B$2:$B$49,,0)</f>
        <v>Lib</v>
      </c>
      <c r="J909" t="str">
        <f>_xlfn.XLOOKUP(D909,products!$A$2:$A$49,products!$C$2:$C$49,,0)</f>
        <v>D</v>
      </c>
      <c r="K909">
        <f>_xlfn.XLOOKUP(D909,products!$A$2:$A$49,products!$D$2:$D$49,,0)</f>
        <v>1</v>
      </c>
      <c r="L909">
        <f>_xlfn.XLOOKUP(D909,products!$A$2:$A$49,products!$E$2:$E$49,,0)</f>
        <v>12.95</v>
      </c>
      <c r="M909">
        <f t="shared" si="28"/>
        <v>38.849999999999994</v>
      </c>
      <c r="N909" t="str">
        <f t="shared" si="29"/>
        <v>Liberica</v>
      </c>
    </row>
    <row r="910" spans="1:14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_xlfn.XLOOKUP(C910,customers!$A$2:$A$1001,customers!$B$2:$B$1001,,0)</f>
        <v>Gustaf Ciccotti</v>
      </c>
      <c r="G910" s="2" t="str">
        <f>IF(_xlfn.XLOOKUP(C910,customers!$A$2:$A$1001,customers!$C$2:$C$1001,,0) = 0," ", _xlfn.XLOOKUP(C910,customers!$A$2:$A$1001,customers!$C$2:$C$1001,,0))</f>
        <v>gciccottip8@so-net.ne.jp</v>
      </c>
      <c r="H910" s="2" t="str">
        <f>_xlfn.XLOOKUP(C910,customers!$A$2:$A$1001,customers!$G$2:$G$1001,,0)</f>
        <v>United States</v>
      </c>
      <c r="I910" t="str">
        <f>_xlfn.XLOOKUP(D910,products!$A$2:$A$49,products!$B$2:$B$49,,0)</f>
        <v>Rob</v>
      </c>
      <c r="J910" t="str">
        <f>_xlfn.XLOOKUP(D910,products!$A$2:$A$49,products!$C$2:$C$49,,0)</f>
        <v>L</v>
      </c>
      <c r="K910">
        <f>_xlfn.XLOOKUP(D910,products!$A$2:$A$49,products!$D$2:$D$49,,0)</f>
        <v>1</v>
      </c>
      <c r="L910">
        <f>_xlfn.XLOOKUP(D910,products!$A$2:$A$49,products!$E$2:$E$49,,0)</f>
        <v>11.95</v>
      </c>
      <c r="M910">
        <f t="shared" si="28"/>
        <v>59.75</v>
      </c>
      <c r="N910" t="str">
        <f t="shared" si="29"/>
        <v>Robusta</v>
      </c>
    </row>
    <row r="911" spans="1:14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_xlfn.XLOOKUP(C911,customers!$A$2:$A$1001,customers!$B$2:$B$1001,,0)</f>
        <v>Bobbe Renner</v>
      </c>
      <c r="G911" s="2" t="str">
        <f>IF(_xlfn.XLOOKUP(C911,customers!$A$2:$A$1001,customers!$C$2:$C$1001,,0) = 0," ", _xlfn.XLOOKUP(C911,customers!$A$2:$A$1001,customers!$C$2:$C$1001,,0))</f>
        <v xml:space="preserve"> </v>
      </c>
      <c r="H911" s="2" t="str">
        <f>_xlfn.XLOOKUP(C911,customers!$A$2:$A$1001,customers!$G$2:$G$1001,,0)</f>
        <v>United States</v>
      </c>
      <c r="I911" t="str">
        <f>_xlfn.XLOOKUP(D911,products!$A$2:$A$49,products!$B$2:$B$49,,0)</f>
        <v>Rob</v>
      </c>
      <c r="J911" t="str">
        <f>_xlfn.XLOOKUP(D911,products!$A$2:$A$49,products!$C$2:$C$49,,0)</f>
        <v>L</v>
      </c>
      <c r="K911">
        <f>_xlfn.XLOOKUP(D911,products!$A$2:$A$49,products!$D$2:$D$49,,0)</f>
        <v>0.2</v>
      </c>
      <c r="L911">
        <f>_xlfn.XLOOKUP(D911,products!$A$2:$A$49,products!$E$2:$E$49,,0)</f>
        <v>3.5849999999999995</v>
      </c>
      <c r="M911">
        <f t="shared" si="28"/>
        <v>10.754999999999999</v>
      </c>
      <c r="N911" t="str">
        <f t="shared" si="29"/>
        <v>Robusta</v>
      </c>
    </row>
    <row r="912" spans="1:14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_xlfn.XLOOKUP(C912,customers!$A$2:$A$1001,customers!$B$2:$B$1001,,0)</f>
        <v>Wilton Jallin</v>
      </c>
      <c r="G912" s="2" t="str">
        <f>IF(_xlfn.XLOOKUP(C912,customers!$A$2:$A$1001,customers!$C$2:$C$1001,,0) = 0," ", _xlfn.XLOOKUP(C912,customers!$A$2:$A$1001,customers!$C$2:$C$1001,,0))</f>
        <v>wjallinpa@pcworld.com</v>
      </c>
      <c r="H912" s="2" t="str">
        <f>_xlfn.XLOOKUP(C912,customers!$A$2:$A$1001,customers!$G$2:$G$1001,,0)</f>
        <v>United States</v>
      </c>
      <c r="I912" t="str">
        <f>_xlfn.XLOOKUP(D912,products!$A$2:$A$49,products!$B$2:$B$49,,0)</f>
        <v>Ara</v>
      </c>
      <c r="J912" t="str">
        <f>_xlfn.XLOOKUP(D912,products!$A$2:$A$49,products!$C$2:$C$49,,0)</f>
        <v>D</v>
      </c>
      <c r="K912">
        <f>_xlfn.XLOOKUP(D912,products!$A$2:$A$49,products!$D$2:$D$49,,0)</f>
        <v>2.5</v>
      </c>
      <c r="L912">
        <f>_xlfn.XLOOKUP(D912,products!$A$2:$A$49,products!$E$2:$E$49,,0)</f>
        <v>22.884999999999998</v>
      </c>
      <c r="M912">
        <f t="shared" si="28"/>
        <v>91.539999999999992</v>
      </c>
      <c r="N912" t="str">
        <f t="shared" si="29"/>
        <v>Arabica</v>
      </c>
    </row>
    <row r="913" spans="1:14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_xlfn.XLOOKUP(C913,customers!$A$2:$A$1001,customers!$B$2:$B$1001,,0)</f>
        <v>Mindy Bogey</v>
      </c>
      <c r="G913" s="2" t="str">
        <f>IF(_xlfn.XLOOKUP(C913,customers!$A$2:$A$1001,customers!$C$2:$C$1001,,0) = 0," ", _xlfn.XLOOKUP(C913,customers!$A$2:$A$1001,customers!$C$2:$C$1001,,0))</f>
        <v>mbogeypb@thetimes.co.uk</v>
      </c>
      <c r="H913" s="2" t="str">
        <f>_xlfn.XLOOKUP(C913,customers!$A$2:$A$1001,customers!$G$2:$G$1001,,0)</f>
        <v>United States</v>
      </c>
      <c r="I913" t="str">
        <f>_xlfn.XLOOKUP(D913,products!$A$2:$A$49,products!$B$2:$B$49,,0)</f>
        <v>Ara</v>
      </c>
      <c r="J913" t="str">
        <f>_xlfn.XLOOKUP(D913,products!$A$2:$A$49,products!$C$2:$C$49,,0)</f>
        <v>M</v>
      </c>
      <c r="K913">
        <f>_xlfn.XLOOKUP(D913,products!$A$2:$A$49,products!$D$2:$D$49,,0)</f>
        <v>1</v>
      </c>
      <c r="L913">
        <f>_xlfn.XLOOKUP(D913,products!$A$2:$A$49,products!$E$2:$E$49,,0)</f>
        <v>11.25</v>
      </c>
      <c r="M913">
        <f t="shared" si="28"/>
        <v>45</v>
      </c>
      <c r="N913" t="str">
        <f t="shared" si="29"/>
        <v>Arabica</v>
      </c>
    </row>
    <row r="914" spans="1:14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_xlfn.XLOOKUP(C914,customers!$A$2:$A$1001,customers!$B$2:$B$1001,,0)</f>
        <v>Paulie Fonzone</v>
      </c>
      <c r="G914" s="2" t="str">
        <f>IF(_xlfn.XLOOKUP(C914,customers!$A$2:$A$1001,customers!$C$2:$C$1001,,0) = 0," ", _xlfn.XLOOKUP(C914,customers!$A$2:$A$1001,customers!$C$2:$C$1001,,0))</f>
        <v xml:space="preserve"> </v>
      </c>
      <c r="H914" s="2" t="str">
        <f>_xlfn.XLOOKUP(C914,customers!$A$2:$A$1001,customers!$G$2:$G$1001,,0)</f>
        <v>United States</v>
      </c>
      <c r="I914" t="str">
        <f>_xlfn.XLOOKUP(D914,products!$A$2:$A$49,products!$B$2:$B$49,,0)</f>
        <v>Rob</v>
      </c>
      <c r="J914" t="str">
        <f>_xlfn.XLOOKUP(D914,products!$A$2:$A$49,products!$C$2:$C$49,,0)</f>
        <v>M</v>
      </c>
      <c r="K914">
        <f>_xlfn.XLOOKUP(D914,products!$A$2:$A$49,products!$D$2:$D$49,,0)</f>
        <v>2.5</v>
      </c>
      <c r="L914">
        <f>_xlfn.XLOOKUP(D914,products!$A$2:$A$49,products!$E$2:$E$49,,0)</f>
        <v>22.884999999999998</v>
      </c>
      <c r="M914">
        <f t="shared" si="28"/>
        <v>137.31</v>
      </c>
      <c r="N914" t="str">
        <f t="shared" si="29"/>
        <v>Robusta</v>
      </c>
    </row>
    <row r="915" spans="1:14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_xlfn.XLOOKUP(C915,customers!$A$2:$A$1001,customers!$B$2:$B$1001,,0)</f>
        <v>Merrile Cobbledick</v>
      </c>
      <c r="G915" s="2" t="str">
        <f>IF(_xlfn.XLOOKUP(C915,customers!$A$2:$A$1001,customers!$C$2:$C$1001,,0) = 0," ", _xlfn.XLOOKUP(C915,customers!$A$2:$A$1001,customers!$C$2:$C$1001,,0))</f>
        <v>mcobbledickpd@ucsd.edu</v>
      </c>
      <c r="H915" s="2" t="str">
        <f>_xlfn.XLOOKUP(C915,customers!$A$2:$A$1001,customers!$G$2:$G$1001,,0)</f>
        <v>United States</v>
      </c>
      <c r="I915" t="str">
        <f>_xlfn.XLOOKUP(D915,products!$A$2:$A$49,products!$B$2:$B$49,,0)</f>
        <v>Ara</v>
      </c>
      <c r="J915" t="str">
        <f>_xlfn.XLOOKUP(D915,products!$A$2:$A$49,products!$C$2:$C$49,,0)</f>
        <v>M</v>
      </c>
      <c r="K915">
        <f>_xlfn.XLOOKUP(D915,products!$A$2:$A$49,products!$D$2:$D$49,,0)</f>
        <v>0.5</v>
      </c>
      <c r="L915">
        <f>_xlfn.XLOOKUP(D915,products!$A$2:$A$49,products!$E$2:$E$49,,0)</f>
        <v>6.75</v>
      </c>
      <c r="M915">
        <f t="shared" si="28"/>
        <v>6.75</v>
      </c>
      <c r="N915" t="str">
        <f t="shared" si="29"/>
        <v>Arabica</v>
      </c>
    </row>
    <row r="916" spans="1:14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_xlfn.XLOOKUP(C916,customers!$A$2:$A$1001,customers!$B$2:$B$1001,,0)</f>
        <v>Antonius Lewry</v>
      </c>
      <c r="G916" s="2" t="str">
        <f>IF(_xlfn.XLOOKUP(C916,customers!$A$2:$A$1001,customers!$C$2:$C$1001,,0) = 0," ", _xlfn.XLOOKUP(C916,customers!$A$2:$A$1001,customers!$C$2:$C$1001,,0))</f>
        <v>alewrype@whitehouse.gov</v>
      </c>
      <c r="H916" s="2" t="str">
        <f>_xlfn.XLOOKUP(C916,customers!$A$2:$A$1001,customers!$G$2:$G$1001,,0)</f>
        <v>United States</v>
      </c>
      <c r="I916" t="str">
        <f>_xlfn.XLOOKUP(D916,products!$A$2:$A$49,products!$B$2:$B$49,,0)</f>
        <v>Ara</v>
      </c>
      <c r="J916" t="str">
        <f>_xlfn.XLOOKUP(D916,products!$A$2:$A$49,products!$C$2:$C$49,,0)</f>
        <v>M</v>
      </c>
      <c r="K916">
        <f>_xlfn.XLOOKUP(D916,products!$A$2:$A$49,products!$D$2:$D$49,,0)</f>
        <v>1</v>
      </c>
      <c r="L916">
        <f>_xlfn.XLOOKUP(D916,products!$A$2:$A$49,products!$E$2:$E$49,,0)</f>
        <v>11.25</v>
      </c>
      <c r="M916">
        <f t="shared" si="28"/>
        <v>45</v>
      </c>
      <c r="N916" t="str">
        <f t="shared" si="29"/>
        <v>Arabica</v>
      </c>
    </row>
    <row r="917" spans="1:14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_xlfn.XLOOKUP(C917,customers!$A$2:$A$1001,customers!$B$2:$B$1001,,0)</f>
        <v>Isis Hessel</v>
      </c>
      <c r="G917" s="2" t="str">
        <f>IF(_xlfn.XLOOKUP(C917,customers!$A$2:$A$1001,customers!$C$2:$C$1001,,0) = 0," ", _xlfn.XLOOKUP(C917,customers!$A$2:$A$1001,customers!$C$2:$C$1001,,0))</f>
        <v>ihesselpf@ox.ac.uk</v>
      </c>
      <c r="H917" s="2" t="str">
        <f>_xlfn.XLOOKUP(C917,customers!$A$2:$A$1001,customers!$G$2:$G$1001,,0)</f>
        <v>United States</v>
      </c>
      <c r="I917" t="str">
        <f>_xlfn.XLOOKUP(D917,products!$A$2:$A$49,products!$B$2:$B$49,,0)</f>
        <v>Exc</v>
      </c>
      <c r="J917" t="str">
        <f>_xlfn.XLOOKUP(D917,products!$A$2:$A$49,products!$C$2:$C$49,,0)</f>
        <v>D</v>
      </c>
      <c r="K917">
        <f>_xlfn.XLOOKUP(D917,products!$A$2:$A$49,products!$D$2:$D$49,,0)</f>
        <v>2.5</v>
      </c>
      <c r="L917">
        <f>_xlfn.XLOOKUP(D917,products!$A$2:$A$49,products!$E$2:$E$49,,0)</f>
        <v>27.945</v>
      </c>
      <c r="M917">
        <f t="shared" si="28"/>
        <v>83.835000000000008</v>
      </c>
      <c r="N917" t="str">
        <f t="shared" si="29"/>
        <v>Excelsa</v>
      </c>
    </row>
    <row r="918" spans="1:14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_xlfn.XLOOKUP(C918,customers!$A$2:$A$1001,customers!$B$2:$B$1001,,0)</f>
        <v>Harland Trematick</v>
      </c>
      <c r="G918" s="2" t="str">
        <f>IF(_xlfn.XLOOKUP(C918,customers!$A$2:$A$1001,customers!$C$2:$C$1001,,0) = 0," ", _xlfn.XLOOKUP(C918,customers!$A$2:$A$1001,customers!$C$2:$C$1001,,0))</f>
        <v xml:space="preserve"> </v>
      </c>
      <c r="H918" s="2" t="str">
        <f>_xlfn.XLOOKUP(C918,customers!$A$2:$A$1001,customers!$G$2:$G$1001,,0)</f>
        <v>Ireland</v>
      </c>
      <c r="I918" t="str">
        <f>_xlfn.XLOOKUP(D918,products!$A$2:$A$49,products!$B$2:$B$49,,0)</f>
        <v>Exc</v>
      </c>
      <c r="J918" t="str">
        <f>_xlfn.XLOOKUP(D918,products!$A$2:$A$49,products!$C$2:$C$49,,0)</f>
        <v>D</v>
      </c>
      <c r="K918">
        <f>_xlfn.XLOOKUP(D918,products!$A$2:$A$49,products!$D$2:$D$49,,0)</f>
        <v>0.2</v>
      </c>
      <c r="L918">
        <f>_xlfn.XLOOKUP(D918,products!$A$2:$A$49,products!$E$2:$E$49,,0)</f>
        <v>3.645</v>
      </c>
      <c r="M918">
        <f t="shared" si="28"/>
        <v>3.645</v>
      </c>
      <c r="N918" t="str">
        <f t="shared" si="29"/>
        <v>Excelsa</v>
      </c>
    </row>
    <row r="919" spans="1:14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_xlfn.XLOOKUP(C919,customers!$A$2:$A$1001,customers!$B$2:$B$1001,,0)</f>
        <v>Chloris Sorrell</v>
      </c>
      <c r="G919" s="2" t="str">
        <f>IF(_xlfn.XLOOKUP(C919,customers!$A$2:$A$1001,customers!$C$2:$C$1001,,0) = 0," ", _xlfn.XLOOKUP(C919,customers!$A$2:$A$1001,customers!$C$2:$C$1001,,0))</f>
        <v>csorrellph@amazon.com</v>
      </c>
      <c r="H919" s="2" t="str">
        <f>_xlfn.XLOOKUP(C919,customers!$A$2:$A$1001,customers!$G$2:$G$1001,,0)</f>
        <v>United Kingdom</v>
      </c>
      <c r="I919" t="str">
        <f>_xlfn.XLOOKUP(D919,products!$A$2:$A$49,products!$B$2:$B$49,,0)</f>
        <v>Ara</v>
      </c>
      <c r="J919" t="str">
        <f>_xlfn.XLOOKUP(D919,products!$A$2:$A$49,products!$C$2:$C$49,,0)</f>
        <v>M</v>
      </c>
      <c r="K919">
        <f>_xlfn.XLOOKUP(D919,products!$A$2:$A$49,products!$D$2:$D$49,,0)</f>
        <v>0.5</v>
      </c>
      <c r="L919">
        <f>_xlfn.XLOOKUP(D919,products!$A$2:$A$49,products!$E$2:$E$49,,0)</f>
        <v>6.75</v>
      </c>
      <c r="M919">
        <f t="shared" si="28"/>
        <v>6.75</v>
      </c>
      <c r="N919" t="str">
        <f t="shared" si="29"/>
        <v>Arabica</v>
      </c>
    </row>
    <row r="920" spans="1:14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_xlfn.XLOOKUP(C920,customers!$A$2:$A$1001,customers!$B$2:$B$1001,,0)</f>
        <v>Chloris Sorrell</v>
      </c>
      <c r="G920" s="2" t="str">
        <f>IF(_xlfn.XLOOKUP(C920,customers!$A$2:$A$1001,customers!$C$2:$C$1001,,0) = 0," ", _xlfn.XLOOKUP(C920,customers!$A$2:$A$1001,customers!$C$2:$C$1001,,0))</f>
        <v>csorrellph@amazon.com</v>
      </c>
      <c r="H920" s="2" t="str">
        <f>_xlfn.XLOOKUP(C920,customers!$A$2:$A$1001,customers!$G$2:$G$1001,,0)</f>
        <v>United Kingdom</v>
      </c>
      <c r="I920" t="str">
        <f>_xlfn.XLOOKUP(D920,products!$A$2:$A$49,products!$B$2:$B$49,,0)</f>
        <v>Exc</v>
      </c>
      <c r="J920" t="str">
        <f>_xlfn.XLOOKUP(D920,products!$A$2:$A$49,products!$C$2:$C$49,,0)</f>
        <v>D</v>
      </c>
      <c r="K920">
        <f>_xlfn.XLOOKUP(D920,products!$A$2:$A$49,products!$D$2:$D$49,,0)</f>
        <v>0.5</v>
      </c>
      <c r="L920">
        <f>_xlfn.XLOOKUP(D920,products!$A$2:$A$49,products!$E$2:$E$49,,0)</f>
        <v>7.29</v>
      </c>
      <c r="M920">
        <f t="shared" si="28"/>
        <v>21.87</v>
      </c>
      <c r="N920" t="str">
        <f t="shared" si="29"/>
        <v>Excelsa</v>
      </c>
    </row>
    <row r="921" spans="1:14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_xlfn.XLOOKUP(C921,customers!$A$2:$A$1001,customers!$B$2:$B$1001,,0)</f>
        <v>Quintina Heavyside</v>
      </c>
      <c r="G921" s="2" t="str">
        <f>IF(_xlfn.XLOOKUP(C921,customers!$A$2:$A$1001,customers!$C$2:$C$1001,,0) = 0," ", _xlfn.XLOOKUP(C921,customers!$A$2:$A$1001,customers!$C$2:$C$1001,,0))</f>
        <v>qheavysidepj@unc.edu</v>
      </c>
      <c r="H921" s="2" t="str">
        <f>_xlfn.XLOOKUP(C921,customers!$A$2:$A$1001,customers!$G$2:$G$1001,,0)</f>
        <v>United States</v>
      </c>
      <c r="I921" t="str">
        <f>_xlfn.XLOOKUP(D921,products!$A$2:$A$49,products!$B$2:$B$49,,0)</f>
        <v>Rob</v>
      </c>
      <c r="J921" t="str">
        <f>_xlfn.XLOOKUP(D921,products!$A$2:$A$49,products!$C$2:$C$49,,0)</f>
        <v>D</v>
      </c>
      <c r="K921">
        <f>_xlfn.XLOOKUP(D921,products!$A$2:$A$49,products!$D$2:$D$49,,0)</f>
        <v>0.2</v>
      </c>
      <c r="L921">
        <f>_xlfn.XLOOKUP(D921,products!$A$2:$A$49,products!$E$2:$E$49,,0)</f>
        <v>2.6849999999999996</v>
      </c>
      <c r="M921">
        <f t="shared" si="28"/>
        <v>13.424999999999997</v>
      </c>
      <c r="N921" t="str">
        <f t="shared" si="29"/>
        <v>Robusta</v>
      </c>
    </row>
    <row r="922" spans="1:14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_xlfn.XLOOKUP(C922,customers!$A$2:$A$1001,customers!$B$2:$B$1001,,0)</f>
        <v>Hadley Reuven</v>
      </c>
      <c r="G922" s="2" t="str">
        <f>IF(_xlfn.XLOOKUP(C922,customers!$A$2:$A$1001,customers!$C$2:$C$1001,,0) = 0," ", _xlfn.XLOOKUP(C922,customers!$A$2:$A$1001,customers!$C$2:$C$1001,,0))</f>
        <v>hreuvenpk@whitehouse.gov</v>
      </c>
      <c r="H922" s="2" t="str">
        <f>_xlfn.XLOOKUP(C922,customers!$A$2:$A$1001,customers!$G$2:$G$1001,,0)</f>
        <v>United States</v>
      </c>
      <c r="I922" t="str">
        <f>_xlfn.XLOOKUP(D922,products!$A$2:$A$49,products!$B$2:$B$49,,0)</f>
        <v>Rob</v>
      </c>
      <c r="J922" t="str">
        <f>_xlfn.XLOOKUP(D922,products!$A$2:$A$49,products!$C$2:$C$49,,0)</f>
        <v>D</v>
      </c>
      <c r="K922">
        <f>_xlfn.XLOOKUP(D922,products!$A$2:$A$49,products!$D$2:$D$49,,0)</f>
        <v>2.5</v>
      </c>
      <c r="L922">
        <f>_xlfn.XLOOKUP(D922,products!$A$2:$A$49,products!$E$2:$E$49,,0)</f>
        <v>20.584999999999997</v>
      </c>
      <c r="M922">
        <f t="shared" si="28"/>
        <v>123.50999999999999</v>
      </c>
      <c r="N922" t="str">
        <f t="shared" si="29"/>
        <v>Robusta</v>
      </c>
    </row>
    <row r="923" spans="1:14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_xlfn.XLOOKUP(C923,customers!$A$2:$A$1001,customers!$B$2:$B$1001,,0)</f>
        <v>Mitch Attwool</v>
      </c>
      <c r="G923" s="2" t="str">
        <f>IF(_xlfn.XLOOKUP(C923,customers!$A$2:$A$1001,customers!$C$2:$C$1001,,0) = 0," ", _xlfn.XLOOKUP(C923,customers!$A$2:$A$1001,customers!$C$2:$C$1001,,0))</f>
        <v>mattwoolpl@nba.com</v>
      </c>
      <c r="H923" s="2" t="str">
        <f>_xlfn.XLOOKUP(C923,customers!$A$2:$A$1001,customers!$G$2:$G$1001,,0)</f>
        <v>United States</v>
      </c>
      <c r="I923" t="str">
        <f>_xlfn.XLOOKUP(D923,products!$A$2:$A$49,products!$B$2:$B$49,,0)</f>
        <v>Lib</v>
      </c>
      <c r="J923" t="str">
        <f>_xlfn.XLOOKUP(D923,products!$A$2:$A$49,products!$C$2:$C$49,,0)</f>
        <v>D</v>
      </c>
      <c r="K923">
        <f>_xlfn.XLOOKUP(D923,products!$A$2:$A$49,products!$D$2:$D$49,,0)</f>
        <v>0.2</v>
      </c>
      <c r="L923">
        <f>_xlfn.XLOOKUP(D923,products!$A$2:$A$49,products!$E$2:$E$49,,0)</f>
        <v>3.8849999999999998</v>
      </c>
      <c r="M923">
        <f t="shared" si="28"/>
        <v>7.77</v>
      </c>
      <c r="N923" t="str">
        <f t="shared" si="29"/>
        <v>Liberica</v>
      </c>
    </row>
    <row r="924" spans="1:14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_xlfn.XLOOKUP(C924,customers!$A$2:$A$1001,customers!$B$2:$B$1001,,0)</f>
        <v>Charin Maplethorp</v>
      </c>
      <c r="G924" s="2" t="str">
        <f>IF(_xlfn.XLOOKUP(C924,customers!$A$2:$A$1001,customers!$C$2:$C$1001,,0) = 0," ", _xlfn.XLOOKUP(C924,customers!$A$2:$A$1001,customers!$C$2:$C$1001,,0))</f>
        <v xml:space="preserve"> </v>
      </c>
      <c r="H924" s="2" t="str">
        <f>_xlfn.XLOOKUP(C924,customers!$A$2:$A$1001,customers!$G$2:$G$1001,,0)</f>
        <v>United States</v>
      </c>
      <c r="I924" t="str">
        <f>_xlfn.XLOOKUP(D924,products!$A$2:$A$49,products!$B$2:$B$49,,0)</f>
        <v>Ara</v>
      </c>
      <c r="J924" t="str">
        <f>_xlfn.XLOOKUP(D924,products!$A$2:$A$49,products!$C$2:$C$49,,0)</f>
        <v>M</v>
      </c>
      <c r="K924">
        <f>_xlfn.XLOOKUP(D924,products!$A$2:$A$49,products!$D$2:$D$49,,0)</f>
        <v>1</v>
      </c>
      <c r="L924">
        <f>_xlfn.XLOOKUP(D924,products!$A$2:$A$49,products!$E$2:$E$49,,0)</f>
        <v>11.25</v>
      </c>
      <c r="M924">
        <f t="shared" si="28"/>
        <v>67.5</v>
      </c>
      <c r="N924" t="str">
        <f t="shared" si="29"/>
        <v>Arabica</v>
      </c>
    </row>
    <row r="925" spans="1:14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_xlfn.XLOOKUP(C925,customers!$A$2:$A$1001,customers!$B$2:$B$1001,,0)</f>
        <v>Goldie Wynes</v>
      </c>
      <c r="G925" s="2" t="str">
        <f>IF(_xlfn.XLOOKUP(C925,customers!$A$2:$A$1001,customers!$C$2:$C$1001,,0) = 0," ", _xlfn.XLOOKUP(C925,customers!$A$2:$A$1001,customers!$C$2:$C$1001,,0))</f>
        <v>gwynespn@dagondesign.com</v>
      </c>
      <c r="H925" s="2" t="str">
        <f>_xlfn.XLOOKUP(C925,customers!$A$2:$A$1001,customers!$G$2:$G$1001,,0)</f>
        <v>United States</v>
      </c>
      <c r="I925" t="str">
        <f>_xlfn.XLOOKUP(D925,products!$A$2:$A$49,products!$B$2:$B$49,,0)</f>
        <v>Exc</v>
      </c>
      <c r="J925" t="str">
        <f>_xlfn.XLOOKUP(D925,products!$A$2:$A$49,products!$C$2:$C$49,,0)</f>
        <v>D</v>
      </c>
      <c r="K925">
        <f>_xlfn.XLOOKUP(D925,products!$A$2:$A$49,products!$D$2:$D$49,,0)</f>
        <v>2.5</v>
      </c>
      <c r="L925">
        <f>_xlfn.XLOOKUP(D925,products!$A$2:$A$49,products!$E$2:$E$49,,0)</f>
        <v>27.945</v>
      </c>
      <c r="M925">
        <f t="shared" si="28"/>
        <v>27.945</v>
      </c>
      <c r="N925" t="str">
        <f t="shared" si="29"/>
        <v>Excelsa</v>
      </c>
    </row>
    <row r="926" spans="1:14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_xlfn.XLOOKUP(C926,customers!$A$2:$A$1001,customers!$B$2:$B$1001,,0)</f>
        <v>Celie MacCourt</v>
      </c>
      <c r="G926" s="2" t="str">
        <f>IF(_xlfn.XLOOKUP(C926,customers!$A$2:$A$1001,customers!$C$2:$C$1001,,0) = 0," ", _xlfn.XLOOKUP(C926,customers!$A$2:$A$1001,customers!$C$2:$C$1001,,0))</f>
        <v>cmaccourtpo@amazon.com</v>
      </c>
      <c r="H926" s="2" t="str">
        <f>_xlfn.XLOOKUP(C926,customers!$A$2:$A$1001,customers!$G$2:$G$1001,,0)</f>
        <v>United States</v>
      </c>
      <c r="I926" t="str">
        <f>_xlfn.XLOOKUP(D926,products!$A$2:$A$49,products!$B$2:$B$49,,0)</f>
        <v>Ara</v>
      </c>
      <c r="J926" t="str">
        <f>_xlfn.XLOOKUP(D926,products!$A$2:$A$49,products!$C$2:$C$49,,0)</f>
        <v>L</v>
      </c>
      <c r="K926">
        <f>_xlfn.XLOOKUP(D926,products!$A$2:$A$49,products!$D$2:$D$49,,0)</f>
        <v>2.5</v>
      </c>
      <c r="L926">
        <f>_xlfn.XLOOKUP(D926,products!$A$2:$A$49,products!$E$2:$E$49,,0)</f>
        <v>29.784999999999997</v>
      </c>
      <c r="M926">
        <f t="shared" si="28"/>
        <v>89.35499999999999</v>
      </c>
      <c r="N926" t="str">
        <f t="shared" si="29"/>
        <v>Arabica</v>
      </c>
    </row>
    <row r="927" spans="1:14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_xlfn.XLOOKUP(C927,customers!$A$2:$A$1001,customers!$B$2:$B$1001,,0)</f>
        <v>Derick Snow</v>
      </c>
      <c r="G927" s="2" t="str">
        <f>IF(_xlfn.XLOOKUP(C927,customers!$A$2:$A$1001,customers!$C$2:$C$1001,,0) = 0," ", _xlfn.XLOOKUP(C927,customers!$A$2:$A$1001,customers!$C$2:$C$1001,,0))</f>
        <v xml:space="preserve"> </v>
      </c>
      <c r="H927" s="2" t="str">
        <f>_xlfn.XLOOKUP(C927,customers!$A$2:$A$1001,customers!$G$2:$G$1001,,0)</f>
        <v>United States</v>
      </c>
      <c r="I927" t="str">
        <f>_xlfn.XLOOKUP(D927,products!$A$2:$A$49,products!$B$2:$B$49,,0)</f>
        <v>Ara</v>
      </c>
      <c r="J927" t="str">
        <f>_xlfn.XLOOKUP(D927,products!$A$2:$A$49,products!$C$2:$C$49,,0)</f>
        <v>M</v>
      </c>
      <c r="K927">
        <f>_xlfn.XLOOKUP(D927,products!$A$2:$A$49,products!$D$2:$D$49,,0)</f>
        <v>0.5</v>
      </c>
      <c r="L927">
        <f>_xlfn.XLOOKUP(D927,products!$A$2:$A$49,products!$E$2:$E$49,,0)</f>
        <v>6.75</v>
      </c>
      <c r="M927">
        <f t="shared" si="28"/>
        <v>20.25</v>
      </c>
      <c r="N927" t="str">
        <f t="shared" si="29"/>
        <v>Arabica</v>
      </c>
    </row>
    <row r="928" spans="1:14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_xlfn.XLOOKUP(C928,customers!$A$2:$A$1001,customers!$B$2:$B$1001,,0)</f>
        <v>Evy Wilsone</v>
      </c>
      <c r="G928" s="2" t="str">
        <f>IF(_xlfn.XLOOKUP(C928,customers!$A$2:$A$1001,customers!$C$2:$C$1001,,0) = 0," ", _xlfn.XLOOKUP(C928,customers!$A$2:$A$1001,customers!$C$2:$C$1001,,0))</f>
        <v>ewilsonepq@eepurl.com</v>
      </c>
      <c r="H928" s="2" t="str">
        <f>_xlfn.XLOOKUP(C928,customers!$A$2:$A$1001,customers!$G$2:$G$1001,,0)</f>
        <v>United States</v>
      </c>
      <c r="I928" t="str">
        <f>_xlfn.XLOOKUP(D928,products!$A$2:$A$49,products!$B$2:$B$49,,0)</f>
        <v>Ara</v>
      </c>
      <c r="J928" t="str">
        <f>_xlfn.XLOOKUP(D928,products!$A$2:$A$49,products!$C$2:$C$49,,0)</f>
        <v>M</v>
      </c>
      <c r="K928">
        <f>_xlfn.XLOOKUP(D928,products!$A$2:$A$49,products!$D$2:$D$49,,0)</f>
        <v>0.5</v>
      </c>
      <c r="L928">
        <f>_xlfn.XLOOKUP(D928,products!$A$2:$A$49,products!$E$2:$E$49,,0)</f>
        <v>6.75</v>
      </c>
      <c r="M928">
        <f t="shared" si="28"/>
        <v>33.75</v>
      </c>
      <c r="N928" t="str">
        <f t="shared" si="29"/>
        <v>Arabica</v>
      </c>
    </row>
    <row r="929" spans="1:14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_xlfn.XLOOKUP(C929,customers!$A$2:$A$1001,customers!$B$2:$B$1001,,0)</f>
        <v>Dolores Duffie</v>
      </c>
      <c r="G929" s="2" t="str">
        <f>IF(_xlfn.XLOOKUP(C929,customers!$A$2:$A$1001,customers!$C$2:$C$1001,,0) = 0," ", _xlfn.XLOOKUP(C929,customers!$A$2:$A$1001,customers!$C$2:$C$1001,,0))</f>
        <v>dduffiepr@time.com</v>
      </c>
      <c r="H929" s="2" t="str">
        <f>_xlfn.XLOOKUP(C929,customers!$A$2:$A$1001,customers!$G$2:$G$1001,,0)</f>
        <v>United States</v>
      </c>
      <c r="I929" t="str">
        <f>_xlfn.XLOOKUP(D929,products!$A$2:$A$49,products!$B$2:$B$49,,0)</f>
        <v>Exc</v>
      </c>
      <c r="J929" t="str">
        <f>_xlfn.XLOOKUP(D929,products!$A$2:$A$49,products!$C$2:$C$49,,0)</f>
        <v>D</v>
      </c>
      <c r="K929">
        <f>_xlfn.XLOOKUP(D929,products!$A$2:$A$49,products!$D$2:$D$49,,0)</f>
        <v>2.5</v>
      </c>
      <c r="L929">
        <f>_xlfn.XLOOKUP(D929,products!$A$2:$A$49,products!$E$2:$E$49,,0)</f>
        <v>27.945</v>
      </c>
      <c r="M929">
        <f t="shared" si="28"/>
        <v>111.78</v>
      </c>
      <c r="N929" t="str">
        <f t="shared" si="29"/>
        <v>Excelsa</v>
      </c>
    </row>
    <row r="930" spans="1:14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_xlfn.XLOOKUP(C930,customers!$A$2:$A$1001,customers!$B$2:$B$1001,,0)</f>
        <v>Mathilda Matiasek</v>
      </c>
      <c r="G930" s="2" t="str">
        <f>IF(_xlfn.XLOOKUP(C930,customers!$A$2:$A$1001,customers!$C$2:$C$1001,,0) = 0," ", _xlfn.XLOOKUP(C930,customers!$A$2:$A$1001,customers!$C$2:$C$1001,,0))</f>
        <v>mmatiasekps@ucoz.ru</v>
      </c>
      <c r="H930" s="2" t="str">
        <f>_xlfn.XLOOKUP(C930,customers!$A$2:$A$1001,customers!$G$2:$G$1001,,0)</f>
        <v>United States</v>
      </c>
      <c r="I930" t="str">
        <f>_xlfn.XLOOKUP(D930,products!$A$2:$A$49,products!$B$2:$B$49,,0)</f>
        <v>Exc</v>
      </c>
      <c r="J930" t="str">
        <f>_xlfn.XLOOKUP(D930,products!$A$2:$A$49,products!$C$2:$C$49,,0)</f>
        <v>M</v>
      </c>
      <c r="K930">
        <f>_xlfn.XLOOKUP(D930,products!$A$2:$A$49,products!$D$2:$D$49,,0)</f>
        <v>2.5</v>
      </c>
      <c r="L930">
        <f>_xlfn.XLOOKUP(D930,products!$A$2:$A$49,products!$E$2:$E$49,,0)</f>
        <v>31.624999999999996</v>
      </c>
      <c r="M930">
        <f t="shared" si="28"/>
        <v>63.249999999999993</v>
      </c>
      <c r="N930" t="str">
        <f t="shared" si="29"/>
        <v>Excelsa</v>
      </c>
    </row>
    <row r="931" spans="1:14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_xlfn.XLOOKUP(C931,customers!$A$2:$A$1001,customers!$B$2:$B$1001,,0)</f>
        <v>Jarred Camillo</v>
      </c>
      <c r="G931" s="2" t="str">
        <f>IF(_xlfn.XLOOKUP(C931,customers!$A$2:$A$1001,customers!$C$2:$C$1001,,0) = 0," ", _xlfn.XLOOKUP(C931,customers!$A$2:$A$1001,customers!$C$2:$C$1001,,0))</f>
        <v>jcamillopt@shinystat.com</v>
      </c>
      <c r="H931" s="2" t="str">
        <f>_xlfn.XLOOKUP(C931,customers!$A$2:$A$1001,customers!$G$2:$G$1001,,0)</f>
        <v>United States</v>
      </c>
      <c r="I931" t="str">
        <f>_xlfn.XLOOKUP(D931,products!$A$2:$A$49,products!$B$2:$B$49,,0)</f>
        <v>Exc</v>
      </c>
      <c r="J931" t="str">
        <f>_xlfn.XLOOKUP(D931,products!$A$2:$A$49,products!$C$2:$C$49,,0)</f>
        <v>L</v>
      </c>
      <c r="K931">
        <f>_xlfn.XLOOKUP(D931,products!$A$2:$A$49,products!$D$2:$D$49,,0)</f>
        <v>0.2</v>
      </c>
      <c r="L931">
        <f>_xlfn.XLOOKUP(D931,products!$A$2:$A$49,products!$E$2:$E$49,,0)</f>
        <v>4.4550000000000001</v>
      </c>
      <c r="M931">
        <f t="shared" si="28"/>
        <v>8.91</v>
      </c>
      <c r="N931" t="str">
        <f t="shared" si="29"/>
        <v>Excelsa</v>
      </c>
    </row>
    <row r="932" spans="1:14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_xlfn.XLOOKUP(C932,customers!$A$2:$A$1001,customers!$B$2:$B$1001,,0)</f>
        <v>Kameko Philbrick</v>
      </c>
      <c r="G932" s="2" t="str">
        <f>IF(_xlfn.XLOOKUP(C932,customers!$A$2:$A$1001,customers!$C$2:$C$1001,,0) = 0," ", _xlfn.XLOOKUP(C932,customers!$A$2:$A$1001,customers!$C$2:$C$1001,,0))</f>
        <v>kphilbrickpu@cdc.gov</v>
      </c>
      <c r="H932" s="2" t="str">
        <f>_xlfn.XLOOKUP(C932,customers!$A$2:$A$1001,customers!$G$2:$G$1001,,0)</f>
        <v>United States</v>
      </c>
      <c r="I932" t="str">
        <f>_xlfn.XLOOKUP(D932,products!$A$2:$A$49,products!$B$2:$B$49,,0)</f>
        <v>Exc</v>
      </c>
      <c r="J932" t="str">
        <f>_xlfn.XLOOKUP(D932,products!$A$2:$A$49,products!$C$2:$C$49,,0)</f>
        <v>D</v>
      </c>
      <c r="K932">
        <f>_xlfn.XLOOKUP(D932,products!$A$2:$A$49,products!$D$2:$D$49,,0)</f>
        <v>1</v>
      </c>
      <c r="L932">
        <f>_xlfn.XLOOKUP(D932,products!$A$2:$A$49,products!$E$2:$E$49,,0)</f>
        <v>12.15</v>
      </c>
      <c r="M932">
        <f t="shared" si="28"/>
        <v>12.15</v>
      </c>
      <c r="N932" t="str">
        <f t="shared" si="29"/>
        <v>Excelsa</v>
      </c>
    </row>
    <row r="933" spans="1:14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_xlfn.XLOOKUP(C933,customers!$A$2:$A$1001,customers!$B$2:$B$1001,,0)</f>
        <v>Mallory Shrimpling</v>
      </c>
      <c r="G933" s="2" t="str">
        <f>IF(_xlfn.XLOOKUP(C933,customers!$A$2:$A$1001,customers!$C$2:$C$1001,,0) = 0," ", _xlfn.XLOOKUP(C933,customers!$A$2:$A$1001,customers!$C$2:$C$1001,,0))</f>
        <v xml:space="preserve"> </v>
      </c>
      <c r="H933" s="2" t="str">
        <f>_xlfn.XLOOKUP(C933,customers!$A$2:$A$1001,customers!$G$2:$G$1001,,0)</f>
        <v>United States</v>
      </c>
      <c r="I933" t="str">
        <f>_xlfn.XLOOKUP(D933,products!$A$2:$A$49,products!$B$2:$B$49,,0)</f>
        <v>Ara</v>
      </c>
      <c r="J933" t="str">
        <f>_xlfn.XLOOKUP(D933,products!$A$2:$A$49,products!$C$2:$C$49,,0)</f>
        <v>D</v>
      </c>
      <c r="K933">
        <f>_xlfn.XLOOKUP(D933,products!$A$2:$A$49,products!$D$2:$D$49,,0)</f>
        <v>0.5</v>
      </c>
      <c r="L933">
        <f>_xlfn.XLOOKUP(D933,products!$A$2:$A$49,products!$E$2:$E$49,,0)</f>
        <v>5.97</v>
      </c>
      <c r="M933">
        <f t="shared" si="28"/>
        <v>23.88</v>
      </c>
      <c r="N933" t="str">
        <f t="shared" si="29"/>
        <v>Arabica</v>
      </c>
    </row>
    <row r="934" spans="1:14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_xlfn.XLOOKUP(C934,customers!$A$2:$A$1001,customers!$B$2:$B$1001,,0)</f>
        <v>Barnett Sillis</v>
      </c>
      <c r="G934" s="2" t="str">
        <f>IF(_xlfn.XLOOKUP(C934,customers!$A$2:$A$1001,customers!$C$2:$C$1001,,0) = 0," ", _xlfn.XLOOKUP(C934,customers!$A$2:$A$1001,customers!$C$2:$C$1001,,0))</f>
        <v>bsillispw@istockphoto.com</v>
      </c>
      <c r="H934" s="2" t="str">
        <f>_xlfn.XLOOKUP(C934,customers!$A$2:$A$1001,customers!$G$2:$G$1001,,0)</f>
        <v>United States</v>
      </c>
      <c r="I934" t="str">
        <f>_xlfn.XLOOKUP(D934,products!$A$2:$A$49,products!$B$2:$B$49,,0)</f>
        <v>Exc</v>
      </c>
      <c r="J934" t="str">
        <f>_xlfn.XLOOKUP(D934,products!$A$2:$A$49,products!$C$2:$C$49,,0)</f>
        <v>M</v>
      </c>
      <c r="K934">
        <f>_xlfn.XLOOKUP(D934,products!$A$2:$A$49,products!$D$2:$D$49,,0)</f>
        <v>1</v>
      </c>
      <c r="L934">
        <f>_xlfn.XLOOKUP(D934,products!$A$2:$A$49,products!$E$2:$E$49,,0)</f>
        <v>13.75</v>
      </c>
      <c r="M934">
        <f t="shared" si="28"/>
        <v>55</v>
      </c>
      <c r="N934" t="str">
        <f t="shared" si="29"/>
        <v>Excelsa</v>
      </c>
    </row>
    <row r="935" spans="1:14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_xlfn.XLOOKUP(C935,customers!$A$2:$A$1001,customers!$B$2:$B$1001,,0)</f>
        <v>Brenn Dundredge</v>
      </c>
      <c r="G935" s="2" t="str">
        <f>IF(_xlfn.XLOOKUP(C935,customers!$A$2:$A$1001,customers!$C$2:$C$1001,,0) = 0," ", _xlfn.XLOOKUP(C935,customers!$A$2:$A$1001,customers!$C$2:$C$1001,,0))</f>
        <v xml:space="preserve"> </v>
      </c>
      <c r="H935" s="2" t="str">
        <f>_xlfn.XLOOKUP(C935,customers!$A$2:$A$1001,customers!$G$2:$G$1001,,0)</f>
        <v>United States</v>
      </c>
      <c r="I935" t="str">
        <f>_xlfn.XLOOKUP(D935,products!$A$2:$A$49,products!$B$2:$B$49,,0)</f>
        <v>Rob</v>
      </c>
      <c r="J935" t="str">
        <f>_xlfn.XLOOKUP(D935,products!$A$2:$A$49,products!$C$2:$C$49,,0)</f>
        <v>D</v>
      </c>
      <c r="K935">
        <f>_xlfn.XLOOKUP(D935,products!$A$2:$A$49,products!$D$2:$D$49,,0)</f>
        <v>1</v>
      </c>
      <c r="L935">
        <f>_xlfn.XLOOKUP(D935,products!$A$2:$A$49,products!$E$2:$E$49,,0)</f>
        <v>8.9499999999999993</v>
      </c>
      <c r="M935">
        <f t="shared" si="28"/>
        <v>26.849999999999998</v>
      </c>
      <c r="N935" t="str">
        <f t="shared" si="29"/>
        <v>Robusta</v>
      </c>
    </row>
    <row r="936" spans="1:14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_xlfn.XLOOKUP(C936,customers!$A$2:$A$1001,customers!$B$2:$B$1001,,0)</f>
        <v>Read Cutts</v>
      </c>
      <c r="G936" s="2" t="str">
        <f>IF(_xlfn.XLOOKUP(C936,customers!$A$2:$A$1001,customers!$C$2:$C$1001,,0) = 0," ", _xlfn.XLOOKUP(C936,customers!$A$2:$A$1001,customers!$C$2:$C$1001,,0))</f>
        <v>rcuttspy@techcrunch.com</v>
      </c>
      <c r="H936" s="2" t="str">
        <f>_xlfn.XLOOKUP(C936,customers!$A$2:$A$1001,customers!$G$2:$G$1001,,0)</f>
        <v>United States</v>
      </c>
      <c r="I936" t="str">
        <f>_xlfn.XLOOKUP(D936,products!$A$2:$A$49,products!$B$2:$B$49,,0)</f>
        <v>Rob</v>
      </c>
      <c r="J936" t="str">
        <f>_xlfn.XLOOKUP(D936,products!$A$2:$A$49,products!$C$2:$C$49,,0)</f>
        <v>M</v>
      </c>
      <c r="K936">
        <f>_xlfn.XLOOKUP(D936,products!$A$2:$A$49,products!$D$2:$D$49,,0)</f>
        <v>2.5</v>
      </c>
      <c r="L936">
        <f>_xlfn.XLOOKUP(D936,products!$A$2:$A$49,products!$E$2:$E$49,,0)</f>
        <v>22.884999999999998</v>
      </c>
      <c r="M936">
        <f t="shared" si="28"/>
        <v>114.42499999999998</v>
      </c>
      <c r="N936" t="str">
        <f t="shared" si="29"/>
        <v>Robusta</v>
      </c>
    </row>
    <row r="937" spans="1:14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_xlfn.XLOOKUP(C937,customers!$A$2:$A$1001,customers!$B$2:$B$1001,,0)</f>
        <v>Michale Delves</v>
      </c>
      <c r="G937" s="2" t="str">
        <f>IF(_xlfn.XLOOKUP(C937,customers!$A$2:$A$1001,customers!$C$2:$C$1001,,0) = 0," ", _xlfn.XLOOKUP(C937,customers!$A$2:$A$1001,customers!$C$2:$C$1001,,0))</f>
        <v>mdelvespz@nature.com</v>
      </c>
      <c r="H937" s="2" t="str">
        <f>_xlfn.XLOOKUP(C937,customers!$A$2:$A$1001,customers!$G$2:$G$1001,,0)</f>
        <v>United States</v>
      </c>
      <c r="I937" t="str">
        <f>_xlfn.XLOOKUP(D937,products!$A$2:$A$49,products!$B$2:$B$49,,0)</f>
        <v>Ara</v>
      </c>
      <c r="J937" t="str">
        <f>_xlfn.XLOOKUP(D937,products!$A$2:$A$49,products!$C$2:$C$49,,0)</f>
        <v>M</v>
      </c>
      <c r="K937">
        <f>_xlfn.XLOOKUP(D937,products!$A$2:$A$49,products!$D$2:$D$49,,0)</f>
        <v>2.5</v>
      </c>
      <c r="L937">
        <f>_xlfn.XLOOKUP(D937,products!$A$2:$A$49,products!$E$2:$E$49,,0)</f>
        <v>25.874999999999996</v>
      </c>
      <c r="M937">
        <f t="shared" si="28"/>
        <v>155.24999999999997</v>
      </c>
      <c r="N937" t="str">
        <f t="shared" si="29"/>
        <v>Arabica</v>
      </c>
    </row>
    <row r="938" spans="1:14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_xlfn.XLOOKUP(C938,customers!$A$2:$A$1001,customers!$B$2:$B$1001,,0)</f>
        <v>Devland Gritton</v>
      </c>
      <c r="G938" s="2" t="str">
        <f>IF(_xlfn.XLOOKUP(C938,customers!$A$2:$A$1001,customers!$C$2:$C$1001,,0) = 0," ", _xlfn.XLOOKUP(C938,customers!$A$2:$A$1001,customers!$C$2:$C$1001,,0))</f>
        <v>dgrittonq0@nydailynews.com</v>
      </c>
      <c r="H938" s="2" t="str">
        <f>_xlfn.XLOOKUP(C938,customers!$A$2:$A$1001,customers!$G$2:$G$1001,,0)</f>
        <v>United States</v>
      </c>
      <c r="I938" t="str">
        <f>_xlfn.XLOOKUP(D938,products!$A$2:$A$49,products!$B$2:$B$49,,0)</f>
        <v>Lib</v>
      </c>
      <c r="J938" t="str">
        <f>_xlfn.XLOOKUP(D938,products!$A$2:$A$49,products!$C$2:$C$49,,0)</f>
        <v>D</v>
      </c>
      <c r="K938">
        <f>_xlfn.XLOOKUP(D938,products!$A$2:$A$49,products!$D$2:$D$49,,0)</f>
        <v>0.5</v>
      </c>
      <c r="L938">
        <f>_xlfn.XLOOKUP(D938,products!$A$2:$A$49,products!$E$2:$E$49,,0)</f>
        <v>7.77</v>
      </c>
      <c r="M938">
        <f t="shared" si="28"/>
        <v>23.31</v>
      </c>
      <c r="N938" t="str">
        <f t="shared" si="29"/>
        <v>Liberica</v>
      </c>
    </row>
    <row r="939" spans="1:14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_xlfn.XLOOKUP(C939,customers!$A$2:$A$1001,customers!$B$2:$B$1001,,0)</f>
        <v>Devland Gritton</v>
      </c>
      <c r="G939" s="2" t="str">
        <f>IF(_xlfn.XLOOKUP(C939,customers!$A$2:$A$1001,customers!$C$2:$C$1001,,0) = 0," ", _xlfn.XLOOKUP(C939,customers!$A$2:$A$1001,customers!$C$2:$C$1001,,0))</f>
        <v>dgrittonq0@nydailynews.com</v>
      </c>
      <c r="H939" s="2" t="str">
        <f>_xlfn.XLOOKUP(C939,customers!$A$2:$A$1001,customers!$G$2:$G$1001,,0)</f>
        <v>United States</v>
      </c>
      <c r="I939" t="str">
        <f>_xlfn.XLOOKUP(D939,products!$A$2:$A$49,products!$B$2:$B$49,,0)</f>
        <v>Rob</v>
      </c>
      <c r="J939" t="str">
        <f>_xlfn.XLOOKUP(D939,products!$A$2:$A$49,products!$C$2:$C$49,,0)</f>
        <v>M</v>
      </c>
      <c r="K939">
        <f>_xlfn.XLOOKUP(D939,products!$A$2:$A$49,products!$D$2:$D$49,,0)</f>
        <v>2.5</v>
      </c>
      <c r="L939">
        <f>_xlfn.XLOOKUP(D939,products!$A$2:$A$49,products!$E$2:$E$49,,0)</f>
        <v>22.884999999999998</v>
      </c>
      <c r="M939">
        <f t="shared" si="28"/>
        <v>91.539999999999992</v>
      </c>
      <c r="N939" t="str">
        <f t="shared" si="29"/>
        <v>Robusta</v>
      </c>
    </row>
    <row r="940" spans="1:14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_xlfn.XLOOKUP(C940,customers!$A$2:$A$1001,customers!$B$2:$B$1001,,0)</f>
        <v>Dell Gut</v>
      </c>
      <c r="G940" s="2" t="str">
        <f>IF(_xlfn.XLOOKUP(C940,customers!$A$2:$A$1001,customers!$C$2:$C$1001,,0) = 0," ", _xlfn.XLOOKUP(C940,customers!$A$2:$A$1001,customers!$C$2:$C$1001,,0))</f>
        <v>dgutq2@umich.edu</v>
      </c>
      <c r="H940" s="2" t="str">
        <f>_xlfn.XLOOKUP(C940,customers!$A$2:$A$1001,customers!$G$2:$G$1001,,0)</f>
        <v>United States</v>
      </c>
      <c r="I940" t="str">
        <f>_xlfn.XLOOKUP(D940,products!$A$2:$A$49,products!$B$2:$B$49,,0)</f>
        <v>Exc</v>
      </c>
      <c r="J940" t="str">
        <f>_xlfn.XLOOKUP(D940,products!$A$2:$A$49,products!$C$2:$C$49,,0)</f>
        <v>L</v>
      </c>
      <c r="K940">
        <f>_xlfn.XLOOKUP(D940,products!$A$2:$A$49,products!$D$2:$D$49,,0)</f>
        <v>1</v>
      </c>
      <c r="L940">
        <f>_xlfn.XLOOKUP(D940,products!$A$2:$A$49,products!$E$2:$E$49,,0)</f>
        <v>14.85</v>
      </c>
      <c r="M940">
        <f t="shared" si="28"/>
        <v>74.25</v>
      </c>
      <c r="N940" t="str">
        <f t="shared" si="29"/>
        <v>Excelsa</v>
      </c>
    </row>
    <row r="941" spans="1:14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_xlfn.XLOOKUP(C941,customers!$A$2:$A$1001,customers!$B$2:$B$1001,,0)</f>
        <v>Willy Pummery</v>
      </c>
      <c r="G941" s="2" t="str">
        <f>IF(_xlfn.XLOOKUP(C941,customers!$A$2:$A$1001,customers!$C$2:$C$1001,,0) = 0," ", _xlfn.XLOOKUP(C941,customers!$A$2:$A$1001,customers!$C$2:$C$1001,,0))</f>
        <v>wpummeryq3@topsy.com</v>
      </c>
      <c r="H941" s="2" t="str">
        <f>_xlfn.XLOOKUP(C941,customers!$A$2:$A$1001,customers!$G$2:$G$1001,,0)</f>
        <v>United States</v>
      </c>
      <c r="I941" t="str">
        <f>_xlfn.XLOOKUP(D941,products!$A$2:$A$49,products!$B$2:$B$49,,0)</f>
        <v>Lib</v>
      </c>
      <c r="J941" t="str">
        <f>_xlfn.XLOOKUP(D941,products!$A$2:$A$49,products!$C$2:$C$49,,0)</f>
        <v>L</v>
      </c>
      <c r="K941">
        <f>_xlfn.XLOOKUP(D941,products!$A$2:$A$49,products!$D$2:$D$49,,0)</f>
        <v>0.2</v>
      </c>
      <c r="L941">
        <f>_xlfn.XLOOKUP(D941,products!$A$2:$A$49,products!$E$2:$E$49,,0)</f>
        <v>4.7549999999999999</v>
      </c>
      <c r="M941">
        <f t="shared" si="28"/>
        <v>28.53</v>
      </c>
      <c r="N941" t="str">
        <f t="shared" si="29"/>
        <v>Liberica</v>
      </c>
    </row>
    <row r="942" spans="1:14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_xlfn.XLOOKUP(C942,customers!$A$2:$A$1001,customers!$B$2:$B$1001,,0)</f>
        <v>Geoffrey Siuda</v>
      </c>
      <c r="G942" s="2" t="str">
        <f>IF(_xlfn.XLOOKUP(C942,customers!$A$2:$A$1001,customers!$C$2:$C$1001,,0) = 0," ", _xlfn.XLOOKUP(C942,customers!$A$2:$A$1001,customers!$C$2:$C$1001,,0))</f>
        <v>gsiudaq4@nytimes.com</v>
      </c>
      <c r="H942" s="2" t="str">
        <f>_xlfn.XLOOKUP(C942,customers!$A$2:$A$1001,customers!$G$2:$G$1001,,0)</f>
        <v>United States</v>
      </c>
      <c r="I942" t="str">
        <f>_xlfn.XLOOKUP(D942,products!$A$2:$A$49,products!$B$2:$B$49,,0)</f>
        <v>Rob</v>
      </c>
      <c r="J942" t="str">
        <f>_xlfn.XLOOKUP(D942,products!$A$2:$A$49,products!$C$2:$C$49,,0)</f>
        <v>L</v>
      </c>
      <c r="K942">
        <f>_xlfn.XLOOKUP(D942,products!$A$2:$A$49,products!$D$2:$D$49,,0)</f>
        <v>0.5</v>
      </c>
      <c r="L942">
        <f>_xlfn.XLOOKUP(D942,products!$A$2:$A$49,products!$E$2:$E$49,,0)</f>
        <v>7.169999999999999</v>
      </c>
      <c r="M942">
        <f t="shared" si="28"/>
        <v>14.339999999999998</v>
      </c>
      <c r="N942" t="str">
        <f t="shared" si="29"/>
        <v>Robusta</v>
      </c>
    </row>
    <row r="943" spans="1:14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_xlfn.XLOOKUP(C943,customers!$A$2:$A$1001,customers!$B$2:$B$1001,,0)</f>
        <v>Henderson Crowne</v>
      </c>
      <c r="G943" s="2" t="str">
        <f>IF(_xlfn.XLOOKUP(C943,customers!$A$2:$A$1001,customers!$C$2:$C$1001,,0) = 0," ", _xlfn.XLOOKUP(C943,customers!$A$2:$A$1001,customers!$C$2:$C$1001,,0))</f>
        <v>hcrowneq5@wufoo.com</v>
      </c>
      <c r="H943" s="2" t="str">
        <f>_xlfn.XLOOKUP(C943,customers!$A$2:$A$1001,customers!$G$2:$G$1001,,0)</f>
        <v>Ireland</v>
      </c>
      <c r="I943" t="str">
        <f>_xlfn.XLOOKUP(D943,products!$A$2:$A$49,products!$B$2:$B$49,,0)</f>
        <v>Ara</v>
      </c>
      <c r="J943" t="str">
        <f>_xlfn.XLOOKUP(D943,products!$A$2:$A$49,products!$C$2:$C$49,,0)</f>
        <v>L</v>
      </c>
      <c r="K943">
        <f>_xlfn.XLOOKUP(D943,products!$A$2:$A$49,products!$D$2:$D$49,,0)</f>
        <v>0.5</v>
      </c>
      <c r="L943">
        <f>_xlfn.XLOOKUP(D943,products!$A$2:$A$49,products!$E$2:$E$49,,0)</f>
        <v>7.77</v>
      </c>
      <c r="M943">
        <f t="shared" si="28"/>
        <v>15.54</v>
      </c>
      <c r="N943" t="str">
        <f t="shared" si="29"/>
        <v>Arabica</v>
      </c>
    </row>
    <row r="944" spans="1:14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_xlfn.XLOOKUP(C944,customers!$A$2:$A$1001,customers!$B$2:$B$1001,,0)</f>
        <v>Vernor Pawsey</v>
      </c>
      <c r="G944" s="2" t="str">
        <f>IF(_xlfn.XLOOKUP(C944,customers!$A$2:$A$1001,customers!$C$2:$C$1001,,0) = 0," ", _xlfn.XLOOKUP(C944,customers!$A$2:$A$1001,customers!$C$2:$C$1001,,0))</f>
        <v>vpawseyq6@tiny.cc</v>
      </c>
      <c r="H944" s="2" t="str">
        <f>_xlfn.XLOOKUP(C944,customers!$A$2:$A$1001,customers!$G$2:$G$1001,,0)</f>
        <v>United States</v>
      </c>
      <c r="I944" t="str">
        <f>_xlfn.XLOOKUP(D944,products!$A$2:$A$49,products!$B$2:$B$49,,0)</f>
        <v>Rob</v>
      </c>
      <c r="J944" t="str">
        <f>_xlfn.XLOOKUP(D944,products!$A$2:$A$49,products!$C$2:$C$49,,0)</f>
        <v>L</v>
      </c>
      <c r="K944">
        <f>_xlfn.XLOOKUP(D944,products!$A$2:$A$49,products!$D$2:$D$49,,0)</f>
        <v>1</v>
      </c>
      <c r="L944">
        <f>_xlfn.XLOOKUP(D944,products!$A$2:$A$49,products!$E$2:$E$49,,0)</f>
        <v>11.95</v>
      </c>
      <c r="M944">
        <f t="shared" si="28"/>
        <v>35.849999999999994</v>
      </c>
      <c r="N944" t="str">
        <f t="shared" si="29"/>
        <v>Robusta</v>
      </c>
    </row>
    <row r="945" spans="1:14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_xlfn.XLOOKUP(C945,customers!$A$2:$A$1001,customers!$B$2:$B$1001,,0)</f>
        <v>Augustin Waterhouse</v>
      </c>
      <c r="G945" s="2" t="str">
        <f>IF(_xlfn.XLOOKUP(C945,customers!$A$2:$A$1001,customers!$C$2:$C$1001,,0) = 0," ", _xlfn.XLOOKUP(C945,customers!$A$2:$A$1001,customers!$C$2:$C$1001,,0))</f>
        <v>awaterhouseq7@istockphoto.com</v>
      </c>
      <c r="H945" s="2" t="str">
        <f>_xlfn.XLOOKUP(C945,customers!$A$2:$A$1001,customers!$G$2:$G$1001,,0)</f>
        <v>United States</v>
      </c>
      <c r="I945" t="str">
        <f>_xlfn.XLOOKUP(D945,products!$A$2:$A$49,products!$B$2:$B$49,,0)</f>
        <v>Ara</v>
      </c>
      <c r="J945" t="str">
        <f>_xlfn.XLOOKUP(D945,products!$A$2:$A$49,products!$C$2:$C$49,,0)</f>
        <v>L</v>
      </c>
      <c r="K945">
        <f>_xlfn.XLOOKUP(D945,products!$A$2:$A$49,products!$D$2:$D$49,,0)</f>
        <v>0.5</v>
      </c>
      <c r="L945">
        <f>_xlfn.XLOOKUP(D945,products!$A$2:$A$49,products!$E$2:$E$49,,0)</f>
        <v>7.77</v>
      </c>
      <c r="M945">
        <f t="shared" si="28"/>
        <v>46.62</v>
      </c>
      <c r="N945" t="str">
        <f t="shared" si="29"/>
        <v>Arabica</v>
      </c>
    </row>
    <row r="946" spans="1:14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_xlfn.XLOOKUP(C946,customers!$A$2:$A$1001,customers!$B$2:$B$1001,,0)</f>
        <v>Fanchon Haughian</v>
      </c>
      <c r="G946" s="2" t="str">
        <f>IF(_xlfn.XLOOKUP(C946,customers!$A$2:$A$1001,customers!$C$2:$C$1001,,0) = 0," ", _xlfn.XLOOKUP(C946,customers!$A$2:$A$1001,customers!$C$2:$C$1001,,0))</f>
        <v>fhaughianq8@1688.com</v>
      </c>
      <c r="H946" s="2" t="str">
        <f>_xlfn.XLOOKUP(C946,customers!$A$2:$A$1001,customers!$G$2:$G$1001,,0)</f>
        <v>United States</v>
      </c>
      <c r="I946" t="str">
        <f>_xlfn.XLOOKUP(D946,products!$A$2:$A$49,products!$B$2:$B$49,,0)</f>
        <v>Rob</v>
      </c>
      <c r="J946" t="str">
        <f>_xlfn.XLOOKUP(D946,products!$A$2:$A$49,products!$C$2:$C$49,,0)</f>
        <v>L</v>
      </c>
      <c r="K946">
        <f>_xlfn.XLOOKUP(D946,products!$A$2:$A$49,products!$D$2:$D$49,,0)</f>
        <v>0.5</v>
      </c>
      <c r="L946">
        <f>_xlfn.XLOOKUP(D946,products!$A$2:$A$49,products!$E$2:$E$49,,0)</f>
        <v>7.169999999999999</v>
      </c>
      <c r="M946">
        <f t="shared" si="28"/>
        <v>35.849999999999994</v>
      </c>
      <c r="N946" t="str">
        <f t="shared" si="29"/>
        <v>Robusta</v>
      </c>
    </row>
    <row r="947" spans="1:14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_xlfn.XLOOKUP(C947,customers!$A$2:$A$1001,customers!$B$2:$B$1001,,0)</f>
        <v>Jaimie Hatz</v>
      </c>
      <c r="G947" s="2" t="str">
        <f>IF(_xlfn.XLOOKUP(C947,customers!$A$2:$A$1001,customers!$C$2:$C$1001,,0) = 0," ", _xlfn.XLOOKUP(C947,customers!$A$2:$A$1001,customers!$C$2:$C$1001,,0))</f>
        <v xml:space="preserve"> </v>
      </c>
      <c r="H947" s="2" t="str">
        <f>_xlfn.XLOOKUP(C947,customers!$A$2:$A$1001,customers!$G$2:$G$1001,,0)</f>
        <v>United States</v>
      </c>
      <c r="I947" t="str">
        <f>_xlfn.XLOOKUP(D947,products!$A$2:$A$49,products!$B$2:$B$49,,0)</f>
        <v>Lib</v>
      </c>
      <c r="J947" t="str">
        <f>_xlfn.XLOOKUP(D947,products!$A$2:$A$49,products!$C$2:$C$49,,0)</f>
        <v>D</v>
      </c>
      <c r="K947">
        <f>_xlfn.XLOOKUP(D947,products!$A$2:$A$49,products!$D$2:$D$49,,0)</f>
        <v>2.5</v>
      </c>
      <c r="L947">
        <f>_xlfn.XLOOKUP(D947,products!$A$2:$A$49,products!$E$2:$E$49,,0)</f>
        <v>29.784999999999997</v>
      </c>
      <c r="M947">
        <f t="shared" si="28"/>
        <v>119.13999999999999</v>
      </c>
      <c r="N947" t="str">
        <f t="shared" si="29"/>
        <v>Liberica</v>
      </c>
    </row>
    <row r="948" spans="1:14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_xlfn.XLOOKUP(C948,customers!$A$2:$A$1001,customers!$B$2:$B$1001,,0)</f>
        <v>Edeline Edney</v>
      </c>
      <c r="G948" s="2" t="str">
        <f>IF(_xlfn.XLOOKUP(C948,customers!$A$2:$A$1001,customers!$C$2:$C$1001,,0) = 0," ", _xlfn.XLOOKUP(C948,customers!$A$2:$A$1001,customers!$C$2:$C$1001,,0))</f>
        <v xml:space="preserve"> </v>
      </c>
      <c r="H948" s="2" t="str">
        <f>_xlfn.XLOOKUP(C948,customers!$A$2:$A$1001,customers!$G$2:$G$1001,,0)</f>
        <v>United States</v>
      </c>
      <c r="I948" t="str">
        <f>_xlfn.XLOOKUP(D948,products!$A$2:$A$49,products!$B$2:$B$49,,0)</f>
        <v>Lib</v>
      </c>
      <c r="J948" t="str">
        <f>_xlfn.XLOOKUP(D948,products!$A$2:$A$49,products!$C$2:$C$49,,0)</f>
        <v>D</v>
      </c>
      <c r="K948">
        <f>_xlfn.XLOOKUP(D948,products!$A$2:$A$49,products!$D$2:$D$49,,0)</f>
        <v>0.5</v>
      </c>
      <c r="L948">
        <f>_xlfn.XLOOKUP(D948,products!$A$2:$A$49,products!$E$2:$E$49,,0)</f>
        <v>7.77</v>
      </c>
      <c r="M948">
        <f t="shared" si="28"/>
        <v>23.31</v>
      </c>
      <c r="N948" t="str">
        <f t="shared" si="29"/>
        <v>Liberica</v>
      </c>
    </row>
    <row r="949" spans="1:14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_xlfn.XLOOKUP(C949,customers!$A$2:$A$1001,customers!$B$2:$B$1001,,0)</f>
        <v>Rickie Faltin</v>
      </c>
      <c r="G949" s="2" t="str">
        <f>IF(_xlfn.XLOOKUP(C949,customers!$A$2:$A$1001,customers!$C$2:$C$1001,,0) = 0," ", _xlfn.XLOOKUP(C949,customers!$A$2:$A$1001,customers!$C$2:$C$1001,,0))</f>
        <v>rfaltinqb@topsy.com</v>
      </c>
      <c r="H949" s="2" t="str">
        <f>_xlfn.XLOOKUP(C949,customers!$A$2:$A$1001,customers!$G$2:$G$1001,,0)</f>
        <v>Ireland</v>
      </c>
      <c r="I949" t="str">
        <f>_xlfn.XLOOKUP(D949,products!$A$2:$A$49,products!$B$2:$B$49,,0)</f>
        <v>Ara</v>
      </c>
      <c r="J949" t="str">
        <f>_xlfn.XLOOKUP(D949,products!$A$2:$A$49,products!$C$2:$C$49,,0)</f>
        <v>M</v>
      </c>
      <c r="K949">
        <f>_xlfn.XLOOKUP(D949,products!$A$2:$A$49,products!$D$2:$D$49,,0)</f>
        <v>1</v>
      </c>
      <c r="L949">
        <f>_xlfn.XLOOKUP(D949,products!$A$2:$A$49,products!$E$2:$E$49,,0)</f>
        <v>11.25</v>
      </c>
      <c r="M949">
        <f t="shared" si="28"/>
        <v>11.25</v>
      </c>
      <c r="N949" t="str">
        <f t="shared" si="29"/>
        <v>Arabica</v>
      </c>
    </row>
    <row r="950" spans="1:14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_xlfn.XLOOKUP(C950,customers!$A$2:$A$1001,customers!$B$2:$B$1001,,0)</f>
        <v>Gnni Cheeke</v>
      </c>
      <c r="G950" s="2" t="str">
        <f>IF(_xlfn.XLOOKUP(C950,customers!$A$2:$A$1001,customers!$C$2:$C$1001,,0) = 0," ", _xlfn.XLOOKUP(C950,customers!$A$2:$A$1001,customers!$C$2:$C$1001,,0))</f>
        <v>gcheekeqc@sitemeter.com</v>
      </c>
      <c r="H950" s="2" t="str">
        <f>_xlfn.XLOOKUP(C950,customers!$A$2:$A$1001,customers!$G$2:$G$1001,,0)</f>
        <v>United Kingdom</v>
      </c>
      <c r="I950" t="str">
        <f>_xlfn.XLOOKUP(D950,products!$A$2:$A$49,products!$B$2:$B$49,,0)</f>
        <v>Exc</v>
      </c>
      <c r="J950" t="str">
        <f>_xlfn.XLOOKUP(D950,products!$A$2:$A$49,products!$C$2:$C$49,,0)</f>
        <v>D</v>
      </c>
      <c r="K950">
        <f>_xlfn.XLOOKUP(D950,products!$A$2:$A$49,products!$D$2:$D$49,,0)</f>
        <v>2.5</v>
      </c>
      <c r="L950">
        <f>_xlfn.XLOOKUP(D950,products!$A$2:$A$49,products!$E$2:$E$49,,0)</f>
        <v>27.945</v>
      </c>
      <c r="M950">
        <f t="shared" si="28"/>
        <v>83.835000000000008</v>
      </c>
      <c r="N950" t="str">
        <f t="shared" si="29"/>
        <v>Excelsa</v>
      </c>
    </row>
    <row r="951" spans="1:14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_xlfn.XLOOKUP(C951,customers!$A$2:$A$1001,customers!$B$2:$B$1001,,0)</f>
        <v>Gwenni Ratt</v>
      </c>
      <c r="G951" s="2" t="str">
        <f>IF(_xlfn.XLOOKUP(C951,customers!$A$2:$A$1001,customers!$C$2:$C$1001,,0) = 0," ", _xlfn.XLOOKUP(C951,customers!$A$2:$A$1001,customers!$C$2:$C$1001,,0))</f>
        <v>grattqd@phpbb.com</v>
      </c>
      <c r="H951" s="2" t="str">
        <f>_xlfn.XLOOKUP(C951,customers!$A$2:$A$1001,customers!$G$2:$G$1001,,0)</f>
        <v>Ireland</v>
      </c>
      <c r="I951" t="str">
        <f>_xlfn.XLOOKUP(D951,products!$A$2:$A$49,products!$B$2:$B$49,,0)</f>
        <v>Rob</v>
      </c>
      <c r="J951" t="str">
        <f>_xlfn.XLOOKUP(D951,products!$A$2:$A$49,products!$C$2:$C$49,,0)</f>
        <v>L</v>
      </c>
      <c r="K951">
        <f>_xlfn.XLOOKUP(D951,products!$A$2:$A$49,products!$D$2:$D$49,,0)</f>
        <v>2.5</v>
      </c>
      <c r="L951">
        <f>_xlfn.XLOOKUP(D951,products!$A$2:$A$49,products!$E$2:$E$49,,0)</f>
        <v>27.484999999999996</v>
      </c>
      <c r="M951">
        <f t="shared" si="28"/>
        <v>109.93999999999998</v>
      </c>
      <c r="N951" t="str">
        <f t="shared" si="29"/>
        <v>Robusta</v>
      </c>
    </row>
    <row r="952" spans="1:14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_xlfn.XLOOKUP(C952,customers!$A$2:$A$1001,customers!$B$2:$B$1001,,0)</f>
        <v>Johnath Fairebrother</v>
      </c>
      <c r="G952" s="2" t="str">
        <f>IF(_xlfn.XLOOKUP(C952,customers!$A$2:$A$1001,customers!$C$2:$C$1001,,0) = 0," ", _xlfn.XLOOKUP(C952,customers!$A$2:$A$1001,customers!$C$2:$C$1001,,0))</f>
        <v xml:space="preserve"> </v>
      </c>
      <c r="H952" s="2" t="str">
        <f>_xlfn.XLOOKUP(C952,customers!$A$2:$A$1001,customers!$G$2:$G$1001,,0)</f>
        <v>United States</v>
      </c>
      <c r="I952" t="str">
        <f>_xlfn.XLOOKUP(D952,products!$A$2:$A$49,products!$B$2:$B$49,,0)</f>
        <v>Rob</v>
      </c>
      <c r="J952" t="str">
        <f>_xlfn.XLOOKUP(D952,products!$A$2:$A$49,products!$C$2:$C$49,,0)</f>
        <v>L</v>
      </c>
      <c r="K952">
        <f>_xlfn.XLOOKUP(D952,products!$A$2:$A$49,products!$D$2:$D$49,,0)</f>
        <v>0.2</v>
      </c>
      <c r="L952">
        <f>_xlfn.XLOOKUP(D952,products!$A$2:$A$49,products!$E$2:$E$49,,0)</f>
        <v>3.5849999999999995</v>
      </c>
      <c r="M952">
        <f t="shared" si="28"/>
        <v>14.339999999999998</v>
      </c>
      <c r="N952" t="str">
        <f t="shared" si="29"/>
        <v>Robusta</v>
      </c>
    </row>
    <row r="953" spans="1:14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_xlfn.XLOOKUP(C953,customers!$A$2:$A$1001,customers!$B$2:$B$1001,,0)</f>
        <v>Ingamar Eberlein</v>
      </c>
      <c r="G953" s="2" t="str">
        <f>IF(_xlfn.XLOOKUP(C953,customers!$A$2:$A$1001,customers!$C$2:$C$1001,,0) = 0," ", _xlfn.XLOOKUP(C953,customers!$A$2:$A$1001,customers!$C$2:$C$1001,,0))</f>
        <v>ieberleinqf@hc360.com</v>
      </c>
      <c r="H953" s="2" t="str">
        <f>_xlfn.XLOOKUP(C953,customers!$A$2:$A$1001,customers!$G$2:$G$1001,,0)</f>
        <v>United States</v>
      </c>
      <c r="I953" t="str">
        <f>_xlfn.XLOOKUP(D953,products!$A$2:$A$49,products!$B$2:$B$49,,0)</f>
        <v>Rob</v>
      </c>
      <c r="J953" t="str">
        <f>_xlfn.XLOOKUP(D953,products!$A$2:$A$49,products!$C$2:$C$49,,0)</f>
        <v>L</v>
      </c>
      <c r="K953">
        <f>_xlfn.XLOOKUP(D953,products!$A$2:$A$49,products!$D$2:$D$49,,0)</f>
        <v>0.2</v>
      </c>
      <c r="L953">
        <f>_xlfn.XLOOKUP(D953,products!$A$2:$A$49,products!$E$2:$E$49,,0)</f>
        <v>3.5849999999999995</v>
      </c>
      <c r="M953">
        <f t="shared" si="28"/>
        <v>21.509999999999998</v>
      </c>
      <c r="N953" t="str">
        <f t="shared" si="29"/>
        <v>Robusta</v>
      </c>
    </row>
    <row r="954" spans="1:14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_xlfn.XLOOKUP(C954,customers!$A$2:$A$1001,customers!$B$2:$B$1001,,0)</f>
        <v>Jilly Dreng</v>
      </c>
      <c r="G954" s="2" t="str">
        <f>IF(_xlfn.XLOOKUP(C954,customers!$A$2:$A$1001,customers!$C$2:$C$1001,,0) = 0," ", _xlfn.XLOOKUP(C954,customers!$A$2:$A$1001,customers!$C$2:$C$1001,,0))</f>
        <v>jdrengqg@uiuc.edu</v>
      </c>
      <c r="H954" s="2" t="str">
        <f>_xlfn.XLOOKUP(C954,customers!$A$2:$A$1001,customers!$G$2:$G$1001,,0)</f>
        <v>Ireland</v>
      </c>
      <c r="I954" t="str">
        <f>_xlfn.XLOOKUP(D954,products!$A$2:$A$49,products!$B$2:$B$49,,0)</f>
        <v>Ara</v>
      </c>
      <c r="J954" t="str">
        <f>_xlfn.XLOOKUP(D954,products!$A$2:$A$49,products!$C$2:$C$49,,0)</f>
        <v>M</v>
      </c>
      <c r="K954">
        <f>_xlfn.XLOOKUP(D954,products!$A$2:$A$49,products!$D$2:$D$49,,0)</f>
        <v>1</v>
      </c>
      <c r="L954">
        <f>_xlfn.XLOOKUP(D954,products!$A$2:$A$49,products!$E$2:$E$49,,0)</f>
        <v>11.25</v>
      </c>
      <c r="M954">
        <f t="shared" si="28"/>
        <v>22.5</v>
      </c>
      <c r="N954" t="str">
        <f t="shared" si="29"/>
        <v>Arabica</v>
      </c>
    </row>
    <row r="955" spans="1:14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_xlfn.XLOOKUP(C955,customers!$A$2:$A$1001,customers!$B$2:$B$1001,,0)</f>
        <v>Brenn Dundredge</v>
      </c>
      <c r="G955" s="2" t="str">
        <f>IF(_xlfn.XLOOKUP(C955,customers!$A$2:$A$1001,customers!$C$2:$C$1001,,0) = 0," ", _xlfn.XLOOKUP(C955,customers!$A$2:$A$1001,customers!$C$2:$C$1001,,0))</f>
        <v xml:space="preserve"> </v>
      </c>
      <c r="H955" s="2" t="str">
        <f>_xlfn.XLOOKUP(C955,customers!$A$2:$A$1001,customers!$G$2:$G$1001,,0)</f>
        <v>United States</v>
      </c>
      <c r="I955" t="str">
        <f>_xlfn.XLOOKUP(D955,products!$A$2:$A$49,products!$B$2:$B$49,,0)</f>
        <v>Ara</v>
      </c>
      <c r="J955" t="str">
        <f>_xlfn.XLOOKUP(D955,products!$A$2:$A$49,products!$C$2:$C$49,,0)</f>
        <v>L</v>
      </c>
      <c r="K955">
        <f>_xlfn.XLOOKUP(D955,products!$A$2:$A$49,products!$D$2:$D$49,,0)</f>
        <v>0.2</v>
      </c>
      <c r="L955">
        <f>_xlfn.XLOOKUP(D955,products!$A$2:$A$49,products!$E$2:$E$49,,0)</f>
        <v>3.8849999999999998</v>
      </c>
      <c r="M955">
        <f t="shared" si="28"/>
        <v>3.8849999999999998</v>
      </c>
      <c r="N955" t="str">
        <f t="shared" si="29"/>
        <v>Arabica</v>
      </c>
    </row>
    <row r="956" spans="1:14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_xlfn.XLOOKUP(C956,customers!$A$2:$A$1001,customers!$B$2:$B$1001,,0)</f>
        <v>Brenn Dundredge</v>
      </c>
      <c r="G956" s="2" t="str">
        <f>IF(_xlfn.XLOOKUP(C956,customers!$A$2:$A$1001,customers!$C$2:$C$1001,,0) = 0," ", _xlfn.XLOOKUP(C956,customers!$A$2:$A$1001,customers!$C$2:$C$1001,,0))</f>
        <v xml:space="preserve"> </v>
      </c>
      <c r="H956" s="2" t="str">
        <f>_xlfn.XLOOKUP(C956,customers!$A$2:$A$1001,customers!$G$2:$G$1001,,0)</f>
        <v>United States</v>
      </c>
      <c r="I956" t="str">
        <f>_xlfn.XLOOKUP(D956,products!$A$2:$A$49,products!$B$2:$B$49,,0)</f>
        <v>Exc</v>
      </c>
      <c r="J956" t="str">
        <f>_xlfn.XLOOKUP(D956,products!$A$2:$A$49,products!$C$2:$C$49,,0)</f>
        <v>D</v>
      </c>
      <c r="K956">
        <f>_xlfn.XLOOKUP(D956,products!$A$2:$A$49,products!$D$2:$D$49,,0)</f>
        <v>2.5</v>
      </c>
      <c r="L956">
        <f>_xlfn.XLOOKUP(D956,products!$A$2:$A$49,products!$E$2:$E$49,,0)</f>
        <v>27.945</v>
      </c>
      <c r="M956">
        <f t="shared" si="28"/>
        <v>27.945</v>
      </c>
      <c r="N956" t="str">
        <f t="shared" si="29"/>
        <v>Excelsa</v>
      </c>
    </row>
    <row r="957" spans="1:14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_xlfn.XLOOKUP(C957,customers!$A$2:$A$1001,customers!$B$2:$B$1001,,0)</f>
        <v>Brenn Dundredge</v>
      </c>
      <c r="G957" s="2" t="str">
        <f>IF(_xlfn.XLOOKUP(C957,customers!$A$2:$A$1001,customers!$C$2:$C$1001,,0) = 0," ", _xlfn.XLOOKUP(C957,customers!$A$2:$A$1001,customers!$C$2:$C$1001,,0))</f>
        <v xml:space="preserve"> </v>
      </c>
      <c r="H957" s="2" t="str">
        <f>_xlfn.XLOOKUP(C957,customers!$A$2:$A$1001,customers!$G$2:$G$1001,,0)</f>
        <v>United States</v>
      </c>
      <c r="I957" t="str">
        <f>_xlfn.XLOOKUP(D957,products!$A$2:$A$49,products!$B$2:$B$49,,0)</f>
        <v>Exc</v>
      </c>
      <c r="J957" t="str">
        <f>_xlfn.XLOOKUP(D957,products!$A$2:$A$49,products!$C$2:$C$49,,0)</f>
        <v>L</v>
      </c>
      <c r="K957">
        <f>_xlfn.XLOOKUP(D957,products!$A$2:$A$49,products!$D$2:$D$49,,0)</f>
        <v>2.5</v>
      </c>
      <c r="L957">
        <f>_xlfn.XLOOKUP(D957,products!$A$2:$A$49,products!$E$2:$E$49,,0)</f>
        <v>34.154999999999994</v>
      </c>
      <c r="M957">
        <f t="shared" si="28"/>
        <v>170.77499999999998</v>
      </c>
      <c r="N957" t="str">
        <f t="shared" si="29"/>
        <v>Excelsa</v>
      </c>
    </row>
    <row r="958" spans="1:14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_xlfn.XLOOKUP(C958,customers!$A$2:$A$1001,customers!$B$2:$B$1001,,0)</f>
        <v>Brenn Dundredge</v>
      </c>
      <c r="G958" s="2" t="str">
        <f>IF(_xlfn.XLOOKUP(C958,customers!$A$2:$A$1001,customers!$C$2:$C$1001,,0) = 0," ", _xlfn.XLOOKUP(C958,customers!$A$2:$A$1001,customers!$C$2:$C$1001,,0))</f>
        <v xml:space="preserve"> </v>
      </c>
      <c r="H958" s="2" t="str">
        <f>_xlfn.XLOOKUP(C958,customers!$A$2:$A$1001,customers!$G$2:$G$1001,,0)</f>
        <v>United States</v>
      </c>
      <c r="I958" t="str">
        <f>_xlfn.XLOOKUP(D958,products!$A$2:$A$49,products!$B$2:$B$49,,0)</f>
        <v>Rob</v>
      </c>
      <c r="J958" t="str">
        <f>_xlfn.XLOOKUP(D958,products!$A$2:$A$49,products!$C$2:$C$49,,0)</f>
        <v>L</v>
      </c>
      <c r="K958">
        <f>_xlfn.XLOOKUP(D958,products!$A$2:$A$49,products!$D$2:$D$49,,0)</f>
        <v>2.5</v>
      </c>
      <c r="L958">
        <f>_xlfn.XLOOKUP(D958,products!$A$2:$A$49,products!$E$2:$E$49,,0)</f>
        <v>27.484999999999996</v>
      </c>
      <c r="M958">
        <f t="shared" si="28"/>
        <v>54.969999999999992</v>
      </c>
      <c r="N958" t="str">
        <f t="shared" si="29"/>
        <v>Robusta</v>
      </c>
    </row>
    <row r="959" spans="1:14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_xlfn.XLOOKUP(C959,customers!$A$2:$A$1001,customers!$B$2:$B$1001,,0)</f>
        <v>Brenn Dundredge</v>
      </c>
      <c r="G959" s="2" t="str">
        <f>IF(_xlfn.XLOOKUP(C959,customers!$A$2:$A$1001,customers!$C$2:$C$1001,,0) = 0," ", _xlfn.XLOOKUP(C959,customers!$A$2:$A$1001,customers!$C$2:$C$1001,,0))</f>
        <v xml:space="preserve"> </v>
      </c>
      <c r="H959" s="2" t="str">
        <f>_xlfn.XLOOKUP(C959,customers!$A$2:$A$1001,customers!$G$2:$G$1001,,0)</f>
        <v>United States</v>
      </c>
      <c r="I959" t="str">
        <f>_xlfn.XLOOKUP(D959,products!$A$2:$A$49,products!$B$2:$B$49,,0)</f>
        <v>Exc</v>
      </c>
      <c r="J959" t="str">
        <f>_xlfn.XLOOKUP(D959,products!$A$2:$A$49,products!$C$2:$C$49,,0)</f>
        <v>L</v>
      </c>
      <c r="K959">
        <f>_xlfn.XLOOKUP(D959,products!$A$2:$A$49,products!$D$2:$D$49,,0)</f>
        <v>1</v>
      </c>
      <c r="L959">
        <f>_xlfn.XLOOKUP(D959,products!$A$2:$A$49,products!$E$2:$E$49,,0)</f>
        <v>14.85</v>
      </c>
      <c r="M959">
        <f t="shared" si="28"/>
        <v>14.85</v>
      </c>
      <c r="N959" t="str">
        <f t="shared" si="29"/>
        <v>Excelsa</v>
      </c>
    </row>
    <row r="960" spans="1:14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_xlfn.XLOOKUP(C960,customers!$A$2:$A$1001,customers!$B$2:$B$1001,,0)</f>
        <v>Brenn Dundredge</v>
      </c>
      <c r="G960" s="2" t="str">
        <f>IF(_xlfn.XLOOKUP(C960,customers!$A$2:$A$1001,customers!$C$2:$C$1001,,0) = 0," ", _xlfn.XLOOKUP(C960,customers!$A$2:$A$1001,customers!$C$2:$C$1001,,0))</f>
        <v xml:space="preserve"> </v>
      </c>
      <c r="H960" s="2" t="str">
        <f>_xlfn.XLOOKUP(C960,customers!$A$2:$A$1001,customers!$G$2:$G$1001,,0)</f>
        <v>United States</v>
      </c>
      <c r="I960" t="str">
        <f>_xlfn.XLOOKUP(D960,products!$A$2:$A$49,products!$B$2:$B$49,,0)</f>
        <v>Ara</v>
      </c>
      <c r="J960" t="str">
        <f>_xlfn.XLOOKUP(D960,products!$A$2:$A$49,products!$C$2:$C$49,,0)</f>
        <v>L</v>
      </c>
      <c r="K960">
        <f>_xlfn.XLOOKUP(D960,products!$A$2:$A$49,products!$D$2:$D$49,,0)</f>
        <v>0.2</v>
      </c>
      <c r="L960">
        <f>_xlfn.XLOOKUP(D960,products!$A$2:$A$49,products!$E$2:$E$49,,0)</f>
        <v>3.8849999999999998</v>
      </c>
      <c r="M960">
        <f t="shared" si="28"/>
        <v>7.77</v>
      </c>
      <c r="N960" t="str">
        <f t="shared" si="29"/>
        <v>Arabica</v>
      </c>
    </row>
    <row r="961" spans="1:14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_xlfn.XLOOKUP(C961,customers!$A$2:$A$1001,customers!$B$2:$B$1001,,0)</f>
        <v>Rhodie Strathern</v>
      </c>
      <c r="G961" s="2" t="str">
        <f>IF(_xlfn.XLOOKUP(C961,customers!$A$2:$A$1001,customers!$C$2:$C$1001,,0) = 0," ", _xlfn.XLOOKUP(C961,customers!$A$2:$A$1001,customers!$C$2:$C$1001,,0))</f>
        <v>rstrathernqn@devhub.com</v>
      </c>
      <c r="H961" s="2" t="str">
        <f>_xlfn.XLOOKUP(C961,customers!$A$2:$A$1001,customers!$G$2:$G$1001,,0)</f>
        <v>United States</v>
      </c>
      <c r="I961" t="str">
        <f>_xlfn.XLOOKUP(D961,products!$A$2:$A$49,products!$B$2:$B$49,,0)</f>
        <v>Lib</v>
      </c>
      <c r="J961" t="str">
        <f>_xlfn.XLOOKUP(D961,products!$A$2:$A$49,products!$C$2:$C$49,,0)</f>
        <v>L</v>
      </c>
      <c r="K961">
        <f>_xlfn.XLOOKUP(D961,products!$A$2:$A$49,products!$D$2:$D$49,,0)</f>
        <v>0.2</v>
      </c>
      <c r="L961">
        <f>_xlfn.XLOOKUP(D961,products!$A$2:$A$49,products!$E$2:$E$49,,0)</f>
        <v>4.7549999999999999</v>
      </c>
      <c r="M961">
        <f t="shared" si="28"/>
        <v>23.774999999999999</v>
      </c>
      <c r="N961" t="str">
        <f t="shared" si="29"/>
        <v>Liberica</v>
      </c>
    </row>
    <row r="962" spans="1:14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_xlfn.XLOOKUP(C962,customers!$A$2:$A$1001,customers!$B$2:$B$1001,,0)</f>
        <v>Chad Miguel</v>
      </c>
      <c r="G962" s="2" t="str">
        <f>IF(_xlfn.XLOOKUP(C962,customers!$A$2:$A$1001,customers!$C$2:$C$1001,,0) = 0," ", _xlfn.XLOOKUP(C962,customers!$A$2:$A$1001,customers!$C$2:$C$1001,,0))</f>
        <v>cmiguelqo@exblog.jp</v>
      </c>
      <c r="H962" s="2" t="str">
        <f>_xlfn.XLOOKUP(C962,customers!$A$2:$A$1001,customers!$G$2:$G$1001,,0)</f>
        <v>United States</v>
      </c>
      <c r="I962" t="str">
        <f>_xlfn.XLOOKUP(D962,products!$A$2:$A$49,products!$B$2:$B$49,,0)</f>
        <v>Lib</v>
      </c>
      <c r="J962" t="str">
        <f>_xlfn.XLOOKUP(D962,products!$A$2:$A$49,products!$C$2:$C$49,,0)</f>
        <v>L</v>
      </c>
      <c r="K962">
        <f>_xlfn.XLOOKUP(D962,products!$A$2:$A$49,products!$D$2:$D$49,,0)</f>
        <v>1</v>
      </c>
      <c r="L962">
        <f>_xlfn.XLOOKUP(D962,products!$A$2:$A$49,products!$E$2:$E$49,,0)</f>
        <v>15.85</v>
      </c>
      <c r="M962">
        <f t="shared" si="28"/>
        <v>79.25</v>
      </c>
      <c r="N962" t="str">
        <f t="shared" si="29"/>
        <v>Liberica</v>
      </c>
    </row>
    <row r="963" spans="1:14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_xlfn.XLOOKUP(C963,customers!$A$2:$A$1001,customers!$B$2:$B$1001,,0)</f>
        <v>Florinda Matusovsky</v>
      </c>
      <c r="G963" s="2" t="str">
        <f>IF(_xlfn.XLOOKUP(C963,customers!$A$2:$A$1001,customers!$C$2:$C$1001,,0) = 0," ", _xlfn.XLOOKUP(C963,customers!$A$2:$A$1001,customers!$C$2:$C$1001,,0))</f>
        <v xml:space="preserve"> </v>
      </c>
      <c r="H963" s="2" t="str">
        <f>_xlfn.XLOOKUP(C963,customers!$A$2:$A$1001,customers!$G$2:$G$1001,,0)</f>
        <v>United States</v>
      </c>
      <c r="I963" t="str">
        <f>_xlfn.XLOOKUP(D963,products!$A$2:$A$49,products!$B$2:$B$49,,0)</f>
        <v>Ara</v>
      </c>
      <c r="J963" t="str">
        <f>_xlfn.XLOOKUP(D963,products!$A$2:$A$49,products!$C$2:$C$49,,0)</f>
        <v>D</v>
      </c>
      <c r="K963">
        <f>_xlfn.XLOOKUP(D963,products!$A$2:$A$49,products!$D$2:$D$49,,0)</f>
        <v>2.5</v>
      </c>
      <c r="L963">
        <f>_xlfn.XLOOKUP(D963,products!$A$2:$A$49,products!$E$2:$E$49,,0)</f>
        <v>22.884999999999998</v>
      </c>
      <c r="M963">
        <f t="shared" ref="M963:M1001" si="30">L963*E963</f>
        <v>45.769999999999996</v>
      </c>
      <c r="N963" t="str">
        <f t="shared" ref="N963:N1001" si="31">IF(I963="Rob","Robusta",IF(I963="Exc","Excelsa",IF(I963="Ara","Arabica",IF(I963="Lib","Liberica",""))))</f>
        <v>Arabica</v>
      </c>
    </row>
    <row r="964" spans="1:14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_xlfn.XLOOKUP(C964,customers!$A$2:$A$1001,customers!$B$2:$B$1001,,0)</f>
        <v>Morly Rocks</v>
      </c>
      <c r="G964" s="2" t="str">
        <f>IF(_xlfn.XLOOKUP(C964,customers!$A$2:$A$1001,customers!$C$2:$C$1001,,0) = 0," ", _xlfn.XLOOKUP(C964,customers!$A$2:$A$1001,customers!$C$2:$C$1001,,0))</f>
        <v>mrocksqq@exblog.jp</v>
      </c>
      <c r="H964" s="2" t="str">
        <f>_xlfn.XLOOKUP(C964,customers!$A$2:$A$1001,customers!$G$2:$G$1001,,0)</f>
        <v>Ireland</v>
      </c>
      <c r="I964" t="str">
        <f>_xlfn.XLOOKUP(D964,products!$A$2:$A$49,products!$B$2:$B$49,,0)</f>
        <v>Rob</v>
      </c>
      <c r="J964" t="str">
        <f>_xlfn.XLOOKUP(D964,products!$A$2:$A$49,products!$C$2:$C$49,,0)</f>
        <v>D</v>
      </c>
      <c r="K964">
        <f>_xlfn.XLOOKUP(D964,products!$A$2:$A$49,products!$D$2:$D$49,,0)</f>
        <v>1</v>
      </c>
      <c r="L964">
        <f>_xlfn.XLOOKUP(D964,products!$A$2:$A$49,products!$E$2:$E$49,,0)</f>
        <v>8.9499999999999993</v>
      </c>
      <c r="M964">
        <f t="shared" si="30"/>
        <v>8.9499999999999993</v>
      </c>
      <c r="N964" t="str">
        <f t="shared" si="31"/>
        <v>Robusta</v>
      </c>
    </row>
    <row r="965" spans="1:14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_xlfn.XLOOKUP(C965,customers!$A$2:$A$1001,customers!$B$2:$B$1001,,0)</f>
        <v>Yuri Burrells</v>
      </c>
      <c r="G965" s="2" t="str">
        <f>IF(_xlfn.XLOOKUP(C965,customers!$A$2:$A$1001,customers!$C$2:$C$1001,,0) = 0," ", _xlfn.XLOOKUP(C965,customers!$A$2:$A$1001,customers!$C$2:$C$1001,,0))</f>
        <v>yburrellsqr@vinaora.com</v>
      </c>
      <c r="H965" s="2" t="str">
        <f>_xlfn.XLOOKUP(C965,customers!$A$2:$A$1001,customers!$G$2:$G$1001,,0)</f>
        <v>United States</v>
      </c>
      <c r="I965" t="str">
        <f>_xlfn.XLOOKUP(D965,products!$A$2:$A$49,products!$B$2:$B$49,,0)</f>
        <v>Rob</v>
      </c>
      <c r="J965" t="str">
        <f>_xlfn.XLOOKUP(D965,products!$A$2:$A$49,products!$C$2:$C$49,,0)</f>
        <v>M</v>
      </c>
      <c r="K965">
        <f>_xlfn.XLOOKUP(D965,products!$A$2:$A$49,products!$D$2:$D$49,,0)</f>
        <v>0.5</v>
      </c>
      <c r="L965">
        <f>_xlfn.XLOOKUP(D965,products!$A$2:$A$49,products!$E$2:$E$49,,0)</f>
        <v>5.97</v>
      </c>
      <c r="M965">
        <f t="shared" si="30"/>
        <v>23.88</v>
      </c>
      <c r="N965" t="str">
        <f t="shared" si="31"/>
        <v>Robusta</v>
      </c>
    </row>
    <row r="966" spans="1:14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_xlfn.XLOOKUP(C966,customers!$A$2:$A$1001,customers!$B$2:$B$1001,,0)</f>
        <v>Cleopatra Goodrum</v>
      </c>
      <c r="G966" s="2" t="str">
        <f>IF(_xlfn.XLOOKUP(C966,customers!$A$2:$A$1001,customers!$C$2:$C$1001,,0) = 0," ", _xlfn.XLOOKUP(C966,customers!$A$2:$A$1001,customers!$C$2:$C$1001,,0))</f>
        <v>cgoodrumqs@goodreads.com</v>
      </c>
      <c r="H966" s="2" t="str">
        <f>_xlfn.XLOOKUP(C966,customers!$A$2:$A$1001,customers!$G$2:$G$1001,,0)</f>
        <v>United States</v>
      </c>
      <c r="I966" t="str">
        <f>_xlfn.XLOOKUP(D966,products!$A$2:$A$49,products!$B$2:$B$49,,0)</f>
        <v>Exc</v>
      </c>
      <c r="J966" t="str">
        <f>_xlfn.XLOOKUP(D966,products!$A$2:$A$49,products!$C$2:$C$49,,0)</f>
        <v>L</v>
      </c>
      <c r="K966">
        <f>_xlfn.XLOOKUP(D966,products!$A$2:$A$49,products!$D$2:$D$49,,0)</f>
        <v>0.2</v>
      </c>
      <c r="L966">
        <f>_xlfn.XLOOKUP(D966,products!$A$2:$A$49,products!$E$2:$E$49,,0)</f>
        <v>4.4550000000000001</v>
      </c>
      <c r="M966">
        <f t="shared" si="30"/>
        <v>22.274999999999999</v>
      </c>
      <c r="N966" t="str">
        <f t="shared" si="31"/>
        <v>Excelsa</v>
      </c>
    </row>
    <row r="967" spans="1:14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_xlfn.XLOOKUP(C967,customers!$A$2:$A$1001,customers!$B$2:$B$1001,,0)</f>
        <v>Joey Jefferys</v>
      </c>
      <c r="G967" s="2" t="str">
        <f>IF(_xlfn.XLOOKUP(C967,customers!$A$2:$A$1001,customers!$C$2:$C$1001,,0) = 0," ", _xlfn.XLOOKUP(C967,customers!$A$2:$A$1001,customers!$C$2:$C$1001,,0))</f>
        <v>jjefferysqt@blog.com</v>
      </c>
      <c r="H967" s="2" t="str">
        <f>_xlfn.XLOOKUP(C967,customers!$A$2:$A$1001,customers!$G$2:$G$1001,,0)</f>
        <v>United States</v>
      </c>
      <c r="I967" t="str">
        <f>_xlfn.XLOOKUP(D967,products!$A$2:$A$49,products!$B$2:$B$49,,0)</f>
        <v>Rob</v>
      </c>
      <c r="J967" t="str">
        <f>_xlfn.XLOOKUP(D967,products!$A$2:$A$49,products!$C$2:$C$49,,0)</f>
        <v>M</v>
      </c>
      <c r="K967">
        <f>_xlfn.XLOOKUP(D967,products!$A$2:$A$49,products!$D$2:$D$49,,0)</f>
        <v>1</v>
      </c>
      <c r="L967">
        <f>_xlfn.XLOOKUP(D967,products!$A$2:$A$49,products!$E$2:$E$49,,0)</f>
        <v>9.9499999999999993</v>
      </c>
      <c r="M967">
        <f t="shared" si="30"/>
        <v>29.849999999999998</v>
      </c>
      <c r="N967" t="str">
        <f t="shared" si="31"/>
        <v>Robusta</v>
      </c>
    </row>
    <row r="968" spans="1:14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_xlfn.XLOOKUP(C968,customers!$A$2:$A$1001,customers!$B$2:$B$1001,,0)</f>
        <v>Bearnard Wardell</v>
      </c>
      <c r="G968" s="2" t="str">
        <f>IF(_xlfn.XLOOKUP(C968,customers!$A$2:$A$1001,customers!$C$2:$C$1001,,0) = 0," ", _xlfn.XLOOKUP(C968,customers!$A$2:$A$1001,customers!$C$2:$C$1001,,0))</f>
        <v>bwardellqu@adobe.com</v>
      </c>
      <c r="H968" s="2" t="str">
        <f>_xlfn.XLOOKUP(C968,customers!$A$2:$A$1001,customers!$G$2:$G$1001,,0)</f>
        <v>United States</v>
      </c>
      <c r="I968" t="str">
        <f>_xlfn.XLOOKUP(D968,products!$A$2:$A$49,products!$B$2:$B$49,,0)</f>
        <v>Exc</v>
      </c>
      <c r="J968" t="str">
        <f>_xlfn.XLOOKUP(D968,products!$A$2:$A$49,products!$C$2:$C$49,,0)</f>
        <v>L</v>
      </c>
      <c r="K968">
        <f>_xlfn.XLOOKUP(D968,products!$A$2:$A$49,products!$D$2:$D$49,,0)</f>
        <v>0.5</v>
      </c>
      <c r="L968">
        <f>_xlfn.XLOOKUP(D968,products!$A$2:$A$49,products!$E$2:$E$49,,0)</f>
        <v>8.91</v>
      </c>
      <c r="M968">
        <f t="shared" si="30"/>
        <v>53.46</v>
      </c>
      <c r="N968" t="str">
        <f t="shared" si="31"/>
        <v>Excelsa</v>
      </c>
    </row>
    <row r="969" spans="1:14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_xlfn.XLOOKUP(C969,customers!$A$2:$A$1001,customers!$B$2:$B$1001,,0)</f>
        <v>Zeke Walisiak</v>
      </c>
      <c r="G969" s="2" t="str">
        <f>IF(_xlfn.XLOOKUP(C969,customers!$A$2:$A$1001,customers!$C$2:$C$1001,,0) = 0," ", _xlfn.XLOOKUP(C969,customers!$A$2:$A$1001,customers!$C$2:$C$1001,,0))</f>
        <v>zwalisiakqv@ucsd.edu</v>
      </c>
      <c r="H969" s="2" t="str">
        <f>_xlfn.XLOOKUP(C969,customers!$A$2:$A$1001,customers!$G$2:$G$1001,,0)</f>
        <v>Ireland</v>
      </c>
      <c r="I969" t="str">
        <f>_xlfn.XLOOKUP(D969,products!$A$2:$A$49,products!$B$2:$B$49,,0)</f>
        <v>Rob</v>
      </c>
      <c r="J969" t="str">
        <f>_xlfn.XLOOKUP(D969,products!$A$2:$A$49,products!$C$2:$C$49,,0)</f>
        <v>D</v>
      </c>
      <c r="K969">
        <f>_xlfn.XLOOKUP(D969,products!$A$2:$A$49,products!$D$2:$D$49,,0)</f>
        <v>0.2</v>
      </c>
      <c r="L969">
        <f>_xlfn.XLOOKUP(D969,products!$A$2:$A$49,products!$E$2:$E$49,,0)</f>
        <v>2.6849999999999996</v>
      </c>
      <c r="M969">
        <f t="shared" si="30"/>
        <v>2.6849999999999996</v>
      </c>
      <c r="N969" t="str">
        <f t="shared" si="31"/>
        <v>Robusta</v>
      </c>
    </row>
    <row r="970" spans="1:14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_xlfn.XLOOKUP(C970,customers!$A$2:$A$1001,customers!$B$2:$B$1001,,0)</f>
        <v>Wiley Leopold</v>
      </c>
      <c r="G970" s="2" t="str">
        <f>IF(_xlfn.XLOOKUP(C970,customers!$A$2:$A$1001,customers!$C$2:$C$1001,,0) = 0," ", _xlfn.XLOOKUP(C970,customers!$A$2:$A$1001,customers!$C$2:$C$1001,,0))</f>
        <v>wleopoldqw@blogspot.com</v>
      </c>
      <c r="H970" s="2" t="str">
        <f>_xlfn.XLOOKUP(C970,customers!$A$2:$A$1001,customers!$G$2:$G$1001,,0)</f>
        <v>United States</v>
      </c>
      <c r="I970" t="str">
        <f>_xlfn.XLOOKUP(D970,products!$A$2:$A$49,products!$B$2:$B$49,,0)</f>
        <v>Rob</v>
      </c>
      <c r="J970" t="str">
        <f>_xlfn.XLOOKUP(D970,products!$A$2:$A$49,products!$C$2:$C$49,,0)</f>
        <v>M</v>
      </c>
      <c r="K970">
        <f>_xlfn.XLOOKUP(D970,products!$A$2:$A$49,products!$D$2:$D$49,,0)</f>
        <v>0.2</v>
      </c>
      <c r="L970">
        <f>_xlfn.XLOOKUP(D970,products!$A$2:$A$49,products!$E$2:$E$49,,0)</f>
        <v>2.9849999999999999</v>
      </c>
      <c r="M970">
        <f t="shared" si="30"/>
        <v>5.97</v>
      </c>
      <c r="N970" t="str">
        <f t="shared" si="31"/>
        <v>Robusta</v>
      </c>
    </row>
    <row r="971" spans="1:14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_xlfn.XLOOKUP(C971,customers!$A$2:$A$1001,customers!$B$2:$B$1001,,0)</f>
        <v>Chiarra Shalders</v>
      </c>
      <c r="G971" s="2" t="str">
        <f>IF(_xlfn.XLOOKUP(C971,customers!$A$2:$A$1001,customers!$C$2:$C$1001,,0) = 0," ", _xlfn.XLOOKUP(C971,customers!$A$2:$A$1001,customers!$C$2:$C$1001,,0))</f>
        <v>cshaldersqx@cisco.com</v>
      </c>
      <c r="H971" s="2" t="str">
        <f>_xlfn.XLOOKUP(C971,customers!$A$2:$A$1001,customers!$G$2:$G$1001,,0)</f>
        <v>United States</v>
      </c>
      <c r="I971" t="str">
        <f>_xlfn.XLOOKUP(D971,products!$A$2:$A$49,products!$B$2:$B$49,,0)</f>
        <v>Lib</v>
      </c>
      <c r="J971" t="str">
        <f>_xlfn.XLOOKUP(D971,products!$A$2:$A$49,products!$C$2:$C$49,,0)</f>
        <v>D</v>
      </c>
      <c r="K971">
        <f>_xlfn.XLOOKUP(D971,products!$A$2:$A$49,products!$D$2:$D$49,,0)</f>
        <v>1</v>
      </c>
      <c r="L971">
        <f>_xlfn.XLOOKUP(D971,products!$A$2:$A$49,products!$E$2:$E$49,,0)</f>
        <v>12.95</v>
      </c>
      <c r="M971">
        <f t="shared" si="30"/>
        <v>12.95</v>
      </c>
      <c r="N971" t="str">
        <f t="shared" si="31"/>
        <v>Liberica</v>
      </c>
    </row>
    <row r="972" spans="1:14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_xlfn.XLOOKUP(C972,customers!$A$2:$A$1001,customers!$B$2:$B$1001,,0)</f>
        <v>Sharl Southerill</v>
      </c>
      <c r="G972" s="2" t="str">
        <f>IF(_xlfn.XLOOKUP(C972,customers!$A$2:$A$1001,customers!$C$2:$C$1001,,0) = 0," ", _xlfn.XLOOKUP(C972,customers!$A$2:$A$1001,customers!$C$2:$C$1001,,0))</f>
        <v xml:space="preserve"> </v>
      </c>
      <c r="H972" s="2" t="str">
        <f>_xlfn.XLOOKUP(C972,customers!$A$2:$A$1001,customers!$G$2:$G$1001,,0)</f>
        <v>United States</v>
      </c>
      <c r="I972" t="str">
        <f>_xlfn.XLOOKUP(D972,products!$A$2:$A$49,products!$B$2:$B$49,,0)</f>
        <v>Exc</v>
      </c>
      <c r="J972" t="str">
        <f>_xlfn.XLOOKUP(D972,products!$A$2:$A$49,products!$C$2:$C$49,,0)</f>
        <v>M</v>
      </c>
      <c r="K972">
        <f>_xlfn.XLOOKUP(D972,products!$A$2:$A$49,products!$D$2:$D$49,,0)</f>
        <v>0.5</v>
      </c>
      <c r="L972">
        <f>_xlfn.XLOOKUP(D972,products!$A$2:$A$49,products!$E$2:$E$49,,0)</f>
        <v>8.25</v>
      </c>
      <c r="M972">
        <f t="shared" si="30"/>
        <v>8.25</v>
      </c>
      <c r="N972" t="str">
        <f t="shared" si="31"/>
        <v>Excelsa</v>
      </c>
    </row>
    <row r="973" spans="1:14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_xlfn.XLOOKUP(C973,customers!$A$2:$A$1001,customers!$B$2:$B$1001,,0)</f>
        <v>Noni Furber</v>
      </c>
      <c r="G973" s="2" t="str">
        <f>IF(_xlfn.XLOOKUP(C973,customers!$A$2:$A$1001,customers!$C$2:$C$1001,,0) = 0," ", _xlfn.XLOOKUP(C973,customers!$A$2:$A$1001,customers!$C$2:$C$1001,,0))</f>
        <v>nfurberqz@jugem.jp</v>
      </c>
      <c r="H973" s="2" t="str">
        <f>_xlfn.XLOOKUP(C973,customers!$A$2:$A$1001,customers!$G$2:$G$1001,,0)</f>
        <v>United States</v>
      </c>
      <c r="I973" t="str">
        <f>_xlfn.XLOOKUP(D973,products!$A$2:$A$49,products!$B$2:$B$49,,0)</f>
        <v>Ara</v>
      </c>
      <c r="J973" t="str">
        <f>_xlfn.XLOOKUP(D973,products!$A$2:$A$49,products!$C$2:$C$49,,0)</f>
        <v>L</v>
      </c>
      <c r="K973">
        <f>_xlfn.XLOOKUP(D973,products!$A$2:$A$49,products!$D$2:$D$49,,0)</f>
        <v>2.5</v>
      </c>
      <c r="L973">
        <f>_xlfn.XLOOKUP(D973,products!$A$2:$A$49,products!$E$2:$E$49,,0)</f>
        <v>29.784999999999997</v>
      </c>
      <c r="M973">
        <f t="shared" si="30"/>
        <v>148.92499999999998</v>
      </c>
      <c r="N973" t="str">
        <f t="shared" si="31"/>
        <v>Arabica</v>
      </c>
    </row>
    <row r="974" spans="1:14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_xlfn.XLOOKUP(C974,customers!$A$2:$A$1001,customers!$B$2:$B$1001,,0)</f>
        <v>Dinah Crutcher</v>
      </c>
      <c r="G974" s="2" t="str">
        <f>IF(_xlfn.XLOOKUP(C974,customers!$A$2:$A$1001,customers!$C$2:$C$1001,,0) = 0," ", _xlfn.XLOOKUP(C974,customers!$A$2:$A$1001,customers!$C$2:$C$1001,,0))</f>
        <v xml:space="preserve"> </v>
      </c>
      <c r="H974" s="2" t="str">
        <f>_xlfn.XLOOKUP(C974,customers!$A$2:$A$1001,customers!$G$2:$G$1001,,0)</f>
        <v>Ireland</v>
      </c>
      <c r="I974" t="str">
        <f>_xlfn.XLOOKUP(D974,products!$A$2:$A$49,products!$B$2:$B$49,,0)</f>
        <v>Ara</v>
      </c>
      <c r="J974" t="str">
        <f>_xlfn.XLOOKUP(D974,products!$A$2:$A$49,products!$C$2:$C$49,,0)</f>
        <v>L</v>
      </c>
      <c r="K974">
        <f>_xlfn.XLOOKUP(D974,products!$A$2:$A$49,products!$D$2:$D$49,,0)</f>
        <v>2.5</v>
      </c>
      <c r="L974">
        <f>_xlfn.XLOOKUP(D974,products!$A$2:$A$49,products!$E$2:$E$49,,0)</f>
        <v>29.784999999999997</v>
      </c>
      <c r="M974">
        <f t="shared" si="30"/>
        <v>89.35499999999999</v>
      </c>
      <c r="N974" t="str">
        <f t="shared" si="31"/>
        <v>Arabica</v>
      </c>
    </row>
    <row r="975" spans="1:14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_xlfn.XLOOKUP(C975,customers!$A$2:$A$1001,customers!$B$2:$B$1001,,0)</f>
        <v>Charlean Keave</v>
      </c>
      <c r="G975" s="2" t="str">
        <f>IF(_xlfn.XLOOKUP(C975,customers!$A$2:$A$1001,customers!$C$2:$C$1001,,0) = 0," ", _xlfn.XLOOKUP(C975,customers!$A$2:$A$1001,customers!$C$2:$C$1001,,0))</f>
        <v>ckeaver1@ucoz.com</v>
      </c>
      <c r="H975" s="2" t="str">
        <f>_xlfn.XLOOKUP(C975,customers!$A$2:$A$1001,customers!$G$2:$G$1001,,0)</f>
        <v>United States</v>
      </c>
      <c r="I975" t="str">
        <f>_xlfn.XLOOKUP(D975,products!$A$2:$A$49,products!$B$2:$B$49,,0)</f>
        <v>Lib</v>
      </c>
      <c r="J975" t="str">
        <f>_xlfn.XLOOKUP(D975,products!$A$2:$A$49,products!$C$2:$C$49,,0)</f>
        <v>M</v>
      </c>
      <c r="K975">
        <f>_xlfn.XLOOKUP(D975,products!$A$2:$A$49,products!$D$2:$D$49,,0)</f>
        <v>1</v>
      </c>
      <c r="L975">
        <f>_xlfn.XLOOKUP(D975,products!$A$2:$A$49,products!$E$2:$E$49,,0)</f>
        <v>14.55</v>
      </c>
      <c r="M975">
        <f t="shared" si="30"/>
        <v>87.300000000000011</v>
      </c>
      <c r="N975" t="str">
        <f t="shared" si="31"/>
        <v>Liberica</v>
      </c>
    </row>
    <row r="976" spans="1:14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_xlfn.XLOOKUP(C976,customers!$A$2:$A$1001,customers!$B$2:$B$1001,,0)</f>
        <v>Sada Roseborough</v>
      </c>
      <c r="G976" s="2" t="str">
        <f>IF(_xlfn.XLOOKUP(C976,customers!$A$2:$A$1001,customers!$C$2:$C$1001,,0) = 0," ", _xlfn.XLOOKUP(C976,customers!$A$2:$A$1001,customers!$C$2:$C$1001,,0))</f>
        <v>sroseboroughr2@virginia.edu</v>
      </c>
      <c r="H976" s="2" t="str">
        <f>_xlfn.XLOOKUP(C976,customers!$A$2:$A$1001,customers!$G$2:$G$1001,,0)</f>
        <v>United States</v>
      </c>
      <c r="I976" t="str">
        <f>_xlfn.XLOOKUP(D976,products!$A$2:$A$49,products!$B$2:$B$49,,0)</f>
        <v>Rob</v>
      </c>
      <c r="J976" t="str">
        <f>_xlfn.XLOOKUP(D976,products!$A$2:$A$49,products!$C$2:$C$49,,0)</f>
        <v>D</v>
      </c>
      <c r="K976">
        <f>_xlfn.XLOOKUP(D976,products!$A$2:$A$49,products!$D$2:$D$49,,0)</f>
        <v>0.5</v>
      </c>
      <c r="L976">
        <f>_xlfn.XLOOKUP(D976,products!$A$2:$A$49,products!$E$2:$E$49,,0)</f>
        <v>5.3699999999999992</v>
      </c>
      <c r="M976">
        <f t="shared" si="30"/>
        <v>5.3699999999999992</v>
      </c>
      <c r="N976" t="str">
        <f t="shared" si="31"/>
        <v>Robusta</v>
      </c>
    </row>
    <row r="977" spans="1:14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_xlfn.XLOOKUP(C977,customers!$A$2:$A$1001,customers!$B$2:$B$1001,,0)</f>
        <v>Clayton Kingwell</v>
      </c>
      <c r="G977" s="2" t="str">
        <f>IF(_xlfn.XLOOKUP(C977,customers!$A$2:$A$1001,customers!$C$2:$C$1001,,0) = 0," ", _xlfn.XLOOKUP(C977,customers!$A$2:$A$1001,customers!$C$2:$C$1001,,0))</f>
        <v>ckingwellr3@squarespace.com</v>
      </c>
      <c r="H977" s="2" t="str">
        <f>_xlfn.XLOOKUP(C977,customers!$A$2:$A$1001,customers!$G$2:$G$1001,,0)</f>
        <v>Ireland</v>
      </c>
      <c r="I977" t="str">
        <f>_xlfn.XLOOKUP(D977,products!$A$2:$A$49,products!$B$2:$B$49,,0)</f>
        <v>Ara</v>
      </c>
      <c r="J977" t="str">
        <f>_xlfn.XLOOKUP(D977,products!$A$2:$A$49,products!$C$2:$C$49,,0)</f>
        <v>D</v>
      </c>
      <c r="K977">
        <f>_xlfn.XLOOKUP(D977,products!$A$2:$A$49,products!$D$2:$D$49,,0)</f>
        <v>0.2</v>
      </c>
      <c r="L977">
        <f>_xlfn.XLOOKUP(D977,products!$A$2:$A$49,products!$E$2:$E$49,,0)</f>
        <v>2.9849999999999999</v>
      </c>
      <c r="M977">
        <f t="shared" si="30"/>
        <v>8.9550000000000001</v>
      </c>
      <c r="N977" t="str">
        <f t="shared" si="31"/>
        <v>Arabica</v>
      </c>
    </row>
    <row r="978" spans="1:14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_xlfn.XLOOKUP(C978,customers!$A$2:$A$1001,customers!$B$2:$B$1001,,0)</f>
        <v>Kacy Canto</v>
      </c>
      <c r="G978" s="2" t="str">
        <f>IF(_xlfn.XLOOKUP(C978,customers!$A$2:$A$1001,customers!$C$2:$C$1001,,0) = 0," ", _xlfn.XLOOKUP(C978,customers!$A$2:$A$1001,customers!$C$2:$C$1001,,0))</f>
        <v>kcantor4@gmpg.org</v>
      </c>
      <c r="H978" s="2" t="str">
        <f>_xlfn.XLOOKUP(C978,customers!$A$2:$A$1001,customers!$G$2:$G$1001,,0)</f>
        <v>United States</v>
      </c>
      <c r="I978" t="str">
        <f>_xlfn.XLOOKUP(D978,products!$A$2:$A$49,products!$B$2:$B$49,,0)</f>
        <v>Rob</v>
      </c>
      <c r="J978" t="str">
        <f>_xlfn.XLOOKUP(D978,products!$A$2:$A$49,products!$C$2:$C$49,,0)</f>
        <v>L</v>
      </c>
      <c r="K978">
        <f>_xlfn.XLOOKUP(D978,products!$A$2:$A$49,products!$D$2:$D$49,,0)</f>
        <v>2.5</v>
      </c>
      <c r="L978">
        <f>_xlfn.XLOOKUP(D978,products!$A$2:$A$49,products!$E$2:$E$49,,0)</f>
        <v>27.484999999999996</v>
      </c>
      <c r="M978">
        <f t="shared" si="30"/>
        <v>137.42499999999998</v>
      </c>
      <c r="N978" t="str">
        <f t="shared" si="31"/>
        <v>Robusta</v>
      </c>
    </row>
    <row r="979" spans="1:14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_xlfn.XLOOKUP(C979,customers!$A$2:$A$1001,customers!$B$2:$B$1001,,0)</f>
        <v>Mab Blakemore</v>
      </c>
      <c r="G979" s="2" t="str">
        <f>IF(_xlfn.XLOOKUP(C979,customers!$A$2:$A$1001,customers!$C$2:$C$1001,,0) = 0," ", _xlfn.XLOOKUP(C979,customers!$A$2:$A$1001,customers!$C$2:$C$1001,,0))</f>
        <v>mblakemorer5@nsw.gov.au</v>
      </c>
      <c r="H979" s="2" t="str">
        <f>_xlfn.XLOOKUP(C979,customers!$A$2:$A$1001,customers!$G$2:$G$1001,,0)</f>
        <v>United States</v>
      </c>
      <c r="I979" t="str">
        <f>_xlfn.XLOOKUP(D979,products!$A$2:$A$49,products!$B$2:$B$49,,0)</f>
        <v>Rob</v>
      </c>
      <c r="J979" t="str">
        <f>_xlfn.XLOOKUP(D979,products!$A$2:$A$49,products!$C$2:$C$49,,0)</f>
        <v>L</v>
      </c>
      <c r="K979">
        <f>_xlfn.XLOOKUP(D979,products!$A$2:$A$49,products!$D$2:$D$49,,0)</f>
        <v>1</v>
      </c>
      <c r="L979">
        <f>_xlfn.XLOOKUP(D979,products!$A$2:$A$49,products!$E$2:$E$49,,0)</f>
        <v>11.95</v>
      </c>
      <c r="M979">
        <f t="shared" si="30"/>
        <v>59.75</v>
      </c>
      <c r="N979" t="str">
        <f t="shared" si="31"/>
        <v>Robusta</v>
      </c>
    </row>
    <row r="980" spans="1:14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_xlfn.XLOOKUP(C980,customers!$A$2:$A$1001,customers!$B$2:$B$1001,,0)</f>
        <v>Charlean Keave</v>
      </c>
      <c r="G980" s="2" t="str">
        <f>IF(_xlfn.XLOOKUP(C980,customers!$A$2:$A$1001,customers!$C$2:$C$1001,,0) = 0," ", _xlfn.XLOOKUP(C980,customers!$A$2:$A$1001,customers!$C$2:$C$1001,,0))</f>
        <v>ckeaver1@ucoz.com</v>
      </c>
      <c r="H980" s="2" t="str">
        <f>_xlfn.XLOOKUP(C980,customers!$A$2:$A$1001,customers!$G$2:$G$1001,,0)</f>
        <v>United States</v>
      </c>
      <c r="I980" t="str">
        <f>_xlfn.XLOOKUP(D980,products!$A$2:$A$49,products!$B$2:$B$49,,0)</f>
        <v>Ara</v>
      </c>
      <c r="J980" t="str">
        <f>_xlfn.XLOOKUP(D980,products!$A$2:$A$49,products!$C$2:$C$49,,0)</f>
        <v>L</v>
      </c>
      <c r="K980">
        <f>_xlfn.XLOOKUP(D980,products!$A$2:$A$49,products!$D$2:$D$49,,0)</f>
        <v>0.5</v>
      </c>
      <c r="L980">
        <f>_xlfn.XLOOKUP(D980,products!$A$2:$A$49,products!$E$2:$E$49,,0)</f>
        <v>7.77</v>
      </c>
      <c r="M980">
        <f t="shared" si="30"/>
        <v>23.31</v>
      </c>
      <c r="N980" t="str">
        <f t="shared" si="31"/>
        <v>Arabica</v>
      </c>
    </row>
    <row r="981" spans="1:14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_xlfn.XLOOKUP(C981,customers!$A$2:$A$1001,customers!$B$2:$B$1001,,0)</f>
        <v>Javier Causnett</v>
      </c>
      <c r="G981" s="2" t="str">
        <f>IF(_xlfn.XLOOKUP(C981,customers!$A$2:$A$1001,customers!$C$2:$C$1001,,0) = 0," ", _xlfn.XLOOKUP(C981,customers!$A$2:$A$1001,customers!$C$2:$C$1001,,0))</f>
        <v xml:space="preserve"> </v>
      </c>
      <c r="H981" s="2" t="str">
        <f>_xlfn.XLOOKUP(C981,customers!$A$2:$A$1001,customers!$G$2:$G$1001,,0)</f>
        <v>United States</v>
      </c>
      <c r="I981" t="str">
        <f>_xlfn.XLOOKUP(D981,products!$A$2:$A$49,products!$B$2:$B$49,,0)</f>
        <v>Rob</v>
      </c>
      <c r="J981" t="str">
        <f>_xlfn.XLOOKUP(D981,products!$A$2:$A$49,products!$C$2:$C$49,,0)</f>
        <v>D</v>
      </c>
      <c r="K981">
        <f>_xlfn.XLOOKUP(D981,products!$A$2:$A$49,products!$D$2:$D$49,,0)</f>
        <v>0.5</v>
      </c>
      <c r="L981">
        <f>_xlfn.XLOOKUP(D981,products!$A$2:$A$49,products!$E$2:$E$49,,0)</f>
        <v>5.3699999999999992</v>
      </c>
      <c r="M981">
        <f t="shared" si="30"/>
        <v>10.739999999999998</v>
      </c>
      <c r="N981" t="str">
        <f t="shared" si="31"/>
        <v>Robusta</v>
      </c>
    </row>
    <row r="982" spans="1:14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_xlfn.XLOOKUP(C982,customers!$A$2:$A$1001,customers!$B$2:$B$1001,,0)</f>
        <v>Demetris Micheli</v>
      </c>
      <c r="G982" s="2" t="str">
        <f>IF(_xlfn.XLOOKUP(C982,customers!$A$2:$A$1001,customers!$C$2:$C$1001,,0) = 0," ", _xlfn.XLOOKUP(C982,customers!$A$2:$A$1001,customers!$C$2:$C$1001,,0))</f>
        <v xml:space="preserve"> </v>
      </c>
      <c r="H982" s="2" t="str">
        <f>_xlfn.XLOOKUP(C982,customers!$A$2:$A$1001,customers!$G$2:$G$1001,,0)</f>
        <v>United States</v>
      </c>
      <c r="I982" t="str">
        <f>_xlfn.XLOOKUP(D982,products!$A$2:$A$49,products!$B$2:$B$49,,0)</f>
        <v>Exc</v>
      </c>
      <c r="J982" t="str">
        <f>_xlfn.XLOOKUP(D982,products!$A$2:$A$49,products!$C$2:$C$49,,0)</f>
        <v>D</v>
      </c>
      <c r="K982">
        <f>_xlfn.XLOOKUP(D982,products!$A$2:$A$49,products!$D$2:$D$49,,0)</f>
        <v>2.5</v>
      </c>
      <c r="L982">
        <f>_xlfn.XLOOKUP(D982,products!$A$2:$A$49,products!$E$2:$E$49,,0)</f>
        <v>27.945</v>
      </c>
      <c r="M982">
        <f t="shared" si="30"/>
        <v>167.67000000000002</v>
      </c>
      <c r="N982" t="str">
        <f t="shared" si="31"/>
        <v>Excelsa</v>
      </c>
    </row>
    <row r="983" spans="1:14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_xlfn.XLOOKUP(C983,customers!$A$2:$A$1001,customers!$B$2:$B$1001,,0)</f>
        <v>Chloette Bernardot</v>
      </c>
      <c r="G983" s="2" t="str">
        <f>IF(_xlfn.XLOOKUP(C983,customers!$A$2:$A$1001,customers!$C$2:$C$1001,,0) = 0," ", _xlfn.XLOOKUP(C983,customers!$A$2:$A$1001,customers!$C$2:$C$1001,,0))</f>
        <v>cbernardotr9@wix.com</v>
      </c>
      <c r="H983" s="2" t="str">
        <f>_xlfn.XLOOKUP(C983,customers!$A$2:$A$1001,customers!$G$2:$G$1001,,0)</f>
        <v>United States</v>
      </c>
      <c r="I983" t="str">
        <f>_xlfn.XLOOKUP(D983,products!$A$2:$A$49,products!$B$2:$B$49,,0)</f>
        <v>Exc</v>
      </c>
      <c r="J983" t="str">
        <f>_xlfn.XLOOKUP(D983,products!$A$2:$A$49,products!$C$2:$C$49,,0)</f>
        <v>D</v>
      </c>
      <c r="K983">
        <f>_xlfn.XLOOKUP(D983,products!$A$2:$A$49,products!$D$2:$D$49,,0)</f>
        <v>0.2</v>
      </c>
      <c r="L983">
        <f>_xlfn.XLOOKUP(D983,products!$A$2:$A$49,products!$E$2:$E$49,,0)</f>
        <v>3.645</v>
      </c>
      <c r="M983">
        <f t="shared" si="30"/>
        <v>21.87</v>
      </c>
      <c r="N983" t="str">
        <f t="shared" si="31"/>
        <v>Excelsa</v>
      </c>
    </row>
    <row r="984" spans="1:14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_xlfn.XLOOKUP(C984,customers!$A$2:$A$1001,customers!$B$2:$B$1001,,0)</f>
        <v>Kim Kemery</v>
      </c>
      <c r="G984" s="2" t="str">
        <f>IF(_xlfn.XLOOKUP(C984,customers!$A$2:$A$1001,customers!$C$2:$C$1001,,0) = 0," ", _xlfn.XLOOKUP(C984,customers!$A$2:$A$1001,customers!$C$2:$C$1001,,0))</f>
        <v>kkemeryra@t.co</v>
      </c>
      <c r="H984" s="2" t="str">
        <f>_xlfn.XLOOKUP(C984,customers!$A$2:$A$1001,customers!$G$2:$G$1001,,0)</f>
        <v>United States</v>
      </c>
      <c r="I984" t="str">
        <f>_xlfn.XLOOKUP(D984,products!$A$2:$A$49,products!$B$2:$B$49,,0)</f>
        <v>Rob</v>
      </c>
      <c r="J984" t="str">
        <f>_xlfn.XLOOKUP(D984,products!$A$2:$A$49,products!$C$2:$C$49,,0)</f>
        <v>L</v>
      </c>
      <c r="K984">
        <f>_xlfn.XLOOKUP(D984,products!$A$2:$A$49,products!$D$2:$D$49,,0)</f>
        <v>1</v>
      </c>
      <c r="L984">
        <f>_xlfn.XLOOKUP(D984,products!$A$2:$A$49,products!$E$2:$E$49,,0)</f>
        <v>11.95</v>
      </c>
      <c r="M984">
        <f t="shared" si="30"/>
        <v>23.9</v>
      </c>
      <c r="N984" t="str">
        <f t="shared" si="31"/>
        <v>Robusta</v>
      </c>
    </row>
    <row r="985" spans="1:14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_xlfn.XLOOKUP(C985,customers!$A$2:$A$1001,customers!$B$2:$B$1001,,0)</f>
        <v>Fanchette Parlot</v>
      </c>
      <c r="G985" s="2" t="str">
        <f>IF(_xlfn.XLOOKUP(C985,customers!$A$2:$A$1001,customers!$C$2:$C$1001,,0) = 0," ", _xlfn.XLOOKUP(C985,customers!$A$2:$A$1001,customers!$C$2:$C$1001,,0))</f>
        <v>fparlotrb@forbes.com</v>
      </c>
      <c r="H985" s="2" t="str">
        <f>_xlfn.XLOOKUP(C985,customers!$A$2:$A$1001,customers!$G$2:$G$1001,,0)</f>
        <v>United States</v>
      </c>
      <c r="I985" t="str">
        <f>_xlfn.XLOOKUP(D985,products!$A$2:$A$49,products!$B$2:$B$49,,0)</f>
        <v>Ara</v>
      </c>
      <c r="J985" t="str">
        <f>_xlfn.XLOOKUP(D985,products!$A$2:$A$49,products!$C$2:$C$49,,0)</f>
        <v>M</v>
      </c>
      <c r="K985">
        <f>_xlfn.XLOOKUP(D985,products!$A$2:$A$49,products!$D$2:$D$49,,0)</f>
        <v>0.2</v>
      </c>
      <c r="L985">
        <f>_xlfn.XLOOKUP(D985,products!$A$2:$A$49,products!$E$2:$E$49,,0)</f>
        <v>3.375</v>
      </c>
      <c r="M985">
        <f t="shared" si="30"/>
        <v>6.75</v>
      </c>
      <c r="N985" t="str">
        <f t="shared" si="31"/>
        <v>Arabica</v>
      </c>
    </row>
    <row r="986" spans="1:14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_xlfn.XLOOKUP(C986,customers!$A$2:$A$1001,customers!$B$2:$B$1001,,0)</f>
        <v>Ramon Cheak</v>
      </c>
      <c r="G986" s="2" t="str">
        <f>IF(_xlfn.XLOOKUP(C986,customers!$A$2:$A$1001,customers!$C$2:$C$1001,,0) = 0," ", _xlfn.XLOOKUP(C986,customers!$A$2:$A$1001,customers!$C$2:$C$1001,,0))</f>
        <v>rcheakrc@tripadvisor.com</v>
      </c>
      <c r="H986" s="2" t="str">
        <f>_xlfn.XLOOKUP(C986,customers!$A$2:$A$1001,customers!$G$2:$G$1001,,0)</f>
        <v>Ireland</v>
      </c>
      <c r="I986" t="str">
        <f>_xlfn.XLOOKUP(D986,products!$A$2:$A$49,products!$B$2:$B$49,,0)</f>
        <v>Exc</v>
      </c>
      <c r="J986" t="str">
        <f>_xlfn.XLOOKUP(D986,products!$A$2:$A$49,products!$C$2:$C$49,,0)</f>
        <v>M</v>
      </c>
      <c r="K986">
        <f>_xlfn.XLOOKUP(D986,products!$A$2:$A$49,products!$D$2:$D$49,,0)</f>
        <v>2.5</v>
      </c>
      <c r="L986">
        <f>_xlfn.XLOOKUP(D986,products!$A$2:$A$49,products!$E$2:$E$49,,0)</f>
        <v>31.624999999999996</v>
      </c>
      <c r="M986">
        <f t="shared" si="30"/>
        <v>31.624999999999996</v>
      </c>
      <c r="N986" t="str">
        <f t="shared" si="31"/>
        <v>Excelsa</v>
      </c>
    </row>
    <row r="987" spans="1:14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_xlfn.XLOOKUP(C987,customers!$A$2:$A$1001,customers!$B$2:$B$1001,,0)</f>
        <v>Koressa O'Geneay</v>
      </c>
      <c r="G987" s="2" t="str">
        <f>IF(_xlfn.XLOOKUP(C987,customers!$A$2:$A$1001,customers!$C$2:$C$1001,,0) = 0," ", _xlfn.XLOOKUP(C987,customers!$A$2:$A$1001,customers!$C$2:$C$1001,,0))</f>
        <v>kogeneayrd@utexas.edu</v>
      </c>
      <c r="H987" s="2" t="str">
        <f>_xlfn.XLOOKUP(C987,customers!$A$2:$A$1001,customers!$G$2:$G$1001,,0)</f>
        <v>United States</v>
      </c>
      <c r="I987" t="str">
        <f>_xlfn.XLOOKUP(D987,products!$A$2:$A$49,products!$B$2:$B$49,,0)</f>
        <v>Rob</v>
      </c>
      <c r="J987" t="str">
        <f>_xlfn.XLOOKUP(D987,products!$A$2:$A$49,products!$C$2:$C$49,,0)</f>
        <v>L</v>
      </c>
      <c r="K987">
        <f>_xlfn.XLOOKUP(D987,products!$A$2:$A$49,products!$D$2:$D$49,,0)</f>
        <v>1</v>
      </c>
      <c r="L987">
        <f>_xlfn.XLOOKUP(D987,products!$A$2:$A$49,products!$E$2:$E$49,,0)</f>
        <v>11.95</v>
      </c>
      <c r="M987">
        <f t="shared" si="30"/>
        <v>47.8</v>
      </c>
      <c r="N987" t="str">
        <f t="shared" si="31"/>
        <v>Robusta</v>
      </c>
    </row>
    <row r="988" spans="1:14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_xlfn.XLOOKUP(C988,customers!$A$2:$A$1001,customers!$B$2:$B$1001,,0)</f>
        <v>Claudell Ayre</v>
      </c>
      <c r="G988" s="2" t="str">
        <f>IF(_xlfn.XLOOKUP(C988,customers!$A$2:$A$1001,customers!$C$2:$C$1001,,0) = 0," ", _xlfn.XLOOKUP(C988,customers!$A$2:$A$1001,customers!$C$2:$C$1001,,0))</f>
        <v>cayrere@symantec.com</v>
      </c>
      <c r="H988" s="2" t="str">
        <f>_xlfn.XLOOKUP(C988,customers!$A$2:$A$1001,customers!$G$2:$G$1001,,0)</f>
        <v>United States</v>
      </c>
      <c r="I988" t="str">
        <f>_xlfn.XLOOKUP(D988,products!$A$2:$A$49,products!$B$2:$B$49,,0)</f>
        <v>Lib</v>
      </c>
      <c r="J988" t="str">
        <f>_xlfn.XLOOKUP(D988,products!$A$2:$A$49,products!$C$2:$C$49,,0)</f>
        <v>M</v>
      </c>
      <c r="K988">
        <f>_xlfn.XLOOKUP(D988,products!$A$2:$A$49,products!$D$2:$D$49,,0)</f>
        <v>2.5</v>
      </c>
      <c r="L988">
        <f>_xlfn.XLOOKUP(D988,products!$A$2:$A$49,products!$E$2:$E$49,,0)</f>
        <v>33.464999999999996</v>
      </c>
      <c r="M988">
        <f t="shared" si="30"/>
        <v>33.464999999999996</v>
      </c>
      <c r="N988" t="str">
        <f t="shared" si="31"/>
        <v>Liberica</v>
      </c>
    </row>
    <row r="989" spans="1:14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_xlfn.XLOOKUP(C989,customers!$A$2:$A$1001,customers!$B$2:$B$1001,,0)</f>
        <v>Lorianne Kyneton</v>
      </c>
      <c r="G989" s="2" t="str">
        <f>IF(_xlfn.XLOOKUP(C989,customers!$A$2:$A$1001,customers!$C$2:$C$1001,,0) = 0," ", _xlfn.XLOOKUP(C989,customers!$A$2:$A$1001,customers!$C$2:$C$1001,,0))</f>
        <v>lkynetonrf@macromedia.com</v>
      </c>
      <c r="H989" s="2" t="str">
        <f>_xlfn.XLOOKUP(C989,customers!$A$2:$A$1001,customers!$G$2:$G$1001,,0)</f>
        <v>United Kingdom</v>
      </c>
      <c r="I989" t="str">
        <f>_xlfn.XLOOKUP(D989,products!$A$2:$A$49,products!$B$2:$B$49,,0)</f>
        <v>Ara</v>
      </c>
      <c r="J989" t="str">
        <f>_xlfn.XLOOKUP(D989,products!$A$2:$A$49,products!$C$2:$C$49,,0)</f>
        <v>D</v>
      </c>
      <c r="K989">
        <f>_xlfn.XLOOKUP(D989,products!$A$2:$A$49,products!$D$2:$D$49,,0)</f>
        <v>0.5</v>
      </c>
      <c r="L989">
        <f>_xlfn.XLOOKUP(D989,products!$A$2:$A$49,products!$E$2:$E$49,,0)</f>
        <v>5.97</v>
      </c>
      <c r="M989">
        <f t="shared" si="30"/>
        <v>29.849999999999998</v>
      </c>
      <c r="N989" t="str">
        <f t="shared" si="31"/>
        <v>Arabica</v>
      </c>
    </row>
    <row r="990" spans="1:14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_xlfn.XLOOKUP(C990,customers!$A$2:$A$1001,customers!$B$2:$B$1001,,0)</f>
        <v>Adele McFayden</v>
      </c>
      <c r="G990" s="2" t="str">
        <f>IF(_xlfn.XLOOKUP(C990,customers!$A$2:$A$1001,customers!$C$2:$C$1001,,0) = 0," ", _xlfn.XLOOKUP(C990,customers!$A$2:$A$1001,customers!$C$2:$C$1001,,0))</f>
        <v xml:space="preserve"> </v>
      </c>
      <c r="H990" s="2" t="str">
        <f>_xlfn.XLOOKUP(C990,customers!$A$2:$A$1001,customers!$G$2:$G$1001,,0)</f>
        <v>United Kingdom</v>
      </c>
      <c r="I990" t="str">
        <f>_xlfn.XLOOKUP(D990,products!$A$2:$A$49,products!$B$2:$B$49,,0)</f>
        <v>Rob</v>
      </c>
      <c r="J990" t="str">
        <f>_xlfn.XLOOKUP(D990,products!$A$2:$A$49,products!$C$2:$C$49,,0)</f>
        <v>M</v>
      </c>
      <c r="K990">
        <f>_xlfn.XLOOKUP(D990,products!$A$2:$A$49,products!$D$2:$D$49,,0)</f>
        <v>1</v>
      </c>
      <c r="L990">
        <f>_xlfn.XLOOKUP(D990,products!$A$2:$A$49,products!$E$2:$E$49,,0)</f>
        <v>9.9499999999999993</v>
      </c>
      <c r="M990">
        <f t="shared" si="30"/>
        <v>29.849999999999998</v>
      </c>
      <c r="N990" t="str">
        <f t="shared" si="31"/>
        <v>Robusta</v>
      </c>
    </row>
    <row r="991" spans="1:14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_xlfn.XLOOKUP(C991,customers!$A$2:$A$1001,customers!$B$2:$B$1001,,0)</f>
        <v>Herta Layne</v>
      </c>
      <c r="G991" s="2" t="str">
        <f>IF(_xlfn.XLOOKUP(C991,customers!$A$2:$A$1001,customers!$C$2:$C$1001,,0) = 0," ", _xlfn.XLOOKUP(C991,customers!$A$2:$A$1001,customers!$C$2:$C$1001,,0))</f>
        <v xml:space="preserve"> </v>
      </c>
      <c r="H991" s="2" t="str">
        <f>_xlfn.XLOOKUP(C991,customers!$A$2:$A$1001,customers!$G$2:$G$1001,,0)</f>
        <v>United States</v>
      </c>
      <c r="I991" t="str">
        <f>_xlfn.XLOOKUP(D991,products!$A$2:$A$49,products!$B$2:$B$49,,0)</f>
        <v>Ara</v>
      </c>
      <c r="J991" t="str">
        <f>_xlfn.XLOOKUP(D991,products!$A$2:$A$49,products!$C$2:$C$49,,0)</f>
        <v>M</v>
      </c>
      <c r="K991">
        <f>_xlfn.XLOOKUP(D991,products!$A$2:$A$49,products!$D$2:$D$49,,0)</f>
        <v>2.5</v>
      </c>
      <c r="L991">
        <f>_xlfn.XLOOKUP(D991,products!$A$2:$A$49,products!$E$2:$E$49,,0)</f>
        <v>25.874999999999996</v>
      </c>
      <c r="M991">
        <f t="shared" si="30"/>
        <v>155.24999999999997</v>
      </c>
      <c r="N991" t="str">
        <f t="shared" si="31"/>
        <v>Arabica</v>
      </c>
    </row>
    <row r="992" spans="1:14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_xlfn.XLOOKUP(C992,customers!$A$2:$A$1001,customers!$B$2:$B$1001,,0)</f>
        <v>Marguerite Graves</v>
      </c>
      <c r="G992" s="2" t="str">
        <f>IF(_xlfn.XLOOKUP(C992,customers!$A$2:$A$1001,customers!$C$2:$C$1001,,0) = 0," ", _xlfn.XLOOKUP(C992,customers!$A$2:$A$1001,customers!$C$2:$C$1001,,0))</f>
        <v xml:space="preserve"> </v>
      </c>
      <c r="H992" s="2" t="str">
        <f>_xlfn.XLOOKUP(C992,customers!$A$2:$A$1001,customers!$G$2:$G$1001,,0)</f>
        <v>United States</v>
      </c>
      <c r="I992" t="str">
        <f>_xlfn.XLOOKUP(D992,products!$A$2:$A$49,products!$B$2:$B$49,,0)</f>
        <v>Exc</v>
      </c>
      <c r="J992" t="str">
        <f>_xlfn.XLOOKUP(D992,products!$A$2:$A$49,products!$C$2:$C$49,,0)</f>
        <v>D</v>
      </c>
      <c r="K992">
        <f>_xlfn.XLOOKUP(D992,products!$A$2:$A$49,products!$D$2:$D$49,,0)</f>
        <v>0.2</v>
      </c>
      <c r="L992">
        <f>_xlfn.XLOOKUP(D992,products!$A$2:$A$49,products!$E$2:$E$49,,0)</f>
        <v>3.645</v>
      </c>
      <c r="M992">
        <f t="shared" si="30"/>
        <v>18.225000000000001</v>
      </c>
      <c r="N992" t="str">
        <f t="shared" si="31"/>
        <v>Excelsa</v>
      </c>
    </row>
    <row r="993" spans="1:14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_xlfn.XLOOKUP(C993,customers!$A$2:$A$1001,customers!$B$2:$B$1001,,0)</f>
        <v>Marguerite Graves</v>
      </c>
      <c r="G993" s="2" t="str">
        <f>IF(_xlfn.XLOOKUP(C993,customers!$A$2:$A$1001,customers!$C$2:$C$1001,,0) = 0," ", _xlfn.XLOOKUP(C993,customers!$A$2:$A$1001,customers!$C$2:$C$1001,,0))</f>
        <v xml:space="preserve"> </v>
      </c>
      <c r="H993" s="2" t="str">
        <f>_xlfn.XLOOKUP(C993,customers!$A$2:$A$1001,customers!$G$2:$G$1001,,0)</f>
        <v>United States</v>
      </c>
      <c r="I993" t="str">
        <f>_xlfn.XLOOKUP(D993,products!$A$2:$A$49,products!$B$2:$B$49,,0)</f>
        <v>Lib</v>
      </c>
      <c r="J993" t="str">
        <f>_xlfn.XLOOKUP(D993,products!$A$2:$A$49,products!$C$2:$C$49,,0)</f>
        <v>D</v>
      </c>
      <c r="K993">
        <f>_xlfn.XLOOKUP(D993,products!$A$2:$A$49,products!$D$2:$D$49,,0)</f>
        <v>0.5</v>
      </c>
      <c r="L993">
        <f>_xlfn.XLOOKUP(D993,products!$A$2:$A$49,products!$E$2:$E$49,,0)</f>
        <v>7.77</v>
      </c>
      <c r="M993">
        <f t="shared" si="30"/>
        <v>15.54</v>
      </c>
      <c r="N993" t="str">
        <f t="shared" si="31"/>
        <v>Liberica</v>
      </c>
    </row>
    <row r="994" spans="1:14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_xlfn.XLOOKUP(C994,customers!$A$2:$A$1001,customers!$B$2:$B$1001,,0)</f>
        <v>Desdemona Eye</v>
      </c>
      <c r="G994" s="2" t="str">
        <f>IF(_xlfn.XLOOKUP(C994,customers!$A$2:$A$1001,customers!$C$2:$C$1001,,0) = 0," ", _xlfn.XLOOKUP(C994,customers!$A$2:$A$1001,customers!$C$2:$C$1001,,0))</f>
        <v xml:space="preserve"> </v>
      </c>
      <c r="H994" s="2" t="str">
        <f>_xlfn.XLOOKUP(C994,customers!$A$2:$A$1001,customers!$G$2:$G$1001,,0)</f>
        <v>Ireland</v>
      </c>
      <c r="I994" t="str">
        <f>_xlfn.XLOOKUP(D994,products!$A$2:$A$49,products!$B$2:$B$49,,0)</f>
        <v>Lib</v>
      </c>
      <c r="J994" t="str">
        <f>_xlfn.XLOOKUP(D994,products!$A$2:$A$49,products!$C$2:$C$49,,0)</f>
        <v>L</v>
      </c>
      <c r="K994">
        <f>_xlfn.XLOOKUP(D994,products!$A$2:$A$49,products!$D$2:$D$49,,0)</f>
        <v>2.5</v>
      </c>
      <c r="L994">
        <f>_xlfn.XLOOKUP(D994,products!$A$2:$A$49,products!$E$2:$E$49,,0)</f>
        <v>36.454999999999998</v>
      </c>
      <c r="M994">
        <f t="shared" si="30"/>
        <v>109.36499999999999</v>
      </c>
      <c r="N994" t="str">
        <f t="shared" si="31"/>
        <v>Liberica</v>
      </c>
    </row>
    <row r="995" spans="1:14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_xlfn.XLOOKUP(C995,customers!$A$2:$A$1001,customers!$B$2:$B$1001,,0)</f>
        <v>Margarette Sterland</v>
      </c>
      <c r="G995" s="2" t="str">
        <f>IF(_xlfn.XLOOKUP(C995,customers!$A$2:$A$1001,customers!$C$2:$C$1001,,0) = 0," ", _xlfn.XLOOKUP(C995,customers!$A$2:$A$1001,customers!$C$2:$C$1001,,0))</f>
        <v xml:space="preserve"> </v>
      </c>
      <c r="H995" s="2" t="str">
        <f>_xlfn.XLOOKUP(C995,customers!$A$2:$A$1001,customers!$G$2:$G$1001,,0)</f>
        <v>United States</v>
      </c>
      <c r="I995" t="str">
        <f>_xlfn.XLOOKUP(D995,products!$A$2:$A$49,products!$B$2:$B$49,,0)</f>
        <v>Ara</v>
      </c>
      <c r="J995" t="str">
        <f>_xlfn.XLOOKUP(D995,products!$A$2:$A$49,products!$C$2:$C$49,,0)</f>
        <v>L</v>
      </c>
      <c r="K995">
        <f>_xlfn.XLOOKUP(D995,products!$A$2:$A$49,products!$D$2:$D$49,,0)</f>
        <v>1</v>
      </c>
      <c r="L995">
        <f>_xlfn.XLOOKUP(D995,products!$A$2:$A$49,products!$E$2:$E$49,,0)</f>
        <v>12.95</v>
      </c>
      <c r="M995">
        <f t="shared" si="30"/>
        <v>77.699999999999989</v>
      </c>
      <c r="N995" t="str">
        <f t="shared" si="31"/>
        <v>Arabica</v>
      </c>
    </row>
    <row r="996" spans="1:14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_xlfn.XLOOKUP(C996,customers!$A$2:$A$1001,customers!$B$2:$B$1001,,0)</f>
        <v>Catharine Scoines</v>
      </c>
      <c r="G996" s="2" t="str">
        <f>IF(_xlfn.XLOOKUP(C996,customers!$A$2:$A$1001,customers!$C$2:$C$1001,,0) = 0," ", _xlfn.XLOOKUP(C996,customers!$A$2:$A$1001,customers!$C$2:$C$1001,,0))</f>
        <v xml:space="preserve"> </v>
      </c>
      <c r="H996" s="2" t="str">
        <f>_xlfn.XLOOKUP(C996,customers!$A$2:$A$1001,customers!$G$2:$G$1001,,0)</f>
        <v>Ireland</v>
      </c>
      <c r="I996" t="str">
        <f>_xlfn.XLOOKUP(D996,products!$A$2:$A$49,products!$B$2:$B$49,,0)</f>
        <v>Ara</v>
      </c>
      <c r="J996" t="str">
        <f>_xlfn.XLOOKUP(D996,products!$A$2:$A$49,products!$C$2:$C$49,,0)</f>
        <v>D</v>
      </c>
      <c r="K996">
        <f>_xlfn.XLOOKUP(D996,products!$A$2:$A$49,products!$D$2:$D$49,,0)</f>
        <v>0.2</v>
      </c>
      <c r="L996">
        <f>_xlfn.XLOOKUP(D996,products!$A$2:$A$49,products!$E$2:$E$49,,0)</f>
        <v>2.9849999999999999</v>
      </c>
      <c r="M996">
        <f t="shared" si="30"/>
        <v>8.9550000000000001</v>
      </c>
      <c r="N996" t="str">
        <f t="shared" si="31"/>
        <v>Arabica</v>
      </c>
    </row>
    <row r="997" spans="1:14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_xlfn.XLOOKUP(C997,customers!$A$2:$A$1001,customers!$B$2:$B$1001,,0)</f>
        <v>Jennica Tewelson</v>
      </c>
      <c r="G997" s="2" t="str">
        <f>IF(_xlfn.XLOOKUP(C997,customers!$A$2:$A$1001,customers!$C$2:$C$1001,,0) = 0," ", _xlfn.XLOOKUP(C997,customers!$A$2:$A$1001,customers!$C$2:$C$1001,,0))</f>
        <v>jtewelsonrn@samsung.com</v>
      </c>
      <c r="H997" s="2" t="str">
        <f>_xlfn.XLOOKUP(C997,customers!$A$2:$A$1001,customers!$G$2:$G$1001,,0)</f>
        <v>United States</v>
      </c>
      <c r="I997" t="str">
        <f>_xlfn.XLOOKUP(D997,products!$A$2:$A$49,products!$B$2:$B$49,,0)</f>
        <v>Rob</v>
      </c>
      <c r="J997" t="str">
        <f>_xlfn.XLOOKUP(D997,products!$A$2:$A$49,products!$C$2:$C$49,,0)</f>
        <v>L</v>
      </c>
      <c r="K997">
        <f>_xlfn.XLOOKUP(D997,products!$A$2:$A$49,products!$D$2:$D$49,,0)</f>
        <v>2.5</v>
      </c>
      <c r="L997">
        <f>_xlfn.XLOOKUP(D997,products!$A$2:$A$49,products!$E$2:$E$49,,0)</f>
        <v>27.484999999999996</v>
      </c>
      <c r="M997">
        <f t="shared" si="30"/>
        <v>27.484999999999996</v>
      </c>
      <c r="N997" t="str">
        <f t="shared" si="31"/>
        <v>Robusta</v>
      </c>
    </row>
    <row r="998" spans="1:14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_xlfn.XLOOKUP(C998,customers!$A$2:$A$1001,customers!$B$2:$B$1001,,0)</f>
        <v>Marguerite Graves</v>
      </c>
      <c r="G998" s="2" t="str">
        <f>IF(_xlfn.XLOOKUP(C998,customers!$A$2:$A$1001,customers!$C$2:$C$1001,,0) = 0," ", _xlfn.XLOOKUP(C998,customers!$A$2:$A$1001,customers!$C$2:$C$1001,,0))</f>
        <v xml:space="preserve"> </v>
      </c>
      <c r="H998" s="2" t="str">
        <f>_xlfn.XLOOKUP(C998,customers!$A$2:$A$1001,customers!$G$2:$G$1001,,0)</f>
        <v>United States</v>
      </c>
      <c r="I998" t="str">
        <f>_xlfn.XLOOKUP(D998,products!$A$2:$A$49,products!$B$2:$B$49,,0)</f>
        <v>Rob</v>
      </c>
      <c r="J998" t="str">
        <f>_xlfn.XLOOKUP(D998,products!$A$2:$A$49,products!$C$2:$C$49,,0)</f>
        <v>M</v>
      </c>
      <c r="K998">
        <f>_xlfn.XLOOKUP(D998,products!$A$2:$A$49,products!$D$2:$D$49,,0)</f>
        <v>0.5</v>
      </c>
      <c r="L998">
        <f>_xlfn.XLOOKUP(D998,products!$A$2:$A$49,products!$E$2:$E$49,,0)</f>
        <v>5.97</v>
      </c>
      <c r="M998">
        <f t="shared" si="30"/>
        <v>29.849999999999998</v>
      </c>
      <c r="N998" t="str">
        <f t="shared" si="31"/>
        <v>Robusta</v>
      </c>
    </row>
    <row r="999" spans="1:14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_xlfn.XLOOKUP(C999,customers!$A$2:$A$1001,customers!$B$2:$B$1001,,0)</f>
        <v>Marguerite Graves</v>
      </c>
      <c r="G999" s="2" t="str">
        <f>IF(_xlfn.XLOOKUP(C999,customers!$A$2:$A$1001,customers!$C$2:$C$1001,,0) = 0," ", _xlfn.XLOOKUP(C999,customers!$A$2:$A$1001,customers!$C$2:$C$1001,,0))</f>
        <v xml:space="preserve"> </v>
      </c>
      <c r="H999" s="2" t="str">
        <f>_xlfn.XLOOKUP(C999,customers!$A$2:$A$1001,customers!$G$2:$G$1001,,0)</f>
        <v>United States</v>
      </c>
      <c r="I999" t="str">
        <f>_xlfn.XLOOKUP(D999,products!$A$2:$A$49,products!$B$2:$B$49,,0)</f>
        <v>Ara</v>
      </c>
      <c r="J999" t="str">
        <f>_xlfn.XLOOKUP(D999,products!$A$2:$A$49,products!$C$2:$C$49,,0)</f>
        <v>M</v>
      </c>
      <c r="K999">
        <f>_xlfn.XLOOKUP(D999,products!$A$2:$A$49,products!$D$2:$D$49,,0)</f>
        <v>0.5</v>
      </c>
      <c r="L999">
        <f>_xlfn.XLOOKUP(D999,products!$A$2:$A$49,products!$E$2:$E$49,,0)</f>
        <v>6.75</v>
      </c>
      <c r="M999">
        <f t="shared" si="30"/>
        <v>27</v>
      </c>
      <c r="N999" t="str">
        <f t="shared" si="31"/>
        <v>Arabica</v>
      </c>
    </row>
    <row r="1000" spans="1:14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_xlfn.XLOOKUP(C1000,customers!$A$2:$A$1001,customers!$B$2:$B$1001,,0)</f>
        <v>Nicolina Jenny</v>
      </c>
      <c r="G1000" s="2" t="str">
        <f>IF(_xlfn.XLOOKUP(C1000,customers!$A$2:$A$1001,customers!$C$2:$C$1001,,0) = 0," ", _xlfn.XLOOKUP(C1000,customers!$A$2:$A$1001,customers!$C$2:$C$1001,,0))</f>
        <v>njennyrq@bigcartel.com</v>
      </c>
      <c r="H1000" s="2" t="str">
        <f>_xlfn.XLOOKUP(C1000,customers!$A$2:$A$1001,customers!$G$2:$G$1001,,0)</f>
        <v>United States</v>
      </c>
      <c r="I1000" t="str">
        <f>_xlfn.XLOOKUP(D1000,products!$A$2:$A$49,products!$B$2:$B$49,,0)</f>
        <v>Ara</v>
      </c>
      <c r="J1000" t="str">
        <f>_xlfn.XLOOKUP(D1000,products!$A$2:$A$49,products!$C$2:$C$49,,0)</f>
        <v>D</v>
      </c>
      <c r="K1000">
        <f>_xlfn.XLOOKUP(D1000,products!$A$2:$A$49,products!$D$2:$D$49,,0)</f>
        <v>1</v>
      </c>
      <c r="L1000">
        <f>_xlfn.XLOOKUP(D1000,products!$A$2:$A$49,products!$E$2:$E$49,,0)</f>
        <v>9.9499999999999993</v>
      </c>
      <c r="M1000">
        <f t="shared" si="30"/>
        <v>9.9499999999999993</v>
      </c>
      <c r="N1000" t="str">
        <f t="shared" si="31"/>
        <v>Arabica</v>
      </c>
    </row>
    <row r="1001" spans="1:14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_xlfn.XLOOKUP(C1001,customers!$A$2:$A$1001,customers!$B$2:$B$1001,,0)</f>
        <v>Vidovic Antonelli</v>
      </c>
      <c r="G1001" s="2" t="str">
        <f>IF(_xlfn.XLOOKUP(C1001,customers!$A$2:$A$1001,customers!$C$2:$C$1001,,0) = 0," ", _xlfn.XLOOKUP(C1001,customers!$A$2:$A$1001,customers!$C$2:$C$1001,,0))</f>
        <v xml:space="preserve"> </v>
      </c>
      <c r="H1001" s="2" t="str">
        <f>_xlfn.XLOOKUP(C1001,customers!$A$2:$A$1001,customers!$G$2:$G$1001,,0)</f>
        <v>United Kingdom</v>
      </c>
      <c r="I1001" t="str">
        <f>_xlfn.XLOOKUP(D1001,products!$A$2:$A$49,products!$B$2:$B$49,,0)</f>
        <v>Exc</v>
      </c>
      <c r="J1001" t="str">
        <f>_xlfn.XLOOKUP(D1001,products!$A$2:$A$49,products!$C$2:$C$49,,0)</f>
        <v>M</v>
      </c>
      <c r="K1001">
        <f>_xlfn.XLOOKUP(D1001,products!$A$2:$A$49,products!$D$2:$D$49,,0)</f>
        <v>0.2</v>
      </c>
      <c r="L1001">
        <f>_xlfn.XLOOKUP(D1001,products!$A$2:$A$49,products!$E$2:$E$49,,0)</f>
        <v>4.125</v>
      </c>
      <c r="M1001">
        <f t="shared" si="30"/>
        <v>12.375</v>
      </c>
      <c r="N1001" t="str">
        <f t="shared" si="31"/>
        <v>Excelsa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poornima rawat</dc:creator>
  <cp:keywords/>
  <dc:description/>
  <cp:lastModifiedBy>poornima rawat</cp:lastModifiedBy>
  <cp:revision/>
  <dcterms:created xsi:type="dcterms:W3CDTF">2022-11-26T09:51:45Z</dcterms:created>
  <dcterms:modified xsi:type="dcterms:W3CDTF">2024-11-06T15:52:59Z</dcterms:modified>
  <cp:category/>
  <cp:contentStatus/>
</cp:coreProperties>
</file>